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AAshwini\Downloads\"/>
    </mc:Choice>
  </mc:AlternateContent>
  <xr:revisionPtr revIDLastSave="0" documentId="13_ncr:1_{C486C18E-39AB-4795-9A6F-E96047413597}" xr6:coauthVersionLast="47" xr6:coauthVersionMax="47" xr10:uidLastSave="{00000000-0000-0000-0000-000000000000}"/>
  <bookViews>
    <workbookView xWindow="-20610" yWindow="3360" windowWidth="20730" windowHeight="11040" activeTab="1" xr2:uid="{26D4546B-D2A1-4444-8EAF-A6228F96F0C1}"/>
  </bookViews>
  <sheets>
    <sheet name="Data" sheetId="2" r:id="rId1"/>
    <sheet name="Customer center report" sheetId="5" r:id="rId2"/>
    <sheet name="Pivots" sheetId="6"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176" r:id="rId5"/>
    <pivotCache cacheId="177" r:id="rId6"/>
    <pivotCache cacheId="178" r:id="rId7"/>
    <pivotCache cacheId="179" r:id="rId8"/>
    <pivotCache cacheId="189" r:id="rId9"/>
    <pivotCache cacheId="192" r:id="rId10"/>
    <pivotCache cacheId="195" r:id="rId11"/>
    <pivotCache cacheId="198" r:id="rId12"/>
    <pivotCache cacheId="201" r:id="rId13"/>
  </pivotCaches>
  <extLst>
    <ext xmlns:x14="http://schemas.microsoft.com/office/spreadsheetml/2009/9/main" uri="{876F7934-8845-4945-9796-88D515C7AA90}">
      <x14:pivotCaches>
        <pivotCache cacheId="18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7" i="6" l="1"/>
  <c r="O62" i="6" s="1"/>
  <c r="O56" i="6"/>
  <c r="O61" i="6" s="1"/>
  <c r="O55" i="6"/>
  <c r="P20" i="5" a="1"/>
  <c r="P20" i="5" s="1"/>
  <c r="O21" i="5" a="1"/>
  <c r="O21" i="5" s="1"/>
  <c r="I46" i="6"/>
  <c r="I48" i="6" s="1"/>
  <c r="H46" i="6"/>
  <c r="H48" i="6"/>
  <c r="I43" i="6"/>
  <c r="H45" i="6" s="1"/>
  <c r="E45" i="6" a="1"/>
  <c r="E45"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5" i="6" l="1"/>
  <c r="I47" i="6" l="1"/>
  <c r="H47" i="6"/>
  <c r="H49" i="6" l="1"/>
  <c r="I4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25DD8-1843-4348-A81C-2EC71A4DC35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314EBB6-FCDB-432F-9A4C-413F46D40856}"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DEBBE4C7-C88C-40C7-9AD8-3DF7FC233C5B}"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<sst xmlns="http://schemas.openxmlformats.org/spreadsheetml/2006/main" count="3170" uniqueCount="1084">
  <si>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</si>
  <si>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</si>
  <si>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</si>
  <si>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</si>
  <si>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</si>
  <si>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</si>
  <si>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</si>
  <si>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</si>
  <si>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</si>
  <si>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</si>
  <si>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</si>
  <si>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</si>
  <si>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</si>
  <si>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</si>
  <si>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</si>
  <si>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</si>
  <si>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</si>
  <si>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</si>
  <si>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</si>
  <si>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</si>
  <si>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</si>
  <si>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</si>
  <si>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</si>
  <si>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</si>
  <si>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</si>
  <si>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</si>
  <si>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</si>
  <si>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</si>
  <si>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</si>
  <si>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</si>
  <si>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</si>
  <si>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</si>
  <si>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</si>
  <si>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</si>
  <si>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</si>
  <si>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</si>
  <si>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</si>
  <si>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</si>
  <si>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</si>
  <si>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</si>
  <si>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</si>
  <si>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</si>
  <si>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</si>
  <si>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</si>
  <si>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</si>
  <si>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</si>
  <si>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</si>
  <si>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</si>
  <si>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</si>
  <si>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</si>
  <si>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</si>
  <si>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</si>
  <si>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</si>
  <si>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</si>
  <si>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</si>
  <si>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</si>
  <si>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</si>
  <si>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</si>
  <si>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</si>
  <si>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</si>
  <si>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</si>
  <si>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</si>
  <si>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</si>
  <si>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</si>
  <si>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</si>
  <si>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</si>
  <si>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</si>
  <si>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</si>
  <si>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</si>
  <si>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</si>
  <si>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</si>
  <si>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</si>
  <si>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</si>
  <si>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</si>
  <si>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</si>
  <si>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</si>
  <si>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</si>
  <si>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</si>
  <si>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</si>
  <si>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</si>
  <si>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</si>
  <si>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</si>
  <si>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</si>
  <si>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</si>
  <si>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</si>
  <si>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</si>
  <si>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</si>
  <si>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</si>
  <si>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</si>
  <si>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</si>
  <si>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</si>
  <si>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</si>
  <si>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</si>
  <si>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</si>
  <si>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</si>
  <si>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</si>
  <si>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</si>
  <si>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</si>
  <si>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</si>
  <si>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</si>
  <si>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</si>
  <si>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</si>
  <si>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</si>
  <si>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</si>
  <si>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</si>
  <si>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</si>
  <si>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</si>
  <si>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</si>
  <si>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</si>
  <si>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</si>
  <si>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</si>
  <si>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</si>
  <si>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</si>
  <si>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</si>
  <si>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</si>
  <si>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</si>
  <si>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</si>
  <si>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</si>
  <si>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</si>
  <si>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</si>
  <si>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</si>
  <si>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</si>
  <si>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</si>
  <si>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</si>
  <si>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</si>
  <si>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</si>
  <si>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</si>
  <si>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</si>
  <si>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</si>
  <si>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</si>
  <si>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</si>
  <si>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</si>
  <si>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</si>
  <si>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</si>
  <si>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</si>
  <si>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</si>
  <si>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</si>
  <si>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</si>
  <si>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</si>
  <si>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</si>
  <si>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</si>
  <si>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</si>
  <si>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</si>
  <si>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</si>
  <si>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</si>
  <si>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</si>
  <si>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</si>
  <si>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</si>
  <si>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</si>
  <si>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</si>
  <si>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</si>
  <si>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</si>
  <si>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</si>
  <si>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</si>
  <si>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</si>
  <si>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</si>
  <si>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</si>
  <si>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</si>
  <si>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</si>
  <si>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</si>
  <si>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</si>
  <si>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</si>
  <si>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</si>
  <si>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</si>
  <si>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</si>
  <si>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</si>
  <si>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</si>
  <si>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</si>
  <si>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</si>
  <si>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</si>
  <si>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</si>
  <si>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</si>
  <si>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</si>
  <si>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</si>
  <si>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</si>
  <si>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</si>
  <si>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</si>
  <si>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</si>
  <si>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</si>
  <si>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</si>
  <si>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</si>
  <si>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</si>
  <si>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</si>
  <si>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</si>
  <si>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</si>
  <si>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</si>
  <si>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</si>
  <si>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</si>
  <si>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</si>
  <si>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</si>
  <si>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</si>
  <si>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</si>
  <si>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</si>
  <si>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</si>
  <si>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</si>
  <si>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</si>
  <si>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</si>
  <si>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</si>
  <si>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</si>
  <si>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</si>
  <si>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</si>
  <si>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</si>
  <si>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</si>
  <si>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</si>
  <si>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</si>
  <si>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</si>
  <si>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</si>
  <si>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</si>
  <si>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</si>
  <si>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</si>
  <si>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</si>
  <si>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</si>
  <si>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</si>
  <si>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</si>
  <si>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</si>
  <si>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</si>
  <si>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</si>
  <si>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</si>
  <si>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</si>
  <si>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</si>
  <si>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</si>
  <si>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</si>
  <si>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</si>
  <si>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</si>
  <si>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</si>
  <si>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</si>
  <si>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</si>
  <si>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</si>
  <si>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</si>
  <si>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</si>
  <si>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</si>
  <si>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</si>
  <si>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</si>
  <si>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</si>
  <si>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</si>
  <si>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</si>
  <si>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</si>
  <si>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</si>
  <si>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</si>
  <si>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</si>
  <si>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</si>
  <si>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</si>
  <si>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</si>
  <si>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</si>
  <si>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</si>
  <si>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</si>
  <si>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</si>
  <si>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</si>
  <si>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</si>
  <si>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</si>
  <si>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</si>
  <si>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</si>
  <si>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</si>
  <si>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</si>
  <si>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</si>
  <si>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</si>
  <si>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</si>
  <si>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</si>
  <si>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</si>
  <si>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</si>
  <si>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</si>
  <si>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</si>
  <si>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</si>
  <si>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</si>
  <si>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</si>
  <si>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</si>
  <si>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</si>
  <si>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</si>
  <si>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</si>
  <si>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</si>
  <si>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</si>
  <si>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</si>
  <si>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</si>
  <si>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</si>
  <si>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</si>
  <si>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</si>
  <si>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</si>
  <si>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</si>
  <si>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</si>
  <si>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</si>
  <si>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</si>
  <si>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</si>
  <si>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</si>
  <si>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</si>
  <si>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</si>
  <si>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</si>
  <si>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</si>
  <si>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</si>
  <si>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</si>
  <si>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</si>
  <si>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</si>
  <si>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</si>
  <si>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</si>
  <si>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</si>
  <si>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</si>
  <si>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</si>
  <si>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</si>
  <si>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</si>
  <si>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</si>
  <si>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</si>
  <si>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</si>
  <si>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</si>
  <si>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</si>
  <si>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</si>
  <si>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</si>
  <si>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</si>
  <si>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</si>
  <si>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</si>
  <si>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</si>
  <si>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</si>
  <si>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</si>
  <si>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</si>
  <si>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</si>
  <si>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</si>
  <si>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</si>
  <si>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</si>
  <si>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</si>
  <si>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</si>
  <si>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</si>
  <si>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</si>
  <si>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</si>
  <si>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</si>
  <si>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</si>
  <si>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</si>
  <si>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</si>
  <si>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</si>
  <si>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</si>
  <si>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</si>
  <si>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</si>
  <si>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</si>
  <si>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</si>
  <si>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</si>
  <si>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</si>
  <si>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</si>
  <si>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</si>
  <si>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</si>
  <si>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</si>
  <si>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</si>
  <si>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</si>
  <si>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</si>
  <si>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</si>
  <si>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</si>
  <si>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</si>
  <si>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</si>
  <si>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</si>
  <si>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</si>
  <si>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</si>
  <si>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</si>
  <si>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</si>
  <si>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</si>
  <si>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</si>
  <si>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</si>
  <si>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</si>
  <si>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</si>
  <si>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</si>
  <si>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</si>
  <si>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</si>
  <si>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</si>
  <si>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</si>
  <si>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</si>
  <si>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</si>
  <si>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</si>
  <si>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</si>
  <si>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</si>
  <si>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</si>
  <si>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</si>
  <si>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</si>
  <si>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</si>
  <si>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</si>
  <si>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</si>
  <si>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</si>
  <si>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</si>
  <si>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</si>
  <si>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</si>
  <si>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</si>
  <si>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</si>
  <si>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</si>
  <si>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</si>
  <si>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</si>
  <si>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</si>
  <si>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</si>
  <si>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</si>
  <si>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</si>
  <si>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</si>
  <si>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</si>
  <si>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</si>
  <si>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</si>
  <si>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</si>
  <si>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</si>
  <si>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</si>
  <si>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</si>
  <si>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</si>
  <si>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</si>
  <si>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</si>
  <si>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</si>
  <si>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</si>
  <si>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</si>
  <si>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</si>
  <si>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</si>
  <si>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</si>
  <si>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</si>
  <si>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</si>
  <si>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</si>
  <si>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</si>
  <si>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</si>
  <si>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</si>
  <si>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</si>
  <si>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</si>
  <si>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</si>
  <si>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</si>
  <si>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</si>
  <si>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</si>
  <si>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</si>
  <si>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</si>
  <si>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</si>
  <si>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</si>
  <si>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</si>
  <si>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</si>
  <si>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</si>
  <si>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</si>
  <si>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</si>
  <si>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</si>
  <si>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</si>
  <si>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</si>
  <si>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</si>
  <si>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</si>
  <si>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</si>
  <si>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</si>
  <si>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</si>
  <si>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</si>
  <si>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</si>
  <si>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</si>
  <si>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</si>
  <si>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</si>
  <si>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</si>
  <si>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</si>
  <si>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</si>
  <si>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</si>
  <si>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</si>
  <si>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</si>
  <si>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</si>
  <si>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</si>
  <si>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</si>
  <si>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</si>
  <si>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</si>
  <si>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</si>
  <si>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</si>
  <si>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</si>
  <si>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</si>
  <si>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</si>
  <si>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</si>
  <si>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</si>
  <si>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</si>
  <si>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</si>
  <si>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</si>
  <si>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</si>
  <si>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</si>
  <si>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</si>
  <si>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</si>
  <si>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</si>
  <si>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</si>
  <si>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</si>
  <si>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</si>
  <si>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</si>
  <si>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</si>
  <si>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</si>
  <si>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</si>
  <si>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</si>
  <si>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</si>
  <si>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</si>
  <si>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</si>
  <si>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</si>
  <si>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</si>
  <si>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</si>
  <si>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</si>
  <si>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</si>
  <si>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</si>
  <si>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</si>
  <si>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</si>
  <si>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</si>
  <si>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</si>
  <si>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</si>
  <si>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</si>
  <si>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</si>
  <si>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</si>
  <si>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</si>
  <si>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</si>
  <si>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</si>
  <si>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</si>
  <si>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</si>
  <si>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</si>
  <si>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</si>
  <si>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</si>
  <si>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</si>
  <si>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</si>
  <si>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</si>
  <si>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</si>
  <si>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</si>
  <si>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</si>
  <si>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</si>
  <si>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</si>
  <si>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</si>
  <si>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</si>
  <si>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</si>
  <si>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</si>
  <si>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</si>
  <si>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</si>
  <si>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</si>
  <si>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</si>
  <si>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</si>
  <si>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</si>
  <si>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</si>
  <si>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</si>
  <si>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</si>
  <si>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</si>
  <si>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</si>
  <si>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</si>
  <si>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</si>
  <si>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</si>
  <si>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</si>
  <si>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</si>
  <si>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</si>
  <si>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</si>
  <si>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</si>
  <si>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</si>
  <si>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</si>
  <si>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</si>
  <si>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</si>
  <si>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</si>
  <si>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</si>
  <si>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</si>
  <si>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</si>
  <si>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</si>
  <si>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</si>
  <si>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</si>
  <si>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</si>
  <si>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</si>
  <si>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</si>
  <si>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</si>
  <si>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</si>
  <si>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</si>
  <si>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</si>
  <si>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</si>
  <si>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</si>
  <si>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</si>
  <si>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</si>
  <si>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</si>
  <si>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</si>
  <si>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</si>
  <si>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</si>
  <si>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</si>
  <si>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</si>
  <si>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</si>
  <si>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</si>
  <si>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</si>
  <si>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</si>
  <si>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</si>
  <si>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</si>
  <si>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</si>
  <si>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</si>
  <si>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</si>
  <si>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</si>
  <si>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</si>
  <si>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</si>
  <si>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</si>
  <si>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</si>
  <si>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</si>
  <si>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</si>
  <si>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</si>
  <si>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</si>
  <si>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</si>
  <si>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</si>
  <si>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</si>
  <si>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</si>
  <si>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</si>
  <si>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</si>
  <si>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</si>
  <si>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</si>
  <si>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</si>
  <si>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</si>
  <si>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</si>
  <si>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</si>
  <si>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</si>
  <si>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</si>
  <si>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</si>
  <si>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</si>
  <si>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</si>
  <si>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</si>
  <si>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</si>
  <si>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</si>
  <si>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</si>
  <si>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</si>
  <si>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</si>
  <si>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</si>
  <si>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</si>
  <si>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</si>
  <si>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</si>
  <si>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</si>
  <si>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</si>
  <si>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</si>
  <si>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</si>
  <si>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</si>
  <si>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</si>
  <si>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</si>
  <si>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</si>
  <si>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</si>
  <si>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</si>
  <si>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</si>
  <si>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</si>
  <si>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</si>
  <si>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</si>
  <si>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</si>
  <si>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</si>
  <si>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</si>
  <si>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</si>
  <si>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</si>
  <si>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</si>
  <si>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</si>
  <si>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</si>
  <si>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</si>
  <si>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</si>
  <si>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</si>
  <si>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</si>
  <si>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</si>
  <si>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</si>
  <si>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</si>
  <si>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</si>
  <si>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</si>
  <si>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</si>
  <si>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</si>
  <si>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</si>
  <si>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</si>
  <si>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</si>
  <si>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</si>
  <si>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</si>
  <si>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</si>
  <si>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</si>
  <si>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</si>
  <si>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</si>
  <si>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</si>
  <si>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</si>
  <si>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</si>
  <si>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</si>
  <si>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</si>
  <si>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</si>
  <si>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</si>
  <si>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</si>
  <si>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</si>
  <si>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</si>
  <si>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</si>
  <si>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</si>
  <si>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</si>
  <si>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</si>
  <si>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</si>
  <si>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</si>
  <si>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</si>
  <si>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</si>
  <si>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</si>
  <si>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</si>
  <si>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</si>
  <si>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</si>
  <si>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</si>
  <si>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</si>
  <si>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</si>
  <si>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</si>
  <si>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</si>
  <si>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</si>
  <si>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</si>
  <si>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</si>
  <si>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</si>
  <si>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</si>
  <si>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</si>
  <si>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</si>
  <si>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</si>
  <si>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</si>
  <si>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</si>
  <si>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</si>
  <si>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</si>
  <si>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</si>
  <si>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</si>
  <si>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</si>
  <si>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</si>
  <si>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</si>
  <si>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</si>
  <si>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</si>
  <si>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</si>
  <si>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</si>
  <si>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</si>
  <si>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</si>
  <si>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</si>
  <si>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</si>
  <si>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</si>
  <si>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</si>
  <si>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</si>
  <si>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</si>
  <si>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</si>
  <si>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</si>
  <si>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</si>
  <si>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</si>
  <si>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</si>
  <si>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</si>
  <si>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</si>
  <si>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</si>
  <si>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</si>
  <si>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</si>
  <si>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</si>
  <si>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</si>
  <si>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</si>
  <si>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</si>
  <si>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</si>
  <si>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</si>
  <si>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</si>
  <si>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</si>
  <si>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</si>
  <si>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</si>
  <si>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</si>
  <si>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</si>
  <si>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</si>
  <si>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</si>
  <si>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</si>
  <si>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</si>
  <si>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</si>
  <si>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</si>
  <si>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</si>
  <si>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</si>
  <si>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</si>
  <si>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</si>
  <si>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</si>
  <si>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</si>
  <si>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</si>
  <si>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</si>
  <si>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</si>
  <si>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</si>
  <si>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</si>
  <si>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</si>
  <si>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</si>
  <si>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</si>
  <si>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</si>
  <si>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</si>
  <si>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</si>
  <si>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</si>
  <si>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</si>
  <si>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</si>
  <si>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</si>
  <si>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</si>
  <si>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</si>
  <si>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</si>
  <si>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</si>
  <si>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</si>
  <si>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</si>
  <si>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</si>
  <si>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</si>
  <si>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</si>
  <si>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</si>
  <si>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</si>
  <si>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</si>
  <si>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</si>
  <si>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</si>
  <si>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</si>
  <si>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</si>
  <si>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</si>
  <si>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</si>
  <si>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</si>
  <si>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</si>
  <si>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</si>
  <si>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</si>
  <si>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</si>
  <si>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</si>
  <si>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</si>
  <si>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</si>
  <si>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</si>
  <si>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</si>
  <si>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</si>
  <si>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</si>
  <si>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</si>
  <si>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</si>
  <si>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</si>
  <si>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</si>
  <si>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</si>
  <si>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</si>
  <si>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</si>
  <si>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</si>
  <si>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</si>
  <si>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</si>
  <si>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</si>
  <si>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</si>
  <si>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</si>
  <si>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</si>
  <si>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</si>
  <si>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</si>
  <si>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</si>
  <si>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</si>
  <si>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</si>
  <si>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</si>
  <si>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</si>
  <si>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</si>
  <si>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</si>
  <si>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</si>
  <si>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</si>
  <si>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</si>
  <si>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</si>
  <si>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</si>
  <si>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</si>
  <si>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</si>
  <si>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</si>
  <si>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</si>
  <si>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</si>
  <si>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</si>
  <si>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</si>
  <si>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</si>
  <si>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</si>
  <si>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</si>
  <si>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</si>
  <si>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</si>
  <si>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</si>
  <si>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</si>
  <si>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</si>
  <si>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</si>
  <si>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</si>
  <si>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</si>
  <si>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</si>
  <si>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</si>
  <si>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</si>
  <si>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</si>
  <si>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</si>
  <si>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</si>
  <si>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</si>
  <si>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</si>
  <si>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</si>
  <si>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</si>
  <si>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</si>
  <si>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</si>
  <si>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</si>
  <si>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</si>
  <si>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</si>
  <si>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</si>
  <si>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</si>
  <si>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</si>
  <si>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</si>
  <si>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</si>
  <si>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</si>
  <si>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</si>
  <si>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</si>
  <si>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</si>
  <si>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</si>
  <si>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</si>
  <si>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</si>
  <si>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</si>
  <si>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</si>
  <si>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</si>
  <si>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</si>
  <si>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</si>
  <si>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</si>
  <si>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</si>
  <si>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</si>
  <si>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</si>
  <si>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</si>
  <si>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</si>
  <si>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</si>
  <si>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</si>
  <si>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</si>
  <si>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</si>
  <si>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</si>
  <si>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</si>
  <si>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</si>
  <si>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</si>
  <si>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</si>
  <si>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</si>
  <si>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</si>
  <si>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</si>
  <si>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</si>
  <si>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</si>
  <si>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</si>
  <si>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</si>
  <si>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</si>
  <si>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</si>
  <si>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</si>
  <si>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</si>
  <si>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</si>
  <si>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</si>
  <si>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</si>
  <si>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</si>
  <si>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</si>
  <si>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</si>
  <si>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</si>
  <si>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</si>
  <si>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</si>
  <si>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</si>
  <si>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</si>
  <si>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</si>
  <si>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</si>
  <si>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</si>
  <si>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</si>
  <si>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</si>
  <si>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</si>
  <si>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</si>
  <si>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</si>
  <si>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</si>
  <si>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</si>
  <si>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</si>
  <si>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</si>
  <si>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</si>
  <si>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</si>
  <si>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</si>
  <si>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</si>
  <si>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</si>
  <si>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</si>
  <si>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</si>
  <si>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</si>
  <si>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</si>
  <si>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</si>
  <si>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</si>
  <si>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</si>
  <si>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</si>
  <si>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</si>
  <si>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</si>
  <si>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</si>
  <si>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</si>
  <si>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</si>
  <si>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</si>
  <si>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</si>
  <si>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</si>
  <si>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</si>
  <si>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</si>
  <si>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</si>
  <si>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</si>
  <si>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</si>
  <si>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</si>
  <si>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</si>
  <si>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</si>
  <si>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</si>
  <si>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</si>
  <si>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</si>
  <si>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</si>
  <si>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</si>
  <si>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</si>
  <si>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</si>
  <si>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</si>
  <si>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</si>
  <si>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</si>
  <si>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</si>
  <si>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</si>
  <si>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</si>
  <si>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</si>
  <si>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</si>
  <si>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</si>
  <si>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</si>
  <si>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</si>
  <si>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</si>
  <si>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</si>
  <si>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</si>
  <si>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</si>
  <si>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</si>
  <si>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</si>
  <si>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</si>
  <si>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</si>
  <si>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</si>
  <si>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</si>
  <si>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</si>
  <si>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</si>
  <si>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</si>
  <si>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</si>
  <si>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</si>
  <si>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</si>
  <si>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</si>
  <si>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</si>
  <si>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</si>
  <si>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</si>
  <si>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</si>
  <si>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</si>
  <si>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</si>
  <si>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</si>
  <si>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</si>
  <si>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</si>
  <si>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</si>
  <si>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</si>
  <si>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</si>
  <si>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</si>
  <si>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</si>
  <si>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</si>
  <si>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</si>
  <si>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</si>
  <si>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</si>
  <si>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</si>
  <si>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</si>
  <si>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</si>
  <si>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</si>
  <si>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</si>
  <si>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</si>
  <si>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</si>
  <si>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</si>
  <si>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</si>
  <si>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</si>
  <si>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</si>
  <si>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</si>
  <si>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</si>
  <si>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</si>
  <si>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</si>
  <si>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</si>
  <si>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</si>
  <si>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</si>
  <si>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</si>
  <si>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</si>
  <si>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</si>
  <si>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</si>
  <si>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</si>
  <si>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</si>
  <si>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</si>
  <si>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</si>
  <si>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</si>
  <si>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</si>
  <si>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</si>
  <si>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</si>
  <si>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</si>
  <si>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</si>
  <si>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</si>
  <si>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</si>
  <si>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</si>
  <si>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</si>
  <si>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</si>
  <si>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</si>
  <si>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</si>
  <si>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</si>
  <si>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</si>
  <si>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</si>
  <si>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</si>
  <si>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</si>
  <si>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</si>
  <si>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</si>
  <si>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</si>
  <si>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</si>
  <si>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</si>
  <si>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</si>
  <si>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</si>
  <si>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</si>
  <si>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</si>
  <si>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</si>
  <si>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</si>
  <si>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</si>
  <si>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</si>
  <si>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</si>
  <si>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</si>
  <si>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</si>
  <si>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</si>
  <si>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</si>
  <si>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Avg.Rating</t>
  </si>
  <si>
    <t>5*Calls</t>
  </si>
  <si>
    <t>Row Labels</t>
  </si>
  <si>
    <t>Grand Total</t>
  </si>
  <si>
    <t>Jan</t>
  </si>
  <si>
    <t>Feb</t>
  </si>
  <si>
    <t>Mar</t>
  </si>
  <si>
    <t>Apr</t>
  </si>
  <si>
    <t>May</t>
  </si>
  <si>
    <t>Jun</t>
  </si>
  <si>
    <t>Jul</t>
  </si>
  <si>
    <t>Aug</t>
  </si>
  <si>
    <t>Sep</t>
  </si>
  <si>
    <t>Oct</t>
  </si>
  <si>
    <t>Nov</t>
  </si>
  <si>
    <t>Dec</t>
  </si>
  <si>
    <t>Call Count2</t>
  </si>
  <si>
    <t>Friday</t>
  </si>
  <si>
    <t>Wednesday</t>
  </si>
  <si>
    <t>Tuesday</t>
  </si>
  <si>
    <t>Monday</t>
  </si>
  <si>
    <t>Sunday</t>
  </si>
  <si>
    <t>Saturday</t>
  </si>
  <si>
    <t>Thursday</t>
  </si>
  <si>
    <t>For Graph</t>
  </si>
  <si>
    <t>Rep</t>
  </si>
  <si>
    <t>Calls</t>
  </si>
  <si>
    <t>Amount</t>
  </si>
  <si>
    <t>Sel.Calls</t>
  </si>
  <si>
    <t>Sel.Amount</t>
  </si>
  <si>
    <t>Selected rep</t>
  </si>
  <si>
    <t>Column Labels</t>
  </si>
  <si>
    <t>TOTAL</t>
  </si>
  <si>
    <t>Rep Summary</t>
  </si>
  <si>
    <t>% of calls</t>
  </si>
  <si>
    <t>Call Rank</t>
  </si>
  <si>
    <t>Amount Rank</t>
  </si>
  <si>
    <t>Call</t>
  </si>
  <si>
    <r>
      <rPr>
        <sz val="12"/>
        <color theme="0" tint="-0.499984740745262"/>
        <rFont val="Aptos Black"/>
        <family val="2"/>
        <scheme val="major"/>
      </rPr>
      <t>CALL CENTRE REPORT</t>
    </r>
    <r>
      <rPr>
        <sz val="12"/>
        <color theme="0" tint="-0.249977111117893"/>
        <rFont val="Aptos Black"/>
        <family val="2"/>
        <scheme val="major"/>
      </rPr>
      <t xml:space="preserve"> - 2023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</si>
</sst>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quot;₹&quot;\ #,##0;#,##0\ \-&quot;₹&quot;;&quot;₹&quot;\ #,##0"/>
    <numFmt numFmtId="166" formatCode="0.0"/>
    <numFmt numFmtId="167" formatCode="\$#,###.0,&quot;k&quot;"/>
    <numFmt numFmtId="168" formatCode="&quot;₹&quot;\ #,##0"/>
    <numFmt numFmtId="169" formatCode="&quot;₹&quot;\ #,##0;#,##0\ \-&quot;₹&quot;;&quot;₹&quot;\ #,##0"/>
  </numFmts>
  <fonts count="9" x14ac:knownFonts="1">
    <font>
      <sz val="11"/>
      <color theme="1"/>
      <name val="Aptos Narrow"/>
      <family val="2"/>
      <scheme val="minor"/>
    </font>
    <font>
      <b/>
      <sz val="11"/>
      <color theme="1"/>
      <name val="Aptos Narrow"/>
      <family val="2"/>
      <scheme val="minor"/>
    </font>
    <font>
      <sz val="8"/>
      <name val="Aptos Narrow"/>
      <family val="2"/>
      <scheme val="minor"/>
    </font>
    <font>
      <sz val="18"/>
      <color theme="1"/>
      <name val="Aptos ExtraBold"/>
      <family val="2"/>
    </font>
    <font>
      <sz val="11"/>
      <color theme="1"/>
      <name val="Aptos Narrow"/>
      <family val="2"/>
      <scheme val="minor"/>
    </font>
    <font>
      <sz val="10"/>
      <color theme="1"/>
      <name val="Aptos Narrow"/>
      <family val="2"/>
      <scheme val="minor"/>
    </font>
    <font>
      <b/>
      <sz val="10"/>
      <color theme="1"/>
      <name val="Aptos Narrow"/>
      <family val="2"/>
      <scheme val="minor"/>
    </font>
    <font>
      <sz val="12"/>
      <color theme="0" tint="-0.249977111117893"/>
      <name val="Aptos Black"/>
      <family val="2"/>
      <scheme val="major"/>
    </font>
    <font>
      <sz val="12"/>
      <color theme="0" tint="-0.499984740745262"/>
      <name val="Aptos Black"/>
      <family val="2"/>
      <scheme val="maj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bottom/>
      <diagonal/>
    </border>
  </borders>
  <cellStyleXfs count="2">
    <xf numFmtId="0" fontId="0" fillId="0" borderId="0"/>
    <xf numFmtId="9" fontId="4" fillId="0" borderId="0" applyFont="0" applyFill="0" applyBorder="0" applyAlignment="0" applyProtection="0"/>
  </cellStyleXfs>
  <cellXfs count="4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0" fontId="0" fillId="0" borderId="0" xfId="0" applyAlignment="1">
      <alignment horizontal="left"/>
    </xf>
    <xf numFmtId="3" fontId="0" fillId="0" borderId="0" xfId="0" applyNumberFormat="1" applyAlignment="1">
      <alignment horizontal="left"/>
    </xf>
    <xf numFmtId="165" fontId="0" fillId="0" borderId="0" xfId="0" applyNumberFormat="1"/>
    <xf numFmtId="165" fontId="0" fillId="0" borderId="0" xfId="0" applyNumberFormat="1" applyAlignment="1">
      <alignment horizontal="left"/>
    </xf>
    <xf numFmtId="166" fontId="0" fillId="0" borderId="0" xfId="0" applyNumberFormat="1" applyAlignment="1">
      <alignment horizontal="left"/>
    </xf>
    <xf numFmtId="0" fontId="0" fillId="0" borderId="0" xfId="0" pivotButton="1" applyAlignment="1">
      <alignment horizontal="left"/>
    </xf>
    <xf numFmtId="0" fontId="0" fillId="0" borderId="0" xfId="0" pivotButton="1"/>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3" borderId="9" xfId="0" applyFill="1" applyBorder="1"/>
    <xf numFmtId="0" fontId="0" fillId="3" borderId="12" xfId="0" applyFill="1" applyBorder="1"/>
    <xf numFmtId="0" fontId="0" fillId="3" borderId="7" xfId="0" applyFill="1" applyBorder="1"/>
    <xf numFmtId="0" fontId="5" fillId="3" borderId="0" xfId="0" applyFont="1" applyFill="1" applyAlignment="1">
      <alignment horizontal="left"/>
    </xf>
    <xf numFmtId="0" fontId="5" fillId="3" borderId="13" xfId="0" applyFont="1" applyFill="1" applyBorder="1" applyAlignment="1">
      <alignment horizontal="left"/>
    </xf>
    <xf numFmtId="168" fontId="5" fillId="3" borderId="0" xfId="0" applyNumberFormat="1" applyFont="1" applyFill="1" applyAlignment="1">
      <alignment horizontal="left"/>
    </xf>
    <xf numFmtId="168" fontId="5" fillId="3" borderId="13" xfId="0" applyNumberFormat="1" applyFont="1" applyFill="1" applyBorder="1" applyAlignment="1">
      <alignment horizontal="left"/>
    </xf>
    <xf numFmtId="168" fontId="5" fillId="3" borderId="11" xfId="0" applyNumberFormat="1" applyFont="1" applyFill="1" applyBorder="1" applyAlignment="1">
      <alignment horizontal="left"/>
    </xf>
    <xf numFmtId="168" fontId="5" fillId="3" borderId="4" xfId="0" applyNumberFormat="1" applyFont="1" applyFill="1" applyBorder="1" applyAlignment="1">
      <alignment horizontal="left"/>
    </xf>
    <xf numFmtId="0" fontId="0" fillId="3" borderId="0" xfId="0" applyFill="1" applyAlignment="1">
      <alignment horizontal="center"/>
    </xf>
    <xf numFmtId="0" fontId="5" fillId="3" borderId="10" xfId="0" applyFont="1" applyFill="1" applyBorder="1" applyAlignment="1">
      <alignment horizontal="center"/>
    </xf>
    <xf numFmtId="0" fontId="5" fillId="3" borderId="6" xfId="0" applyFont="1" applyFill="1" applyBorder="1" applyAlignment="1">
      <alignment horizontal="center"/>
    </xf>
    <xf numFmtId="0" fontId="6" fillId="5" borderId="10" xfId="0" applyFont="1" applyFill="1" applyBorder="1" applyAlignment="1">
      <alignment horizontal="center"/>
    </xf>
    <xf numFmtId="9" fontId="0" fillId="0" borderId="0" xfId="1" applyFont="1"/>
    <xf numFmtId="0" fontId="7" fillId="3" borderId="0" xfId="0" applyFont="1" applyFill="1" applyAlignment="1">
      <alignment horizontal="center" vertical="center"/>
    </xf>
    <xf numFmtId="169" fontId="0" fillId="0" borderId="0" xfId="0" applyNumberFormat="1" applyAlignment="1">
      <alignment horizontal="left"/>
    </xf>
  </cellXfs>
  <cellStyles count="2">
    <cellStyle name="Normal" xfId="0" builtinId="0"/>
    <cellStyle name="Percent" xfId="1" builtinId="5"/>
  </cellStyles>
  <dxfs count="41">
    <dxf>
      <fill>
        <patternFill patternType="solid">
          <bgColor theme="8"/>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8" tint="0.59996337778862885"/>
        </patternFill>
      </fill>
      <border>
        <left/>
        <right/>
        <top/>
        <bottom/>
        <vertical/>
        <horizontal/>
      </bord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solid">
          <bgColor theme="8"/>
        </patternFill>
      </fill>
    </dxf>
    <dxf>
      <alignment horizontal="left"/>
    </dxf>
    <dxf>
      <alignment horizontal="left"/>
    </dxf>
    <dxf>
      <alignment horizontal="lef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40"/>
    </tableStyle>
    <tableStyle name="SlicerStyleLight5 2" pivot="0" table="0" count="10" xr9:uid="{C33624D7-F56D-44BE-BD1B-C5ED012C4704}">
      <tableStyleElement type="wholeTable" dxfId="39"/>
      <tableStyleElement type="headerRow" dxfId="3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 (exl) - 2 .xlsx]Pivots!Weekday Trend</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s>
    <c:plotArea>
      <c:layout/>
      <c:barChart>
        <c:barDir val="bar"/>
        <c:grouping val="clustered"/>
        <c:varyColors val="0"/>
        <c:ser>
          <c:idx val="0"/>
          <c:order val="0"/>
          <c:tx>
            <c:strRef>
              <c:f>Pivots!$J$24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Pivots!$I$25:$I$32</c:f>
              <c:strCache>
                <c:ptCount val="7"/>
                <c:pt idx="0">
                  <c:v>Sunday</c:v>
                </c:pt>
                <c:pt idx="1">
                  <c:v>Monday</c:v>
                </c:pt>
                <c:pt idx="2">
                  <c:v>Tuesday</c:v>
                </c:pt>
                <c:pt idx="3">
                  <c:v>Wednesday</c:v>
                </c:pt>
                <c:pt idx="4">
                  <c:v>Thursday</c:v>
                </c:pt>
                <c:pt idx="5">
                  <c:v>Friday</c:v>
                </c:pt>
                <c:pt idx="6">
                  <c:v>Saturday</c:v>
                </c:pt>
              </c:strCache>
            </c:strRef>
          </c:cat>
          <c:val>
            <c:numRef>
              <c:f>Pivots!$J$25:$J$32</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84A9-47A5-9115-305DB59BBDFB}"/>
            </c:ext>
          </c:extLst>
        </c:ser>
        <c:dLbls>
          <c:dLblPos val="outEnd"/>
          <c:showLegendKey val="0"/>
          <c:showVal val="1"/>
          <c:showCatName val="0"/>
          <c:showSerName val="0"/>
          <c:showPercent val="0"/>
          <c:showBubbleSize val="0"/>
        </c:dLbls>
        <c:gapWidth val="25"/>
        <c:axId val="959580639"/>
        <c:axId val="959580159"/>
      </c:barChart>
      <c:catAx>
        <c:axId val="959580639"/>
        <c:scaling>
          <c:orientation val="minMax"/>
        </c:scaling>
        <c:delete val="0"/>
        <c:axPos val="l"/>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9580159"/>
        <c:crosses val="autoZero"/>
        <c:auto val="1"/>
        <c:lblAlgn val="ctr"/>
        <c:lblOffset val="100"/>
        <c:noMultiLvlLbl val="0"/>
      </c:catAx>
      <c:valAx>
        <c:axId val="959580159"/>
        <c:scaling>
          <c:orientation val="minMax"/>
        </c:scaling>
        <c:delete val="1"/>
        <c:axPos val="b"/>
        <c:numFmt formatCode="#,##0" sourceLinked="1"/>
        <c:majorTickMark val="none"/>
        <c:minorTickMark val="none"/>
        <c:tickLblPos val="nextTo"/>
        <c:crossAx val="95958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5"/>
                </a:solidFill>
              </a:rPr>
              <a:t>Calls</a:t>
            </a:r>
            <a:endParaRPr lang="en-IN" b="1">
              <a:solidFill>
                <a:schemeClr val="accent5"/>
              </a:solidFill>
            </a:endParaRPr>
          </a:p>
        </c:rich>
      </c:tx>
      <c:layout>
        <c:manualLayout>
          <c:xMode val="edge"/>
          <c:yMode val="edge"/>
          <c:x val="9.2754126073223891E-2"/>
          <c:y val="4.36137071651090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Pivots!$E$45:$E$49</c:f>
              <c:strCache>
                <c:ptCount val="5"/>
                <c:pt idx="0">
                  <c:v>R01</c:v>
                </c:pt>
                <c:pt idx="1">
                  <c:v>R02</c:v>
                </c:pt>
                <c:pt idx="2">
                  <c:v>R03</c:v>
                </c:pt>
                <c:pt idx="3">
                  <c:v>R04</c:v>
                </c:pt>
                <c:pt idx="4">
                  <c:v>R05</c:v>
                </c:pt>
              </c:strCache>
            </c:strRef>
          </c:cat>
          <c:val>
            <c:numRef>
              <c:f>Pivots!$F$45:$F$49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6DC-4DA8-8943-D0179104BC3C}"/>
            </c:ext>
          </c:extLst>
        </c:ser>
        <c:ser>
          <c:idx val="1"/>
          <c:order val="1"/>
          <c:tx>
            <c:strRef>
              <c:f>Pivots!$H$44</c:f>
              <c:strCache>
                <c:ptCount val="1"/>
                <c:pt idx="0">
                  <c:v>Sel.Calls</c:v>
                </c:pt>
              </c:strCache>
            </c:strRef>
          </c:tx>
          <c:spPr>
            <a:gradFill flip="none" rotWithShape="1">
              <a:gsLst>
                <a:gs pos="4000">
                  <a:schemeClr val="accent5">
                    <a:lumMod val="60000"/>
                    <a:lumOff val="40000"/>
                  </a:schemeClr>
                </a:gs>
                <a:gs pos="100000">
                  <a:schemeClr val="accent5"/>
                </a:gs>
              </a:gsLst>
              <a:lin ang="16200000" scaled="1"/>
              <a:tileRect/>
            </a:gradFill>
            <a:ln>
              <a:noFill/>
            </a:ln>
            <a:effectLst/>
          </c:spPr>
          <c:invertIfNegative val="0"/>
          <c:dPt>
            <c:idx val="0"/>
            <c:invertIfNegative val="0"/>
            <c:bubble3D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c:spPr>
            <c:extLst>
              <c:ext xmlns:c16="http://schemas.microsoft.com/office/drawing/2014/chart" uri="{C3380CC4-5D6E-409C-BE32-E72D297353CC}">
                <c16:uniqueId val="{00000002-26DC-4DA8-8943-D0179104BC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Pivots!$H$45:$H$49</c:f>
              <c:numCache>
                <c:formatCode>General</c:formatCode>
                <c:ptCount val="5"/>
                <c:pt idx="0">
                  <c:v>#N/A</c:v>
                </c:pt>
                <c:pt idx="1">
                  <c:v>#N/A</c:v>
                </c:pt>
                <c:pt idx="2">
                  <c:v>#N/A</c:v>
                </c:pt>
                <c:pt idx="3">
                  <c:v>#N/A</c:v>
                </c:pt>
                <c:pt idx="4">
                  <c:v>#N/A</c:v>
                </c:pt>
              </c:numCache>
            </c:numRef>
          </c:val>
          <c:extLst>
            <c:ext xmlns:c16="http://schemas.microsoft.com/office/drawing/2014/chart" uri="{C3380CC4-5D6E-409C-BE32-E72D297353CC}">
              <c16:uniqueId val="{00000003-26DC-4DA8-8943-D0179104BC3C}"/>
            </c:ext>
          </c:extLst>
        </c:ser>
        <c:dLbls>
          <c:dLblPos val="outEnd"/>
          <c:showLegendKey val="0"/>
          <c:showVal val="1"/>
          <c:showCatName val="0"/>
          <c:showSerName val="0"/>
          <c:showPercent val="0"/>
          <c:showBubbleSize val="0"/>
        </c:dLbls>
        <c:gapWidth val="25"/>
        <c:overlap val="100"/>
        <c:axId val="1706430911"/>
        <c:axId val="1706431391"/>
      </c:barChart>
      <c:catAx>
        <c:axId val="17064309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431391"/>
        <c:crosses val="autoZero"/>
        <c:auto val="1"/>
        <c:lblAlgn val="ctr"/>
        <c:lblOffset val="100"/>
        <c:noMultiLvlLbl val="0"/>
      </c:catAx>
      <c:valAx>
        <c:axId val="1706431391"/>
        <c:scaling>
          <c:orientation val="minMax"/>
          <c:min val="0"/>
        </c:scaling>
        <c:delete val="1"/>
        <c:axPos val="b"/>
        <c:numFmt formatCode="General" sourceLinked="1"/>
        <c:majorTickMark val="none"/>
        <c:minorTickMark val="none"/>
        <c:tickLblPos val="nextTo"/>
        <c:crossAx val="1706430911"/>
        <c:crosses val="autoZero"/>
        <c:crossBetween val="between"/>
      </c:valAx>
      <c:spPr>
        <a:solidFill>
          <a:schemeClr val="lt1"/>
        </a:solidFill>
        <a:ln w="12700" cap="flat" cmpd="sng" algn="ctr">
          <a:no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b="1">
                <a:solidFill>
                  <a:schemeClr val="accent6">
                    <a:lumMod val="60000"/>
                    <a:lumOff val="40000"/>
                  </a:schemeClr>
                </a:solidFill>
              </a:rPr>
              <a:t>Amount</a:t>
            </a:r>
          </a:p>
        </c:rich>
      </c:tx>
      <c:layout>
        <c:manualLayout>
          <c:xMode val="edge"/>
          <c:yMode val="edge"/>
          <c:x val="8.3566591775852517E-2"/>
          <c:y val="3.7482752768780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Pivots!$E$45:$E$49</c:f>
              <c:strCache>
                <c:ptCount val="5"/>
                <c:pt idx="0">
                  <c:v>R01</c:v>
                </c:pt>
                <c:pt idx="1">
                  <c:v>R02</c:v>
                </c:pt>
                <c:pt idx="2">
                  <c:v>R03</c:v>
                </c:pt>
                <c:pt idx="3">
                  <c:v>R04</c:v>
                </c:pt>
                <c:pt idx="4">
                  <c:v>R05</c:v>
                </c:pt>
              </c:strCache>
            </c:strRef>
          </c:cat>
          <c:val>
            <c:numRef>
              <c:f>Pivots!$G$45:$G$49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4AA0-4B68-AFAE-D1AA690EEE39}"/>
            </c:ext>
          </c:extLst>
        </c:ser>
        <c:ser>
          <c:idx val="1"/>
          <c:order val="1"/>
          <c:tx>
            <c:strRef>
              <c:f>Pivots!$I$44</c:f>
              <c:strCache>
                <c:ptCount val="1"/>
                <c:pt idx="0">
                  <c:v>Sel.Amount</c:v>
                </c:pt>
              </c:strCache>
            </c:strRef>
          </c:tx>
          <c:spPr>
            <a:gradFill flip="none" rotWithShape="1">
              <a:gsLst>
                <a:gs pos="0">
                  <a:schemeClr val="accent6"/>
                </a:gs>
                <a:gs pos="100000">
                  <a:schemeClr val="accent6">
                    <a:lumMod val="60000"/>
                    <a:lumOff val="40000"/>
                  </a:schemeClr>
                </a:gs>
              </a:gsLst>
              <a:lin ang="16200000" scaled="1"/>
              <a:tileRect/>
            </a:gra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19776855408494459"/>
                      <c:h val="8.1119170066922944E-2"/>
                    </c:manualLayout>
                  </c15:layout>
                </c:ext>
                <c:ext xmlns:c16="http://schemas.microsoft.com/office/drawing/2014/chart" uri="{C3380CC4-5D6E-409C-BE32-E72D297353CC}">
                  <c16:uniqueId val="{00000002-4AA0-4B68-AFAE-D1AA690EEE39}"/>
                </c:ext>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Pivots!$I$45:$I$49</c:f>
              <c:numCache>
                <c:formatCode>General</c:formatCode>
                <c:ptCount val="5"/>
                <c:pt idx="0">
                  <c:v>#N/A</c:v>
                </c:pt>
                <c:pt idx="1">
                  <c:v>#N/A</c:v>
                </c:pt>
                <c:pt idx="2">
                  <c:v>#N/A</c:v>
                </c:pt>
                <c:pt idx="3">
                  <c:v>#N/A</c:v>
                </c:pt>
                <c:pt idx="4">
                  <c:v>#N/A</c:v>
                </c:pt>
              </c:numCache>
            </c:numRef>
          </c:val>
          <c:extLst>
            <c:ext xmlns:c16="http://schemas.microsoft.com/office/drawing/2014/chart" uri="{C3380CC4-5D6E-409C-BE32-E72D297353CC}">
              <c16:uniqueId val="{00000001-4AA0-4B68-AFAE-D1AA690EEE39}"/>
            </c:ext>
          </c:extLst>
        </c:ser>
        <c:dLbls>
          <c:dLblPos val="outEnd"/>
          <c:showLegendKey val="0"/>
          <c:showVal val="1"/>
          <c:showCatName val="0"/>
          <c:showSerName val="0"/>
          <c:showPercent val="0"/>
          <c:showBubbleSize val="0"/>
        </c:dLbls>
        <c:gapWidth val="25"/>
        <c:overlap val="100"/>
        <c:axId val="1706430911"/>
        <c:axId val="1706431391"/>
      </c:barChart>
      <c:catAx>
        <c:axId val="1706430911"/>
        <c:scaling>
          <c:orientation val="minMax"/>
        </c:scaling>
        <c:delete val="1"/>
        <c:axPos val="l"/>
        <c:numFmt formatCode="General" sourceLinked="1"/>
        <c:majorTickMark val="out"/>
        <c:minorTickMark val="none"/>
        <c:tickLblPos val="nextTo"/>
        <c:crossAx val="1706431391"/>
        <c:crosses val="autoZero"/>
        <c:auto val="1"/>
        <c:lblAlgn val="ctr"/>
        <c:lblOffset val="100"/>
        <c:noMultiLvlLbl val="0"/>
      </c:catAx>
      <c:valAx>
        <c:axId val="1706431391"/>
        <c:scaling>
          <c:orientation val="minMax"/>
        </c:scaling>
        <c:delete val="1"/>
        <c:axPos val="b"/>
        <c:numFmt formatCode="\$#,###.0,&quot;k&quot;" sourceLinked="1"/>
        <c:majorTickMark val="none"/>
        <c:minorTickMark val="none"/>
        <c:tickLblPos val="nextTo"/>
        <c:crossAx val="1706430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 (exl) - 2 .xlsx]Pivots!Monthly trend</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a:t>
            </a:r>
            <a:r>
              <a:rPr lang="en-IN" baseline="0"/>
              <a:t> Trend</a:t>
            </a:r>
            <a:endParaRPr lang="en-IN"/>
          </a:p>
        </c:rich>
      </c:tx>
      <c:layout>
        <c:manualLayout>
          <c:xMode val="edge"/>
          <c:yMode val="edge"/>
          <c:x val="1.9077298436286982E-2"/>
          <c:y val="2.98260226959593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4000">
                <a:schemeClr val="accent6">
                  <a:lumMod val="60000"/>
                  <a:lumOff val="40000"/>
                </a:schemeClr>
              </a:gs>
              <a:gs pos="100000">
                <a:schemeClr val="accent6">
                  <a:alpha val="5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Pivots!$C$24</c:f>
              <c:strCache>
                <c:ptCount val="1"/>
                <c:pt idx="0">
                  <c:v>Call Count2</c:v>
                </c:pt>
              </c:strCache>
            </c:strRef>
          </c:tx>
          <c:spPr>
            <a:gradFill flip="none" rotWithShape="1">
              <a:gsLst>
                <a:gs pos="4000">
                  <a:schemeClr val="accent6">
                    <a:lumMod val="60000"/>
                    <a:lumOff val="40000"/>
                  </a:schemeClr>
                </a:gs>
                <a:gs pos="100000">
                  <a:schemeClr val="accent6">
                    <a:alpha val="50000"/>
                  </a:schemeClr>
                </a:gs>
              </a:gsLst>
              <a:lin ang="16200000" scaled="1"/>
              <a:tileRect/>
            </a:gra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35B1-4DBA-A083-433EF04C3302}"/>
            </c:ext>
          </c:extLst>
        </c:ser>
        <c:dLbls>
          <c:showLegendKey val="0"/>
          <c:showVal val="0"/>
          <c:showCatName val="0"/>
          <c:showSerName val="0"/>
          <c:showPercent val="0"/>
          <c:showBubbleSize val="0"/>
        </c:dLbls>
        <c:axId val="1527323807"/>
        <c:axId val="1597945999"/>
      </c:areaChart>
      <c:lineChart>
        <c:grouping val="standard"/>
        <c:varyColors val="0"/>
        <c:ser>
          <c:idx val="0"/>
          <c:order val="0"/>
          <c:tx>
            <c:strRef>
              <c:f>Pivots!$B$24</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35B1-4DBA-A083-433EF04C3302}"/>
            </c:ext>
          </c:extLst>
        </c:ser>
        <c:dLbls>
          <c:showLegendKey val="0"/>
          <c:showVal val="0"/>
          <c:showCatName val="0"/>
          <c:showSerName val="0"/>
          <c:showPercent val="0"/>
          <c:showBubbleSize val="0"/>
        </c:dLbls>
        <c:marker val="1"/>
        <c:smooth val="0"/>
        <c:axId val="1527323807"/>
        <c:axId val="1597945999"/>
      </c:lineChart>
      <c:catAx>
        <c:axId val="152732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945999"/>
        <c:crosses val="autoZero"/>
        <c:auto val="1"/>
        <c:lblAlgn val="ctr"/>
        <c:lblOffset val="100"/>
        <c:noMultiLvlLbl val="0"/>
      </c:catAx>
      <c:valAx>
        <c:axId val="1597945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32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 (exl) - 2 .xlsx]Pivots!PivotTable7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2">
                    <a:lumMod val="60000"/>
                    <a:lumOff val="40000"/>
                  </a:schemeClr>
                </a:solidFill>
              </a:rPr>
              <a:t>Female</a:t>
            </a:r>
            <a:r>
              <a:rPr lang="en-IN" b="1" baseline="0"/>
              <a:t> vs </a:t>
            </a:r>
            <a:r>
              <a:rPr lang="en-IN" b="1" baseline="0">
                <a:solidFill>
                  <a:schemeClr val="accent5">
                    <a:lumMod val="60000"/>
                    <a:lumOff val="40000"/>
                  </a:schemeClr>
                </a:solidFill>
              </a:rPr>
              <a:t>Male</a:t>
            </a:r>
            <a:r>
              <a:rPr lang="en-IN" b="1" baseline="0"/>
              <a:t> Callers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Pivots!$H$54:$H$55</c:f>
              <c:strCache>
                <c:ptCount val="1"/>
                <c:pt idx="0">
                  <c:v>Female</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Pivots!$G$56:$G$59</c:f>
              <c:strCache>
                <c:ptCount val="3"/>
                <c:pt idx="0">
                  <c:v>Cincinnati</c:v>
                </c:pt>
                <c:pt idx="1">
                  <c:v>Cleveland</c:v>
                </c:pt>
                <c:pt idx="2">
                  <c:v>Columbus</c:v>
                </c:pt>
              </c:strCache>
            </c:strRef>
          </c:cat>
          <c:val>
            <c:numRef>
              <c:f>Pivots!$H$56:$H$59</c:f>
              <c:numCache>
                <c:formatCode>#,##0</c:formatCode>
                <c:ptCount val="3"/>
                <c:pt idx="0">
                  <c:v>144</c:v>
                </c:pt>
                <c:pt idx="1">
                  <c:v>326</c:v>
                </c:pt>
                <c:pt idx="2">
                  <c:v>129</c:v>
                </c:pt>
              </c:numCache>
            </c:numRef>
          </c:val>
          <c:extLst>
            <c:ext xmlns:c16="http://schemas.microsoft.com/office/drawing/2014/chart" uri="{C3380CC4-5D6E-409C-BE32-E72D297353CC}">
              <c16:uniqueId val="{00000000-234C-42C4-BF43-FD00A1A673B3}"/>
            </c:ext>
          </c:extLst>
        </c:ser>
        <c:ser>
          <c:idx val="1"/>
          <c:order val="1"/>
          <c:tx>
            <c:strRef>
              <c:f>Pivots!$I$54:$I$55</c:f>
              <c:strCache>
                <c:ptCount val="1"/>
                <c:pt idx="0">
                  <c:v>Male</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Pivots!$G$56:$G$59</c:f>
              <c:strCache>
                <c:ptCount val="3"/>
                <c:pt idx="0">
                  <c:v>Cincinnati</c:v>
                </c:pt>
                <c:pt idx="1">
                  <c:v>Cleveland</c:v>
                </c:pt>
                <c:pt idx="2">
                  <c:v>Columbus</c:v>
                </c:pt>
              </c:strCache>
            </c:strRef>
          </c:cat>
          <c:val>
            <c:numRef>
              <c:f>Pivots!$I$56:$I$59</c:f>
              <c:numCache>
                <c:formatCode>#,##0</c:formatCode>
                <c:ptCount val="3"/>
                <c:pt idx="0">
                  <c:v>132</c:v>
                </c:pt>
                <c:pt idx="1">
                  <c:v>63</c:v>
                </c:pt>
                <c:pt idx="2">
                  <c:v>206</c:v>
                </c:pt>
              </c:numCache>
            </c:numRef>
          </c:val>
          <c:extLst>
            <c:ext xmlns:c16="http://schemas.microsoft.com/office/drawing/2014/chart" uri="{C3380CC4-5D6E-409C-BE32-E72D297353CC}">
              <c16:uniqueId val="{00000001-234C-42C4-BF43-FD00A1A673B3}"/>
            </c:ext>
          </c:extLst>
        </c:ser>
        <c:dLbls>
          <c:dLblPos val="ctr"/>
          <c:showLegendKey val="0"/>
          <c:showVal val="1"/>
          <c:showCatName val="0"/>
          <c:showSerName val="0"/>
          <c:showPercent val="0"/>
          <c:showBubbleSize val="0"/>
        </c:dLbls>
        <c:gapWidth val="25"/>
        <c:overlap val="100"/>
        <c:axId val="1609839567"/>
        <c:axId val="1609839087"/>
      </c:barChart>
      <c:catAx>
        <c:axId val="16098395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9839087"/>
        <c:crosses val="autoZero"/>
        <c:auto val="1"/>
        <c:lblAlgn val="ctr"/>
        <c:lblOffset val="100"/>
        <c:noMultiLvlLbl val="0"/>
      </c:catAx>
      <c:valAx>
        <c:axId val="1609839087"/>
        <c:scaling>
          <c:orientation val="minMax"/>
        </c:scaling>
        <c:delete val="1"/>
        <c:axPos val="l"/>
        <c:numFmt formatCode="0%" sourceLinked="1"/>
        <c:majorTickMark val="out"/>
        <c:minorTickMark val="none"/>
        <c:tickLblPos val="nextTo"/>
        <c:crossAx val="1609839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 (exl) - 2 .xlsx]Pivots!Rep Satisfaction</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4">
                    <a:lumMod val="75000"/>
                  </a:schemeClr>
                </a:solidFill>
              </a:rPr>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Pivots!$H$65</c:f>
              <c:strCache>
                <c:ptCount val="1"/>
                <c:pt idx="0">
                  <c:v>Total</c:v>
                </c:pt>
              </c:strCache>
            </c:strRef>
          </c:tx>
          <c:spPr>
            <a:solidFill>
              <a:schemeClr val="accent4">
                <a:lumMod val="75000"/>
              </a:schemeClr>
            </a:solidFill>
            <a:ln>
              <a:noFill/>
            </a:ln>
            <a:effectLst/>
          </c:spPr>
          <c:invertIfNegative val="0"/>
          <c:cat>
            <c:strRef>
              <c:f>Pivots!$G$66:$G$71</c:f>
              <c:strCache>
                <c:ptCount val="5"/>
                <c:pt idx="0">
                  <c:v>1</c:v>
                </c:pt>
                <c:pt idx="1">
                  <c:v>2</c:v>
                </c:pt>
                <c:pt idx="2">
                  <c:v>3</c:v>
                </c:pt>
                <c:pt idx="3">
                  <c:v>4</c:v>
                </c:pt>
                <c:pt idx="4">
                  <c:v>5</c:v>
                </c:pt>
              </c:strCache>
            </c:strRef>
          </c:cat>
          <c:val>
            <c:numRef>
              <c:f>Pivots!$H$66:$H$71</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3AAD-41BD-A915-3152FE53C238}"/>
            </c:ext>
          </c:extLst>
        </c:ser>
        <c:dLbls>
          <c:showLegendKey val="0"/>
          <c:showVal val="0"/>
          <c:showCatName val="0"/>
          <c:showSerName val="0"/>
          <c:showPercent val="0"/>
          <c:showBubbleSize val="0"/>
        </c:dLbls>
        <c:gapWidth val="10"/>
        <c:overlap val="-27"/>
        <c:axId val="959582559"/>
        <c:axId val="959583039"/>
      </c:barChart>
      <c:catAx>
        <c:axId val="959582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583039"/>
        <c:crosses val="autoZero"/>
        <c:auto val="1"/>
        <c:lblAlgn val="ctr"/>
        <c:lblOffset val="100"/>
        <c:noMultiLvlLbl val="0"/>
      </c:catAx>
      <c:valAx>
        <c:axId val="9595830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582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svg"/><Relationship Id="rId3" Type="http://schemas.openxmlformats.org/officeDocument/2006/relationships/chart" Target="../charts/chart3.xml"/><Relationship Id="rId7" Type="http://schemas.openxmlformats.org/officeDocument/2006/relationships/image" Target="../media/image9.svg"/><Relationship Id="rId12" Type="http://schemas.openxmlformats.org/officeDocument/2006/relationships/image" Target="../media/image14.png"/><Relationship Id="rId2" Type="http://schemas.openxmlformats.org/officeDocument/2006/relationships/chart" Target="../charts/chart2.xml"/><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8.png"/><Relationship Id="rId11" Type="http://schemas.openxmlformats.org/officeDocument/2006/relationships/image" Target="../media/image13.svg"/><Relationship Id="rId5" Type="http://schemas.openxmlformats.org/officeDocument/2006/relationships/image" Target="../media/image7.svg"/><Relationship Id="rId15" Type="http://schemas.openxmlformats.org/officeDocument/2006/relationships/chart" Target="../charts/chart5.xml"/><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11</xdr:col>
      <xdr:colOff>152402</xdr:colOff>
      <xdr:row>4</xdr:row>
      <xdr:rowOff>120650</xdr:rowOff>
    </xdr:from>
    <xdr:to>
      <xdr:col>13</xdr:col>
      <xdr:colOff>587376</xdr:colOff>
      <xdr:row>14</xdr:row>
      <xdr:rowOff>57150</xdr:rowOff>
    </xdr:to>
    <xdr:graphicFrame macro="">
      <xdr:nvGraphicFramePr>
        <xdr:cNvPr id="32" name="Chart 31">
          <a:extLst>
            <a:ext uri="{FF2B5EF4-FFF2-40B4-BE49-F238E27FC236}">
              <a16:creationId xmlns:a16="http://schemas.microsoft.com/office/drawing/2014/main" id="{8F123990-4AB4-4B67-BDA8-531D4CCC5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237440</xdr:colOff>
      <xdr:row>19</xdr:row>
      <xdr:rowOff>54100</xdr:rowOff>
    </xdr:from>
    <xdr:to>
      <xdr:col>13</xdr:col>
      <xdr:colOff>362324</xdr:colOff>
      <xdr:row>28</xdr:row>
      <xdr:rowOff>133911</xdr:rowOff>
    </xdr:to>
    <mc:AlternateContent xmlns:mc="http://schemas.openxmlformats.org/markup-compatibility/2006" xmlns:a14="http://schemas.microsoft.com/office/drawing/2010/main">
      <mc:Choice Requires="a14">
        <xdr:graphicFrame macro="">
          <xdr:nvGraphicFramePr>
            <xdr:cNvPr id="30" name="Representative">
              <a:extLst>
                <a:ext uri="{FF2B5EF4-FFF2-40B4-BE49-F238E27FC236}">
                  <a16:creationId xmlns:a16="http://schemas.microsoft.com/office/drawing/2014/main" id="{F66926FF-5D37-456A-B957-733159BAD7DB}"/>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940895" y="3806373"/>
              <a:ext cx="1348702" cy="17423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19</xdr:row>
      <xdr:rowOff>0</xdr:rowOff>
    </xdr:from>
    <xdr:to>
      <xdr:col>7</xdr:col>
      <xdr:colOff>419100</xdr:colOff>
      <xdr:row>38</xdr:row>
      <xdr:rowOff>40822</xdr:rowOff>
    </xdr:to>
    <xdr:graphicFrame macro="">
      <xdr:nvGraphicFramePr>
        <xdr:cNvPr id="34" name="Chart 33">
          <a:extLst>
            <a:ext uri="{FF2B5EF4-FFF2-40B4-BE49-F238E27FC236}">
              <a16:creationId xmlns:a16="http://schemas.microsoft.com/office/drawing/2014/main" id="{F591AEDF-B8BF-434F-BAA9-C9ED29853E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428066</xdr:colOff>
      <xdr:row>19</xdr:row>
      <xdr:rowOff>1683</xdr:rowOff>
    </xdr:from>
    <xdr:to>
      <xdr:col>11</xdr:col>
      <xdr:colOff>34925</xdr:colOff>
      <xdr:row>38</xdr:row>
      <xdr:rowOff>27215</xdr:rowOff>
    </xdr:to>
    <xdr:graphicFrame macro="">
      <xdr:nvGraphicFramePr>
        <xdr:cNvPr id="33" name="Chart 32">
          <a:extLst>
            <a:ext uri="{FF2B5EF4-FFF2-40B4-BE49-F238E27FC236}">
              <a16:creationId xmlns:a16="http://schemas.microsoft.com/office/drawing/2014/main" id="{C6F0C003-E58B-49CC-8BB1-6EA8AC999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22224</xdr:colOff>
      <xdr:row>2</xdr:row>
      <xdr:rowOff>136524</xdr:rowOff>
    </xdr:from>
    <xdr:to>
      <xdr:col>3</xdr:col>
      <xdr:colOff>193674</xdr:colOff>
      <xdr:row>6</xdr:row>
      <xdr:rowOff>57150</xdr:rowOff>
    </xdr:to>
    <xdr:sp macro="" textlink="Pivots!A4">
      <xdr:nvSpPr>
        <xdr:cNvPr id="2" name="Rectangle 1">
          <a:extLst>
            <a:ext uri="{FF2B5EF4-FFF2-40B4-BE49-F238E27FC236}">
              <a16:creationId xmlns:a16="http://schemas.microsoft.com/office/drawing/2014/main" id="{DA46D474-F45C-726B-03D4-8B30E9C96F88}"/>
            </a:ext>
          </a:extLst>
        </xdr:cNvPr>
        <xdr:cNvSpPr/>
      </xdr:nvSpPr>
      <xdr:spPr>
        <a:xfrm>
          <a:off x="222249" y="498474"/>
          <a:ext cx="981075" cy="644526"/>
        </a:xfrm>
        <a:prstGeom prst="rect">
          <a:avLst/>
        </a:prstGeom>
        <a:solidFill>
          <a:schemeClr val="accent6"/>
        </a:solidFill>
        <a:ln>
          <a:no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fld id="{F0BECCD7-EA3F-4FAA-83FA-C35C9A704744}" type="TxLink">
            <a:rPr lang="en-US" sz="1600" b="0" i="0" u="none" strike="noStrike">
              <a:solidFill>
                <a:schemeClr val="bg1"/>
              </a:solidFill>
              <a:latin typeface="Aptos Black" panose="020B0004020202020204" pitchFamily="34" charset="0"/>
            </a:rPr>
            <a:pPr algn="ctr"/>
            <a:t>1,000</a:t>
          </a:fld>
          <a:endParaRPr lang="en-US" sz="1600">
            <a:solidFill>
              <a:schemeClr val="bg1"/>
            </a:solidFill>
            <a:latin typeface="Aptos Black" panose="020B0004020202020204" pitchFamily="34" charset="0"/>
          </a:endParaRPr>
        </a:p>
      </xdr:txBody>
    </xdr:sp>
    <xdr:clientData/>
  </xdr:twoCellAnchor>
  <xdr:twoCellAnchor>
    <xdr:from>
      <xdr:col>2</xdr:col>
      <xdr:colOff>25401</xdr:colOff>
      <xdr:row>2</xdr:row>
      <xdr:rowOff>161926</xdr:rowOff>
    </xdr:from>
    <xdr:to>
      <xdr:col>2</xdr:col>
      <xdr:colOff>571501</xdr:colOff>
      <xdr:row>3</xdr:row>
      <xdr:rowOff>171451</xdr:rowOff>
    </xdr:to>
    <xdr:sp macro="" textlink="">
      <xdr:nvSpPr>
        <xdr:cNvPr id="4" name="TextBox 3">
          <a:extLst>
            <a:ext uri="{FF2B5EF4-FFF2-40B4-BE49-F238E27FC236}">
              <a16:creationId xmlns:a16="http://schemas.microsoft.com/office/drawing/2014/main" id="{B834CEA4-FD97-50E3-28C1-3FE52B8C3EEF}"/>
            </a:ext>
          </a:extLst>
        </xdr:cNvPr>
        <xdr:cNvSpPr txBox="1"/>
      </xdr:nvSpPr>
      <xdr:spPr>
        <a:xfrm>
          <a:off x="425451" y="523876"/>
          <a:ext cx="546100" cy="1905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1">
              <a:solidFill>
                <a:schemeClr val="bg1"/>
              </a:solidFill>
              <a:latin typeface="+mn-lt"/>
            </a:rPr>
            <a:t>Calls</a:t>
          </a:r>
        </a:p>
      </xdr:txBody>
    </xdr:sp>
    <xdr:clientData/>
  </xdr:twoCellAnchor>
  <xdr:twoCellAnchor editAs="oneCell">
    <xdr:from>
      <xdr:col>1</xdr:col>
      <xdr:colOff>23704</xdr:colOff>
      <xdr:row>2</xdr:row>
      <xdr:rowOff>135633</xdr:rowOff>
    </xdr:from>
    <xdr:to>
      <xdr:col>1</xdr:col>
      <xdr:colOff>152850</xdr:colOff>
      <xdr:row>3</xdr:row>
      <xdr:rowOff>77894</xdr:rowOff>
    </xdr:to>
    <xdr:pic>
      <xdr:nvPicPr>
        <xdr:cNvPr id="5" name="Graphic 4" descr="Receiver with solid fill">
          <a:extLst>
            <a:ext uri="{FF2B5EF4-FFF2-40B4-BE49-F238E27FC236}">
              <a16:creationId xmlns:a16="http://schemas.microsoft.com/office/drawing/2014/main" id="{B7DF4E49-C5C2-495A-8408-01A32E9856B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rot="627795">
          <a:off x="223729" y="497583"/>
          <a:ext cx="129146" cy="123236"/>
        </a:xfrm>
        <a:prstGeom prst="rect">
          <a:avLst/>
        </a:prstGeom>
      </xdr:spPr>
    </xdr:pic>
    <xdr:clientData/>
  </xdr:twoCellAnchor>
  <xdr:oneCellAnchor>
    <xdr:from>
      <xdr:col>2</xdr:col>
      <xdr:colOff>247650</xdr:colOff>
      <xdr:row>4</xdr:row>
      <xdr:rowOff>171450</xdr:rowOff>
    </xdr:from>
    <xdr:ext cx="104775" cy="142875"/>
    <xdr:sp macro="" textlink="">
      <xdr:nvSpPr>
        <xdr:cNvPr id="6" name="TextBox 5">
          <a:extLst>
            <a:ext uri="{FF2B5EF4-FFF2-40B4-BE49-F238E27FC236}">
              <a16:creationId xmlns:a16="http://schemas.microsoft.com/office/drawing/2014/main" id="{4BEA3F8A-4F93-A073-6119-CF18286A2B28}"/>
            </a:ext>
          </a:extLst>
        </xdr:cNvPr>
        <xdr:cNvSpPr txBox="1"/>
      </xdr:nvSpPr>
      <xdr:spPr>
        <a:xfrm>
          <a:off x="647700" y="895350"/>
          <a:ext cx="104775" cy="142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2</xdr:col>
      <xdr:colOff>123825</xdr:colOff>
      <xdr:row>5</xdr:row>
      <xdr:rowOff>66675</xdr:rowOff>
    </xdr:from>
    <xdr:to>
      <xdr:col>2</xdr:col>
      <xdr:colOff>523875</xdr:colOff>
      <xdr:row>6</xdr:row>
      <xdr:rowOff>28575</xdr:rowOff>
    </xdr:to>
    <xdr:sp macro="" textlink="Pivots!$A$11">
      <xdr:nvSpPr>
        <xdr:cNvPr id="8" name="TextBox 7">
          <a:extLst>
            <a:ext uri="{FF2B5EF4-FFF2-40B4-BE49-F238E27FC236}">
              <a16:creationId xmlns:a16="http://schemas.microsoft.com/office/drawing/2014/main" id="{347AF9BE-BD07-23E1-6CBB-11A85B8B47A3}"/>
            </a:ext>
          </a:extLst>
        </xdr:cNvPr>
        <xdr:cNvSpPr txBox="1"/>
      </xdr:nvSpPr>
      <xdr:spPr>
        <a:xfrm>
          <a:off x="523875" y="971550"/>
          <a:ext cx="400050" cy="14287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E940475-D37C-4AD0-B507-03A4C2541ECC}" type="TxLink">
            <a:rPr lang="en-US" sz="900" b="0" i="0" u="none" strike="noStrike">
              <a:solidFill>
                <a:schemeClr val="bg1"/>
              </a:solidFill>
              <a:latin typeface="Aptos Narrow"/>
            </a:rPr>
            <a:pPr/>
            <a:t>218</a:t>
          </a:fld>
          <a:endParaRPr lang="en-IN" sz="900">
            <a:solidFill>
              <a:schemeClr val="bg1"/>
            </a:solidFill>
          </a:endParaRPr>
        </a:p>
      </xdr:txBody>
    </xdr:sp>
    <xdr:clientData/>
  </xdr:twoCellAnchor>
  <xdr:twoCellAnchor>
    <xdr:from>
      <xdr:col>0</xdr:col>
      <xdr:colOff>190500</xdr:colOff>
      <xdr:row>7</xdr:row>
      <xdr:rowOff>172341</xdr:rowOff>
    </xdr:from>
    <xdr:to>
      <xdr:col>3</xdr:col>
      <xdr:colOff>161925</xdr:colOff>
      <xdr:row>11</xdr:row>
      <xdr:rowOff>96142</xdr:rowOff>
    </xdr:to>
    <xdr:sp macro="" textlink="Pivots!B4">
      <xdr:nvSpPr>
        <xdr:cNvPr id="9" name="Rectangle 8">
          <a:extLst>
            <a:ext uri="{FF2B5EF4-FFF2-40B4-BE49-F238E27FC236}">
              <a16:creationId xmlns:a16="http://schemas.microsoft.com/office/drawing/2014/main" id="{71BA86BE-FB37-4A75-BB14-8A1C6FB52676}"/>
            </a:ext>
          </a:extLst>
        </xdr:cNvPr>
        <xdr:cNvSpPr/>
      </xdr:nvSpPr>
      <xdr:spPr>
        <a:xfrm>
          <a:off x="190500" y="1439166"/>
          <a:ext cx="981075" cy="647701"/>
        </a:xfrm>
        <a:prstGeom prst="rect">
          <a:avLst/>
        </a:prstGeom>
        <a:solidFill>
          <a:schemeClr val="accent6"/>
        </a:solidFill>
        <a:ln>
          <a:no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marL="0" indent="0" algn="ctr"/>
          <a:fld id="{C1EC39EB-C23A-4D18-86FA-91F0DA6362E9}" type="TxLink">
            <a:rPr lang="en-US" sz="1400" b="0" i="0" u="none" strike="noStrike">
              <a:solidFill>
                <a:schemeClr val="bg1"/>
              </a:solidFill>
              <a:latin typeface="Aptos Black" panose="020B0004020202020204" pitchFamily="34" charset="0"/>
              <a:ea typeface="+mn-ea"/>
              <a:cs typeface="+mn-cs"/>
            </a:rPr>
            <a:pPr marL="0" indent="0" algn="ctr"/>
            <a:t>₹ 96,623</a:t>
          </a:fld>
          <a:endParaRPr lang="en-US" sz="1400" b="0" i="0" u="none" strike="noStrike">
            <a:solidFill>
              <a:schemeClr val="bg1"/>
            </a:solidFill>
            <a:latin typeface="Aptos Black" panose="020B0004020202020204" pitchFamily="34" charset="0"/>
            <a:ea typeface="+mn-ea"/>
            <a:cs typeface="+mn-cs"/>
          </a:endParaRPr>
        </a:p>
      </xdr:txBody>
    </xdr:sp>
    <xdr:clientData/>
  </xdr:twoCellAnchor>
  <xdr:twoCellAnchor>
    <xdr:from>
      <xdr:col>2</xdr:col>
      <xdr:colOff>6352</xdr:colOff>
      <xdr:row>8</xdr:row>
      <xdr:rowOff>29467</xdr:rowOff>
    </xdr:from>
    <xdr:to>
      <xdr:col>2</xdr:col>
      <xdr:colOff>552450</xdr:colOff>
      <xdr:row>9</xdr:row>
      <xdr:rowOff>9525</xdr:rowOff>
    </xdr:to>
    <xdr:sp macro="" textlink="">
      <xdr:nvSpPr>
        <xdr:cNvPr id="10" name="TextBox 9">
          <a:extLst>
            <a:ext uri="{FF2B5EF4-FFF2-40B4-BE49-F238E27FC236}">
              <a16:creationId xmlns:a16="http://schemas.microsoft.com/office/drawing/2014/main" id="{E6CEDCDE-BBFE-44FD-9805-6EE540CC58B9}"/>
            </a:ext>
          </a:extLst>
        </xdr:cNvPr>
        <xdr:cNvSpPr txBox="1"/>
      </xdr:nvSpPr>
      <xdr:spPr>
        <a:xfrm>
          <a:off x="406402" y="1477267"/>
          <a:ext cx="546098" cy="161033"/>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1">
              <a:solidFill>
                <a:schemeClr val="bg1"/>
              </a:solidFill>
              <a:latin typeface="+mn-lt"/>
            </a:rPr>
            <a:t>Amount</a:t>
          </a:r>
        </a:p>
      </xdr:txBody>
    </xdr:sp>
    <xdr:clientData/>
  </xdr:twoCellAnchor>
  <xdr:twoCellAnchor editAs="oneCell">
    <xdr:from>
      <xdr:col>1</xdr:col>
      <xdr:colOff>11943</xdr:colOff>
      <xdr:row>8</xdr:row>
      <xdr:rowOff>10187</xdr:rowOff>
    </xdr:from>
    <xdr:to>
      <xdr:col>1</xdr:col>
      <xdr:colOff>160337</xdr:colOff>
      <xdr:row>8</xdr:row>
      <xdr:rowOff>140555</xdr:rowOff>
    </xdr:to>
    <xdr:pic>
      <xdr:nvPicPr>
        <xdr:cNvPr id="11" name="Graphic 10">
          <a:extLst>
            <a:ext uri="{FF2B5EF4-FFF2-40B4-BE49-F238E27FC236}">
              <a16:creationId xmlns:a16="http://schemas.microsoft.com/office/drawing/2014/main" id="{D8DE4FBC-7B49-42E6-A394-FECD740DDCD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211968" y="1457987"/>
          <a:ext cx="151569" cy="133543"/>
        </a:xfrm>
        <a:prstGeom prst="rect">
          <a:avLst/>
        </a:prstGeom>
      </xdr:spPr>
    </xdr:pic>
    <xdr:clientData/>
  </xdr:twoCellAnchor>
  <xdr:oneCellAnchor>
    <xdr:from>
      <xdr:col>2</xdr:col>
      <xdr:colOff>225426</xdr:colOff>
      <xdr:row>10</xdr:row>
      <xdr:rowOff>35817</xdr:rowOff>
    </xdr:from>
    <xdr:ext cx="104775" cy="142875"/>
    <xdr:sp macro="" textlink="">
      <xdr:nvSpPr>
        <xdr:cNvPr id="12" name="TextBox 11">
          <a:extLst>
            <a:ext uri="{FF2B5EF4-FFF2-40B4-BE49-F238E27FC236}">
              <a16:creationId xmlns:a16="http://schemas.microsoft.com/office/drawing/2014/main" id="{7F3F23D9-4DFE-49D4-86E1-F666E8745E3B}"/>
            </a:ext>
          </a:extLst>
        </xdr:cNvPr>
        <xdr:cNvSpPr txBox="1"/>
      </xdr:nvSpPr>
      <xdr:spPr>
        <a:xfrm>
          <a:off x="625476" y="1845567"/>
          <a:ext cx="104775" cy="142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1</xdr:col>
      <xdr:colOff>0</xdr:colOff>
      <xdr:row>13</xdr:row>
      <xdr:rowOff>891</xdr:rowOff>
    </xdr:from>
    <xdr:to>
      <xdr:col>3</xdr:col>
      <xdr:colOff>171450</xdr:colOff>
      <xdr:row>16</xdr:row>
      <xdr:rowOff>102492</xdr:rowOff>
    </xdr:to>
    <xdr:sp macro="" textlink="Pivots!C4">
      <xdr:nvSpPr>
        <xdr:cNvPr id="14" name="Rectangle 13">
          <a:extLst>
            <a:ext uri="{FF2B5EF4-FFF2-40B4-BE49-F238E27FC236}">
              <a16:creationId xmlns:a16="http://schemas.microsoft.com/office/drawing/2014/main" id="{182DB891-187D-4DC6-888F-AD7152D262E7}"/>
            </a:ext>
          </a:extLst>
        </xdr:cNvPr>
        <xdr:cNvSpPr/>
      </xdr:nvSpPr>
      <xdr:spPr>
        <a:xfrm>
          <a:off x="200025" y="2353566"/>
          <a:ext cx="981075" cy="644526"/>
        </a:xfrm>
        <a:prstGeom prst="rect">
          <a:avLst/>
        </a:prstGeom>
        <a:solidFill>
          <a:schemeClr val="accent6"/>
        </a:solidFill>
        <a:ln>
          <a:no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marL="0" indent="0" algn="ctr"/>
          <a:fld id="{6C6A0970-8DCC-4A37-8288-6EA7A98F2573}" type="TxLink">
            <a:rPr lang="en-US" sz="1600" b="0" i="0" u="none" strike="noStrike">
              <a:solidFill>
                <a:schemeClr val="bg1"/>
              </a:solidFill>
              <a:latin typeface="Aptos Black" panose="020B0004020202020204" pitchFamily="34" charset="0"/>
              <a:ea typeface="+mn-ea"/>
              <a:cs typeface="+mn-cs"/>
            </a:rPr>
            <a:pPr marL="0" indent="0" algn="ctr"/>
            <a:t>89,850</a:t>
          </a:fld>
          <a:endParaRPr lang="en-US" sz="1600" b="0" i="0" u="none" strike="noStrike">
            <a:solidFill>
              <a:schemeClr val="bg1"/>
            </a:solidFill>
            <a:latin typeface="Aptos Black" panose="020B0004020202020204" pitchFamily="34" charset="0"/>
            <a:ea typeface="+mn-ea"/>
            <a:cs typeface="+mn-cs"/>
          </a:endParaRPr>
        </a:p>
      </xdr:txBody>
    </xdr:sp>
    <xdr:clientData/>
  </xdr:twoCellAnchor>
  <xdr:twoCellAnchor>
    <xdr:from>
      <xdr:col>2</xdr:col>
      <xdr:colOff>9526</xdr:colOff>
      <xdr:row>13</xdr:row>
      <xdr:rowOff>26292</xdr:rowOff>
    </xdr:from>
    <xdr:to>
      <xdr:col>2</xdr:col>
      <xdr:colOff>590550</xdr:colOff>
      <xdr:row>14</xdr:row>
      <xdr:rowOff>38100</xdr:rowOff>
    </xdr:to>
    <xdr:sp macro="" textlink="">
      <xdr:nvSpPr>
        <xdr:cNvPr id="15" name="TextBox 14">
          <a:extLst>
            <a:ext uri="{FF2B5EF4-FFF2-40B4-BE49-F238E27FC236}">
              <a16:creationId xmlns:a16="http://schemas.microsoft.com/office/drawing/2014/main" id="{3909B54A-6406-436A-BFC3-BA7EC47097F3}"/>
            </a:ext>
          </a:extLst>
        </xdr:cNvPr>
        <xdr:cNvSpPr txBox="1"/>
      </xdr:nvSpPr>
      <xdr:spPr>
        <a:xfrm>
          <a:off x="409576" y="2378967"/>
          <a:ext cx="581024" cy="192783"/>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1">
              <a:solidFill>
                <a:schemeClr val="bg1"/>
              </a:solidFill>
              <a:latin typeface="+mn-lt"/>
            </a:rPr>
            <a:t>Duration</a:t>
          </a:r>
        </a:p>
      </xdr:txBody>
    </xdr:sp>
    <xdr:clientData/>
  </xdr:twoCellAnchor>
  <xdr:twoCellAnchor editAs="oneCell">
    <xdr:from>
      <xdr:col>1</xdr:col>
      <xdr:colOff>7830</xdr:colOff>
      <xdr:row>13</xdr:row>
      <xdr:rowOff>1807</xdr:rowOff>
    </xdr:from>
    <xdr:to>
      <xdr:col>1</xdr:col>
      <xdr:colOff>133801</xdr:colOff>
      <xdr:row>13</xdr:row>
      <xdr:rowOff>124603</xdr:rowOff>
    </xdr:to>
    <xdr:pic>
      <xdr:nvPicPr>
        <xdr:cNvPr id="16" name="Graphic 15">
          <a:extLst>
            <a:ext uri="{FF2B5EF4-FFF2-40B4-BE49-F238E27FC236}">
              <a16:creationId xmlns:a16="http://schemas.microsoft.com/office/drawing/2014/main" id="{1963FEE4-A99F-476C-BEEF-AB190EF07DA8}"/>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207855" y="2354482"/>
          <a:ext cx="125971" cy="119621"/>
        </a:xfrm>
        <a:prstGeom prst="rect">
          <a:avLst/>
        </a:prstGeom>
      </xdr:spPr>
    </xdr:pic>
    <xdr:clientData/>
  </xdr:twoCellAnchor>
  <xdr:oneCellAnchor>
    <xdr:from>
      <xdr:col>2</xdr:col>
      <xdr:colOff>225426</xdr:colOff>
      <xdr:row>15</xdr:row>
      <xdr:rowOff>35817</xdr:rowOff>
    </xdr:from>
    <xdr:ext cx="104775" cy="142875"/>
    <xdr:sp macro="" textlink="">
      <xdr:nvSpPr>
        <xdr:cNvPr id="17" name="TextBox 16">
          <a:extLst>
            <a:ext uri="{FF2B5EF4-FFF2-40B4-BE49-F238E27FC236}">
              <a16:creationId xmlns:a16="http://schemas.microsoft.com/office/drawing/2014/main" id="{6EF35FD7-E8F2-45D7-86F3-CB044C8EB5A0}"/>
            </a:ext>
          </a:extLst>
        </xdr:cNvPr>
        <xdr:cNvSpPr txBox="1"/>
      </xdr:nvSpPr>
      <xdr:spPr>
        <a:xfrm>
          <a:off x="625476" y="2750442"/>
          <a:ext cx="104775" cy="142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2</xdr:col>
      <xdr:colOff>92076</xdr:colOff>
      <xdr:row>15</xdr:row>
      <xdr:rowOff>105668</xdr:rowOff>
    </xdr:from>
    <xdr:to>
      <xdr:col>2</xdr:col>
      <xdr:colOff>495300</xdr:colOff>
      <xdr:row>16</xdr:row>
      <xdr:rowOff>19050</xdr:rowOff>
    </xdr:to>
    <xdr:sp macro="" textlink="Pivots!$C$11">
      <xdr:nvSpPr>
        <xdr:cNvPr id="18" name="TextBox 17">
          <a:extLst>
            <a:ext uri="{FF2B5EF4-FFF2-40B4-BE49-F238E27FC236}">
              <a16:creationId xmlns:a16="http://schemas.microsoft.com/office/drawing/2014/main" id="{8EBCFB59-55EB-4931-ACBC-AFBC29DBD0AD}"/>
            </a:ext>
          </a:extLst>
        </xdr:cNvPr>
        <xdr:cNvSpPr txBox="1"/>
      </xdr:nvSpPr>
      <xdr:spPr>
        <a:xfrm>
          <a:off x="492126" y="2820293"/>
          <a:ext cx="403224" cy="94357"/>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BBA12DF-9225-4148-9B20-E1B27AA6C589}" type="TxLink">
            <a:rPr lang="en-US" sz="600" b="0" i="0" u="none" strike="noStrike">
              <a:solidFill>
                <a:schemeClr val="bg1"/>
              </a:solidFill>
              <a:latin typeface="Aptos Narrow"/>
            </a:rPr>
            <a:pPr/>
            <a:t>19,300</a:t>
          </a:fld>
          <a:endParaRPr lang="en-IN" sz="300">
            <a:solidFill>
              <a:schemeClr val="bg1"/>
            </a:solidFill>
          </a:endParaRPr>
        </a:p>
      </xdr:txBody>
    </xdr:sp>
    <xdr:clientData/>
  </xdr:twoCellAnchor>
  <xdr:twoCellAnchor>
    <xdr:from>
      <xdr:col>1</xdr:col>
      <xdr:colOff>0</xdr:colOff>
      <xdr:row>18</xdr:row>
      <xdr:rowOff>891</xdr:rowOff>
    </xdr:from>
    <xdr:to>
      <xdr:col>3</xdr:col>
      <xdr:colOff>171450</xdr:colOff>
      <xdr:row>21</xdr:row>
      <xdr:rowOff>102492</xdr:rowOff>
    </xdr:to>
    <xdr:sp macro="" textlink="Pivots!D4">
      <xdr:nvSpPr>
        <xdr:cNvPr id="19" name="Rectangle 18">
          <a:extLst>
            <a:ext uri="{FF2B5EF4-FFF2-40B4-BE49-F238E27FC236}">
              <a16:creationId xmlns:a16="http://schemas.microsoft.com/office/drawing/2014/main" id="{4ECE00EC-234B-4B05-890A-4EF39ECC02EC}"/>
            </a:ext>
          </a:extLst>
        </xdr:cNvPr>
        <xdr:cNvSpPr/>
      </xdr:nvSpPr>
      <xdr:spPr>
        <a:xfrm>
          <a:off x="200025" y="3258441"/>
          <a:ext cx="981075" cy="644526"/>
        </a:xfrm>
        <a:prstGeom prst="rect">
          <a:avLst/>
        </a:prstGeom>
        <a:solidFill>
          <a:schemeClr val="accent6"/>
        </a:solidFill>
        <a:ln>
          <a:no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marL="0" indent="0" algn="ctr"/>
          <a:fld id="{6BFC57DB-5B93-49A1-80E0-2EFA99323F6A}" type="TxLink">
            <a:rPr lang="en-US" sz="1600" b="0" i="0" u="none" strike="noStrike">
              <a:solidFill>
                <a:schemeClr val="bg1"/>
              </a:solidFill>
              <a:latin typeface="Aptos Black" panose="020B0004020202020204" pitchFamily="34" charset="0"/>
              <a:ea typeface="+mn-ea"/>
              <a:cs typeface="+mn-cs"/>
            </a:rPr>
            <a:pPr marL="0" indent="0" algn="ctr"/>
            <a:t>3.9</a:t>
          </a:fld>
          <a:endParaRPr lang="en-US" sz="1600" b="0" i="0" u="none" strike="noStrike">
            <a:solidFill>
              <a:schemeClr val="bg1"/>
            </a:solidFill>
            <a:latin typeface="Aptos Black" panose="020B0004020202020204" pitchFamily="34" charset="0"/>
            <a:ea typeface="+mn-ea"/>
            <a:cs typeface="+mn-cs"/>
          </a:endParaRPr>
        </a:p>
      </xdr:txBody>
    </xdr:sp>
    <xdr:clientData/>
  </xdr:twoCellAnchor>
  <xdr:twoCellAnchor>
    <xdr:from>
      <xdr:col>1</xdr:col>
      <xdr:colOff>149226</xdr:colOff>
      <xdr:row>18</xdr:row>
      <xdr:rowOff>26292</xdr:rowOff>
    </xdr:from>
    <xdr:to>
      <xdr:col>2</xdr:col>
      <xdr:colOff>581025</xdr:colOff>
      <xdr:row>19</xdr:row>
      <xdr:rowOff>28575</xdr:rowOff>
    </xdr:to>
    <xdr:sp macro="" textlink="">
      <xdr:nvSpPr>
        <xdr:cNvPr id="20" name="TextBox 19">
          <a:extLst>
            <a:ext uri="{FF2B5EF4-FFF2-40B4-BE49-F238E27FC236}">
              <a16:creationId xmlns:a16="http://schemas.microsoft.com/office/drawing/2014/main" id="{658465A5-9725-45C6-8FA3-9CCF2594A478}"/>
            </a:ext>
          </a:extLst>
        </xdr:cNvPr>
        <xdr:cNvSpPr txBox="1"/>
      </xdr:nvSpPr>
      <xdr:spPr>
        <a:xfrm>
          <a:off x="349251" y="3283842"/>
          <a:ext cx="631824" cy="183258"/>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700" b="1">
              <a:solidFill>
                <a:schemeClr val="bg1"/>
              </a:solidFill>
              <a:latin typeface="+mn-lt"/>
            </a:rPr>
            <a:t>Avg.</a:t>
          </a:r>
          <a:r>
            <a:rPr lang="en-IN" sz="800" b="1">
              <a:solidFill>
                <a:schemeClr val="bg1"/>
              </a:solidFill>
              <a:latin typeface="+mn-lt"/>
            </a:rPr>
            <a:t>Rating</a:t>
          </a:r>
          <a:endParaRPr lang="en-IN" sz="700" b="1">
            <a:solidFill>
              <a:schemeClr val="bg1"/>
            </a:solidFill>
            <a:latin typeface="+mn-lt"/>
          </a:endParaRPr>
        </a:p>
      </xdr:txBody>
    </xdr:sp>
    <xdr:clientData/>
  </xdr:twoCellAnchor>
  <xdr:twoCellAnchor editAs="oneCell">
    <xdr:from>
      <xdr:col>1</xdr:col>
      <xdr:colOff>7708</xdr:colOff>
      <xdr:row>18</xdr:row>
      <xdr:rowOff>7532</xdr:rowOff>
    </xdr:from>
    <xdr:to>
      <xdr:col>2</xdr:col>
      <xdr:colOff>2653</xdr:colOff>
      <xdr:row>19</xdr:row>
      <xdr:rowOff>7945</xdr:rowOff>
    </xdr:to>
    <xdr:pic>
      <xdr:nvPicPr>
        <xdr:cNvPr id="21" name="Graphic 20">
          <a:extLst>
            <a:ext uri="{FF2B5EF4-FFF2-40B4-BE49-F238E27FC236}">
              <a16:creationId xmlns:a16="http://schemas.microsoft.com/office/drawing/2014/main" id="{6BEA0E83-1CFC-42FB-8409-C88FEECC817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207733" y="3265082"/>
          <a:ext cx="194970" cy="184563"/>
        </a:xfrm>
        <a:prstGeom prst="rect">
          <a:avLst/>
        </a:prstGeom>
      </xdr:spPr>
    </xdr:pic>
    <xdr:clientData/>
  </xdr:twoCellAnchor>
  <xdr:oneCellAnchor>
    <xdr:from>
      <xdr:col>2</xdr:col>
      <xdr:colOff>225426</xdr:colOff>
      <xdr:row>20</xdr:row>
      <xdr:rowOff>35817</xdr:rowOff>
    </xdr:from>
    <xdr:ext cx="104775" cy="142875"/>
    <xdr:sp macro="" textlink="">
      <xdr:nvSpPr>
        <xdr:cNvPr id="22" name="TextBox 21">
          <a:extLst>
            <a:ext uri="{FF2B5EF4-FFF2-40B4-BE49-F238E27FC236}">
              <a16:creationId xmlns:a16="http://schemas.microsoft.com/office/drawing/2014/main" id="{6A83C265-85E4-444B-8BD2-35CD7A053E32}"/>
            </a:ext>
          </a:extLst>
        </xdr:cNvPr>
        <xdr:cNvSpPr txBox="1"/>
      </xdr:nvSpPr>
      <xdr:spPr>
        <a:xfrm>
          <a:off x="625476" y="3655317"/>
          <a:ext cx="104775" cy="142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2</xdr:col>
      <xdr:colOff>101601</xdr:colOff>
      <xdr:row>20</xdr:row>
      <xdr:rowOff>112016</xdr:rowOff>
    </xdr:from>
    <xdr:to>
      <xdr:col>2</xdr:col>
      <xdr:colOff>523875</xdr:colOff>
      <xdr:row>21</xdr:row>
      <xdr:rowOff>47624</xdr:rowOff>
    </xdr:to>
    <xdr:sp macro="" textlink="Pivots!$D$11">
      <xdr:nvSpPr>
        <xdr:cNvPr id="23" name="TextBox 22">
          <a:extLst>
            <a:ext uri="{FF2B5EF4-FFF2-40B4-BE49-F238E27FC236}">
              <a16:creationId xmlns:a16="http://schemas.microsoft.com/office/drawing/2014/main" id="{BE6500BA-2221-4737-9E66-847FF1114E30}"/>
            </a:ext>
          </a:extLst>
        </xdr:cNvPr>
        <xdr:cNvSpPr txBox="1"/>
      </xdr:nvSpPr>
      <xdr:spPr>
        <a:xfrm>
          <a:off x="501651" y="3731516"/>
          <a:ext cx="422274" cy="116583"/>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FE07698-F211-4356-976D-1DEF348153D7}" type="TxLink">
            <a:rPr lang="en-US" sz="1100" b="0" i="0" u="none" strike="noStrike">
              <a:solidFill>
                <a:schemeClr val="bg1"/>
              </a:solidFill>
              <a:latin typeface="Aptos Narrow"/>
            </a:rPr>
            <a:pPr/>
            <a:t>3.9</a:t>
          </a:fld>
          <a:endParaRPr lang="en-IN" sz="900">
            <a:solidFill>
              <a:schemeClr val="bg1"/>
            </a:solidFill>
          </a:endParaRPr>
        </a:p>
      </xdr:txBody>
    </xdr:sp>
    <xdr:clientData/>
  </xdr:twoCellAnchor>
  <xdr:twoCellAnchor>
    <xdr:from>
      <xdr:col>1</xdr:col>
      <xdr:colOff>0</xdr:colOff>
      <xdr:row>23</xdr:row>
      <xdr:rowOff>891</xdr:rowOff>
    </xdr:from>
    <xdr:to>
      <xdr:col>3</xdr:col>
      <xdr:colOff>171450</xdr:colOff>
      <xdr:row>26</xdr:row>
      <xdr:rowOff>102492</xdr:rowOff>
    </xdr:to>
    <xdr:sp macro="" textlink="Pivots!E4">
      <xdr:nvSpPr>
        <xdr:cNvPr id="24" name="Rectangle 23">
          <a:extLst>
            <a:ext uri="{FF2B5EF4-FFF2-40B4-BE49-F238E27FC236}">
              <a16:creationId xmlns:a16="http://schemas.microsoft.com/office/drawing/2014/main" id="{DD1607BF-7A6A-468D-9C15-BBB35B27C24E}"/>
            </a:ext>
          </a:extLst>
        </xdr:cNvPr>
        <xdr:cNvSpPr/>
      </xdr:nvSpPr>
      <xdr:spPr>
        <a:xfrm>
          <a:off x="200025" y="4163316"/>
          <a:ext cx="981075" cy="644526"/>
        </a:xfrm>
        <a:prstGeom prst="rect">
          <a:avLst/>
        </a:prstGeom>
        <a:solidFill>
          <a:schemeClr val="accent6"/>
        </a:solidFill>
        <a:ln>
          <a:no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marL="0" indent="0" algn="ctr"/>
          <a:fld id="{4F7FD695-3F5E-4F0E-9C47-003D960A124E}" type="TxLink">
            <a:rPr lang="en-US" sz="1600" b="0" i="0" u="none" strike="noStrike">
              <a:solidFill>
                <a:schemeClr val="bg1"/>
              </a:solidFill>
              <a:latin typeface="Aptos Black" panose="020B0004020202020204" pitchFamily="34" charset="0"/>
              <a:ea typeface="+mn-ea"/>
              <a:cs typeface="+mn-cs"/>
            </a:rPr>
            <a:pPr marL="0" indent="0" algn="ctr"/>
            <a:t>307</a:t>
          </a:fld>
          <a:endParaRPr lang="en-US" sz="1600" b="0" i="0" u="none" strike="noStrike">
            <a:solidFill>
              <a:schemeClr val="bg1"/>
            </a:solidFill>
            <a:latin typeface="Aptos Black" panose="020B0004020202020204" pitchFamily="34" charset="0"/>
            <a:ea typeface="+mn-ea"/>
            <a:cs typeface="+mn-cs"/>
          </a:endParaRPr>
        </a:p>
      </xdr:txBody>
    </xdr:sp>
    <xdr:clientData/>
  </xdr:twoCellAnchor>
  <xdr:twoCellAnchor>
    <xdr:from>
      <xdr:col>1</xdr:col>
      <xdr:colOff>161925</xdr:colOff>
      <xdr:row>23</xdr:row>
      <xdr:rowOff>54868</xdr:rowOff>
    </xdr:from>
    <xdr:to>
      <xdr:col>3</xdr:col>
      <xdr:colOff>0</xdr:colOff>
      <xdr:row>24</xdr:row>
      <xdr:rowOff>0</xdr:rowOff>
    </xdr:to>
    <xdr:sp macro="" textlink="">
      <xdr:nvSpPr>
        <xdr:cNvPr id="25" name="TextBox 24">
          <a:extLst>
            <a:ext uri="{FF2B5EF4-FFF2-40B4-BE49-F238E27FC236}">
              <a16:creationId xmlns:a16="http://schemas.microsoft.com/office/drawing/2014/main" id="{75A722C8-C42D-4CB0-92F1-39517B7F990B}"/>
            </a:ext>
          </a:extLst>
        </xdr:cNvPr>
        <xdr:cNvSpPr txBox="1"/>
      </xdr:nvSpPr>
      <xdr:spPr>
        <a:xfrm>
          <a:off x="361950" y="4217293"/>
          <a:ext cx="647700" cy="126107"/>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600" b="1">
              <a:solidFill>
                <a:schemeClr val="bg1"/>
              </a:solidFill>
              <a:latin typeface="+mn-lt"/>
            </a:rPr>
            <a:t>Happy Callers</a:t>
          </a:r>
        </a:p>
      </xdr:txBody>
    </xdr:sp>
    <xdr:clientData/>
  </xdr:twoCellAnchor>
  <xdr:twoCellAnchor editAs="oneCell">
    <xdr:from>
      <xdr:col>1</xdr:col>
      <xdr:colOff>11005</xdr:colOff>
      <xdr:row>23</xdr:row>
      <xdr:rowOff>1807</xdr:rowOff>
    </xdr:from>
    <xdr:to>
      <xdr:col>1</xdr:col>
      <xdr:colOff>152073</xdr:colOff>
      <xdr:row>23</xdr:row>
      <xdr:rowOff>139700</xdr:rowOff>
    </xdr:to>
    <xdr:pic>
      <xdr:nvPicPr>
        <xdr:cNvPr id="26" name="Graphic 25">
          <a:extLst>
            <a:ext uri="{FF2B5EF4-FFF2-40B4-BE49-F238E27FC236}">
              <a16:creationId xmlns:a16="http://schemas.microsoft.com/office/drawing/2014/main" id="{B9BA7919-6F9E-4B08-85DB-DE770E8E811C}"/>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rcRect/>
        <a:stretch/>
      </xdr:blipFill>
      <xdr:spPr>
        <a:xfrm>
          <a:off x="211030" y="4164232"/>
          <a:ext cx="141068" cy="141068"/>
        </a:xfrm>
        <a:prstGeom prst="rect">
          <a:avLst/>
        </a:prstGeom>
      </xdr:spPr>
    </xdr:pic>
    <xdr:clientData/>
  </xdr:twoCellAnchor>
  <xdr:oneCellAnchor>
    <xdr:from>
      <xdr:col>2</xdr:col>
      <xdr:colOff>225426</xdr:colOff>
      <xdr:row>25</xdr:row>
      <xdr:rowOff>35817</xdr:rowOff>
    </xdr:from>
    <xdr:ext cx="104775" cy="142875"/>
    <xdr:sp macro="" textlink="">
      <xdr:nvSpPr>
        <xdr:cNvPr id="27" name="TextBox 26">
          <a:extLst>
            <a:ext uri="{FF2B5EF4-FFF2-40B4-BE49-F238E27FC236}">
              <a16:creationId xmlns:a16="http://schemas.microsoft.com/office/drawing/2014/main" id="{9C06F7AC-5494-4B1E-BFFF-E9C7E08CA324}"/>
            </a:ext>
          </a:extLst>
        </xdr:cNvPr>
        <xdr:cNvSpPr txBox="1"/>
      </xdr:nvSpPr>
      <xdr:spPr>
        <a:xfrm>
          <a:off x="625476" y="4560192"/>
          <a:ext cx="104775" cy="142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2</xdr:col>
      <xdr:colOff>101601</xdr:colOff>
      <xdr:row>25</xdr:row>
      <xdr:rowOff>112017</xdr:rowOff>
    </xdr:from>
    <xdr:to>
      <xdr:col>2</xdr:col>
      <xdr:colOff>501651</xdr:colOff>
      <xdr:row>26</xdr:row>
      <xdr:rowOff>73917</xdr:rowOff>
    </xdr:to>
    <xdr:sp macro="" textlink="Pivots!$E$11">
      <xdr:nvSpPr>
        <xdr:cNvPr id="28" name="TextBox 27">
          <a:extLst>
            <a:ext uri="{FF2B5EF4-FFF2-40B4-BE49-F238E27FC236}">
              <a16:creationId xmlns:a16="http://schemas.microsoft.com/office/drawing/2014/main" id="{2E91324F-4DAD-453D-94BB-6830A7D30A9F}"/>
            </a:ext>
          </a:extLst>
        </xdr:cNvPr>
        <xdr:cNvSpPr txBox="1"/>
      </xdr:nvSpPr>
      <xdr:spPr>
        <a:xfrm>
          <a:off x="501651" y="4636392"/>
          <a:ext cx="400050" cy="14287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50FD765-3FD7-4561-8973-BB6470C68825}" type="TxLink">
            <a:rPr lang="en-US" sz="1100" b="0" i="0" u="none" strike="noStrike">
              <a:solidFill>
                <a:schemeClr val="bg1"/>
              </a:solidFill>
              <a:latin typeface="Aptos Narrow"/>
            </a:rPr>
            <a:pPr/>
            <a:t>74</a:t>
          </a:fld>
          <a:endParaRPr lang="en-IN" sz="900">
            <a:solidFill>
              <a:schemeClr val="bg1"/>
            </a:solidFill>
          </a:endParaRPr>
        </a:p>
      </xdr:txBody>
    </xdr:sp>
    <xdr:clientData/>
  </xdr:twoCellAnchor>
  <xdr:twoCellAnchor>
    <xdr:from>
      <xdr:col>2</xdr:col>
      <xdr:colOff>66675</xdr:colOff>
      <xdr:row>10</xdr:row>
      <xdr:rowOff>66675</xdr:rowOff>
    </xdr:from>
    <xdr:to>
      <xdr:col>2</xdr:col>
      <xdr:colOff>542925</xdr:colOff>
      <xdr:row>11</xdr:row>
      <xdr:rowOff>28575</xdr:rowOff>
    </xdr:to>
    <xdr:sp macro="" textlink="Pivots!$B$11">
      <xdr:nvSpPr>
        <xdr:cNvPr id="29" name="TextBox 28">
          <a:extLst>
            <a:ext uri="{FF2B5EF4-FFF2-40B4-BE49-F238E27FC236}">
              <a16:creationId xmlns:a16="http://schemas.microsoft.com/office/drawing/2014/main" id="{240F61BE-9671-9131-66C6-ABDC86A57518}"/>
            </a:ext>
          </a:extLst>
        </xdr:cNvPr>
        <xdr:cNvSpPr txBox="1"/>
      </xdr:nvSpPr>
      <xdr:spPr>
        <a:xfrm>
          <a:off x="466725" y="1876425"/>
          <a:ext cx="476250" cy="14287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7AF4C6-557A-4425-9051-24A7ADAF3AC8}" type="TxLink">
            <a:rPr lang="en-US" sz="600" b="0" i="0" u="none" strike="noStrike">
              <a:solidFill>
                <a:schemeClr val="bg1"/>
              </a:solidFill>
              <a:latin typeface="Aptos Narrow"/>
            </a:rPr>
            <a:pPr/>
            <a:t>₹ 20,581</a:t>
          </a:fld>
          <a:endParaRPr lang="en-IN" sz="600">
            <a:solidFill>
              <a:schemeClr val="bg1"/>
            </a:solidFill>
          </a:endParaRPr>
        </a:p>
      </xdr:txBody>
    </xdr:sp>
    <xdr:clientData/>
  </xdr:twoCellAnchor>
  <xdr:twoCellAnchor>
    <xdr:from>
      <xdr:col>4</xdr:col>
      <xdr:colOff>0</xdr:colOff>
      <xdr:row>2</xdr:row>
      <xdr:rowOff>122768</xdr:rowOff>
    </xdr:from>
    <xdr:to>
      <xdr:col>11</xdr:col>
      <xdr:colOff>211666</xdr:colOff>
      <xdr:row>16</xdr:row>
      <xdr:rowOff>158750</xdr:rowOff>
    </xdr:to>
    <xdr:graphicFrame macro="">
      <xdr:nvGraphicFramePr>
        <xdr:cNvPr id="31" name="Chart 30">
          <a:extLst>
            <a:ext uri="{FF2B5EF4-FFF2-40B4-BE49-F238E27FC236}">
              <a16:creationId xmlns:a16="http://schemas.microsoft.com/office/drawing/2014/main" id="{B33A298A-4A58-42A7-A355-CB550FDC4F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76200</xdr:colOff>
      <xdr:row>2</xdr:row>
      <xdr:rowOff>123826</xdr:rowOff>
    </xdr:from>
    <xdr:to>
      <xdr:col>17</xdr:col>
      <xdr:colOff>501650</xdr:colOff>
      <xdr:row>15</xdr:row>
      <xdr:rowOff>19051</xdr:rowOff>
    </xdr:to>
    <xdr:graphicFrame macro="">
      <xdr:nvGraphicFramePr>
        <xdr:cNvPr id="35" name="Chart 34">
          <a:extLst>
            <a:ext uri="{FF2B5EF4-FFF2-40B4-BE49-F238E27FC236}">
              <a16:creationId xmlns:a16="http://schemas.microsoft.com/office/drawing/2014/main" id="{AF20A8FD-348A-42DF-9EF4-51EA9D55E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600074</xdr:colOff>
      <xdr:row>2</xdr:row>
      <xdr:rowOff>142875</xdr:rowOff>
    </xdr:from>
    <xdr:to>
      <xdr:col>21</xdr:col>
      <xdr:colOff>495299</xdr:colOff>
      <xdr:row>15</xdr:row>
      <xdr:rowOff>38100</xdr:rowOff>
    </xdr:to>
    <xdr:graphicFrame macro="">
      <xdr:nvGraphicFramePr>
        <xdr:cNvPr id="36" name="Chart 35">
          <a:extLst>
            <a:ext uri="{FF2B5EF4-FFF2-40B4-BE49-F238E27FC236}">
              <a16:creationId xmlns:a16="http://schemas.microsoft.com/office/drawing/2014/main" id="{50954EB8-79F6-43F9-94AA-44D8E147B1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8283</xdr:colOff>
      <xdr:row>7</xdr:row>
      <xdr:rowOff>123362</xdr:rowOff>
    </xdr:from>
    <xdr:to>
      <xdr:col>1</xdr:col>
      <xdr:colOff>417933</xdr:colOff>
      <xdr:row>9</xdr:row>
      <xdr:rowOff>142487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21196" y="2102905"/>
          <a:ext cx="409650" cy="383560"/>
        </a:xfrm>
        <a:prstGeom prst="rect">
          <a:avLst/>
        </a:prstGeom>
      </xdr:spPr>
    </xdr:pic>
    <xdr:clientData/>
  </xdr:twoCellAnchor>
  <xdr:twoCellAnchor editAs="oneCell">
    <xdr:from>
      <xdr:col>1</xdr:col>
      <xdr:colOff>0</xdr:colOff>
      <xdr:row>1</xdr:row>
      <xdr:rowOff>78525</xdr:rowOff>
    </xdr:from>
    <xdr:to>
      <xdr:col>1</xdr:col>
      <xdr:colOff>406475</xdr:colOff>
      <xdr:row>2</xdr:row>
      <xdr:rowOff>294500</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406475</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406475</xdr:colOff>
      <xdr:row>5</xdr:row>
      <xdr:rowOff>180860</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406475</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427354</xdr:colOff>
      <xdr:row>18</xdr:row>
      <xdr:rowOff>159804</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Ashwini" refreshedDate="45781.974404166664" backgroundQuery="1" createdVersion="8" refreshedVersion="8" minRefreshableVersion="3" recordCount="0" supportSubquery="1" supportAdvancedDrill="1" xr:uid="{E86A6EED-48EC-4480-BCAD-B92BBD683CDE}">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Calls]" caption="5*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Ashwini" refreshedDate="45782.006142361111" backgroundQuery="1" createdVersion="8" refreshedVersion="8" minRefreshableVersion="3" recordCount="0" supportSubquery="1" supportAdvancedDrill="1" xr:uid="{B530F38A-8408-4BA5-A417-0A3A44D06894}">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Ashwini" refreshedDate="45782.054843518519" backgroundQuery="1" createdVersion="8" refreshedVersion="8" minRefreshableVersion="3" recordCount="0" supportSubquery="1" supportAdvancedDrill="1" xr:uid="{63C4E0FF-FAB1-4B68-B1D9-57B29E1ACE1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Ashwini" refreshedDate="45782.072749189814" backgroundQuery="1" createdVersion="8" refreshedVersion="8" minRefreshableVersion="3" recordCount="0" supportSubquery="1" supportAdvancedDrill="1" xr:uid="{7D23B122-75FC-4517-A51E-7132424F5610}">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Ashwini" refreshedDate="45782.690138773149" backgroundQuery="1" createdVersion="8" refreshedVersion="8" minRefreshableVersion="3" recordCount="0" supportSubquery="1" supportAdvancedDrill="1" xr:uid="{18F05DFD-54E3-4ED3-94E2-8E3B2D4F6E18}">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Ashwini" refreshedDate="45782.690139699072" backgroundQuery="1" createdVersion="8" refreshedVersion="8" minRefreshableVersion="3" recordCount="0" supportSubquery="1" supportAdvancedDrill="1" xr:uid="{65AAF0C8-C028-45DA-9F47-913076D1854A}">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Ashwini" refreshedDate="45782.690141319443" backgroundQuery="1" createdVersion="8" refreshedVersion="8" minRefreshableVersion="3" recordCount="0" supportSubquery="1" supportAdvancedDrill="1" xr:uid="{9EA68EE0-1696-4922-9164-695C3CA73411}">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Ashwini" refreshedDate="45782.690142245374" backgroundQuery="1" createdVersion="8" refreshedVersion="8" minRefreshableVersion="3" recordCount="0" supportSubquery="1" supportAdvancedDrill="1" xr:uid="{350FF0EB-29F0-4ACF-A747-3480203ABC8A}">
  <cacheSource type="external" connectionId="1"/>
  <cacheFields count="1">
    <cacheField name="[calls].[Representative].[Representative]" caption="Representative" numFmtId="0" hierarchy="3" level="1">
      <sharedItems count="1">
        <s v="R02"/>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Ashwini" refreshedDate="45782.690143171298" backgroundQuery="1" createdVersion="8" refreshedVersion="8" minRefreshableVersion="3" recordCount="0" supportSubquery="1" supportAdvancedDrill="1" xr:uid="{95646AAA-C523-4DBC-AE80-02D9D5EA0CFF}">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Ashwini" refreshedDate="45781.974399074075" backgroundQuery="1" createdVersion="3" refreshedVersion="8" minRefreshableVersion="3" recordCount="0" supportSubquery="1" supportAdvancedDrill="1" xr:uid="{6C6D9D4E-3741-498E-8D2B-6BD8D1321E7F}">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894745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986B88-2860-43D6-BD25-41F2DDD9C331}" name="Monthly trend" cacheId="1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formats count="3">
    <format dxfId="13">
      <pivotArea type="all" dataOnly="0" outline="0" fieldPosition="0"/>
    </format>
    <format dxfId="12">
      <pivotArea outline="0" collapsedLevelsAreSubtotals="1" fieldPosition="0"/>
    </format>
    <format dxfId="11">
      <pivotArea dataOnly="0" labelOnly="1" outline="0" axis="axisValues" fieldPosition="0"/>
    </format>
  </format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7DD944-378F-43E8-80CA-9DFCA7570B75}" name="PivotTable7" cacheId="1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54:J5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5CABB6-0C8E-4E18-9AF1-41CC2782F295}" name="Rep Pivot" cacheId="1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3">
    <format dxfId="16">
      <pivotArea type="all" dataOnly="0" outline="0" fieldPosition="0"/>
    </format>
    <format dxfId="15">
      <pivotArea outline="0" collapsedLevelsAreSubtotals="1" fieldPosition="0"/>
    </format>
    <format dxfId="14">
      <pivotArea dataOnly="0" labelOnly="1" outline="0" axis="axisValues" fieldPosition="0"/>
    </format>
  </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68816A-F9B2-4013-9B8C-5A0F8D257602}" name="Summary Pivot" cacheId="1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3">
    <format dxfId="19">
      <pivotArea type="all" dataOnly="0" outline="0" fieldPosition="0"/>
    </format>
    <format dxfId="18">
      <pivotArea outline="0" collapsedLevelsAreSubtotals="1" fieldPosition="0"/>
    </format>
    <format dxfId="17">
      <pivotArea dataOnly="0" labelOnly="1" outline="0" axis="axisValues" fieldPosition="0"/>
    </format>
  </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4F4D46-DEA5-4B32-B2DD-A8E992447628}" name="Selected rep" cacheId="19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4:A5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0">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37063C-3070-43BA-80EA-CDEFED9EDB0A}" name="Reeps Pivot" cacheId="1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C4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814718A-60D5-46C3-98DB-3FCDCC9A3577}" name="Weekday Trend" cacheId="19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I24:J3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formats count="3">
    <format dxfId="23">
      <pivotArea type="all" dataOnly="0" outline="0" fieldPosition="0"/>
    </format>
    <format dxfId="22">
      <pivotArea outline="0" collapsedLevelsAreSubtotals="1" fieldPosition="0"/>
    </format>
    <format dxfId="21">
      <pivotArea dataOnly="0" labelOnly="1" outline="0" axis="axisValues" fieldPosition="0"/>
    </format>
  </formats>
  <chartFormats count="2">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1" count="1" selected="0">
            <x v="4"/>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89534EF-2BCF-44DF-9A14-062B923DE210}" name="Rep Amounts" cacheId="17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G76:M9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3775265-FECF-4E40-A0D2-B0F8D1376A06}" name="Rep Satisfaction" cacheId="2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G65:H71"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19E25165-3EEC-4BE9-8825-3E36066FC473}" sourceName="[calls].[Representative]">
  <pivotTables>
    <pivotTable tabId="6" name="Rep Pivot"/>
    <pivotTable tabId="6" name="Monthly trend"/>
    <pivotTable tabId="6" name="Weekday Trend"/>
    <pivotTable tabId="6" name="Selected rep"/>
    <pivotTable tabId="6" name="Rep Satisfaction"/>
  </pivotTables>
  <data>
    <olap pivotCacheId="6894745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79B8BCB-C012-4A9B-B044-16D27882BC19}" cache="Slicer_Representative" caption="Representative" level="1" style="SlicerStyleDark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7"/>
    <tableColumn id="5" xr3:uid="{5A35565E-8707-4DED-AD15-A0669D67B382}" name="Date of Call" dataDxfId="36"/>
    <tableColumn id="6" xr3:uid="{F2E4F158-B41F-47BC-8DF8-DFCADFEE4E40}" name="Purchase Amount"/>
    <tableColumn id="7" xr3:uid="{04B291B5-47BD-4F78-8FD8-D1551CCA6BD9}" name="Satisfaction Rating"/>
    <tableColumn id="8" xr3:uid="{6E4123C0-0B17-43B8-A142-A1E540CE974C}" name="FY" dataDxfId="35">
      <calculatedColumnFormula>IF(MONTH(calls[[#This Row],[Date of Call]])&lt;=6, YEAR(calls[[#This Row],[Date of Call]]), YEAR(calls[[#This Row],[Date of Call]])+1)</calculatedColumnFormula>
    </tableColumn>
    <tableColumn id="9" xr3:uid="{199FA271-5E9B-46CE-9BC6-2801F92CD17E}" name="Day of week" dataDxfId="34">
      <calculatedColumnFormula>TEXT(calls[[#This Row],[Date of Call]],"DDDD")</calculatedColumnFormula>
    </tableColumn>
    <tableColumn id="10" xr3:uid="{328CDB09-95B8-4D5E-9ED9-EF0D363735A1}" name="Duration Bucket" dataDxfId="3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1" headerRowBorderDxfId="30" tableBorderDxfId="29" totalsRowBorderDxfId="28">
  <autoFilter ref="Q3:T18" xr:uid="{27158F51-A707-4171-8A04-81FB0AABCBA5}"/>
  <tableColumns count="4">
    <tableColumn id="1" xr3:uid="{02688061-6A8C-4E23-B7FF-D00CD8B58CAC}" name="Customer ID" dataDxfId="27"/>
    <tableColumn id="2" xr3:uid="{771678B6-DB44-426B-9874-B4E421A440D5}" name="Gedner" dataDxfId="26"/>
    <tableColumn id="3" xr3:uid="{B0D41C62-587E-494D-B49A-603F2C05F8D3}" name="Age" dataDxfId="25"/>
    <tableColumn id="4" xr3:uid="{663F92D6-FE31-4D81-9E01-8D066DDC8A88}" name="City" dataDxfId="2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2">
      <a:majorFont>
        <a:latin typeface="Aptos Black"/>
        <a:ea typeface=""/>
        <a:cs typeface=""/>
      </a:majorFont>
      <a:minorFont>
        <a:latin typeface="Aptos Narrow"/>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85" zoomScaleNormal="85" workbookViewId="0">
      <selection activeCell="F11" sqref="F11"/>
    </sheetView>
  </sheetViews>
  <sheetFormatPr defaultRowHeight="14.5" x14ac:dyDescent="0.35"/>
  <cols>
    <col min="1" max="1" width="3.54296875" customWidth="1"/>
    <col min="2" max="2" width="14.6328125" customWidth="1"/>
    <col min="3" max="3" width="12.90625" customWidth="1"/>
    <col min="4" max="4" width="16.6328125" customWidth="1"/>
    <col min="5" max="5" width="15.08984375" customWidth="1"/>
    <col min="6" max="6" width="16.1796875" customWidth="1"/>
    <col min="7" max="7" width="17.26953125" customWidth="1"/>
    <col min="8" max="8" width="18.36328125" customWidth="1"/>
    <col min="9" max="9" width="17.26953125" customWidth="1"/>
    <col min="10" max="12" width="15.54296875" customWidth="1"/>
    <col min="13" max="16" width="7.54296875" customWidth="1"/>
    <col min="17" max="17" width="14.6328125" customWidth="1"/>
    <col min="20" max="20" width="10.6328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D3905-5C1D-41EF-8BEC-C7CD1CC6B5FC}">
  <dimension ref="A1:AH63"/>
  <sheetViews>
    <sheetView tabSelected="1" zoomScale="70" zoomScaleNormal="70" workbookViewId="0">
      <selection activeCell="W31" sqref="W31"/>
    </sheetView>
  </sheetViews>
  <sheetFormatPr defaultRowHeight="14.5" x14ac:dyDescent="0.35"/>
  <cols>
    <col min="1" max="2" width="2.81640625" customWidth="1"/>
    <col min="4" max="4" width="6" customWidth="1"/>
    <col min="15" max="15" width="17.453125" customWidth="1"/>
  </cols>
  <sheetData>
    <row r="1" spans="1:34" ht="34" customHeight="1" x14ac:dyDescent="0.35">
      <c r="A1" s="20"/>
      <c r="B1" s="20"/>
      <c r="C1" s="46" t="s">
        <v>1083</v>
      </c>
      <c r="D1" s="46"/>
      <c r="E1" s="46"/>
      <c r="F1" s="46"/>
      <c r="G1" s="46"/>
      <c r="H1" s="20"/>
      <c r="I1" s="20"/>
      <c r="J1" s="20"/>
      <c r="K1" s="20"/>
      <c r="L1" s="20"/>
      <c r="M1" s="20"/>
      <c r="N1" s="20"/>
      <c r="O1" s="20"/>
      <c r="P1" s="20"/>
      <c r="Q1" s="20"/>
      <c r="R1" s="20"/>
      <c r="S1" s="20"/>
      <c r="T1" s="20"/>
      <c r="U1" s="20"/>
      <c r="V1" s="20"/>
      <c r="W1" s="20"/>
      <c r="X1" s="20"/>
      <c r="Y1" s="20"/>
      <c r="Z1" s="20"/>
      <c r="AA1" s="20"/>
      <c r="AB1" s="20"/>
      <c r="AC1" s="20"/>
      <c r="AD1" s="20"/>
      <c r="AE1" s="20"/>
      <c r="AF1" s="20"/>
      <c r="AG1" s="20"/>
      <c r="AH1" s="20"/>
    </row>
    <row r="2" spans="1:34" x14ac:dyDescent="0.3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row>
    <row r="3" spans="1:34" x14ac:dyDescent="0.3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row>
    <row r="4" spans="1:34" x14ac:dyDescent="0.3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row>
    <row r="5" spans="1:34" x14ac:dyDescent="0.3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row>
    <row r="6" spans="1:34" x14ac:dyDescent="0.3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row>
    <row r="7" spans="1:34" x14ac:dyDescent="0.3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row>
    <row r="8" spans="1:34" x14ac:dyDescent="0.3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row>
    <row r="9" spans="1:34" x14ac:dyDescent="0.3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row>
    <row r="10" spans="1:34" x14ac:dyDescent="0.3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row>
    <row r="11" spans="1:34" x14ac:dyDescent="0.3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row>
    <row r="12" spans="1:34" x14ac:dyDescent="0.3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row>
    <row r="13" spans="1:34" x14ac:dyDescent="0.3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row>
    <row r="14" spans="1:34" x14ac:dyDescent="0.3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row>
    <row r="15" spans="1:34" x14ac:dyDescent="0.3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row>
    <row r="16" spans="1:34" x14ac:dyDescent="0.3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row>
    <row r="17" spans="1:34" x14ac:dyDescent="0.3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row>
    <row r="18" spans="1:34" x14ac:dyDescent="0.3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row>
    <row r="19" spans="1:34" x14ac:dyDescent="0.3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row>
    <row r="20" spans="1:34" x14ac:dyDescent="0.35">
      <c r="A20" s="20"/>
      <c r="B20" s="20"/>
      <c r="C20" s="20"/>
      <c r="D20" s="20"/>
      <c r="E20" s="20"/>
      <c r="F20" s="20"/>
      <c r="G20" s="20"/>
      <c r="H20" s="20"/>
      <c r="I20" s="20"/>
      <c r="J20" s="20"/>
      <c r="K20" s="20"/>
      <c r="L20" s="20"/>
      <c r="M20" s="20"/>
      <c r="N20" s="20"/>
      <c r="O20" s="32"/>
      <c r="P20" s="33" t="str" cm="1">
        <f t="array" ref="P20:T20">Pivots!H77:L77</f>
        <v>R01</v>
      </c>
      <c r="Q20" s="33" t="str">
        <v>R02</v>
      </c>
      <c r="R20" s="33" t="str">
        <v>R03</v>
      </c>
      <c r="S20" s="33" t="str">
        <v>R04</v>
      </c>
      <c r="T20" s="33" t="str">
        <v>R05</v>
      </c>
      <c r="U20" s="34" t="s">
        <v>1077</v>
      </c>
      <c r="V20" s="20"/>
      <c r="W20" s="20"/>
      <c r="X20" s="20"/>
      <c r="Y20" s="20"/>
      <c r="Z20" s="20"/>
      <c r="AA20" s="20"/>
      <c r="AB20" s="20"/>
      <c r="AC20" s="20"/>
      <c r="AD20" s="20"/>
      <c r="AE20" s="20"/>
      <c r="AF20" s="20"/>
      <c r="AG20" s="20"/>
      <c r="AH20" s="20"/>
    </row>
    <row r="21" spans="1:34" x14ac:dyDescent="0.35">
      <c r="A21" s="20"/>
      <c r="B21" s="20"/>
      <c r="C21" s="20"/>
      <c r="D21" s="20"/>
      <c r="E21" s="20"/>
      <c r="F21" s="20"/>
      <c r="G21" s="20"/>
      <c r="H21" s="20"/>
      <c r="I21" s="20"/>
      <c r="J21" s="20"/>
      <c r="K21" s="20"/>
      <c r="L21" s="20"/>
      <c r="M21" s="20"/>
      <c r="N21" s="20"/>
      <c r="O21" s="44" t="str" cm="1">
        <f t="array" ref="O21:U38">IF(Pivots!G78:M95="","",Pivots!G78:M95)</f>
        <v>Cincinnati</v>
      </c>
      <c r="P21" s="35" t="str">
        <v/>
      </c>
      <c r="Q21" s="35" t="str">
        <v/>
      </c>
      <c r="R21" s="35" t="str">
        <v/>
      </c>
      <c r="S21" s="35" t="str">
        <v/>
      </c>
      <c r="T21" s="35" t="str">
        <v/>
      </c>
      <c r="U21" s="36" t="str">
        <v/>
      </c>
      <c r="V21" s="20"/>
      <c r="W21" s="20"/>
      <c r="X21" s="20"/>
      <c r="Y21" s="20"/>
      <c r="Z21" s="20"/>
      <c r="AA21" s="20"/>
      <c r="AB21" s="20"/>
      <c r="AC21" s="20"/>
      <c r="AD21" s="20"/>
      <c r="AE21" s="20"/>
      <c r="AF21" s="20"/>
      <c r="AG21" s="20"/>
      <c r="AH21" s="20"/>
    </row>
    <row r="22" spans="1:34" x14ac:dyDescent="0.35">
      <c r="A22" s="20"/>
      <c r="B22" s="20"/>
      <c r="C22" s="20"/>
      <c r="D22" s="20"/>
      <c r="E22" s="20"/>
      <c r="F22" s="20"/>
      <c r="G22" s="20"/>
      <c r="H22" s="20"/>
      <c r="I22" s="20"/>
      <c r="J22" s="20"/>
      <c r="K22" s="20"/>
      <c r="L22" s="20"/>
      <c r="M22" s="20"/>
      <c r="N22" s="20"/>
      <c r="O22" s="42" t="str">
        <v>C0003</v>
      </c>
      <c r="P22" s="37">
        <v>891</v>
      </c>
      <c r="Q22" s="37">
        <v>1332</v>
      </c>
      <c r="R22" s="37">
        <v>1282</v>
      </c>
      <c r="S22" s="37">
        <v>739</v>
      </c>
      <c r="T22" s="37">
        <v>560</v>
      </c>
      <c r="U22" s="38">
        <v>4804</v>
      </c>
      <c r="V22" s="20"/>
      <c r="W22" s="20"/>
      <c r="X22" s="20"/>
      <c r="Y22" s="20"/>
      <c r="Z22" s="20"/>
      <c r="AA22" s="20"/>
      <c r="AB22" s="20"/>
      <c r="AC22" s="20"/>
      <c r="AD22" s="20"/>
      <c r="AE22" s="20"/>
      <c r="AF22" s="20"/>
      <c r="AG22" s="20"/>
      <c r="AH22" s="20"/>
    </row>
    <row r="23" spans="1:34" x14ac:dyDescent="0.35">
      <c r="A23" s="20"/>
      <c r="B23" s="20"/>
      <c r="C23" s="20"/>
      <c r="D23" s="20"/>
      <c r="E23" s="20"/>
      <c r="F23" s="20"/>
      <c r="G23" s="20"/>
      <c r="H23" s="20"/>
      <c r="I23" s="20"/>
      <c r="J23" s="20"/>
      <c r="K23" s="20"/>
      <c r="L23" s="20"/>
      <c r="M23" s="20"/>
      <c r="N23" s="20"/>
      <c r="O23" s="42" t="str">
        <v>C0004</v>
      </c>
      <c r="P23" s="37">
        <v>1991</v>
      </c>
      <c r="Q23" s="37">
        <v>1886</v>
      </c>
      <c r="R23" s="37">
        <v>1206</v>
      </c>
      <c r="S23" s="37">
        <v>884</v>
      </c>
      <c r="T23" s="37">
        <v>1722</v>
      </c>
      <c r="U23" s="38">
        <v>7689</v>
      </c>
      <c r="V23" s="20"/>
      <c r="W23" s="20"/>
      <c r="X23" s="20"/>
      <c r="Y23" s="20"/>
      <c r="Z23" s="20"/>
      <c r="AA23" s="20"/>
      <c r="AB23" s="20"/>
      <c r="AC23" s="20"/>
      <c r="AD23" s="20"/>
      <c r="AE23" s="20"/>
      <c r="AF23" s="20"/>
      <c r="AG23" s="20"/>
      <c r="AH23" s="20"/>
    </row>
    <row r="24" spans="1:34" x14ac:dyDescent="0.35">
      <c r="A24" s="20"/>
      <c r="B24" s="20"/>
      <c r="C24" s="20"/>
      <c r="D24" s="20"/>
      <c r="E24" s="20"/>
      <c r="F24" s="20"/>
      <c r="G24" s="20"/>
      <c r="H24" s="20"/>
      <c r="I24" s="20"/>
      <c r="J24" s="20"/>
      <c r="K24" s="20"/>
      <c r="L24" s="20"/>
      <c r="M24" s="20"/>
      <c r="N24" s="20"/>
      <c r="O24" s="42" t="str">
        <v>C0011</v>
      </c>
      <c r="P24" s="37">
        <v>1163</v>
      </c>
      <c r="Q24" s="37">
        <v>1180</v>
      </c>
      <c r="R24" s="37">
        <v>1616</v>
      </c>
      <c r="S24" s="37">
        <v>1043</v>
      </c>
      <c r="T24" s="37">
        <v>1747</v>
      </c>
      <c r="U24" s="38">
        <v>6749</v>
      </c>
      <c r="V24" s="20"/>
      <c r="W24" s="20"/>
      <c r="X24" s="20"/>
      <c r="Y24" s="20"/>
      <c r="Z24" s="20"/>
      <c r="AA24" s="20"/>
      <c r="AB24" s="20"/>
      <c r="AC24" s="20"/>
      <c r="AD24" s="20"/>
      <c r="AE24" s="20"/>
      <c r="AF24" s="20"/>
      <c r="AG24" s="20"/>
      <c r="AH24" s="20"/>
    </row>
    <row r="25" spans="1:34" x14ac:dyDescent="0.35">
      <c r="A25" s="20"/>
      <c r="B25" s="20"/>
      <c r="C25" s="20"/>
      <c r="D25" s="20"/>
      <c r="E25" s="20"/>
      <c r="F25" s="20"/>
      <c r="G25" s="20"/>
      <c r="H25" s="20"/>
      <c r="I25" s="20"/>
      <c r="J25" s="20"/>
      <c r="K25" s="20"/>
      <c r="L25" s="20"/>
      <c r="M25" s="20"/>
      <c r="N25" s="20"/>
      <c r="O25" s="42" t="str">
        <v>C0012</v>
      </c>
      <c r="P25" s="37">
        <v>1438</v>
      </c>
      <c r="Q25" s="37">
        <v>1616</v>
      </c>
      <c r="R25" s="37">
        <v>866</v>
      </c>
      <c r="S25" s="37">
        <v>829</v>
      </c>
      <c r="T25" s="37">
        <v>2070</v>
      </c>
      <c r="U25" s="38">
        <v>6819</v>
      </c>
      <c r="V25" s="20"/>
      <c r="W25" s="20"/>
      <c r="X25" s="20"/>
      <c r="Y25" s="20"/>
      <c r="Z25" s="20"/>
      <c r="AA25" s="20"/>
      <c r="AB25" s="20"/>
      <c r="AC25" s="20"/>
      <c r="AD25" s="20"/>
      <c r="AE25" s="20"/>
      <c r="AF25" s="20"/>
      <c r="AG25" s="20"/>
      <c r="AH25" s="20"/>
    </row>
    <row r="26" spans="1:34" x14ac:dyDescent="0.35">
      <c r="A26" s="20"/>
      <c r="B26" s="20"/>
      <c r="C26" s="20"/>
      <c r="D26" s="20"/>
      <c r="E26" s="20"/>
      <c r="F26" s="20"/>
      <c r="G26" s="20"/>
      <c r="H26" s="20"/>
      <c r="I26" s="20"/>
      <c r="J26" s="20"/>
      <c r="K26" s="20"/>
      <c r="L26" s="20"/>
      <c r="M26" s="20"/>
      <c r="N26" s="20"/>
      <c r="O26" s="44" t="str">
        <v>Cleveland</v>
      </c>
      <c r="P26" s="37" t="str">
        <v/>
      </c>
      <c r="Q26" s="37" t="str">
        <v/>
      </c>
      <c r="R26" s="37" t="str">
        <v/>
      </c>
      <c r="S26" s="37" t="str">
        <v/>
      </c>
      <c r="T26" s="37" t="str">
        <v/>
      </c>
      <c r="U26" s="38" t="str">
        <v/>
      </c>
      <c r="V26" s="20"/>
      <c r="W26" s="20"/>
      <c r="X26" s="20"/>
      <c r="Y26" s="20"/>
      <c r="Z26" s="20"/>
      <c r="AA26" s="20"/>
      <c r="AB26" s="20"/>
      <c r="AC26" s="20"/>
      <c r="AD26" s="20"/>
      <c r="AE26" s="20"/>
      <c r="AF26" s="20"/>
      <c r="AG26" s="20"/>
      <c r="AH26" s="20"/>
    </row>
    <row r="27" spans="1:34" x14ac:dyDescent="0.35">
      <c r="A27" s="20"/>
      <c r="B27" s="20"/>
      <c r="C27" s="20"/>
      <c r="D27" s="20"/>
      <c r="E27" s="20"/>
      <c r="F27" s="20"/>
      <c r="G27" s="20"/>
      <c r="H27" s="20"/>
      <c r="I27" s="20"/>
      <c r="J27" s="20"/>
      <c r="K27" s="20"/>
      <c r="L27" s="20"/>
      <c r="M27" s="20"/>
      <c r="N27" s="20"/>
      <c r="O27" s="42" t="str">
        <v>C0002</v>
      </c>
      <c r="P27" s="37">
        <v>1233</v>
      </c>
      <c r="Q27" s="37">
        <v>223</v>
      </c>
      <c r="R27" s="37">
        <v>1680</v>
      </c>
      <c r="S27" s="37">
        <v>990</v>
      </c>
      <c r="T27" s="37">
        <v>1508</v>
      </c>
      <c r="U27" s="38">
        <v>5634</v>
      </c>
      <c r="V27" s="20"/>
      <c r="W27" s="41"/>
      <c r="X27" s="20"/>
      <c r="Y27" s="20"/>
      <c r="Z27" s="20"/>
      <c r="AA27" s="20"/>
      <c r="AB27" s="20"/>
      <c r="AC27" s="20"/>
      <c r="AD27" s="20"/>
      <c r="AE27" s="20"/>
      <c r="AF27" s="20"/>
      <c r="AG27" s="20"/>
      <c r="AH27" s="20"/>
    </row>
    <row r="28" spans="1:34" x14ac:dyDescent="0.35">
      <c r="A28" s="20"/>
      <c r="B28" s="20"/>
      <c r="C28" s="20"/>
      <c r="D28" s="20"/>
      <c r="E28" s="20"/>
      <c r="F28" s="20"/>
      <c r="G28" s="20"/>
      <c r="H28" s="20"/>
      <c r="I28" s="20"/>
      <c r="J28" s="20"/>
      <c r="K28" s="20"/>
      <c r="L28" s="20"/>
      <c r="M28" s="20"/>
      <c r="N28" s="20"/>
      <c r="O28" s="42" t="str">
        <v>C0007</v>
      </c>
      <c r="P28" s="37">
        <v>1598</v>
      </c>
      <c r="Q28" s="37">
        <v>1907</v>
      </c>
      <c r="R28" s="37">
        <v>869</v>
      </c>
      <c r="S28" s="37">
        <v>1426</v>
      </c>
      <c r="T28" s="37">
        <v>1416</v>
      </c>
      <c r="U28" s="38">
        <v>7216</v>
      </c>
      <c r="V28" s="20"/>
      <c r="W28" s="20"/>
      <c r="X28" s="20"/>
      <c r="Y28" s="20"/>
      <c r="Z28" s="20"/>
      <c r="AA28" s="20"/>
      <c r="AB28" s="20"/>
      <c r="AC28" s="20"/>
      <c r="AD28" s="20"/>
      <c r="AE28" s="20"/>
      <c r="AF28" s="20"/>
      <c r="AG28" s="20"/>
      <c r="AH28" s="20"/>
    </row>
    <row r="29" spans="1:34" x14ac:dyDescent="0.35">
      <c r="A29" s="20"/>
      <c r="B29" s="20"/>
      <c r="C29" s="20"/>
      <c r="D29" s="20"/>
      <c r="E29" s="20"/>
      <c r="F29" s="20"/>
      <c r="G29" s="20"/>
      <c r="H29" s="20"/>
      <c r="I29" s="20"/>
      <c r="J29" s="20"/>
      <c r="K29" s="20"/>
      <c r="L29" s="20"/>
      <c r="M29" s="20"/>
      <c r="N29" s="20"/>
      <c r="O29" s="42" t="str">
        <v>C0008</v>
      </c>
      <c r="P29" s="37">
        <v>900</v>
      </c>
      <c r="Q29" s="37">
        <v>1016</v>
      </c>
      <c r="R29" s="37">
        <v>960</v>
      </c>
      <c r="S29" s="37">
        <v>940</v>
      </c>
      <c r="T29" s="37">
        <v>1193</v>
      </c>
      <c r="U29" s="38">
        <v>5009</v>
      </c>
      <c r="V29" s="20"/>
      <c r="W29" s="20"/>
      <c r="X29" s="20"/>
      <c r="Y29" s="20"/>
      <c r="Z29" s="20"/>
      <c r="AA29" s="20"/>
      <c r="AB29" s="20"/>
      <c r="AC29" s="20"/>
      <c r="AD29" s="20"/>
      <c r="AE29" s="20"/>
      <c r="AF29" s="20"/>
      <c r="AG29" s="20"/>
      <c r="AH29" s="20"/>
    </row>
    <row r="30" spans="1:34" x14ac:dyDescent="0.35">
      <c r="A30" s="20"/>
      <c r="B30" s="20"/>
      <c r="C30" s="20"/>
      <c r="D30" s="20"/>
      <c r="E30" s="20"/>
      <c r="F30" s="20"/>
      <c r="G30" s="20"/>
      <c r="H30" s="20"/>
      <c r="I30" s="20"/>
      <c r="J30" s="20"/>
      <c r="K30" s="20"/>
      <c r="L30" s="20"/>
      <c r="M30" s="20"/>
      <c r="N30" s="20"/>
      <c r="O30" s="42" t="str">
        <v>C0010</v>
      </c>
      <c r="P30" s="37">
        <v>900</v>
      </c>
      <c r="Q30" s="37">
        <v>1470</v>
      </c>
      <c r="R30" s="37">
        <v>1617</v>
      </c>
      <c r="S30" s="37">
        <v>1314</v>
      </c>
      <c r="T30" s="37">
        <v>941</v>
      </c>
      <c r="U30" s="38">
        <v>6242</v>
      </c>
      <c r="V30" s="20"/>
      <c r="W30" s="20"/>
      <c r="X30" s="20"/>
      <c r="Y30" s="20"/>
      <c r="Z30" s="20"/>
      <c r="AA30" s="20"/>
      <c r="AB30" s="20"/>
      <c r="AC30" s="20"/>
      <c r="AD30" s="20"/>
      <c r="AE30" s="20"/>
      <c r="AF30" s="20"/>
      <c r="AG30" s="20"/>
      <c r="AH30" s="20"/>
    </row>
    <row r="31" spans="1:34" x14ac:dyDescent="0.35">
      <c r="A31" s="20"/>
      <c r="B31" s="20"/>
      <c r="C31" s="20"/>
      <c r="D31" s="20"/>
      <c r="E31" s="20"/>
      <c r="F31" s="20"/>
      <c r="G31" s="20"/>
      <c r="H31" s="20"/>
      <c r="I31" s="20"/>
      <c r="J31" s="20"/>
      <c r="K31" s="20"/>
      <c r="L31" s="20"/>
      <c r="M31" s="20"/>
      <c r="N31" s="20"/>
      <c r="O31" s="42" t="str">
        <v>C0013</v>
      </c>
      <c r="P31" s="37">
        <v>1255</v>
      </c>
      <c r="Q31" s="37">
        <v>516</v>
      </c>
      <c r="R31" s="37">
        <v>1874</v>
      </c>
      <c r="S31" s="37">
        <v>1863</v>
      </c>
      <c r="T31" s="37">
        <v>1722</v>
      </c>
      <c r="U31" s="38">
        <v>7230</v>
      </c>
      <c r="V31" s="20"/>
      <c r="W31" s="20"/>
      <c r="X31" s="20"/>
      <c r="Y31" s="20"/>
      <c r="Z31" s="20"/>
      <c r="AA31" s="20"/>
      <c r="AB31" s="20"/>
      <c r="AC31" s="20"/>
      <c r="AD31" s="20"/>
      <c r="AE31" s="20"/>
      <c r="AF31" s="20"/>
      <c r="AG31" s="20"/>
      <c r="AH31" s="20"/>
    </row>
    <row r="32" spans="1:34" x14ac:dyDescent="0.35">
      <c r="A32" s="20"/>
      <c r="B32" s="20"/>
      <c r="C32" s="20"/>
      <c r="D32" s="20"/>
      <c r="E32" s="20"/>
      <c r="F32" s="20"/>
      <c r="G32" s="20"/>
      <c r="H32" s="20"/>
      <c r="I32" s="20"/>
      <c r="J32" s="20"/>
      <c r="K32" s="20"/>
      <c r="L32" s="20"/>
      <c r="M32" s="20"/>
      <c r="N32" s="20"/>
      <c r="O32" s="42" t="str">
        <v>C0015</v>
      </c>
      <c r="P32" s="37">
        <v>1138</v>
      </c>
      <c r="Q32" s="37">
        <v>1898</v>
      </c>
      <c r="R32" s="37">
        <v>1482</v>
      </c>
      <c r="S32" s="37">
        <v>846</v>
      </c>
      <c r="T32" s="37">
        <v>1154</v>
      </c>
      <c r="U32" s="38">
        <v>6518</v>
      </c>
      <c r="V32" s="20"/>
      <c r="W32" s="20"/>
      <c r="X32" s="20"/>
      <c r="Y32" s="20"/>
      <c r="Z32" s="20"/>
      <c r="AA32" s="20"/>
      <c r="AB32" s="20"/>
      <c r="AC32" s="20"/>
      <c r="AD32" s="20"/>
      <c r="AE32" s="20"/>
      <c r="AF32" s="20"/>
      <c r="AG32" s="20"/>
      <c r="AH32" s="20"/>
    </row>
    <row r="33" spans="1:34" x14ac:dyDescent="0.35">
      <c r="A33" s="20"/>
      <c r="B33" s="20"/>
      <c r="C33" s="20"/>
      <c r="D33" s="20"/>
      <c r="E33" s="20"/>
      <c r="F33" s="20"/>
      <c r="G33" s="20"/>
      <c r="H33" s="20"/>
      <c r="I33" s="20"/>
      <c r="J33" s="20"/>
      <c r="K33" s="20"/>
      <c r="L33" s="20"/>
      <c r="M33" s="20"/>
      <c r="N33" s="20"/>
      <c r="O33" s="44" t="str">
        <v>Columbus</v>
      </c>
      <c r="P33" s="37" t="str">
        <v/>
      </c>
      <c r="Q33" s="37" t="str">
        <v/>
      </c>
      <c r="R33" s="37" t="str">
        <v/>
      </c>
      <c r="S33" s="37" t="str">
        <v/>
      </c>
      <c r="T33" s="37" t="str">
        <v/>
      </c>
      <c r="U33" s="38" t="str">
        <v/>
      </c>
      <c r="V33" s="20"/>
      <c r="W33" s="20"/>
      <c r="X33" s="20"/>
      <c r="Y33" s="20"/>
      <c r="Z33" s="20"/>
      <c r="AA33" s="20"/>
      <c r="AB33" s="20"/>
      <c r="AC33" s="20"/>
      <c r="AD33" s="20"/>
      <c r="AE33" s="20"/>
      <c r="AF33" s="20"/>
      <c r="AG33" s="20"/>
      <c r="AH33" s="20"/>
    </row>
    <row r="34" spans="1:34" x14ac:dyDescent="0.35">
      <c r="A34" s="20"/>
      <c r="B34" s="20"/>
      <c r="C34" s="20"/>
      <c r="D34" s="20"/>
      <c r="E34" s="20"/>
      <c r="F34" s="20"/>
      <c r="G34" s="20"/>
      <c r="H34" s="20"/>
      <c r="I34" s="20"/>
      <c r="J34" s="20"/>
      <c r="K34" s="20"/>
      <c r="L34" s="20"/>
      <c r="M34" s="20"/>
      <c r="N34" s="20"/>
      <c r="O34" s="42" t="str">
        <v>C0001</v>
      </c>
      <c r="P34" s="37">
        <v>1655</v>
      </c>
      <c r="Q34" s="37">
        <v>805</v>
      </c>
      <c r="R34" s="37">
        <v>2263</v>
      </c>
      <c r="S34" s="37">
        <v>987</v>
      </c>
      <c r="T34" s="37">
        <v>1075</v>
      </c>
      <c r="U34" s="38">
        <v>6785</v>
      </c>
      <c r="V34" s="20"/>
      <c r="W34" s="20"/>
      <c r="X34" s="20"/>
      <c r="Y34" s="20"/>
      <c r="Z34" s="20"/>
      <c r="AA34" s="20"/>
      <c r="AB34" s="20"/>
      <c r="AC34" s="20"/>
      <c r="AD34" s="20"/>
      <c r="AE34" s="20"/>
      <c r="AF34" s="20"/>
      <c r="AG34" s="20"/>
      <c r="AH34" s="20"/>
    </row>
    <row r="35" spans="1:34" x14ac:dyDescent="0.35">
      <c r="A35" s="20"/>
      <c r="B35" s="20"/>
      <c r="C35" s="20"/>
      <c r="D35" s="20"/>
      <c r="E35" s="20"/>
      <c r="F35" s="20"/>
      <c r="G35" s="20"/>
      <c r="H35" s="20"/>
      <c r="I35" s="20"/>
      <c r="J35" s="20"/>
      <c r="K35" s="20"/>
      <c r="L35" s="20"/>
      <c r="M35" s="20"/>
      <c r="N35" s="20"/>
      <c r="O35" s="42" t="str">
        <v>C0005</v>
      </c>
      <c r="P35" s="37">
        <v>1104</v>
      </c>
      <c r="Q35" s="37">
        <v>2280</v>
      </c>
      <c r="R35" s="37">
        <v>1445</v>
      </c>
      <c r="S35" s="37">
        <v>1722</v>
      </c>
      <c r="T35" s="37">
        <v>1196</v>
      </c>
      <c r="U35" s="38">
        <v>7747</v>
      </c>
      <c r="V35" s="20"/>
      <c r="W35" s="20"/>
      <c r="X35" s="20"/>
      <c r="Y35" s="20"/>
      <c r="Z35" s="20"/>
      <c r="AA35" s="20"/>
      <c r="AB35" s="20"/>
      <c r="AC35" s="20"/>
      <c r="AD35" s="20"/>
      <c r="AE35" s="20"/>
      <c r="AF35" s="20"/>
      <c r="AG35" s="20"/>
      <c r="AH35" s="20"/>
    </row>
    <row r="36" spans="1:34" x14ac:dyDescent="0.35">
      <c r="A36" s="20"/>
      <c r="B36" s="20"/>
      <c r="C36" s="20"/>
      <c r="D36" s="20"/>
      <c r="E36" s="20"/>
      <c r="F36" s="20"/>
      <c r="G36" s="20"/>
      <c r="H36" s="20"/>
      <c r="I36" s="20"/>
      <c r="J36" s="20"/>
      <c r="K36" s="20"/>
      <c r="L36" s="20"/>
      <c r="M36" s="20"/>
      <c r="N36" s="20"/>
      <c r="O36" s="42" t="str">
        <v>C0006</v>
      </c>
      <c r="P36" s="37">
        <v>372</v>
      </c>
      <c r="Q36" s="37">
        <v>1818</v>
      </c>
      <c r="R36" s="37">
        <v>1346</v>
      </c>
      <c r="S36" s="37">
        <v>1156</v>
      </c>
      <c r="T36" s="37">
        <v>1484</v>
      </c>
      <c r="U36" s="38">
        <v>6176</v>
      </c>
      <c r="V36" s="20"/>
      <c r="W36" s="20"/>
      <c r="X36" s="20"/>
      <c r="Y36" s="20"/>
      <c r="Z36" s="20"/>
      <c r="AA36" s="20"/>
      <c r="AB36" s="20"/>
      <c r="AC36" s="20"/>
      <c r="AD36" s="20"/>
      <c r="AE36" s="20"/>
      <c r="AF36" s="20"/>
      <c r="AG36" s="20"/>
      <c r="AH36" s="20"/>
    </row>
    <row r="37" spans="1:34" x14ac:dyDescent="0.35">
      <c r="A37" s="20"/>
      <c r="B37" s="20"/>
      <c r="C37" s="20"/>
      <c r="D37" s="20"/>
      <c r="E37" s="20"/>
      <c r="F37" s="20"/>
      <c r="G37" s="20"/>
      <c r="H37" s="20"/>
      <c r="I37" s="20"/>
      <c r="J37" s="20"/>
      <c r="K37" s="20"/>
      <c r="L37" s="20"/>
      <c r="M37" s="20"/>
      <c r="N37" s="20"/>
      <c r="O37" s="42" t="str">
        <v>C0009</v>
      </c>
      <c r="P37" s="37">
        <v>1415</v>
      </c>
      <c r="Q37" s="37">
        <v>1271</v>
      </c>
      <c r="R37" s="37">
        <v>1214</v>
      </c>
      <c r="S37" s="37">
        <v>1135</v>
      </c>
      <c r="T37" s="37">
        <v>1566</v>
      </c>
      <c r="U37" s="38">
        <v>6601</v>
      </c>
      <c r="V37" s="20"/>
      <c r="W37" s="20"/>
      <c r="X37" s="20"/>
      <c r="Y37" s="20"/>
      <c r="Z37" s="20"/>
      <c r="AA37" s="20"/>
      <c r="AB37" s="20"/>
      <c r="AC37" s="20"/>
      <c r="AD37" s="20"/>
      <c r="AE37" s="20"/>
      <c r="AF37" s="20"/>
      <c r="AG37" s="20"/>
      <c r="AH37" s="20"/>
    </row>
    <row r="38" spans="1:34" x14ac:dyDescent="0.35">
      <c r="A38" s="20"/>
      <c r="B38" s="20"/>
      <c r="C38" s="20"/>
      <c r="D38" s="20"/>
      <c r="E38" s="20"/>
      <c r="F38" s="20"/>
      <c r="G38" s="20"/>
      <c r="H38" s="20"/>
      <c r="I38" s="20"/>
      <c r="J38" s="20"/>
      <c r="K38" s="20"/>
      <c r="L38" s="20"/>
      <c r="M38" s="20"/>
      <c r="N38" s="20"/>
      <c r="O38" s="43" t="str">
        <v>C0014</v>
      </c>
      <c r="P38" s="39">
        <v>1362</v>
      </c>
      <c r="Q38" s="39">
        <v>1363</v>
      </c>
      <c r="R38" s="39">
        <v>1152</v>
      </c>
      <c r="S38" s="39">
        <v>777</v>
      </c>
      <c r="T38" s="39">
        <v>750</v>
      </c>
      <c r="U38" s="40">
        <v>5404</v>
      </c>
      <c r="V38" s="20"/>
      <c r="W38" s="20"/>
      <c r="X38" s="20"/>
      <c r="Y38" s="20"/>
      <c r="Z38" s="20"/>
      <c r="AA38" s="20"/>
      <c r="AB38" s="20"/>
      <c r="AC38" s="20"/>
      <c r="AD38" s="20"/>
      <c r="AE38" s="20"/>
      <c r="AF38" s="20"/>
      <c r="AG38" s="20"/>
      <c r="AH38" s="20"/>
    </row>
    <row r="39" spans="1:34" x14ac:dyDescent="0.3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row>
    <row r="40" spans="1:34" x14ac:dyDescent="0.3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row>
    <row r="41" spans="1:34" x14ac:dyDescent="0.3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row>
    <row r="42" spans="1:34" x14ac:dyDescent="0.3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row>
    <row r="43" spans="1:34" x14ac:dyDescent="0.3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row>
    <row r="44" spans="1:34" x14ac:dyDescent="0.3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row>
    <row r="45" spans="1:34" x14ac:dyDescent="0.3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row>
    <row r="46" spans="1:34" x14ac:dyDescent="0.3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row>
    <row r="47" spans="1:34" x14ac:dyDescent="0.3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row>
    <row r="48" spans="1:34" x14ac:dyDescent="0.3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row>
    <row r="49" spans="1:34" x14ac:dyDescent="0.3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row>
    <row r="50" spans="1:34" x14ac:dyDescent="0.3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row>
    <row r="51" spans="1:34" x14ac:dyDescent="0.3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row>
    <row r="52" spans="1:34" x14ac:dyDescent="0.3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row>
    <row r="53" spans="1:34" x14ac:dyDescent="0.3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row>
    <row r="54" spans="1:34" x14ac:dyDescent="0.3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row>
    <row r="55" spans="1:34" x14ac:dyDescent="0.3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row>
    <row r="56" spans="1:34" x14ac:dyDescent="0.3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row>
    <row r="57" spans="1:34" x14ac:dyDescent="0.3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row>
    <row r="58" spans="1:34" x14ac:dyDescent="0.3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row>
    <row r="59" spans="1:34" x14ac:dyDescent="0.3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row>
    <row r="60" spans="1:34" x14ac:dyDescent="0.3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row>
    <row r="61" spans="1:34" x14ac:dyDescent="0.3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row>
    <row r="62" spans="1:34" x14ac:dyDescent="0.3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row>
    <row r="63" spans="1:34" x14ac:dyDescent="0.3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row>
  </sheetData>
  <mergeCells count="1">
    <mergeCell ref="C1:G1"/>
  </mergeCells>
  <conditionalFormatting sqref="P21:T38">
    <cfRule type="dataBar" priority="2">
      <dataBar>
        <cfvo type="num" val="0"/>
        <cfvo type="formula" val="MAX($P$21:$T$38)*2"/>
        <color theme="1" tint="0.499984740745262"/>
      </dataBar>
      <extLst>
        <ext xmlns:x14="http://schemas.microsoft.com/office/spreadsheetml/2009/9/main" uri="{B025F937-C7B1-47D3-B67F-A62EFF666E3E}">
          <x14:id>{B2EA3ECF-41D8-4C0C-8483-5F42CC1070A6}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AEC041CF-A372-4991-A4D5-FBACC956F419}">
            <xm:f>$P$20=Pivots!$A$55</xm:f>
            <x14:dxf>
              <fill>
                <patternFill>
                  <bgColor theme="8" tint="0.59996337778862885"/>
                </patternFill>
              </fill>
              <border>
                <left/>
                <right/>
                <top/>
                <bottom/>
                <vertical/>
                <horizontal/>
              </border>
            </x14:dxf>
          </x14:cfRule>
          <xm:sqref>P20:T38</xm:sqref>
        </x14:conditionalFormatting>
        <x14:conditionalFormatting xmlns:xm="http://schemas.microsoft.com/office/excel/2006/main">
          <x14:cfRule type="dataBar" id="{B2EA3ECF-41D8-4C0C-8483-5F42CC1070A6}">
            <x14:dataBar minLength="0" maxLength="100" gradient="0">
              <x14:cfvo type="num">
                <xm:f>0</xm:f>
              </x14:cfvo>
              <x14:cfvo type="formula">
                <xm:f>MAX($P$21:$T$38)*2</xm:f>
              </x14:cfvo>
              <x14:negativeFillColor rgb="FFFF0000"/>
              <x14:axisColor rgb="FF000000"/>
            </x14:dataBar>
          </x14:cfRule>
          <xm:sqref>P21:T38</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4D522-E83F-4592-BCA1-5B6A0750CA77}">
  <dimension ref="A3:O95"/>
  <sheetViews>
    <sheetView zoomScaleNormal="100" workbookViewId="0">
      <selection activeCell="K61" sqref="K61"/>
    </sheetView>
  </sheetViews>
  <sheetFormatPr defaultRowHeight="14.5" x14ac:dyDescent="0.35"/>
  <cols>
    <col min="1" max="1" width="12.90625" bestFit="1" customWidth="1"/>
    <col min="2" max="2" width="10.08984375" bestFit="1" customWidth="1"/>
    <col min="3" max="3" width="11" bestFit="1" customWidth="1"/>
    <col min="4" max="4" width="9.90625" bestFit="1" customWidth="1"/>
    <col min="5" max="5" width="7.1796875" bestFit="1" customWidth="1"/>
    <col min="7" max="7" width="12.90625" bestFit="1" customWidth="1"/>
    <col min="8" max="8" width="10.08984375" bestFit="1" customWidth="1"/>
    <col min="9" max="9" width="12.90625" bestFit="1" customWidth="1"/>
    <col min="10" max="10" width="10.08984375" bestFit="1" customWidth="1"/>
    <col min="11" max="12" width="6.7265625" bestFit="1" customWidth="1"/>
    <col min="13" max="13" width="10.36328125" bestFit="1" customWidth="1"/>
    <col min="14" max="14" width="13.6328125" customWidth="1"/>
  </cols>
  <sheetData>
    <row r="3" spans="1:5" x14ac:dyDescent="0.35">
      <c r="A3" s="22" t="s">
        <v>1042</v>
      </c>
      <c r="B3" s="22" t="s">
        <v>1043</v>
      </c>
      <c r="C3" s="22" t="s">
        <v>1044</v>
      </c>
      <c r="D3" s="22" t="s">
        <v>1045</v>
      </c>
      <c r="E3" s="22" t="s">
        <v>1046</v>
      </c>
    </row>
    <row r="4" spans="1:5" x14ac:dyDescent="0.35">
      <c r="A4" s="23">
        <v>1000</v>
      </c>
      <c r="B4" s="25">
        <v>96623</v>
      </c>
      <c r="C4" s="23">
        <v>89850</v>
      </c>
      <c r="D4" s="26">
        <v>3.8854000000000033</v>
      </c>
      <c r="E4" s="23">
        <v>307</v>
      </c>
    </row>
    <row r="10" spans="1:5" x14ac:dyDescent="0.35">
      <c r="A10" s="22" t="s">
        <v>1042</v>
      </c>
      <c r="B10" s="22" t="s">
        <v>1043</v>
      </c>
      <c r="C10" s="22" t="s">
        <v>1044</v>
      </c>
      <c r="D10" s="22" t="s">
        <v>1045</v>
      </c>
      <c r="E10" s="22" t="s">
        <v>1046</v>
      </c>
    </row>
    <row r="11" spans="1:5" x14ac:dyDescent="0.35">
      <c r="A11" s="23">
        <v>218</v>
      </c>
      <c r="B11" s="47">
        <v>20581</v>
      </c>
      <c r="C11" s="23">
        <v>19300</v>
      </c>
      <c r="D11" s="26">
        <v>3.8706422018348627</v>
      </c>
      <c r="E11" s="23">
        <v>74</v>
      </c>
    </row>
    <row r="24" spans="1:10" x14ac:dyDescent="0.35">
      <c r="A24" s="27" t="s">
        <v>1047</v>
      </c>
      <c r="B24" s="22" t="s">
        <v>1042</v>
      </c>
      <c r="C24" s="22" t="s">
        <v>1061</v>
      </c>
      <c r="I24" s="27" t="s">
        <v>1047</v>
      </c>
      <c r="J24" s="22" t="s">
        <v>1042</v>
      </c>
    </row>
    <row r="25" spans="1:10" x14ac:dyDescent="0.35">
      <c r="A25" s="22" t="s">
        <v>1049</v>
      </c>
      <c r="B25" s="23">
        <v>19</v>
      </c>
      <c r="C25" s="23">
        <v>19</v>
      </c>
      <c r="I25" s="22" t="s">
        <v>1066</v>
      </c>
      <c r="J25" s="23">
        <v>28</v>
      </c>
    </row>
    <row r="26" spans="1:10" x14ac:dyDescent="0.35">
      <c r="A26" s="22" t="s">
        <v>1050</v>
      </c>
      <c r="B26" s="23">
        <v>10</v>
      </c>
      <c r="C26" s="23">
        <v>10</v>
      </c>
      <c r="I26" s="22" t="s">
        <v>1065</v>
      </c>
      <c r="J26" s="23">
        <v>24</v>
      </c>
    </row>
    <row r="27" spans="1:10" x14ac:dyDescent="0.35">
      <c r="A27" s="22" t="s">
        <v>1051</v>
      </c>
      <c r="B27" s="23">
        <v>40</v>
      </c>
      <c r="C27" s="23">
        <v>40</v>
      </c>
      <c r="I27" s="22" t="s">
        <v>1064</v>
      </c>
      <c r="J27" s="23">
        <v>44</v>
      </c>
    </row>
    <row r="28" spans="1:10" x14ac:dyDescent="0.35">
      <c r="A28" s="22" t="s">
        <v>1052</v>
      </c>
      <c r="B28" s="23">
        <v>40</v>
      </c>
      <c r="C28" s="23">
        <v>40</v>
      </c>
      <c r="I28" s="22" t="s">
        <v>1063</v>
      </c>
      <c r="J28" s="23">
        <v>36</v>
      </c>
    </row>
    <row r="29" spans="1:10" x14ac:dyDescent="0.35">
      <c r="A29" s="22" t="s">
        <v>1053</v>
      </c>
      <c r="B29" s="23">
        <v>13</v>
      </c>
      <c r="C29" s="23">
        <v>13</v>
      </c>
      <c r="I29" s="22" t="s">
        <v>1068</v>
      </c>
      <c r="J29" s="23">
        <v>33</v>
      </c>
    </row>
    <row r="30" spans="1:10" x14ac:dyDescent="0.35">
      <c r="A30" s="22" t="s">
        <v>1054</v>
      </c>
      <c r="B30" s="23">
        <v>12</v>
      </c>
      <c r="C30" s="23">
        <v>12</v>
      </c>
      <c r="I30" s="22" t="s">
        <v>1062</v>
      </c>
      <c r="J30" s="23">
        <v>29</v>
      </c>
    </row>
    <row r="31" spans="1:10" x14ac:dyDescent="0.35">
      <c r="A31" s="22" t="s">
        <v>1055</v>
      </c>
      <c r="B31" s="23">
        <v>9</v>
      </c>
      <c r="C31" s="23">
        <v>9</v>
      </c>
      <c r="I31" s="22" t="s">
        <v>1067</v>
      </c>
      <c r="J31" s="23">
        <v>24</v>
      </c>
    </row>
    <row r="32" spans="1:10" x14ac:dyDescent="0.35">
      <c r="A32" s="22" t="s">
        <v>1056</v>
      </c>
      <c r="B32" s="23">
        <v>13</v>
      </c>
      <c r="C32" s="23">
        <v>13</v>
      </c>
      <c r="I32" s="22" t="s">
        <v>1048</v>
      </c>
      <c r="J32" s="23">
        <v>218</v>
      </c>
    </row>
    <row r="33" spans="1:9" x14ac:dyDescent="0.35">
      <c r="A33" s="22" t="s">
        <v>1057</v>
      </c>
      <c r="B33" s="23">
        <v>18</v>
      </c>
      <c r="C33" s="23">
        <v>18</v>
      </c>
    </row>
    <row r="34" spans="1:9" x14ac:dyDescent="0.35">
      <c r="A34" s="22" t="s">
        <v>1058</v>
      </c>
      <c r="B34" s="23">
        <v>21</v>
      </c>
      <c r="C34" s="23">
        <v>21</v>
      </c>
    </row>
    <row r="35" spans="1:9" x14ac:dyDescent="0.35">
      <c r="A35" s="22" t="s">
        <v>1059</v>
      </c>
      <c r="B35" s="23">
        <v>14</v>
      </c>
      <c r="C35" s="23">
        <v>14</v>
      </c>
    </row>
    <row r="36" spans="1:9" x14ac:dyDescent="0.35">
      <c r="A36" s="22" t="s">
        <v>1060</v>
      </c>
      <c r="B36" s="23">
        <v>9</v>
      </c>
      <c r="C36" s="23">
        <v>9</v>
      </c>
    </row>
    <row r="37" spans="1:9" x14ac:dyDescent="0.35">
      <c r="A37" s="22" t="s">
        <v>1048</v>
      </c>
      <c r="B37" s="23">
        <v>218</v>
      </c>
      <c r="C37" s="23">
        <v>218</v>
      </c>
    </row>
    <row r="43" spans="1:9" x14ac:dyDescent="0.35">
      <c r="A43" s="28" t="s">
        <v>1047</v>
      </c>
      <c r="B43" t="s">
        <v>1042</v>
      </c>
      <c r="C43" t="s">
        <v>1043</v>
      </c>
      <c r="E43" t="s">
        <v>1069</v>
      </c>
      <c r="H43" t="s">
        <v>1075</v>
      </c>
      <c r="I43" t="str">
        <f>A55</f>
        <v>R02</v>
      </c>
    </row>
    <row r="44" spans="1:9" x14ac:dyDescent="0.35">
      <c r="A44" s="22" t="s">
        <v>11</v>
      </c>
      <c r="B44" s="21">
        <v>189</v>
      </c>
      <c r="C44" s="24">
        <v>18415</v>
      </c>
      <c r="E44" t="s">
        <v>1070</v>
      </c>
      <c r="F44" t="s">
        <v>1071</v>
      </c>
      <c r="G44" t="s">
        <v>1072</v>
      </c>
      <c r="H44" t="s">
        <v>1073</v>
      </c>
      <c r="I44" t="s">
        <v>1074</v>
      </c>
    </row>
    <row r="45" spans="1:9" x14ac:dyDescent="0.35">
      <c r="A45" s="22" t="s">
        <v>9</v>
      </c>
      <c r="B45" s="21">
        <v>218</v>
      </c>
      <c r="C45" s="24">
        <v>20581</v>
      </c>
      <c r="E45" t="str" cm="1">
        <f t="array" ref="E45:G49">A44:C48</f>
        <v>R01</v>
      </c>
      <c r="F45">
        <v>189</v>
      </c>
      <c r="G45" s="29">
        <v>18415</v>
      </c>
      <c r="H45" t="e">
        <f>IF(E45=I43,F45,NA())</f>
        <v>#N/A</v>
      </c>
      <c r="I45" t="e">
        <f>IF(E45=I43,G45,NA())</f>
        <v>#N/A</v>
      </c>
    </row>
    <row r="46" spans="1:9" x14ac:dyDescent="0.35">
      <c r="A46" s="22" t="s">
        <v>6</v>
      </c>
      <c r="B46" s="21">
        <v>207</v>
      </c>
      <c r="C46" s="24">
        <v>20872</v>
      </c>
      <c r="E46" t="str">
        <v>R02</v>
      </c>
      <c r="F46">
        <v>218</v>
      </c>
      <c r="G46" s="29">
        <v>20581</v>
      </c>
      <c r="H46" t="e">
        <f t="shared" ref="H46:H49" si="0">IF(E46=I44,F46,NA())</f>
        <v>#N/A</v>
      </c>
      <c r="I46" t="e">
        <f t="shared" ref="I46:I49" si="1">IF(E46=I44,G46,NA())</f>
        <v>#N/A</v>
      </c>
    </row>
    <row r="47" spans="1:9" x14ac:dyDescent="0.35">
      <c r="A47" s="22" t="s">
        <v>13</v>
      </c>
      <c r="B47" s="21">
        <v>186</v>
      </c>
      <c r="C47" s="24">
        <v>16651</v>
      </c>
      <c r="E47" t="str">
        <v>R03</v>
      </c>
      <c r="F47">
        <v>207</v>
      </c>
      <c r="G47" s="29">
        <v>20872</v>
      </c>
      <c r="H47" t="e">
        <f t="shared" si="0"/>
        <v>#N/A</v>
      </c>
      <c r="I47" t="e">
        <f t="shared" si="1"/>
        <v>#N/A</v>
      </c>
    </row>
    <row r="48" spans="1:9" x14ac:dyDescent="0.35">
      <c r="A48" s="22" t="s">
        <v>10</v>
      </c>
      <c r="B48" s="21">
        <v>200</v>
      </c>
      <c r="C48" s="24">
        <v>20104</v>
      </c>
      <c r="E48" t="str">
        <v>R04</v>
      </c>
      <c r="F48">
        <v>186</v>
      </c>
      <c r="G48" s="29">
        <v>16651</v>
      </c>
      <c r="H48" t="e">
        <f t="shared" si="0"/>
        <v>#N/A</v>
      </c>
      <c r="I48" t="e">
        <f t="shared" si="1"/>
        <v>#N/A</v>
      </c>
    </row>
    <row r="49" spans="1:15" x14ac:dyDescent="0.35">
      <c r="A49" s="22" t="s">
        <v>1048</v>
      </c>
      <c r="B49" s="21">
        <v>1000</v>
      </c>
      <c r="C49" s="24">
        <v>96623</v>
      </c>
      <c r="E49" t="str">
        <v>R05</v>
      </c>
      <c r="F49">
        <v>200</v>
      </c>
      <c r="G49" s="29">
        <v>20104</v>
      </c>
      <c r="H49" t="e">
        <f t="shared" si="0"/>
        <v>#N/A</v>
      </c>
      <c r="I49" t="e">
        <f t="shared" si="1"/>
        <v>#N/A</v>
      </c>
    </row>
    <row r="54" spans="1:15" x14ac:dyDescent="0.35">
      <c r="A54" s="28" t="s">
        <v>1047</v>
      </c>
      <c r="G54" s="28" t="s">
        <v>1042</v>
      </c>
      <c r="H54" s="28" t="s">
        <v>1076</v>
      </c>
      <c r="N54" t="s">
        <v>1078</v>
      </c>
    </row>
    <row r="55" spans="1:15" x14ac:dyDescent="0.35">
      <c r="A55" s="30" t="s">
        <v>9</v>
      </c>
      <c r="G55" s="28" t="s">
        <v>1047</v>
      </c>
      <c r="H55" t="s">
        <v>999</v>
      </c>
      <c r="I55" t="s">
        <v>998</v>
      </c>
      <c r="J55" t="s">
        <v>1048</v>
      </c>
      <c r="N55" t="s">
        <v>1079</v>
      </c>
      <c r="O55" s="45">
        <f>A11/A4</f>
        <v>0.218</v>
      </c>
    </row>
    <row r="56" spans="1:15" x14ac:dyDescent="0.35">
      <c r="G56" s="22" t="s">
        <v>1002</v>
      </c>
      <c r="H56" s="21">
        <v>144</v>
      </c>
      <c r="I56" s="21">
        <v>132</v>
      </c>
      <c r="J56" s="21">
        <v>276</v>
      </c>
      <c r="N56" t="s">
        <v>1082</v>
      </c>
      <c r="O56">
        <f>_xlfn.XLOOKUP(A55,E45:E49,F45:F49)</f>
        <v>218</v>
      </c>
    </row>
    <row r="57" spans="1:15" x14ac:dyDescent="0.35">
      <c r="G57" s="22" t="s">
        <v>1001</v>
      </c>
      <c r="H57" s="21">
        <v>326</v>
      </c>
      <c r="I57" s="21">
        <v>63</v>
      </c>
      <c r="J57" s="21">
        <v>389</v>
      </c>
      <c r="N57" t="s">
        <v>1072</v>
      </c>
      <c r="O57">
        <f>_xlfn.XLOOKUP(A55,E45:E49,G45:G49)</f>
        <v>20581</v>
      </c>
    </row>
    <row r="58" spans="1:15" x14ac:dyDescent="0.35">
      <c r="G58" s="22" t="s">
        <v>1000</v>
      </c>
      <c r="H58" s="21">
        <v>129</v>
      </c>
      <c r="I58" s="21">
        <v>206</v>
      </c>
      <c r="J58" s="21">
        <v>335</v>
      </c>
    </row>
    <row r="59" spans="1:15" x14ac:dyDescent="0.35">
      <c r="G59" s="22" t="s">
        <v>1048</v>
      </c>
      <c r="H59" s="21">
        <v>599</v>
      </c>
      <c r="I59" s="21">
        <v>401</v>
      </c>
      <c r="J59" s="21">
        <v>1000</v>
      </c>
    </row>
    <row r="61" spans="1:15" x14ac:dyDescent="0.35">
      <c r="N61" t="s">
        <v>1080</v>
      </c>
      <c r="O61">
        <f>_xlfn.RANK.AVG(O56,F45:F49)</f>
        <v>1</v>
      </c>
    </row>
    <row r="62" spans="1:15" x14ac:dyDescent="0.35">
      <c r="N62" t="s">
        <v>1081</v>
      </c>
      <c r="O62">
        <f>_xlfn.RANK.AVG(O57,G45:G49)</f>
        <v>2</v>
      </c>
    </row>
    <row r="65" spans="7:13" x14ac:dyDescent="0.35">
      <c r="G65" s="28" t="s">
        <v>1047</v>
      </c>
      <c r="H65" t="s">
        <v>1042</v>
      </c>
    </row>
    <row r="66" spans="7:13" x14ac:dyDescent="0.35">
      <c r="G66" s="22">
        <v>1</v>
      </c>
      <c r="H66" s="21">
        <v>3</v>
      </c>
    </row>
    <row r="67" spans="7:13" x14ac:dyDescent="0.35">
      <c r="G67" s="22">
        <v>2</v>
      </c>
      <c r="H67" s="21">
        <v>19</v>
      </c>
    </row>
    <row r="68" spans="7:13" x14ac:dyDescent="0.35">
      <c r="G68" s="22">
        <v>3</v>
      </c>
      <c r="H68" s="21">
        <v>35</v>
      </c>
    </row>
    <row r="69" spans="7:13" x14ac:dyDescent="0.35">
      <c r="G69" s="22">
        <v>4</v>
      </c>
      <c r="H69" s="21">
        <v>87</v>
      </c>
    </row>
    <row r="70" spans="7:13" x14ac:dyDescent="0.35">
      <c r="G70" s="22">
        <v>5</v>
      </c>
      <c r="H70" s="21">
        <v>74</v>
      </c>
    </row>
    <row r="71" spans="7:13" x14ac:dyDescent="0.35">
      <c r="G71" s="22" t="s">
        <v>1048</v>
      </c>
      <c r="H71" s="21">
        <v>218</v>
      </c>
    </row>
    <row r="76" spans="7:13" x14ac:dyDescent="0.35">
      <c r="G76" s="28" t="s">
        <v>1043</v>
      </c>
      <c r="H76" s="28" t="s">
        <v>1076</v>
      </c>
    </row>
    <row r="77" spans="7:13" x14ac:dyDescent="0.35">
      <c r="G77" s="28" t="s">
        <v>1047</v>
      </c>
      <c r="H77" t="s">
        <v>11</v>
      </c>
      <c r="I77" t="s">
        <v>9</v>
      </c>
      <c r="J77" t="s">
        <v>6</v>
      </c>
      <c r="K77" t="s">
        <v>13</v>
      </c>
      <c r="L77" t="s">
        <v>10</v>
      </c>
      <c r="M77" t="s">
        <v>1048</v>
      </c>
    </row>
    <row r="78" spans="7:13" x14ac:dyDescent="0.35">
      <c r="G78" s="22" t="s">
        <v>1002</v>
      </c>
    </row>
    <row r="79" spans="7:13" x14ac:dyDescent="0.35">
      <c r="G79" s="31" t="s">
        <v>20</v>
      </c>
      <c r="H79" s="24">
        <v>891</v>
      </c>
      <c r="I79" s="24">
        <v>1332</v>
      </c>
      <c r="J79" s="24">
        <v>1282</v>
      </c>
      <c r="K79" s="24">
        <v>739</v>
      </c>
      <c r="L79" s="24">
        <v>560</v>
      </c>
      <c r="M79" s="24">
        <v>4804</v>
      </c>
    </row>
    <row r="80" spans="7:13" x14ac:dyDescent="0.35">
      <c r="G80" s="31" t="s">
        <v>12</v>
      </c>
      <c r="H80" s="24">
        <v>1991</v>
      </c>
      <c r="I80" s="24">
        <v>1886</v>
      </c>
      <c r="J80" s="24">
        <v>1206</v>
      </c>
      <c r="K80" s="24">
        <v>884</v>
      </c>
      <c r="L80" s="24">
        <v>1722</v>
      </c>
      <c r="M80" s="24">
        <v>7689</v>
      </c>
    </row>
    <row r="81" spans="7:13" x14ac:dyDescent="0.35">
      <c r="G81" s="31" t="s">
        <v>8</v>
      </c>
      <c r="H81" s="24">
        <v>1163</v>
      </c>
      <c r="I81" s="24">
        <v>1180</v>
      </c>
      <c r="J81" s="24">
        <v>1616</v>
      </c>
      <c r="K81" s="24">
        <v>1043</v>
      </c>
      <c r="L81" s="24">
        <v>1747</v>
      </c>
      <c r="M81" s="24">
        <v>6749</v>
      </c>
    </row>
    <row r="82" spans="7:13" x14ac:dyDescent="0.35">
      <c r="G82" s="31" t="s">
        <v>16</v>
      </c>
      <c r="H82" s="24">
        <v>1438</v>
      </c>
      <c r="I82" s="24">
        <v>1616</v>
      </c>
      <c r="J82" s="24">
        <v>866</v>
      </c>
      <c r="K82" s="24">
        <v>829</v>
      </c>
      <c r="L82" s="24">
        <v>2070</v>
      </c>
      <c r="M82" s="24">
        <v>6819</v>
      </c>
    </row>
    <row r="83" spans="7:13" x14ac:dyDescent="0.35">
      <c r="G83" s="22" t="s">
        <v>1001</v>
      </c>
    </row>
    <row r="84" spans="7:13" x14ac:dyDescent="0.35">
      <c r="G84" s="31" t="s">
        <v>24</v>
      </c>
      <c r="H84" s="24">
        <v>1233</v>
      </c>
      <c r="I84" s="24">
        <v>223</v>
      </c>
      <c r="J84" s="24">
        <v>1680</v>
      </c>
      <c r="K84" s="24">
        <v>990</v>
      </c>
      <c r="L84" s="24">
        <v>1508</v>
      </c>
      <c r="M84" s="24">
        <v>5634</v>
      </c>
    </row>
    <row r="85" spans="7:13" x14ac:dyDescent="0.35">
      <c r="G85" s="31" t="s">
        <v>15</v>
      </c>
      <c r="H85" s="24">
        <v>1598</v>
      </c>
      <c r="I85" s="24">
        <v>1907</v>
      </c>
      <c r="J85" s="24">
        <v>869</v>
      </c>
      <c r="K85" s="24">
        <v>1426</v>
      </c>
      <c r="L85" s="24">
        <v>1416</v>
      </c>
      <c r="M85" s="24">
        <v>7216</v>
      </c>
    </row>
    <row r="86" spans="7:13" x14ac:dyDescent="0.35">
      <c r="G86" s="31" t="s">
        <v>5</v>
      </c>
      <c r="H86" s="24">
        <v>900</v>
      </c>
      <c r="I86" s="24">
        <v>1016</v>
      </c>
      <c r="J86" s="24">
        <v>960</v>
      </c>
      <c r="K86" s="24">
        <v>940</v>
      </c>
      <c r="L86" s="24">
        <v>1193</v>
      </c>
      <c r="M86" s="24">
        <v>5009</v>
      </c>
    </row>
    <row r="87" spans="7:13" x14ac:dyDescent="0.35">
      <c r="G87" s="31" t="s">
        <v>18</v>
      </c>
      <c r="H87" s="24">
        <v>900</v>
      </c>
      <c r="I87" s="24">
        <v>1470</v>
      </c>
      <c r="J87" s="24">
        <v>1617</v>
      </c>
      <c r="K87" s="24">
        <v>1314</v>
      </c>
      <c r="L87" s="24">
        <v>941</v>
      </c>
      <c r="M87" s="24">
        <v>6242</v>
      </c>
    </row>
    <row r="88" spans="7:13" x14ac:dyDescent="0.35">
      <c r="G88" s="31" t="s">
        <v>14</v>
      </c>
      <c r="H88" s="24">
        <v>1255</v>
      </c>
      <c r="I88" s="24">
        <v>516</v>
      </c>
      <c r="J88" s="24">
        <v>1874</v>
      </c>
      <c r="K88" s="24">
        <v>1863</v>
      </c>
      <c r="L88" s="24">
        <v>1722</v>
      </c>
      <c r="M88" s="24">
        <v>7230</v>
      </c>
    </row>
    <row r="89" spans="7:13" x14ac:dyDescent="0.35">
      <c r="G89" s="31" t="s">
        <v>19</v>
      </c>
      <c r="H89" s="24">
        <v>1138</v>
      </c>
      <c r="I89" s="24">
        <v>1898</v>
      </c>
      <c r="J89" s="24">
        <v>1482</v>
      </c>
      <c r="K89" s="24">
        <v>846</v>
      </c>
      <c r="L89" s="24">
        <v>1154</v>
      </c>
      <c r="M89" s="24">
        <v>6518</v>
      </c>
    </row>
    <row r="90" spans="7:13" x14ac:dyDescent="0.35">
      <c r="G90" s="22" t="s">
        <v>1000</v>
      </c>
    </row>
    <row r="91" spans="7:13" x14ac:dyDescent="0.35">
      <c r="G91" s="31" t="s">
        <v>17</v>
      </c>
      <c r="H91" s="24">
        <v>1655</v>
      </c>
      <c r="I91" s="24">
        <v>805</v>
      </c>
      <c r="J91" s="24">
        <v>2263</v>
      </c>
      <c r="K91" s="24">
        <v>987</v>
      </c>
      <c r="L91" s="24">
        <v>1075</v>
      </c>
      <c r="M91" s="24">
        <v>6785</v>
      </c>
    </row>
    <row r="92" spans="7:13" x14ac:dyDescent="0.35">
      <c r="G92" s="31" t="s">
        <v>23</v>
      </c>
      <c r="H92" s="24">
        <v>1104</v>
      </c>
      <c r="I92" s="24">
        <v>2280</v>
      </c>
      <c r="J92" s="24">
        <v>1445</v>
      </c>
      <c r="K92" s="24">
        <v>1722</v>
      </c>
      <c r="L92" s="24">
        <v>1196</v>
      </c>
      <c r="M92" s="24">
        <v>7747</v>
      </c>
    </row>
    <row r="93" spans="7:13" x14ac:dyDescent="0.35">
      <c r="G93" s="31" t="s">
        <v>7</v>
      </c>
      <c r="H93" s="24">
        <v>372</v>
      </c>
      <c r="I93" s="24">
        <v>1818</v>
      </c>
      <c r="J93" s="24">
        <v>1346</v>
      </c>
      <c r="K93" s="24">
        <v>1156</v>
      </c>
      <c r="L93" s="24">
        <v>1484</v>
      </c>
      <c r="M93" s="24">
        <v>6176</v>
      </c>
    </row>
    <row r="94" spans="7:13" x14ac:dyDescent="0.35">
      <c r="G94" s="31" t="s">
        <v>22</v>
      </c>
      <c r="H94" s="24">
        <v>1415</v>
      </c>
      <c r="I94" s="24">
        <v>1271</v>
      </c>
      <c r="J94" s="24">
        <v>1214</v>
      </c>
      <c r="K94" s="24">
        <v>1135</v>
      </c>
      <c r="L94" s="24">
        <v>1566</v>
      </c>
      <c r="M94" s="24">
        <v>6601</v>
      </c>
    </row>
    <row r="95" spans="7:13" x14ac:dyDescent="0.35">
      <c r="G95" s="31" t="s">
        <v>21</v>
      </c>
      <c r="H95" s="24">
        <v>1362</v>
      </c>
      <c r="I95" s="24">
        <v>1363</v>
      </c>
      <c r="J95" s="24">
        <v>1152</v>
      </c>
      <c r="K95" s="24">
        <v>777</v>
      </c>
      <c r="L95" s="24">
        <v>750</v>
      </c>
      <c r="M95" s="24">
        <v>5404</v>
      </c>
    </row>
  </sheetData>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D13" sqref="D13"/>
    </sheetView>
  </sheetViews>
  <sheetFormatPr defaultRowHeight="14.5" x14ac:dyDescent="0.35"/>
  <cols>
    <col min="5" max="5" width="10.90625" customWidth="1"/>
    <col min="6" max="6" width="9.90625" customWidth="1"/>
  </cols>
  <sheetData>
    <row r="2" spans="5:6" x14ac:dyDescent="0.35">
      <c r="E2" t="s">
        <v>1040</v>
      </c>
      <c r="F2" t="s">
        <v>1041</v>
      </c>
    </row>
    <row r="3" spans="5:6" ht="25.5" customHeight="1" x14ac:dyDescent="0.35">
      <c r="E3" t="s">
        <v>11</v>
      </c>
      <c r="F3" t="e" vm="1">
        <v>#VALUE!</v>
      </c>
    </row>
    <row r="4" spans="5:6" ht="25.5" customHeight="1" x14ac:dyDescent="0.35">
      <c r="E4" t="s">
        <v>9</v>
      </c>
      <c r="F4" t="e" vm="2">
        <v>#VALUE!</v>
      </c>
    </row>
    <row r="5" spans="5:6" ht="25.5" customHeight="1" x14ac:dyDescent="0.35">
      <c r="E5" t="s">
        <v>6</v>
      </c>
      <c r="F5" t="e" vm="3">
        <v>#VALUE!</v>
      </c>
    </row>
    <row r="6" spans="5:6" ht="25.5" customHeight="1" x14ac:dyDescent="0.35">
      <c r="E6" t="s">
        <v>13</v>
      </c>
      <c r="F6" t="e" vm="4">
        <v>#VALUE!</v>
      </c>
    </row>
    <row r="7" spans="5:6" ht="25.5" customHeight="1" x14ac:dyDescent="0.3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Customer center report</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 Ashwini</cp:lastModifiedBy>
  <dcterms:created xsi:type="dcterms:W3CDTF">2021-03-14T20:21:32Z</dcterms:created>
  <dcterms:modified xsi:type="dcterms:W3CDTF">2025-05-05T11:12:28Z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bec90da-8de3-41c2-83a2-9a36daf445f7_Enabled">
    <vt:lpwstr>true</vt:lpwstr>
  </property>
  <property fmtid="{D5CDD505-2E9C-101B-9397-08002B2CF9AE}" pid="3" name="MSIP_Label_cbec90da-8de3-41c2-83a2-9a36daf445f7_SetDate">
    <vt:lpwstr>2025-05-04T20:55:33Z</vt:lpwstr>
  </property>
  <property fmtid="{D5CDD505-2E9C-101B-9397-08002B2CF9AE}" pid="4" name="MSIP_Label_cbec90da-8de3-41c2-83a2-9a36daf445f7_Method">
    <vt:lpwstr>Standard</vt:lpwstr>
  </property>
  <property fmtid="{D5CDD505-2E9C-101B-9397-08002B2CF9AE}" pid="5" name="MSIP_Label_cbec90da-8de3-41c2-83a2-9a36daf445f7_Name">
    <vt:lpwstr>Confidential File</vt:lpwstr>
  </property>
  <property fmtid="{D5CDD505-2E9C-101B-9397-08002B2CF9AE}" pid="6" name="MSIP_Label_cbec90da-8de3-41c2-83a2-9a36daf445f7_SiteId">
    <vt:lpwstr>8d894c2b-238f-490b-8dd1-d93898c5bf83</vt:lpwstr>
  </property>
  <property fmtid="{D5CDD505-2E9C-101B-9397-08002B2CF9AE}" pid="7" name="MSIP_Label_cbec90da-8de3-41c2-83a2-9a36daf445f7_ActionId">
    <vt:lpwstr>ed8aa4da-24c6-4dbd-b41b-68836226491a</vt:lpwstr>
  </property>
  <property fmtid="{D5CDD505-2E9C-101B-9397-08002B2CF9AE}" pid="8" name="MSIP_Label_cbec90da-8de3-41c2-83a2-9a36daf445f7_ContentBits">
    <vt:lpwstr>0</vt:lpwstr>
  </property>
  <property fmtid="{D5CDD505-2E9C-101B-9397-08002B2CF9AE}" pid="9" name="MSIP_Label_cbec90da-8de3-41c2-83a2-9a36daf445f7_Tag">
    <vt:lpwstr>10, 3, 0, 1</vt:lpwstr>
  </property>
</Properties>
</file>