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axh_x_Excel_Training\Excell_Projects\"/>
    </mc:Choice>
  </mc:AlternateContent>
  <xr:revisionPtr revIDLastSave="0" documentId="13_ncr:1_{A852E424-89D1-483B-AE2F-EEB972DB8F7F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Information" sheetId="2" r:id="rId1"/>
    <sheet name="Depreciation Calculator" sheetId="1" r:id="rId2"/>
    <sheet name="Advanced Problem Statements" sheetId="3" r:id="rId3"/>
    <sheet name="Presentation" sheetId="4" r:id="rId4"/>
  </sheets>
  <definedNames>
    <definedName name="_xlchart.v1.0" hidden="1">'Advanced Problem Statements'!$A$64</definedName>
    <definedName name="_xlchart.v1.1" hidden="1">'Advanced Problem Statements'!$B$64</definedName>
    <definedName name="_xlchart.v1.2" hidden="1">'Advanced Problem Statements'!$A$52</definedName>
    <definedName name="_xlchart.v1.3" hidden="1">'Advanced Problem Statements'!$B$52</definedName>
    <definedName name="_xlchart.v1.4" hidden="1">'Advanced Problem Statements'!$A$64</definedName>
    <definedName name="_xlchart.v1.5" hidden="1">'Advanced Problem Statements'!$B$64</definedName>
    <definedName name="_xlchart.v1.6" hidden="1">'Advanced Problem Statements'!$A$52</definedName>
    <definedName name="_xlchart.v1.7" hidden="1">'Advanced Problem Statements'!$B$52</definedName>
    <definedName name="_xlchart.v1.8" hidden="1">'Advanced Problem Statements'!$A$64</definedName>
    <definedName name="_xlchart.v1.9" hidden="1">'Advanced Problem Statements'!$B$64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" i="3" l="1"/>
  <c r="C26" i="1"/>
  <c r="D27" i="1" s="1"/>
  <c r="C27" i="1" s="1"/>
  <c r="B27" i="3"/>
  <c r="B24" i="3"/>
  <c r="A31" i="3"/>
  <c r="B31" i="3"/>
  <c r="D11" i="1"/>
  <c r="D13" i="1" s="1"/>
  <c r="B18" i="3"/>
  <c r="D8" i="1"/>
  <c r="D20" i="1"/>
  <c r="D23" i="1"/>
  <c r="D26" i="1"/>
  <c r="B20" i="3" l="1"/>
  <c r="B21" i="3"/>
  <c r="B64" i="3"/>
  <c r="B32" i="3"/>
  <c r="A32" i="3" s="1"/>
  <c r="B33" i="3" s="1"/>
  <c r="A33" i="3" l="1"/>
  <c r="B34" i="3" s="1"/>
  <c r="A34" i="3" l="1"/>
  <c r="B35" i="3" s="1"/>
  <c r="A35" i="3" l="1"/>
  <c r="B36" i="3" s="1"/>
  <c r="A36" i="3" l="1"/>
  <c r="B37" i="3" s="1"/>
  <c r="A37" i="3" l="1"/>
  <c r="B38" i="3" s="1"/>
  <c r="A38" i="3" l="1"/>
  <c r="B39" i="3" s="1"/>
  <c r="A39" i="3" l="1"/>
  <c r="B40" i="3" s="1"/>
  <c r="A40" i="3" l="1"/>
  <c r="B41" i="3" s="1"/>
  <c r="A41" i="3" s="1"/>
  <c r="D12" i="1" l="1"/>
  <c r="D14" i="1" l="1"/>
  <c r="D15" i="1" s="1"/>
  <c r="D28" i="1"/>
  <c r="C28" i="1" l="1"/>
  <c r="D29" i="1" s="1"/>
  <c r="C29" i="1" s="1"/>
  <c r="D30" i="1" l="1"/>
  <c r="C30" i="1" s="1"/>
  <c r="D31" i="1" l="1"/>
  <c r="C31" i="1" s="1"/>
  <c r="D32" i="1" l="1"/>
  <c r="C32" i="1" s="1"/>
  <c r="D33" i="1" l="1"/>
  <c r="C33" i="1" s="1"/>
  <c r="D34" i="1" l="1"/>
  <c r="C34" i="1" s="1"/>
  <c r="D35" i="1" l="1"/>
  <c r="C35" i="1" s="1"/>
  <c r="D36" i="1" l="1"/>
  <c r="C36" i="1" s="1"/>
  <c r="D37" i="1" l="1"/>
  <c r="C37" i="1" s="1"/>
  <c r="D38" i="1" l="1"/>
  <c r="C38" i="1" s="1"/>
  <c r="D39" i="1" l="1"/>
  <c r="C39" i="1" s="1"/>
  <c r="D40" i="1" l="1"/>
  <c r="C40" i="1" s="1"/>
  <c r="D41" i="1" l="1"/>
  <c r="C41" i="1" s="1"/>
  <c r="D42" i="1" l="1"/>
  <c r="C42" i="1" s="1"/>
  <c r="D43" i="1" l="1"/>
  <c r="C43" i="1" s="1"/>
  <c r="D44" i="1" l="1"/>
  <c r="C44" i="1" s="1"/>
  <c r="D45" i="1" l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MD</author>
  </authors>
  <commentList>
    <comment ref="D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 case of no scrap value, please put zero value.</t>
        </r>
      </text>
    </comment>
    <comment ref="D1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Accuracy Check - This cell must be zero.</t>
        </r>
      </text>
    </comment>
    <comment ref="D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</commentList>
</comments>
</file>

<file path=xl/sharedStrings.xml><?xml version="1.0" encoding="utf-8"?>
<sst xmlns="http://schemas.openxmlformats.org/spreadsheetml/2006/main" count="65" uniqueCount="59">
  <si>
    <t>Asset Price</t>
  </si>
  <si>
    <t>Scrap Value</t>
  </si>
  <si>
    <t>Estimated Life Span (Years)</t>
  </si>
  <si>
    <t>Book Value</t>
  </si>
  <si>
    <t>Depreciated Book Value After Its Life Span</t>
  </si>
  <si>
    <t>Total Depreciation For Its Life Span</t>
  </si>
  <si>
    <t>Balance Amount</t>
  </si>
  <si>
    <t>Year</t>
  </si>
  <si>
    <t>Depreciation Calculator</t>
  </si>
  <si>
    <t>Depreciation / Year as per Straight Line Method</t>
  </si>
  <si>
    <t>Rate of Depreciation as per Diminishing Balance Method</t>
  </si>
  <si>
    <t>Asset Cost</t>
  </si>
  <si>
    <t>Depreciation Percentage</t>
  </si>
  <si>
    <t>Additonal Asset Cost</t>
  </si>
  <si>
    <t xml:space="preserve">Additonal Asset Cost </t>
  </si>
  <si>
    <t>Depreciation Schedule</t>
  </si>
  <si>
    <t>Diminishing Balance Method</t>
  </si>
  <si>
    <t>Straight Line Method</t>
  </si>
  <si>
    <t>Year on Year Depreciation Amount</t>
  </si>
  <si>
    <t>Coachx.live</t>
  </si>
  <si>
    <t xml:space="preserve">Advanced Problem Statements </t>
  </si>
  <si>
    <t>(Note- For below Questions take a new worksheet and in that Write your Answers with which formula you are applying for each questions)</t>
  </si>
  <si>
    <t>1)  Calculate the annual depreciation amount using the straight-line method for the given asset.</t>
  </si>
  <si>
    <t>2)  Calculate the total depreciation for the asset's entire life span using the straight-line method.</t>
  </si>
  <si>
    <t>3)  What is the depreciated book value of the asset after its life span using the straight-line method?</t>
  </si>
  <si>
    <t>4)  Calculate the rate of depreciation per year as per the diminishing balance method.</t>
  </si>
  <si>
    <t>5)  What is the depreciation amount for the asset in the second year according to the diminishing balance method?</t>
  </si>
  <si>
    <t>6)  What is the book value of the asset in the fourth year using the diminishing balance method?</t>
  </si>
  <si>
    <t>7)  Calculate the total depreciation for the asset's entire life span using the diminishing balance method.</t>
  </si>
  <si>
    <t>8)  What is the book value of the asset after its life span using the diminishing balance method?</t>
  </si>
  <si>
    <t>9) Compare the total depreciation amounts obtained from the straight-line method and the diminishing balance method. Which method results in higher total depreciation?</t>
  </si>
  <si>
    <t>10)  Prepare an Presentation for above Analysis you made so far along with Visual Graphs representation</t>
  </si>
  <si>
    <t>1)ANSWER</t>
  </si>
  <si>
    <t xml:space="preserve">Rate of Depreciation as per straight-line method.= </t>
  </si>
  <si>
    <t>Book value</t>
  </si>
  <si>
    <t>Scrap value</t>
  </si>
  <si>
    <t>2)ANSWER</t>
  </si>
  <si>
    <t xml:space="preserve"> annual depreciation amount using the straight-line method</t>
  </si>
  <si>
    <t>3)ANSWER</t>
  </si>
  <si>
    <t>depreciated book value of the asset after its life span using the straight-line method?</t>
  </si>
  <si>
    <t>4)ANSWER</t>
  </si>
  <si>
    <t>rate of depreciation per year as per the diminishing balance method.</t>
  </si>
  <si>
    <t>Estimated Life Span (year)</t>
  </si>
  <si>
    <t>5)Answer</t>
  </si>
  <si>
    <t>depreciation amount for the asset in the second year according to the diminishing balance method?</t>
  </si>
  <si>
    <t>6)ANSWER</t>
  </si>
  <si>
    <t>the book value of the asset in the fourth year using the diminishing balance method?</t>
  </si>
  <si>
    <t>7)ANSWER</t>
  </si>
  <si>
    <t>8)ANSWER</t>
  </si>
  <si>
    <t>the book value of the asset after its life span using the diminishing balance method?</t>
  </si>
  <si>
    <t>Total depreciation for the asset's entire life span using the straight-line method</t>
  </si>
  <si>
    <t>Total depreciation for the asset's entire life span using the diminishing balance method.</t>
  </si>
  <si>
    <t>9)ANSWER</t>
  </si>
  <si>
    <t>Total depreciation amounts obtained from the straight-line method and the diminishing balance method. Both method results in higher total depreciation</t>
  </si>
  <si>
    <t>Asset price</t>
  </si>
  <si>
    <t>Asset Coast</t>
  </si>
  <si>
    <t>Additional Asset Coast</t>
  </si>
  <si>
    <t>Year on Year depreciation amount using the straight-line method</t>
  </si>
  <si>
    <t>annual depreciation amount using the diminishing balance method.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</si>
</sst>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_ ;[Red]\-[$$-409]#,##0.00\ "/>
    <numFmt numFmtId="165" formatCode="[$$-409]#,##0.00"/>
    <numFmt numFmtId="166" formatCode="[$$-540A]#,##0.00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4"/>
      <color theme="0"/>
      <name val="Times New Roman"/>
      <family val="1"/>
    </font>
    <font>
      <b/>
      <sz val="20"/>
      <color theme="0"/>
      <name val="Cambria"/>
      <family val="1"/>
      <scheme val="major"/>
    </font>
    <font>
      <b/>
      <sz val="14"/>
      <color theme="0"/>
      <name val="Times New Roman"/>
      <family val="1"/>
    </font>
    <font>
      <u/>
      <sz val="2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8"/>
      <color theme="0"/>
      <name val="Times New Roman"/>
      <family val="1"/>
    </font>
    <font>
      <b/>
      <u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10" fontId="0" fillId="0" borderId="0" xfId="0" applyNumberFormat="1"/>
    <xf numFmtId="4" fontId="0" fillId="0" borderId="0" xfId="0" applyNumberFormat="1"/>
    <xf numFmtId="2" fontId="0" fillId="0" borderId="0" xfId="0" applyNumberFormat="1"/>
    <xf numFmtId="0" fontId="0" fillId="5" borderId="0" xfId="0" applyFill="1"/>
    <xf numFmtId="166" fontId="0" fillId="0" borderId="0" xfId="0" applyNumberFormat="1"/>
    <xf numFmtId="165" fontId="0" fillId="0" borderId="0" xfId="0" applyNumberFormat="1"/>
    <xf numFmtId="0" fontId="0" fillId="6" borderId="0" xfId="0" applyFill="1"/>
    <xf numFmtId="0" fontId="0" fillId="7" borderId="0" xfId="0" applyFill="1"/>
    <xf numFmtId="0" fontId="6" fillId="2" borderId="4" xfId="0" applyFont="1" applyFill="1" applyBorder="1" applyAlignment="1">
      <alignment horizontal="right" vertical="center" indent="4"/>
    </xf>
    <xf numFmtId="0" fontId="6" fillId="2" borderId="5" xfId="0" applyFont="1" applyFill="1" applyBorder="1" applyAlignment="1">
      <alignment horizontal="right" vertical="center" indent="4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indent="4"/>
    </xf>
    <xf numFmtId="0" fontId="7" fillId="2" borderId="1" xfId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wrapText="1" indent="4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'Advanced Problem Statements'!$A$27</c:f>
              <c:strCache>
                <c:ptCount val="1"/>
                <c:pt idx="0">
                  <c:v>Total depreciation for the asset's entire life span using the straight-line method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'Advanced Problem Statements'!$B$27</c:f>
              <c:numCache>
                <c:formatCode>[$$-540A]#,##0.00</c:formatCode>
                <c:ptCount val="1"/>
                <c:pt idx="0">
                  <c:v>450000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0-4DB8-8A78-57EEFBBF4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416896"/>
        <c:axId val="1661418816"/>
      </c:lineChart>
      <c:catAx>
        <c:axId val="166141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18816"/>
        <c:crosses val="autoZero"/>
        <c:auto val="1"/>
        <c:lblAlgn val="ctr"/>
        <c:lblOffset val="100"/>
        <c:noMultiLvlLbl val="0"/>
      </c:catAx>
      <c:valAx>
        <c:axId val="16614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54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depreciation for the asset's entire life span using the straight-line method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428088501831254"/>
          <c:y val="0.29168399168399167"/>
          <c:w val="0.68078236280636839"/>
          <c:h val="0.58220188692629637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'Advanced Problem Statements'!$A$49</c:f>
              <c:strCache>
                <c:ptCount val="1"/>
                <c:pt idx="0">
                  <c:v>depreciated book value of the asset after its life span using the straight-line method?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/>
            <c:extLst>
              <c:ext xmlns:c16="http://schemas.microsoft.com/office/drawing/2014/chart" uri="{C3380CC4-5D6E-409C-BE32-E72D297353CC}">
                <c16:uniqueId val="{00000008-2313-4AC9-8B81-0EC096C47C07}"/>
              </c:ext>
            </c:extLst>
          </c:dPt>
          <c:dPt>
            <c:idx val="1"/>
            <c:invertIfNegative val="0"/>
            <c:bubble3D val="0"/>
            <c:spPr/>
            <c:extLst>
              <c:ext xmlns:c16="http://schemas.microsoft.com/office/drawing/2014/chart" uri="{C3380CC4-5D6E-409C-BE32-E72D297353CC}">
                <c16:uniqueId val="{00000009-2313-4AC9-8B81-0EC096C47C07}"/>
              </c:ext>
            </c:extLst>
          </c:dPt>
          <c:val>
            <c:numRef>
              <c:f>'Advanced Problem Statements'!$B$49</c:f>
              <c:numCache>
                <c:formatCode>[$$-540A]#,##0.00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13-4AC9-8B81-0EC096C47C07}"/>
            </c:ext>
          </c:extLst>
        </c:ser>
        <c:ser>
          <c:idx val="0"/>
          <c:order val="1"/>
          <c:tx>
            <c:strRef>
              <c:f>'Advanced Problem Statements'!$A$52</c:f>
              <c:strCache>
                <c:ptCount val="1"/>
                <c:pt idx="0">
                  <c:v>rate of depreciation per year as per the diminishing balance method.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'Advanced Problem Statements'!$B$52</c:f>
              <c:numCache>
                <c:formatCode>0.00%</c:formatCode>
                <c:ptCount val="1"/>
                <c:pt idx="0">
                  <c:v>0.20569999999999999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13-4AC9-8B81-0EC096C4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6145663"/>
        <c:axId val="1726140863"/>
        <c:axId val="0"/>
      </c:bar3DChart>
      <c:catAx>
        <c:axId val="1726145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40863"/>
        <c:crosses val="autoZero"/>
        <c:auto val="1"/>
        <c:lblAlgn val="ctr"/>
        <c:lblOffset val="100"/>
        <c:noMultiLvlLbl val="0"/>
      </c:catAx>
      <c:valAx>
        <c:axId val="17261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54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45663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accent5">
        <a:lumMod val="40000"/>
        <a:lumOff val="60000"/>
      </a:schemeClr>
    </a:solidFill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'Advanced Problem Statements'!$A$49</c:f>
              <c:strCache>
                <c:ptCount val="1"/>
                <c:pt idx="0">
                  <c:v>depreciated book value of the asset after its life span using the straight-line method?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'Advanced Problem Statements'!$B$49</c:f>
              <c:numCache>
                <c:formatCode>[$$-540A]#,##0.00</c:formatCode>
                <c:ptCount val="1"/>
                <c:pt idx="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3-496F-9E2D-A56B569DC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33247"/>
        <c:axId val="1863938527"/>
      </c:lineChart>
      <c:catAx>
        <c:axId val="1863933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38527"/>
        <c:crosses val="autoZero"/>
        <c:auto val="1"/>
        <c:lblAlgn val="ctr"/>
        <c:lblOffset val="100"/>
        <c:noMultiLvlLbl val="0"/>
      </c:catAx>
      <c:valAx>
        <c:axId val="186393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54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3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67954354690435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'Advanced Problem Statements'!$A$55</c:f>
              <c:strCache>
                <c:ptCount val="1"/>
                <c:pt idx="0">
                  <c:v>depreciation amount for the asset in the second year according to the diminishing balance method?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99F-4A4E-9BDF-DCE4E88E94ED}"/>
              </c:ext>
            </c:extLst>
          </c:dPt>
          <c:val>
            <c:numRef>
              <c:f>'Advanced Problem Statements'!$B$55</c:f>
              <c:numCache>
                <c:formatCode>[$$-540A]#,##0.00</c:formatCode>
                <c:ptCount val="1"/>
                <c:pt idx="0">
                  <c:v>81685.45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F-4A4E-9BDF-DCE4E88E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515575921862223E-2"/>
          <c:y val="0.3184102722453811"/>
          <c:w val="0.80821393227485905"/>
          <c:h val="0.56264690871974332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'Advanced Problem Statements'!$A$58</c:f>
              <c:strCache>
                <c:ptCount val="1"/>
                <c:pt idx="0">
                  <c:v>the book value of the asset in the fourth year using the diminishing balance method?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'Advanced Problem Statements'!$B$58</c:f>
              <c:numCache>
                <c:formatCode>[$$-409]#,##0.00</c:formatCode>
                <c:ptCount val="1"/>
                <c:pt idx="0">
                  <c:v>250593.62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8-49DC-B912-91B9E5415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9318255"/>
        <c:axId val="2089322095"/>
        <c:axId val="0"/>
      </c:bar3DChart>
      <c:catAx>
        <c:axId val="208931825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22095"/>
        <c:crosses val="autoZero"/>
        <c:auto val="1"/>
        <c:lblAlgn val="ctr"/>
        <c:lblOffset val="100"/>
        <c:noMultiLvlLbl val="0"/>
      </c:catAx>
      <c:valAx>
        <c:axId val="208932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1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414351851851852"/>
          <c:w val="0.93888888888888888"/>
          <c:h val="0.58784667541557301"/>
        </c:manualLayout>
      </c:layout>
      <c:ofPieChart>
        <c:ofPieType val="bar"/>
        <c:varyColors val="1"/>
        <c:ser>
          <c:idx val="0"/>
          <c:order val="0"/>
          <c:tx>
            <c:strRef>
              <c:f>'Advanced Problem Statements'!$A$61</c:f>
              <c:strCache>
                <c:ptCount val="1"/>
                <c:pt idx="0">
                  <c:v>the book value of the asset after its life span using the diminishing balance method?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5B-487F-B925-71A3A687B7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5B-487F-B925-71A3A687B7B1}"/>
              </c:ext>
            </c:extLst>
          </c:dPt>
          <c:val>
            <c:numRef>
              <c:f>'Advanced Problem Statements'!$B$61</c:f>
              <c:numCache>
                <c:formatCode>[$$-409]#,##0.00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B-487F-B925-71A3A687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704855643044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'Advanced Problem Statements'!$A$67</c:f>
              <c:strCache>
                <c:ptCount val="1"/>
                <c:pt idx="0">
                  <c:v>Total depreciation amounts obtained from the straight-line method and the diminishing balance method. Both method results in higher total depreciation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'Advanced Problem Statements'!$B$67</c:f>
              <c:numCache>
                <c:formatCode>[$$-540A]#,##0.00</c:formatCode>
                <c:ptCount val="1"/>
                <c:pt idx="0">
                  <c:v>102835.88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0-4538-BE3A-24AD54A83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344655"/>
        <c:axId val="1932842975"/>
      </c:scatterChart>
      <c:valAx>
        <c:axId val="208934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42975"/>
        <c:crosses val="autoZero"/>
        <c:crossBetween val="midCat"/>
      </c:valAx>
      <c:valAx>
        <c:axId val="19328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540A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4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_xlchart.v1.7</cx:f>
      </cx:numDim>
    </cx:data>
  </cx:chartData>
  <cx:chart>
    <cx:title pos="t" align="ctr" overlay="0">
      <cx:tx>
        <cx:txData>
          <cx:v>rate of depreciation per year as per the diminishing balance method.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rate of depreciation per year as per the diminishing balance method.</a:t>
          </a:r>
        </a:p>
      </cx:txPr>
    </cx:title>
    <cx:plotArea>
      <cx:plotAreaRegion>
        <cx:series layoutId="clusteredColumn" uniqueId="{7AAAC244-ED21-4870-9185-CD97BB6AC59A}">
          <cx:tx>
            <cx:txData>
              <cx:f>_xlchart.v1.6</cx:f>
              <cx:v>rate of depreciation per year as per the diminishing balance method.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1813D160-BE66-4CDA-B35F-83F41BC9422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accent6">
        <a:lumMod val="20000"/>
        <a:lumOff val="80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</cx:f>
      </cx:numDim>
    </cx:data>
  </cx:chartData>
  <cx:chart>
    <cx:title pos="t" align="ctr" overlay="0">
      <cx:tx>
        <cx:txData>
          <cx:v>Total depreciation for the asset's entire life span using the diminishing balance method.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Total depreciation for the asset's entire life span using the diminishing balance method.</a:t>
          </a:r>
        </a:p>
      </cx:txPr>
    </cx:title>
    <cx:plotArea>
      <cx:plotAreaRegion>
        <cx:series layoutId="waterfall" uniqueId="{8936F7AE-C5BD-4191-B641-24F1ED0B1D5E}">
          <cx:tx>
            <cx:txData>
              <cx:f>_xlchart.v1.8</cx:f>
              <cx:v>Total depreciation for the asset's entire life span using the diminishing balance method.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spPr>
    <a:solidFill>
      <a:schemeClr val="accent1">
        <a:lumMod val="60000"/>
        <a:lumOff val="4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6</xdr:row>
      <xdr:rowOff>57150</xdr:rowOff>
    </xdr:from>
    <xdr:to>
      <xdr:col>28</xdr:col>
      <xdr:colOff>171450</xdr:colOff>
      <xdr:row>37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9100" y="1200150"/>
          <a:ext cx="16821150" cy="594359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en-US" sz="20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the terminologies:</a:t>
          </a:r>
          <a:endParaRPr lang="en-US" sz="2000" b="1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initial cost of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Additional 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additional costs incurred in acquiring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Price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cost of the asset, including any additional costs.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Scrap Value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estimated residual or salvage value of the asset at the end of its useful life.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Estimated Life Span (Years)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expected number of years over which the asset will be depreciated.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Depreciation/Year as per Straight Line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amount of depreciation allocated to each year of the asset's useful life, calculated as (Asset Price - Scrap Value) /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Percentage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rate, calculated as (Depreciation/Year as per Straight Line Method) / Asset Price.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Depreciation For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depreciation expense over the asset's entire useful life, calculated as (Depreciation/Year as per Straight Line Method) *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Depreciated Book Value After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value of the asset after it has been fully depreciated, equal to the scrap value.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Balance Amount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remaining balance after fully depreciating the asset, which should ideally be zero.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Diminishing Balance Method:</a:t>
          </a:r>
          <a:endParaRPr lang="en-US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Rate of Depreciation as per Diminishing Balance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 calculated based on the diminishing balance method.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Schedule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 table showing the year-by-year depreciation amounts and the corresponding book values of the asset.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2</xdr:col>
      <xdr:colOff>361950</xdr:colOff>
      <xdr:row>1</xdr:row>
      <xdr:rowOff>28575</xdr:rowOff>
    </xdr:from>
    <xdr:to>
      <xdr:col>26</xdr:col>
      <xdr:colOff>247650</xdr:colOff>
      <xdr:row>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81150" y="219075"/>
          <a:ext cx="14516100" cy="7334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32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Comparative Analysis of Depreciation Methods: Straight-Line vs. Diminishing Balance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161926</xdr:colOff>
      <xdr:row>24</xdr:row>
      <xdr:rowOff>247651</xdr:rowOff>
    </xdr:from>
    <xdr:to>
      <xdr:col>10</xdr:col>
      <xdr:colOff>333376</xdr:colOff>
      <xdr:row>25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934701" y="6686551"/>
          <a:ext cx="171450" cy="7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9</xdr:col>
      <xdr:colOff>238125</xdr:colOff>
      <xdr:row>1</xdr:row>
      <xdr:rowOff>295274</xdr:rowOff>
    </xdr:from>
    <xdr:to>
      <xdr:col>21</xdr:col>
      <xdr:colOff>257175</xdr:colOff>
      <xdr:row>55</xdr:row>
      <xdr:rowOff>238124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448925" y="419099"/>
          <a:ext cx="6991350" cy="14049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Questions:</a:t>
          </a:r>
        </a:p>
        <a:p>
          <a:endParaRPr lang="en-US" sz="1100"/>
        </a:p>
        <a:p>
          <a:r>
            <a:rPr lang="en-US" sz="1400" b="1" u="sng"/>
            <a:t>Basics</a:t>
          </a:r>
          <a:r>
            <a:rPr lang="en-US" sz="1400" b="1" u="sng" baseline="0"/>
            <a:t>  Problem Statements </a:t>
          </a:r>
        </a:p>
        <a:p>
          <a:endParaRPr lang="en-US" sz="1100" u="sng" baseline="0"/>
        </a:p>
        <a:p>
          <a:r>
            <a:rPr lang="en-US" sz="1100" u="sng" baseline="0"/>
            <a:t>straight line method:</a:t>
          </a:r>
          <a:endParaRPr lang="en-US" sz="1100"/>
        </a:p>
        <a:p>
          <a:r>
            <a:rPr lang="en-US" sz="1200"/>
            <a:t>1.</a:t>
          </a:r>
          <a:r>
            <a:rPr lang="en-US" sz="1200" baseline="0"/>
            <a:t> Calculate the Asset Price </a:t>
          </a:r>
        </a:p>
        <a:p>
          <a:endParaRPr lang="en-US" sz="1200" baseline="0"/>
        </a:p>
        <a:p>
          <a:r>
            <a:rPr lang="en-US" sz="1200" baseline="0"/>
            <a:t>2. Whats is the depreciation as per staright line method</a:t>
          </a:r>
        </a:p>
        <a:p>
          <a:endParaRPr lang="en-US" sz="1200" baseline="0"/>
        </a:p>
        <a:p>
          <a:r>
            <a:rPr lang="en-US" sz="1200" baseline="0"/>
            <a:t>3.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depreciation percentage for the straight-line method?</a:t>
          </a:r>
          <a:endParaRPr lang="en-US" sz="1200">
            <a:effectLst/>
          </a:endParaRPr>
        </a:p>
        <a:p>
          <a:endParaRPr lang="en-US" sz="1200" baseline="0"/>
        </a:p>
        <a:p>
          <a:r>
            <a:rPr lang="en-US" sz="1200" baseline="0"/>
            <a:t>4. What is the total depreciation for its life span</a:t>
          </a:r>
        </a:p>
        <a:p>
          <a:endParaRPr lang="en-US" sz="1200" baseline="0"/>
        </a:p>
        <a:p>
          <a:r>
            <a:rPr lang="en-US" sz="1200" baseline="0"/>
            <a:t>5. Find the depreciated book value after its life span</a:t>
          </a:r>
        </a:p>
        <a:p>
          <a:endParaRPr lang="en-US" sz="1200" baseline="0"/>
        </a:p>
        <a:p>
          <a:r>
            <a:rPr lang="en-US" sz="1200" baseline="0"/>
            <a:t>6. What is the Balance amount </a:t>
          </a:r>
        </a:p>
        <a:p>
          <a:endParaRPr lang="en-US" sz="1100" baseline="0"/>
        </a:p>
        <a:p>
          <a:endParaRPr lang="en-US" sz="1100" u="sng" baseline="0"/>
        </a:p>
        <a:p>
          <a:r>
            <a:rPr lang="en-US" sz="1100" u="sng" baseline="0"/>
            <a:t>Diminishing Balance Method</a:t>
          </a:r>
        </a:p>
        <a:p>
          <a:endParaRPr lang="en-US" sz="1100" u="sng" baseline="0"/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Calculate the Asset Price </a:t>
          </a:r>
        </a:p>
        <a:p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</a:rPr>
            <a:t>2. Find the rate of</a:t>
          </a:r>
          <a:r>
            <a:rPr lang="en-US" sz="1200" baseline="0">
              <a:effectLst/>
            </a:rPr>
            <a:t> depreciation as per diminishing balance method</a:t>
          </a:r>
        </a:p>
        <a:p>
          <a:endParaRPr lang="en-US" baseline="0">
            <a:effectLst/>
          </a:endParaRPr>
        </a:p>
        <a:p>
          <a:endParaRPr lang="en-US" baseline="0">
            <a:effectLst/>
          </a:endParaRPr>
        </a:p>
        <a:p>
          <a:r>
            <a:rPr lang="en-US" sz="1400" b="1" u="sng" baseline="0">
              <a:effectLst/>
            </a:rPr>
            <a:t>Intermediate Problem Statements</a:t>
          </a:r>
        </a:p>
        <a:p>
          <a:endParaRPr lang="en-US" u="sng" baseline="0">
            <a:effectLst/>
          </a:endParaRPr>
        </a:p>
        <a:p>
          <a:r>
            <a:rPr lang="en-US" sz="1200" u="none" baseline="0">
              <a:effectLst/>
            </a:rPr>
            <a:t>1. Find the Book Value for Year 1 and  the after that Calculate the Year on Year Depreciation amount </a:t>
          </a:r>
        </a:p>
        <a:p>
          <a:r>
            <a:rPr lang="en-US" sz="1200" u="none" baseline="0">
              <a:effectLst/>
            </a:rPr>
            <a:t>(Hint :- For Year on Year Depreciation amount  for Year1  you can use formula of  (Book Value on Year1 * Rate of Depreciation as per Diminshing Balance Method))</a:t>
          </a:r>
        </a:p>
        <a:p>
          <a:endParaRPr lang="en-US" sz="1200" u="none" baseline="0">
            <a:effectLst/>
          </a:endParaRPr>
        </a:p>
        <a:p>
          <a:endParaRPr lang="en-US" sz="1200" u="none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effectLst/>
            </a:rPr>
            <a:t>2. Find the Book Value for Year2  and its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on Year Depreciation amount  for Year2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Year2 use formula (Book Value of Year1 - Year on Year Depreciation amount) and for For Year on Year Depreciation amount  for year2  you can use formula of  (Book Value on Year2 * Rate of Depreciation as per Diminshing Balance Method))</a:t>
          </a: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eaLnBrk="1" fontAlgn="auto" latinLnBrk="0" hangingPunct="1"/>
          <a:r>
            <a:rPr lang="en-US" sz="1200">
              <a:effectLst/>
            </a:rPr>
            <a:t>3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Find the Book Value for Year3  and its Year on Year Depreciation amount  for Year3</a:t>
          </a:r>
          <a:endParaRPr lang="en-US" sz="1200">
            <a:effectLst/>
          </a:endParaRPr>
        </a:p>
        <a:p>
          <a:pPr eaLnBrk="1" fontAlgn="auto" latinLnBrk="0" hangingPunct="1"/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Year3 use formula (Book Value of Year2 - Year on Year Depreciation amount) for Year2  and for For Year on Year Depreciation amount  for year3  you can use formula of  (Book Value on Year3 * Rate of Depreciation as per Diminshing Balance Method))</a:t>
          </a:r>
        </a:p>
        <a:p>
          <a:pPr eaLnBrk="1" fontAlgn="auto" latinLnBrk="0" hangingPunct="1"/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200">
              <a:effectLst/>
            </a:rPr>
            <a:t>4. So by using above approach</a:t>
          </a:r>
          <a:r>
            <a:rPr lang="en-US" sz="1200" baseline="0">
              <a:effectLst/>
            </a:rPr>
            <a:t> calculate  for 10 years data</a:t>
          </a:r>
        </a:p>
        <a:p>
          <a:pPr eaLnBrk="1" fontAlgn="auto" latinLnBrk="0" hangingPunct="1"/>
          <a:endParaRPr lang="en-US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r>
            <a:rPr lang="en-US" sz="1600" b="1" u="sng" baseline="0">
              <a:effectLst/>
            </a:rPr>
            <a:t>Advanced Problem Statements </a:t>
          </a:r>
        </a:p>
        <a:p>
          <a:endParaRPr lang="en-US" u="none" baseline="0">
            <a:effectLst/>
          </a:endParaRPr>
        </a:p>
        <a:p>
          <a:r>
            <a:rPr lang="en-US" sz="1200" u="none" baseline="0">
              <a:effectLst/>
            </a:rPr>
            <a:t>(Note- For below Questions take a new worksheet and in that Write your Answers with which formula you are applying for each questions)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1)  Calculate the annual depreciation amount using the straight-line method for the given asset.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2)  Calculate the total depreciation for the asset's entire life span using the straight-line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3)  What is the depreciated book value of the asset after its life span using the straight-line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4)  Calculate the rate of depreciation per year as per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5)  What is the depreciation amount for the asset in the second year according to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6)  What is the book value of the asset in the fourth year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7)  Calculate the total depreciation for the asset's entire life span using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8)  What is the book value of the asset after its life span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9) Compare the total depreciation amounts obtained from the straight-line method and the diminishing balance method. Which method results in higher total depreciation?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10)  Prepare an Presentation for above Analysis you made so far along with Visual Graphs representation</a:t>
          </a: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502920</xdr:colOff>
      <xdr:row>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5B90E0-60B6-43F9-A3C4-4BFD22408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0</xdr:row>
      <xdr:rowOff>0</xdr:rowOff>
    </xdr:from>
    <xdr:to>
      <xdr:col>9</xdr:col>
      <xdr:colOff>228600</xdr:colOff>
      <xdr:row>10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BD740A-19C2-4828-8BE6-795D5E37E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0</xdr:row>
      <xdr:rowOff>0</xdr:rowOff>
    </xdr:from>
    <xdr:to>
      <xdr:col>13</xdr:col>
      <xdr:colOff>411480</xdr:colOff>
      <xdr:row>10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E76489-4178-4031-ABEE-C83ED9F33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</xdr:colOff>
      <xdr:row>0</xdr:row>
      <xdr:rowOff>0</xdr:rowOff>
    </xdr:from>
    <xdr:to>
      <xdr:col>20</xdr:col>
      <xdr:colOff>38100</xdr:colOff>
      <xdr:row>10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8C19811-667E-4891-B5C2-A4F69F1A61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9640" y="0"/>
              <a:ext cx="368046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</xdr:row>
      <xdr:rowOff>60960</xdr:rowOff>
    </xdr:from>
    <xdr:to>
      <xdr:col>4</xdr:col>
      <xdr:colOff>563880</xdr:colOff>
      <xdr:row>23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8C5FDF-1C50-4B69-B2CB-3F060DC08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53340</xdr:colOff>
      <xdr:row>10</xdr:row>
      <xdr:rowOff>76200</xdr:rowOff>
    </xdr:from>
    <xdr:to>
      <xdr:col>11</xdr:col>
      <xdr:colOff>114300</xdr:colOff>
      <xdr:row>21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2D513E-3607-45BA-BE48-04432659A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205740</xdr:colOff>
      <xdr:row>10</xdr:row>
      <xdr:rowOff>121920</xdr:rowOff>
    </xdr:from>
    <xdr:to>
      <xdr:col>18</xdr:col>
      <xdr:colOff>510540</xdr:colOff>
      <xdr:row>20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EF6CB98-9D3D-45D8-B051-1048CB0002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1340" y="1950720"/>
              <a:ext cx="4572000" cy="1882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24</xdr:row>
      <xdr:rowOff>22860</xdr:rowOff>
    </xdr:from>
    <xdr:to>
      <xdr:col>6</xdr:col>
      <xdr:colOff>320040</xdr:colOff>
      <xdr:row>36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5A2D2E-C40F-453A-9459-947B8E3AF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434340</xdr:colOff>
      <xdr:row>21</xdr:row>
      <xdr:rowOff>121920</xdr:rowOff>
    </xdr:from>
    <xdr:to>
      <xdr:col>14</xdr:col>
      <xdr:colOff>129540</xdr:colOff>
      <xdr:row>35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6159E8-0E15-4BCD-904F-E51ED4491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7" workbookViewId="0">
      <selection activeCell="J3" sqref="J3"/>
    </sheetView>
  </sheetViews>
  <sheetFormatPr defaultRowHeight="14.4" x14ac:dyDescent="0.3"/>
  <cols>
    <col min="1" max="1" width="9.1093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"/>
  <sheetViews>
    <sheetView topLeftCell="A28" workbookViewId="0">
      <selection activeCell="D18" sqref="D18"/>
    </sheetView>
  </sheetViews>
  <sheetFormatPr defaultColWidth="8.6640625" defaultRowHeight="18" x14ac:dyDescent="0.3"/>
  <cols>
    <col min="1" max="1" width="3.109375" style="1" customWidth="1"/>
    <col min="2" max="2" width="12.5546875" style="1" customWidth="1"/>
    <col min="3" max="3" width="79.88671875" style="1" customWidth="1"/>
    <col min="4" max="4" width="19.109375" style="1" bestFit="1" customWidth="1"/>
    <col min="5" max="5" width="3.33203125" style="1" customWidth="1"/>
    <col min="6" max="6" width="8.6640625" style="1"/>
    <col min="7" max="7" width="9" style="1" bestFit="1" customWidth="1"/>
    <col min="8" max="16384" width="8.6640625" style="1"/>
  </cols>
  <sheetData>
    <row r="1" spans="1:5" ht="9.9" customHeight="1" thickBot="1" x14ac:dyDescent="0.35">
      <c r="A1" s="9"/>
      <c r="B1" s="9"/>
      <c r="C1" s="9"/>
      <c r="D1" s="9"/>
      <c r="E1" s="9"/>
    </row>
    <row r="2" spans="1:5" ht="37.799999999999997" thickTop="1" thickBot="1" x14ac:dyDescent="0.35">
      <c r="A2" s="9"/>
      <c r="B2" s="28"/>
      <c r="C2" s="26" t="s">
        <v>19</v>
      </c>
      <c r="D2" s="26"/>
      <c r="E2" s="9"/>
    </row>
    <row r="3" spans="1:5" ht="25.8" thickTop="1" thickBot="1" x14ac:dyDescent="0.35">
      <c r="A3" s="9"/>
      <c r="B3" s="29"/>
      <c r="C3" s="27" t="s">
        <v>8</v>
      </c>
      <c r="D3" s="27"/>
      <c r="E3" s="9"/>
    </row>
    <row r="4" spans="1:5" ht="19.2" thickTop="1" thickBot="1" x14ac:dyDescent="0.35">
      <c r="A4" s="9"/>
      <c r="B4" s="5"/>
      <c r="C4" s="5"/>
      <c r="D4" s="5"/>
      <c r="E4" s="9"/>
    </row>
    <row r="5" spans="1:5" ht="25.8" thickTop="1" thickBot="1" x14ac:dyDescent="0.35">
      <c r="A5" s="9"/>
      <c r="B5" s="24" t="s">
        <v>17</v>
      </c>
      <c r="C5" s="24"/>
      <c r="D5" s="24"/>
      <c r="E5" s="9"/>
    </row>
    <row r="6" spans="1:5" ht="19.2" thickTop="1" thickBot="1" x14ac:dyDescent="0.35">
      <c r="A6" s="9"/>
      <c r="B6" s="22" t="s">
        <v>11</v>
      </c>
      <c r="C6" s="23"/>
      <c r="D6" s="10">
        <v>450000</v>
      </c>
      <c r="E6" s="9"/>
    </row>
    <row r="7" spans="1:5" ht="19.2" thickTop="1" thickBot="1" x14ac:dyDescent="0.35">
      <c r="A7" s="9"/>
      <c r="B7" s="22" t="s">
        <v>13</v>
      </c>
      <c r="C7" s="23"/>
      <c r="D7" s="10">
        <v>50000</v>
      </c>
      <c r="E7" s="9"/>
    </row>
    <row r="8" spans="1:5" ht="19.2" thickTop="1" thickBot="1" x14ac:dyDescent="0.35">
      <c r="A8" s="9"/>
      <c r="B8" s="22" t="s">
        <v>0</v>
      </c>
      <c r="C8" s="23"/>
      <c r="D8" s="4">
        <f>D6+D7</f>
        <v>500000</v>
      </c>
      <c r="E8" s="9"/>
    </row>
    <row r="9" spans="1:5" ht="19.2" thickTop="1" thickBot="1" x14ac:dyDescent="0.35">
      <c r="A9" s="9"/>
      <c r="B9" s="22" t="s">
        <v>1</v>
      </c>
      <c r="C9" s="23"/>
      <c r="D9" s="10">
        <v>50000</v>
      </c>
      <c r="E9" s="9"/>
    </row>
    <row r="10" spans="1:5" ht="19.2" thickTop="1" thickBot="1" x14ac:dyDescent="0.35">
      <c r="A10" s="9"/>
      <c r="B10" s="22" t="s">
        <v>2</v>
      </c>
      <c r="C10" s="23"/>
      <c r="D10" s="11">
        <v>10</v>
      </c>
      <c r="E10" s="9"/>
    </row>
    <row r="11" spans="1:5" ht="19.2" thickTop="1" thickBot="1" x14ac:dyDescent="0.35">
      <c r="A11" s="9"/>
      <c r="B11" s="25" t="s">
        <v>9</v>
      </c>
      <c r="C11" s="25"/>
      <c r="D11" s="4">
        <f>IF(D8="", "", SLN($D$8,$D$9,$D$10))</f>
        <v>45000</v>
      </c>
      <c r="E11" s="9"/>
    </row>
    <row r="12" spans="1:5" ht="19.2" thickTop="1" thickBot="1" x14ac:dyDescent="0.35">
      <c r="A12" s="9"/>
      <c r="B12" s="25" t="s">
        <v>12</v>
      </c>
      <c r="C12" s="25"/>
      <c r="D12" s="6">
        <f>IFERROR(D11/D8,"")</f>
        <v>0.09</v>
      </c>
      <c r="E12" s="9"/>
    </row>
    <row r="13" spans="1:5" ht="19.2" thickTop="1" thickBot="1" x14ac:dyDescent="0.35">
      <c r="A13" s="9"/>
      <c r="B13" s="22" t="s">
        <v>5</v>
      </c>
      <c r="C13" s="23"/>
      <c r="D13" s="3">
        <f>IF(D8="", "", D11*D10)</f>
        <v>450000</v>
      </c>
      <c r="E13" s="9"/>
    </row>
    <row r="14" spans="1:5" ht="19.2" thickTop="1" thickBot="1" x14ac:dyDescent="0.35">
      <c r="A14" s="9"/>
      <c r="B14" s="22" t="s">
        <v>4</v>
      </c>
      <c r="C14" s="23"/>
      <c r="D14" s="3">
        <f>IF(D8="", "", D8-D13)</f>
        <v>50000</v>
      </c>
      <c r="E14" s="9"/>
    </row>
    <row r="15" spans="1:5" ht="19.2" thickTop="1" thickBot="1" x14ac:dyDescent="0.35">
      <c r="A15" s="9"/>
      <c r="B15" s="22" t="s">
        <v>6</v>
      </c>
      <c r="C15" s="23"/>
      <c r="D15" s="3">
        <f>IF(D8="", "", D9-D14)</f>
        <v>0</v>
      </c>
      <c r="E15" s="9"/>
    </row>
    <row r="16" spans="1:5" ht="19.2" thickTop="1" thickBot="1" x14ac:dyDescent="0.35">
      <c r="A16" s="9"/>
      <c r="B16" s="5"/>
      <c r="C16" s="5"/>
      <c r="D16" s="5"/>
      <c r="E16" s="9"/>
    </row>
    <row r="17" spans="1:5" ht="25.8" thickTop="1" thickBot="1" x14ac:dyDescent="0.35">
      <c r="A17" s="9"/>
      <c r="B17" s="24" t="s">
        <v>16</v>
      </c>
      <c r="C17" s="24"/>
      <c r="D17" s="24"/>
      <c r="E17" s="9"/>
    </row>
    <row r="18" spans="1:5" ht="18.899999999999999" customHeight="1" thickTop="1" thickBot="1" x14ac:dyDescent="0.35">
      <c r="A18" s="9"/>
      <c r="B18" s="25" t="s">
        <v>11</v>
      </c>
      <c r="C18" s="25"/>
      <c r="D18" s="10">
        <v>450000</v>
      </c>
      <c r="E18" s="9"/>
    </row>
    <row r="19" spans="1:5" ht="18.899999999999999" customHeight="1" thickTop="1" thickBot="1" x14ac:dyDescent="0.35">
      <c r="A19" s="9"/>
      <c r="B19" s="25" t="s">
        <v>14</v>
      </c>
      <c r="C19" s="25"/>
      <c r="D19" s="10">
        <v>50000</v>
      </c>
      <c r="E19" s="9"/>
    </row>
    <row r="20" spans="1:5" ht="18.899999999999999" customHeight="1" thickTop="1" thickBot="1" x14ac:dyDescent="0.35">
      <c r="A20" s="9"/>
      <c r="B20" s="25" t="s">
        <v>0</v>
      </c>
      <c r="C20" s="25"/>
      <c r="D20" s="4">
        <f>D18+D19</f>
        <v>500000</v>
      </c>
      <c r="E20" s="9"/>
    </row>
    <row r="21" spans="1:5" ht="18.899999999999999" customHeight="1" thickTop="1" thickBot="1" x14ac:dyDescent="0.35">
      <c r="A21" s="9"/>
      <c r="B21" s="25" t="s">
        <v>1</v>
      </c>
      <c r="C21" s="25"/>
      <c r="D21" s="10">
        <v>50000</v>
      </c>
      <c r="E21" s="9"/>
    </row>
    <row r="22" spans="1:5" ht="18.899999999999999" customHeight="1" thickTop="1" thickBot="1" x14ac:dyDescent="0.35">
      <c r="A22" s="9"/>
      <c r="B22" s="25" t="s">
        <v>2</v>
      </c>
      <c r="C22" s="25"/>
      <c r="D22" s="11">
        <v>10</v>
      </c>
      <c r="E22" s="9"/>
    </row>
    <row r="23" spans="1:5" ht="18.899999999999999" customHeight="1" thickTop="1" thickBot="1" x14ac:dyDescent="0.35">
      <c r="A23" s="9"/>
      <c r="B23" s="30" t="s">
        <v>10</v>
      </c>
      <c r="C23" s="30"/>
      <c r="D23" s="6">
        <f>IF(D20="","",1-(D21/D20)^(1/D22))</f>
        <v>0.20567176527571851</v>
      </c>
      <c r="E23" s="9"/>
    </row>
    <row r="24" spans="1:5" ht="24" thickTop="1" thickBot="1" x14ac:dyDescent="0.35">
      <c r="A24" s="9"/>
      <c r="B24" s="31" t="s">
        <v>15</v>
      </c>
      <c r="C24" s="31"/>
      <c r="D24" s="31"/>
      <c r="E24" s="9"/>
    </row>
    <row r="25" spans="1:5" ht="19.2" thickTop="1" thickBot="1" x14ac:dyDescent="0.35">
      <c r="A25" s="9"/>
      <c r="B25" s="7" t="s">
        <v>7</v>
      </c>
      <c r="C25" s="7" t="s">
        <v>18</v>
      </c>
      <c r="D25" s="7" t="s">
        <v>3</v>
      </c>
      <c r="E25" s="9"/>
    </row>
    <row r="26" spans="1:5" ht="19.2" thickTop="1" thickBot="1" x14ac:dyDescent="0.35">
      <c r="A26" s="9"/>
      <c r="B26" s="2">
        <v>1</v>
      </c>
      <c r="C26" s="8">
        <f>IFERROR(IF(D26&gt;$D$21, (D26*$D$23), ""),"")</f>
        <v>102835.88263785925</v>
      </c>
      <c r="D26" s="8">
        <f>D20</f>
        <v>500000</v>
      </c>
      <c r="E26" s="9"/>
    </row>
    <row r="27" spans="1:5" ht="19.2" thickTop="1" thickBot="1" x14ac:dyDescent="0.35">
      <c r="A27" s="9"/>
      <c r="B27" s="2">
        <v>2</v>
      </c>
      <c r="C27" s="8">
        <f>IFERROR(IF(D27&gt;$D$21, (D27*$D$23), ""),"")</f>
        <v>81685.445122044126</v>
      </c>
      <c r="D27" s="8">
        <f>IFERROR(D26-C26, "")</f>
        <v>397164.11736214074</v>
      </c>
      <c r="E27" s="9"/>
    </row>
    <row r="28" spans="1:5" ht="19.2" thickTop="1" thickBot="1" x14ac:dyDescent="0.35">
      <c r="A28" s="9"/>
      <c r="B28" s="2">
        <v>3</v>
      </c>
      <c r="C28" s="8">
        <f t="shared" ref="C28:C45" si="0">IFERROR(IF(D28&gt;$D$21, (D28*$D$23), ""),"")</f>
        <v>64885.05542646048</v>
      </c>
      <c r="D28" s="8">
        <f t="shared" ref="D28:D45" si="1">IFERROR(D27-C27, "")</f>
        <v>315478.67224009661</v>
      </c>
      <c r="E28" s="9"/>
    </row>
    <row r="29" spans="1:5" ht="19.2" thickTop="1" thickBot="1" x14ac:dyDescent="0.35">
      <c r="A29" s="9"/>
      <c r="B29" s="2"/>
      <c r="C29" s="8">
        <f t="shared" si="0"/>
        <v>51540.031536887516</v>
      </c>
      <c r="D29" s="8">
        <f t="shared" si="1"/>
        <v>250593.61681363612</v>
      </c>
      <c r="E29" s="9"/>
    </row>
    <row r="30" spans="1:5" ht="19.2" thickTop="1" thickBot="1" x14ac:dyDescent="0.35">
      <c r="A30" s="9"/>
      <c r="B30" s="2"/>
      <c r="C30" s="8">
        <f t="shared" si="0"/>
        <v>40939.70226832966</v>
      </c>
      <c r="D30" s="8">
        <f t="shared" si="1"/>
        <v>199053.58527674861</v>
      </c>
      <c r="E30" s="9"/>
    </row>
    <row r="31" spans="1:5" ht="19.2" thickTop="1" thickBot="1" x14ac:dyDescent="0.35">
      <c r="A31" s="9"/>
      <c r="B31" s="2"/>
      <c r="C31" s="8">
        <f t="shared" si="0"/>
        <v>32519.561432939961</v>
      </c>
      <c r="D31" s="8">
        <f t="shared" si="1"/>
        <v>158113.88300841895</v>
      </c>
      <c r="E31" s="9"/>
    </row>
    <row r="32" spans="1:5" ht="19.2" thickTop="1" thickBot="1" x14ac:dyDescent="0.35">
      <c r="A32" s="9"/>
      <c r="B32" s="2"/>
      <c r="C32" s="8">
        <f t="shared" si="0"/>
        <v>25831.205827035024</v>
      </c>
      <c r="D32" s="8">
        <f t="shared" si="1"/>
        <v>125594.321575479</v>
      </c>
      <c r="E32" s="9"/>
    </row>
    <row r="33" spans="1:5" ht="19.2" thickTop="1" thickBot="1" x14ac:dyDescent="0.35">
      <c r="A33" s="9"/>
      <c r="B33" s="2"/>
      <c r="C33" s="8">
        <f t="shared" si="0"/>
        <v>20518.456125388308</v>
      </c>
      <c r="D33" s="8">
        <f t="shared" si="1"/>
        <v>99763.115748443975</v>
      </c>
      <c r="E33" s="9"/>
    </row>
    <row r="34" spans="1:5" ht="19.2" thickTop="1" thickBot="1" x14ac:dyDescent="0.35">
      <c r="A34" s="9"/>
      <c r="B34" s="2"/>
      <c r="C34" s="8">
        <f t="shared" si="0"/>
        <v>16298.389033347312</v>
      </c>
      <c r="D34" s="8">
        <f t="shared" si="1"/>
        <v>79244.659623055661</v>
      </c>
      <c r="E34" s="9"/>
    </row>
    <row r="35" spans="1:5" ht="19.2" thickTop="1" thickBot="1" x14ac:dyDescent="0.35">
      <c r="A35" s="9"/>
      <c r="B35" s="2"/>
      <c r="C35" s="8">
        <f t="shared" si="0"/>
        <v>12946.27058970836</v>
      </c>
      <c r="D35" s="8">
        <f t="shared" si="1"/>
        <v>62946.270589708351</v>
      </c>
      <c r="E35" s="9"/>
    </row>
    <row r="36" spans="1:5" ht="19.2" thickTop="1" thickBot="1" x14ac:dyDescent="0.35">
      <c r="A36" s="9"/>
      <c r="B36" s="2"/>
      <c r="C36" s="8" t="str">
        <f>IFERROR(IF(D36&gt;$D$21, (D36*$D$23), ""),"")</f>
        <v/>
      </c>
      <c r="D36" s="8">
        <f t="shared" si="1"/>
        <v>49999.999999999993</v>
      </c>
      <c r="E36" s="9"/>
    </row>
    <row r="37" spans="1:5" ht="19.2" thickTop="1" thickBot="1" x14ac:dyDescent="0.35">
      <c r="A37" s="9"/>
      <c r="B37" s="2"/>
      <c r="C37" s="8" t="str">
        <f t="shared" si="0"/>
        <v/>
      </c>
      <c r="D37" s="8" t="str">
        <f t="shared" si="1"/>
        <v/>
      </c>
      <c r="E37" s="9"/>
    </row>
    <row r="38" spans="1:5" ht="19.2" thickTop="1" thickBot="1" x14ac:dyDescent="0.35">
      <c r="A38" s="9"/>
      <c r="B38" s="2"/>
      <c r="C38" s="8" t="str">
        <f t="shared" si="0"/>
        <v/>
      </c>
      <c r="D38" s="8" t="str">
        <f t="shared" si="1"/>
        <v/>
      </c>
      <c r="E38" s="9"/>
    </row>
    <row r="39" spans="1:5" ht="19.2" thickTop="1" thickBot="1" x14ac:dyDescent="0.35">
      <c r="A39" s="9"/>
      <c r="B39" s="2"/>
      <c r="C39" s="8" t="str">
        <f t="shared" si="0"/>
        <v/>
      </c>
      <c r="D39" s="8" t="str">
        <f t="shared" si="1"/>
        <v/>
      </c>
      <c r="E39" s="9"/>
    </row>
    <row r="40" spans="1:5" ht="19.2" thickTop="1" thickBot="1" x14ac:dyDescent="0.35">
      <c r="A40" s="9"/>
      <c r="B40" s="2"/>
      <c r="C40" s="8" t="str">
        <f t="shared" si="0"/>
        <v/>
      </c>
      <c r="D40" s="8" t="str">
        <f t="shared" si="1"/>
        <v/>
      </c>
      <c r="E40" s="9"/>
    </row>
    <row r="41" spans="1:5" ht="19.2" thickTop="1" thickBot="1" x14ac:dyDescent="0.35">
      <c r="A41" s="9"/>
      <c r="B41" s="2"/>
      <c r="C41" s="8" t="str">
        <f t="shared" si="0"/>
        <v/>
      </c>
      <c r="D41" s="8" t="str">
        <f t="shared" si="1"/>
        <v/>
      </c>
      <c r="E41" s="9"/>
    </row>
    <row r="42" spans="1:5" ht="19.2" thickTop="1" thickBot="1" x14ac:dyDescent="0.35">
      <c r="A42" s="9"/>
      <c r="B42" s="2"/>
      <c r="C42" s="8" t="str">
        <f t="shared" si="0"/>
        <v/>
      </c>
      <c r="D42" s="8" t="str">
        <f t="shared" si="1"/>
        <v/>
      </c>
      <c r="E42" s="9"/>
    </row>
    <row r="43" spans="1:5" ht="19.2" thickTop="1" thickBot="1" x14ac:dyDescent="0.35">
      <c r="A43" s="9"/>
      <c r="B43" s="2"/>
      <c r="C43" s="8" t="str">
        <f t="shared" si="0"/>
        <v/>
      </c>
      <c r="D43" s="8" t="str">
        <f t="shared" si="1"/>
        <v/>
      </c>
      <c r="E43" s="9"/>
    </row>
    <row r="44" spans="1:5" ht="19.2" thickTop="1" thickBot="1" x14ac:dyDescent="0.35">
      <c r="A44" s="9"/>
      <c r="B44" s="2"/>
      <c r="C44" s="8" t="str">
        <f t="shared" si="0"/>
        <v/>
      </c>
      <c r="D44" s="8" t="str">
        <f t="shared" si="1"/>
        <v/>
      </c>
      <c r="E44" s="9"/>
    </row>
    <row r="45" spans="1:5" ht="19.2" thickTop="1" thickBot="1" x14ac:dyDescent="0.35">
      <c r="A45" s="9"/>
      <c r="B45" s="2"/>
      <c r="C45" s="8" t="str">
        <f t="shared" si="0"/>
        <v/>
      </c>
      <c r="D45" s="8" t="str">
        <f t="shared" si="1"/>
        <v/>
      </c>
      <c r="E45" s="9"/>
    </row>
    <row r="46" spans="1:5" ht="18.600000000000001" thickTop="1" x14ac:dyDescent="0.3">
      <c r="A46" s="9"/>
      <c r="B46" s="9"/>
      <c r="C46" s="9"/>
      <c r="D46" s="9"/>
      <c r="E46" s="9"/>
    </row>
  </sheetData>
  <mergeCells count="22">
    <mergeCell ref="B23:C23"/>
    <mergeCell ref="B24:D24"/>
    <mergeCell ref="B12:C12"/>
    <mergeCell ref="B18:C18"/>
    <mergeCell ref="B19:C19"/>
    <mergeCell ref="B20:C20"/>
    <mergeCell ref="B21:C21"/>
    <mergeCell ref="B22:C22"/>
    <mergeCell ref="C2:D2"/>
    <mergeCell ref="C3:D3"/>
    <mergeCell ref="B2:B3"/>
    <mergeCell ref="B6:C6"/>
    <mergeCell ref="B7:C7"/>
    <mergeCell ref="B5:D5"/>
    <mergeCell ref="B8:C8"/>
    <mergeCell ref="B9:C9"/>
    <mergeCell ref="B10:C10"/>
    <mergeCell ref="B17:D17"/>
    <mergeCell ref="B11:C11"/>
    <mergeCell ref="B13:C13"/>
    <mergeCell ref="B14:C14"/>
    <mergeCell ref="B15:C15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portrait" horizont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09E6-327D-4455-8C86-078EABA30891}">
  <dimension ref="A1:B67"/>
  <sheetViews>
    <sheetView topLeftCell="A3" workbookViewId="0">
      <selection activeCell="G65" sqref="G65"/>
    </sheetView>
  </sheetViews>
  <sheetFormatPr defaultRowHeight="14.4" x14ac:dyDescent="0.3"/>
  <cols>
    <col min="1" max="1" width="137.21875" customWidth="1"/>
    <col min="2" max="2" width="17.33203125" customWidth="1"/>
  </cols>
  <sheetData>
    <row r="1" spans="1:2" ht="21" x14ac:dyDescent="0.4">
      <c r="A1" s="12" t="s">
        <v>20</v>
      </c>
    </row>
    <row r="2" spans="1:2" ht="15.6" x14ac:dyDescent="0.3">
      <c r="A2" s="13" t="s">
        <v>21</v>
      </c>
    </row>
    <row r="3" spans="1:2" ht="15.6" x14ac:dyDescent="0.3">
      <c r="A3" s="13" t="s">
        <v>22</v>
      </c>
    </row>
    <row r="4" spans="1:2" ht="15.6" x14ac:dyDescent="0.3">
      <c r="A4" s="13" t="s">
        <v>23</v>
      </c>
    </row>
    <row r="5" spans="1:2" ht="15.6" x14ac:dyDescent="0.3">
      <c r="A5" s="13" t="s">
        <v>24</v>
      </c>
    </row>
    <row r="6" spans="1:2" ht="15.6" x14ac:dyDescent="0.3">
      <c r="A6" s="13" t="s">
        <v>25</v>
      </c>
    </row>
    <row r="7" spans="1:2" ht="15.6" x14ac:dyDescent="0.3">
      <c r="A7" s="13" t="s">
        <v>26</v>
      </c>
    </row>
    <row r="8" spans="1:2" ht="15.6" x14ac:dyDescent="0.3">
      <c r="A8" s="13" t="s">
        <v>27</v>
      </c>
    </row>
    <row r="9" spans="1:2" ht="15.6" x14ac:dyDescent="0.3">
      <c r="A9" s="13" t="s">
        <v>28</v>
      </c>
    </row>
    <row r="10" spans="1:2" ht="15.6" x14ac:dyDescent="0.3">
      <c r="A10" s="13" t="s">
        <v>29</v>
      </c>
    </row>
    <row r="11" spans="1:2" ht="15.6" x14ac:dyDescent="0.3">
      <c r="A11" s="13" t="s">
        <v>30</v>
      </c>
    </row>
    <row r="12" spans="1:2" ht="15.6" x14ac:dyDescent="0.3">
      <c r="A12" s="13" t="s">
        <v>31</v>
      </c>
    </row>
    <row r="14" spans="1:2" ht="15.6" x14ac:dyDescent="0.3">
      <c r="A14" s="13" t="s">
        <v>55</v>
      </c>
      <c r="B14" s="18">
        <v>450000</v>
      </c>
    </row>
    <row r="15" spans="1:2" ht="15.6" x14ac:dyDescent="0.3">
      <c r="A15" s="13" t="s">
        <v>56</v>
      </c>
      <c r="B15" s="18">
        <v>50000</v>
      </c>
    </row>
    <row r="16" spans="1:2" ht="15.6" x14ac:dyDescent="0.3">
      <c r="A16" s="13" t="s">
        <v>42</v>
      </c>
      <c r="B16">
        <v>10</v>
      </c>
    </row>
    <row r="17" spans="1:2" x14ac:dyDescent="0.3">
      <c r="A17" t="s">
        <v>33</v>
      </c>
      <c r="B17" s="14">
        <v>0.09</v>
      </c>
    </row>
    <row r="18" spans="1:2" x14ac:dyDescent="0.3">
      <c r="A18" t="s">
        <v>54</v>
      </c>
      <c r="B18" s="18">
        <f>B14+B15</f>
        <v>500000</v>
      </c>
    </row>
    <row r="19" spans="1:2" x14ac:dyDescent="0.3">
      <c r="A19" t="s">
        <v>35</v>
      </c>
      <c r="B19" s="18">
        <v>50000</v>
      </c>
    </row>
    <row r="20" spans="1:2" x14ac:dyDescent="0.3">
      <c r="A20" t="s">
        <v>9</v>
      </c>
      <c r="B20" s="18">
        <f>IF(B18="","",SLN(B18,B19,B16))</f>
        <v>45000</v>
      </c>
    </row>
    <row r="21" spans="1:2" x14ac:dyDescent="0.3">
      <c r="A21" s="16" t="s">
        <v>37</v>
      </c>
      <c r="B21" s="18">
        <f>IFERROR(IF(B18&gt;B19,(B18*B17),""),"")</f>
        <v>45000</v>
      </c>
    </row>
    <row r="23" spans="1:2" x14ac:dyDescent="0.3">
      <c r="A23" s="20" t="s">
        <v>32</v>
      </c>
    </row>
    <row r="24" spans="1:2" x14ac:dyDescent="0.3">
      <c r="A24" t="s">
        <v>37</v>
      </c>
      <c r="B24" s="18">
        <f>IF(B18="","",SLN(B18,B19,B16))</f>
        <v>45000</v>
      </c>
    </row>
    <row r="26" spans="1:2" x14ac:dyDescent="0.3">
      <c r="A26" s="20" t="s">
        <v>36</v>
      </c>
    </row>
    <row r="27" spans="1:2" x14ac:dyDescent="0.3">
      <c r="A27" t="s">
        <v>50</v>
      </c>
      <c r="B27" s="18">
        <f>IF(B18=" ", "",(B20*B16))</f>
        <v>450000</v>
      </c>
    </row>
    <row r="30" spans="1:2" hidden="1" x14ac:dyDescent="0.3">
      <c r="A30" s="17" t="s">
        <v>57</v>
      </c>
      <c r="B30" s="17" t="s">
        <v>34</v>
      </c>
    </row>
    <row r="31" spans="1:2" hidden="1" x14ac:dyDescent="0.3">
      <c r="A31" s="16">
        <f>IFERROR(IF(B31&gt;B19,(B31*B17)," ")," ")</f>
        <v>45000</v>
      </c>
      <c r="B31" s="15">
        <f>B18</f>
        <v>500000</v>
      </c>
    </row>
    <row r="32" spans="1:2" hidden="1" x14ac:dyDescent="0.3">
      <c r="A32">
        <f>IFERROR(IF(B32&gt;B19,(B32*B17)," ")," ")</f>
        <v>40950</v>
      </c>
      <c r="B32" s="16">
        <f>IFERROR(B31-A31," ")</f>
        <v>455000</v>
      </c>
    </row>
    <row r="33" spans="1:2" hidden="1" x14ac:dyDescent="0.3">
      <c r="A33">
        <f>IFERROR(IF(B33&gt;B19,(B33*B17)," ")," ")</f>
        <v>37264.5</v>
      </c>
      <c r="B33">
        <f t="shared" ref="B33:B41" si="0">B32-A32</f>
        <v>414050</v>
      </c>
    </row>
    <row r="34" spans="1:2" hidden="1" x14ac:dyDescent="0.3">
      <c r="A34">
        <f>IFERROR(IF(B34&gt;B19,(B34*B17)," "), " ")</f>
        <v>33910.695</v>
      </c>
      <c r="B34">
        <f t="shared" si="0"/>
        <v>376785.5</v>
      </c>
    </row>
    <row r="35" spans="1:2" hidden="1" x14ac:dyDescent="0.3">
      <c r="A35">
        <f>IFERROR(IF(B35&gt;B19,(B35*B17)," ")," ")</f>
        <v>30858.73245</v>
      </c>
      <c r="B35" s="16">
        <f t="shared" si="0"/>
        <v>342874.80499999999</v>
      </c>
    </row>
    <row r="36" spans="1:2" hidden="1" x14ac:dyDescent="0.3">
      <c r="A36">
        <f>IFERROR(IF(B36&gt;B19,(B36*B17)," ")," ")</f>
        <v>28081.446529499997</v>
      </c>
      <c r="B36" s="16">
        <f t="shared" si="0"/>
        <v>312016.07254999998</v>
      </c>
    </row>
    <row r="37" spans="1:2" hidden="1" x14ac:dyDescent="0.3">
      <c r="A37">
        <f>IFERROR(IF(B37&gt;B19,(B37*B17)," ")," ")</f>
        <v>25554.116341844998</v>
      </c>
      <c r="B37" s="16">
        <f t="shared" si="0"/>
        <v>283934.62602049997</v>
      </c>
    </row>
    <row r="38" spans="1:2" hidden="1" x14ac:dyDescent="0.3">
      <c r="A38">
        <f>IFERROR(IF(B38&gt;B19,(B38*B17)," ")," ")</f>
        <v>23254.245871078947</v>
      </c>
      <c r="B38" s="16">
        <f t="shared" si="0"/>
        <v>258380.50967865498</v>
      </c>
    </row>
    <row r="39" spans="1:2" hidden="1" x14ac:dyDescent="0.3">
      <c r="A39">
        <f>IFERROR(IF(B39&gt;B19,(B39*B17)," ")," ")</f>
        <v>21161.363742681842</v>
      </c>
      <c r="B39" s="16">
        <f t="shared" si="0"/>
        <v>235126.26380757603</v>
      </c>
    </row>
    <row r="40" spans="1:2" hidden="1" x14ac:dyDescent="0.3">
      <c r="A40">
        <f>IFERROR(IF(B40&gt;B19,(B40*B17)," ")," ")</f>
        <v>19256.841005840477</v>
      </c>
      <c r="B40" s="16">
        <f t="shared" si="0"/>
        <v>213964.9000648942</v>
      </c>
    </row>
    <row r="41" spans="1:2" hidden="1" x14ac:dyDescent="0.3">
      <c r="A41">
        <f>IFERROR(IF(B41&gt;B19,(B41*B17)," ")," ")</f>
        <v>17523.725315314834</v>
      </c>
      <c r="B41" s="16">
        <f t="shared" si="0"/>
        <v>194708.05905905372</v>
      </c>
    </row>
    <row r="42" spans="1:2" x14ac:dyDescent="0.3">
      <c r="B42" s="16"/>
    </row>
    <row r="43" spans="1:2" x14ac:dyDescent="0.3">
      <c r="B43" s="16"/>
    </row>
    <row r="44" spans="1:2" x14ac:dyDescent="0.3">
      <c r="A44" s="21" t="s">
        <v>58</v>
      </c>
      <c r="B44" s="16">
        <v>102835.88</v>
      </c>
    </row>
    <row r="45" spans="1:2" x14ac:dyDescent="0.3">
      <c r="B45" s="16"/>
    </row>
    <row r="48" spans="1:2" x14ac:dyDescent="0.3">
      <c r="A48" s="20" t="s">
        <v>38</v>
      </c>
    </row>
    <row r="49" spans="1:2" x14ac:dyDescent="0.3">
      <c r="A49" t="s">
        <v>39</v>
      </c>
      <c r="B49" s="18">
        <v>50000</v>
      </c>
    </row>
    <row r="51" spans="1:2" x14ac:dyDescent="0.3">
      <c r="A51" s="20" t="s">
        <v>40</v>
      </c>
    </row>
    <row r="52" spans="1:2" x14ac:dyDescent="0.3">
      <c r="A52" t="s">
        <v>41</v>
      </c>
      <c r="B52" s="14">
        <v>0.20569999999999999</v>
      </c>
    </row>
    <row r="54" spans="1:2" x14ac:dyDescent="0.3">
      <c r="A54" s="20" t="s">
        <v>43</v>
      </c>
    </row>
    <row r="55" spans="1:2" x14ac:dyDescent="0.3">
      <c r="A55" t="s">
        <v>44</v>
      </c>
      <c r="B55" s="18">
        <v>81685.45</v>
      </c>
    </row>
    <row r="57" spans="1:2" x14ac:dyDescent="0.3">
      <c r="A57" s="20" t="s">
        <v>45</v>
      </c>
    </row>
    <row r="58" spans="1:2" x14ac:dyDescent="0.3">
      <c r="A58" t="s">
        <v>46</v>
      </c>
      <c r="B58" s="19">
        <v>250593.62</v>
      </c>
    </row>
    <row r="60" spans="1:2" x14ac:dyDescent="0.3">
      <c r="A60" s="20" t="s">
        <v>48</v>
      </c>
    </row>
    <row r="61" spans="1:2" x14ac:dyDescent="0.3">
      <c r="A61" t="s">
        <v>49</v>
      </c>
      <c r="B61" s="19">
        <v>50000</v>
      </c>
    </row>
    <row r="63" spans="1:2" x14ac:dyDescent="0.3">
      <c r="A63" s="20" t="s">
        <v>47</v>
      </c>
    </row>
    <row r="64" spans="1:2" x14ac:dyDescent="0.3">
      <c r="A64" t="s">
        <v>51</v>
      </c>
      <c r="B64" s="18">
        <f>IF(B18=" "," ",(B20*B16))</f>
        <v>450000</v>
      </c>
    </row>
    <row r="66" spans="1:2" x14ac:dyDescent="0.3">
      <c r="A66" s="20" t="s">
        <v>52</v>
      </c>
    </row>
    <row r="67" spans="1:2" x14ac:dyDescent="0.3">
      <c r="A67" t="s">
        <v>53</v>
      </c>
      <c r="B67" s="18">
        <f>MAX(B44,B24)</f>
        <v>102835.88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8400A-9D11-4C4E-B99D-42FFF9EEDF65}">
  <dimension ref="A1"/>
  <sheetViews>
    <sheetView tabSelected="1" workbookViewId="0">
      <selection activeCell="W14" sqref="W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</vt:lpstr>
      <vt:lpstr>Depreciation Calculator</vt:lpstr>
      <vt:lpstr>Advanced Problem Statements</vt:lpstr>
      <vt:lpstr>Presentation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Depreciation Calculator Excel Template;www.ExcelDataPro.com</cp:keywords>
  <cp:lastModifiedBy>Ashwini Choudhary</cp:lastModifiedBy>
  <cp:lastPrinted>2019-12-30T11:34:18Z</cp:lastPrinted>
  <dcterms:created xsi:type="dcterms:W3CDTF">2019-12-30T10:28:43Z</dcterms:created>
  <dcterms:modified xsi:type="dcterms:W3CDTF">2024-05-04T13:10:05Z</dcterms:modified>
</cp:coreProperties>
</file>