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pstone Project Data" sheetId="1" r:id="rId4"/>
    <sheet state="visible" name="Recent Top Movies" sheetId="2" r:id="rId5"/>
    <sheet state="visible" name="Sheet25" sheetId="3" r:id="rId6"/>
    <sheet state="visible" name="Director Analysis" sheetId="4" r:id="rId7"/>
    <sheet state="visible" name="Actor Analysis" sheetId="5" r:id="rId8"/>
    <sheet state="visible" name="Actors Revenue" sheetId="6" r:id="rId9"/>
    <sheet state="visible" name="Adventure" sheetId="7" r:id="rId10"/>
    <sheet state="visible" name="Drama" sheetId="8" r:id="rId11"/>
    <sheet state="visible" name="Action" sheetId="9" r:id="rId12"/>
    <sheet state="visible" name="Animation" sheetId="10" r:id="rId13"/>
    <sheet state="visible" name="Comedy" sheetId="11" r:id="rId14"/>
    <sheet state="visible" name="Biography" sheetId="12" r:id="rId15"/>
    <sheet state="visible" name="Crime" sheetId="13" r:id="rId16"/>
  </sheets>
  <definedNames>
    <definedName hidden="1" localSheetId="1" name="_xlnm._FilterDatabase">'Recent Top Movies'!$A$1:$Z$1001</definedName>
    <definedName hidden="1" localSheetId="3" name="_xlnm._FilterDatabase">'Director Analysis'!$G$1:$G$1000</definedName>
    <definedName hidden="1" localSheetId="4" name="_xlnm._FilterDatabase">'Actor Analysis'!$AA$1:$AA$1000</definedName>
    <definedName hidden="1" localSheetId="6" name="_xlnm._FilterDatabase">Adventure!$Z$1:$Z$1000</definedName>
    <definedName hidden="1" localSheetId="7" name="_xlnm._FilterDatabase">Drama!$Z$1:$Z$1000</definedName>
    <definedName hidden="1" localSheetId="8" name="_xlnm._FilterDatabase">Action!$Z$1:$Z$1000</definedName>
    <definedName hidden="1" localSheetId="9" name="_xlnm._FilterDatabase">Animation!$Z$1:$Z$1000</definedName>
    <definedName hidden="1" localSheetId="10" name="_xlnm._FilterDatabase">Comedy!$Z$1:$Z$1000</definedName>
    <definedName hidden="1" localSheetId="11" name="_xlnm._FilterDatabase">Biography!$Z$1:$Z$1000</definedName>
    <definedName hidden="1" localSheetId="12" name="_xlnm._FilterDatabase">Crime!$Z$1:$Z$1000</definedName>
  </definedNames>
  <calcPr/>
</workbook>
</file>

<file path=xl/sharedStrings.xml><?xml version="1.0" encoding="utf-8"?>
<sst xmlns="http://schemas.openxmlformats.org/spreadsheetml/2006/main" count="15482" uniqueCount="2345">
  <si>
    <t>No.</t>
  </si>
  <si>
    <t>Title</t>
  </si>
  <si>
    <t>Year</t>
  </si>
  <si>
    <t>Released</t>
  </si>
  <si>
    <t>Runtime</t>
  </si>
  <si>
    <t>Genre</t>
  </si>
  <si>
    <t>Director</t>
  </si>
  <si>
    <t>Writer</t>
  </si>
  <si>
    <t>Actors</t>
  </si>
  <si>
    <t>Plot</t>
  </si>
  <si>
    <t>Language</t>
  </si>
  <si>
    <t>Country</t>
  </si>
  <si>
    <t>Awards</t>
  </si>
  <si>
    <t>Metascore</t>
  </si>
  <si>
    <t>imdbRating</t>
  </si>
  <si>
    <t>imdbVotes</t>
  </si>
  <si>
    <t>imdbID</t>
  </si>
  <si>
    <t>Type</t>
  </si>
  <si>
    <t>DVD</t>
  </si>
  <si>
    <t>BoxOffice</t>
  </si>
  <si>
    <t>Production</t>
  </si>
  <si>
    <t>Website</t>
  </si>
  <si>
    <t>Count of movies directed</t>
  </si>
  <si>
    <t>The Shawshank Redemption</t>
  </si>
  <si>
    <t>10/14/1994</t>
  </si>
  <si>
    <t>Crime, Drama</t>
  </si>
  <si>
    <t>Frank Darabont</t>
  </si>
  <si>
    <t>Stephen King (short story "Rita Hayworth and Shawshank Redemption"), Frank Darabont (screenplay)</t>
  </si>
  <si>
    <t>Tim Robbins, Morgan Freeman, Bob Gunton, William Sadler</t>
  </si>
  <si>
    <t>Two imprisoned men bond over a number of years, finding solace and eventual redemption through acts of common decency.</t>
  </si>
  <si>
    <t>English</t>
  </si>
  <si>
    <t>USA</t>
  </si>
  <si>
    <t>Nominated for 7 Oscars. Another 19 wins &amp; 30 nominations.</t>
  </si>
  <si>
    <t>tt0111161</t>
  </si>
  <si>
    <t>movie</t>
  </si>
  <si>
    <t>1/27/1998</t>
  </si>
  <si>
    <t>Columbia Pictures</t>
  </si>
  <si>
    <t>Adam Elliot</t>
  </si>
  <si>
    <t>The Godfather</t>
  </si>
  <si>
    <t>3/24/1972</t>
  </si>
  <si>
    <t>Francis Ford Coppola</t>
  </si>
  <si>
    <t>Mario Puzo (screenplay), Francis Ford Coppola (screenplay), Mario Puzo (novel)</t>
  </si>
  <si>
    <t>Marlon Brando, Al Pacino, James Caan, Richard S. Castellano</t>
  </si>
  <si>
    <t>The aging patriarch of an organized crime dynasty transfers control of his clandestine empire to his reluctant son.</t>
  </si>
  <si>
    <t>English, Italian, Latin</t>
  </si>
  <si>
    <t>Won 3 Oscars. Another 23 wins &amp; 27 nominations.</t>
  </si>
  <si>
    <t>tt0068646</t>
  </si>
  <si>
    <t>Paramount Pictures</t>
  </si>
  <si>
    <t>http://www.thegodfather.com</t>
  </si>
  <si>
    <t>Alan Parker</t>
  </si>
  <si>
    <t>The Godfather: Part II</t>
  </si>
  <si>
    <t>12/20/1974</t>
  </si>
  <si>
    <t>Francis Ford Coppola (screenplay), Mario Puzo (screenplay), Mario Puzo (novel)</t>
  </si>
  <si>
    <t>Al Pacino, Robert Duvall, Diane Keaton, Robert De Niro</t>
  </si>
  <si>
    <t>The early life and career of Vito Corleone in 1920s New York is portrayed while his son, Michael, expands and tightens his grip on the family crime syndicate.</t>
  </si>
  <si>
    <t>English, Italian, Spanish, Latin, Sicilian</t>
  </si>
  <si>
    <t>Won 6 Oscars. Another 10 wins &amp; 20 nominations.</t>
  </si>
  <si>
    <t>tt0071562</t>
  </si>
  <si>
    <t>5/24/2005</t>
  </si>
  <si>
    <t>http://www.thegodfather.com/</t>
  </si>
  <si>
    <t>Alejandro González Iñárritu</t>
  </si>
  <si>
    <t>The Dark Knight</t>
  </si>
  <si>
    <t>7/18/2008</t>
  </si>
  <si>
    <t>Action, Crime, Drama</t>
  </si>
  <si>
    <t>Christopher Nolan</t>
  </si>
  <si>
    <t>Jonathan Nolan (screenplay), Christopher Nolan (screenplay), Christopher Nolan (story), David S. Goyer (story), Bob Kane (characters)</t>
  </si>
  <si>
    <t>Christian Bale, Heath Ledger, Aaron Eckhart, Michael Caine</t>
  </si>
  <si>
    <t>When the menace known as the Joker emerges from his mysterious past, he wreaks havoc and chaos on the people of Gotham, the Dark Knight must accept one of the greatest psychological and physical tests of his ability to fight injustice.</t>
  </si>
  <si>
    <t>English, Mandarin</t>
  </si>
  <si>
    <t>USA, UK</t>
  </si>
  <si>
    <t>Won 2 Oscars. Another 151 wins &amp; 153 nominations.</t>
  </si>
  <si>
    <t>tt0468569</t>
  </si>
  <si>
    <t>Warner Bros. Pictures/Legendary</t>
  </si>
  <si>
    <t>http://thedarkknight.warnerbros.com/</t>
  </si>
  <si>
    <t>Alfred Hitchcock</t>
  </si>
  <si>
    <t>12 Angry Men</t>
  </si>
  <si>
    <t>Sidney Lumet</t>
  </si>
  <si>
    <t>Reginald Rose (story), Reginald Rose (screenplay)</t>
  </si>
  <si>
    <t>Martin Balsam, John Fiedler, Lee J. Cobb, E.G. Marshall</t>
  </si>
  <si>
    <t>A jury holdout attempts to prevent a miscarriage of justice by forcing his colleagues to reconsider the evidence.</t>
  </si>
  <si>
    <t>Nominated for 3 Oscars. Another 16 wins &amp; 8 nominations.</t>
  </si>
  <si>
    <t>tt0050083</t>
  </si>
  <si>
    <t>Criterion Collection</t>
  </si>
  <si>
    <t>http://www.criterion.com/films/27871-12-angry-men</t>
  </si>
  <si>
    <t>Andrew Stanton</t>
  </si>
  <si>
    <t>Schindler's List</t>
  </si>
  <si>
    <t>Biography, Drama, History</t>
  </si>
  <si>
    <t>Steven Spielberg</t>
  </si>
  <si>
    <t>Thomas Keneally (book), Steven Zaillian (screenplay)</t>
  </si>
  <si>
    <t>Liam Neeson, Ben Kingsley, Ralph Fiennes, Caroline Goodall</t>
  </si>
  <si>
    <t>In German-occupied Poland during World War II, Oskar Schindler gradually becomes concerned for his Jewish workforce after witnessing their persecution by the Nazi Germans.</t>
  </si>
  <si>
    <t>English, Hebrew, German, Polish</t>
  </si>
  <si>
    <t>Won 7 Oscars. Another 71 wins &amp; 33 nominations.</t>
  </si>
  <si>
    <t>tt0108052</t>
  </si>
  <si>
    <t>Universal Pictures</t>
  </si>
  <si>
    <t>http://www.schindlerslist.com</t>
  </si>
  <si>
    <t>Andrew Stanton, Lee Unkrich</t>
  </si>
  <si>
    <t>Long Movie 8.30</t>
  </si>
  <si>
    <t>The Lord of the Rings: The Return of the King</t>
  </si>
  <si>
    <t>12/17/2003</t>
  </si>
  <si>
    <t>Adventure, Drama, Fantasy</t>
  </si>
  <si>
    <t>Peter Jackson</t>
  </si>
  <si>
    <t>J.R.R. Tolkien (novel), Fran Walsh (screenplay), Philippa Boyens (screenplay), Peter Jackson (screenplay)</t>
  </si>
  <si>
    <t>Noel Appleby, Ali Astin, Sean Astin, David Aston</t>
  </si>
  <si>
    <t>Gandalf and Aragorn lead the World of Men against Sauron's army to draw his gaze from Frodo and Sam as they approach Mount Doom with the One Ring.</t>
  </si>
  <si>
    <t>English, Quenya, Old English, Sindarin</t>
  </si>
  <si>
    <t>USA, New Zealand</t>
  </si>
  <si>
    <t>Won 11 Oscars. Another 197 wins &amp; 122 nominations.</t>
  </si>
  <si>
    <t>tt0167260</t>
  </si>
  <si>
    <t>5/25/2004</t>
  </si>
  <si>
    <t>New Line Cinema</t>
  </si>
  <si>
    <t>http://www.lordoftherings.net/</t>
  </si>
  <si>
    <t>Barry Levinson</t>
  </si>
  <si>
    <t>Short Movie 8.20</t>
  </si>
  <si>
    <t>Pulp Fiction</t>
  </si>
  <si>
    <t>Quentin Tarantino</t>
  </si>
  <si>
    <t>Quentin Tarantino (stories), Roger Avary (stories), Quentin Tarantino</t>
  </si>
  <si>
    <t>Tim Roth, Amanda Plummer, Laura Lovelace, John Travolta</t>
  </si>
  <si>
    <t>The lives of two mob hit men, a boxer, a gangster's wife, and a pair of diner bandits intertwine in four tales of violence and redemption.</t>
  </si>
  <si>
    <t>English, Spanish, French</t>
  </si>
  <si>
    <t>Won 1 Oscar. Another 60 wins &amp; 68 nominations.</t>
  </si>
  <si>
    <t>tt0110912</t>
  </si>
  <si>
    <t>5/19/1998</t>
  </si>
  <si>
    <t>Miramax Films</t>
  </si>
  <si>
    <t>Billy Bob Thornton</t>
  </si>
  <si>
    <t>Fight Club</t>
  </si>
  <si>
    <t>10/15/1999</t>
  </si>
  <si>
    <t>Drama</t>
  </si>
  <si>
    <t>David Fincher</t>
  </si>
  <si>
    <t>Chuck Palahniuk (novel), Jim Uhls (screenplay)</t>
  </si>
  <si>
    <t>Edward Norton, Brad Pitt, Meat Loaf, Zach Grenier</t>
  </si>
  <si>
    <t>An insomniac office worker, looking for a way to change his life, crosses paths with a devil-may-care soap maker, forming an underground fight club that evolves into something much, much more.</t>
  </si>
  <si>
    <t>USA, Germany</t>
  </si>
  <si>
    <t>Nominated for 1 Oscar. Another 10 wins &amp; 31 nominations.</t>
  </si>
  <si>
    <t>tt0137523</t>
  </si>
  <si>
    <t>20th Century Fox</t>
  </si>
  <si>
    <t>http://www.foxmovies.com/fightclub/</t>
  </si>
  <si>
    <t>Billy Wilder</t>
  </si>
  <si>
    <t>The Lord of the Rings: The Fellowship of the Ring</t>
  </si>
  <si>
    <t>12/19/2001</t>
  </si>
  <si>
    <t>Alan Howard, Noel Appleby, Sean Astin, Sala Baker</t>
  </si>
  <si>
    <t>A meek Hobbit from the Shire and eight companions set out on a journey to destroy the powerful One Ring and save Middle Earth from the Dark Lord Sauron.</t>
  </si>
  <si>
    <t>English, Sindarin</t>
  </si>
  <si>
    <t>New Zealand, USA</t>
  </si>
  <si>
    <t>Won 4 Oscars. Another 113 wins &amp; 124 nominations.</t>
  </si>
  <si>
    <t>tt0120737</t>
  </si>
  <si>
    <t>http://www.lordoftherings.net/film/trilogy/thefellowship.html</t>
  </si>
  <si>
    <t>Bob Clark</t>
  </si>
  <si>
    <t>Forrest Gump</t>
  </si>
  <si>
    <t>Comedy, Drama, Romance</t>
  </si>
  <si>
    <t>Robert Zemeckis</t>
  </si>
  <si>
    <t>Winston Groom (novel), Eric Roth (screenplay)</t>
  </si>
  <si>
    <t>Tom Hanks, Rebecca Williams, Sally Field, Michael Conner Humphreys</t>
  </si>
  <si>
    <t>While not intelligent, Forrest Gump has accidentally been present at many historic moments, but his true love, Jenny Curran, eludes him.</t>
  </si>
  <si>
    <t>Won 6 Oscars. Another 39 wins &amp; 66 nominations.</t>
  </si>
  <si>
    <t>tt0109830</t>
  </si>
  <si>
    <t>8/28/2001</t>
  </si>
  <si>
    <t>http://www.paramount.com/movies/forrest-gump/</t>
  </si>
  <si>
    <t>Brian De Palma</t>
  </si>
  <si>
    <t>Star Wars: Episode V - The Empire Strikes Back</t>
  </si>
  <si>
    <t>6/20/1980</t>
  </si>
  <si>
    <t>Action, Adventure, Fantasy</t>
  </si>
  <si>
    <t>Irvin Kershner</t>
  </si>
  <si>
    <t>Leigh Brackett (screenplay), Lawrence Kasdan (screenplay), George Lucas (story by)</t>
  </si>
  <si>
    <t>Mark Hamill, Harrison Ford, Carrie Fisher, Billy Dee Williams</t>
  </si>
  <si>
    <t>After the rebels are overpowered by the Empire on their newly established base, Luke Skywalker begins Jedi training with Master Yoda. His friends accept shelter from a questionable ally as Darth Vader hunts them in a plan to capture Luke.</t>
  </si>
  <si>
    <t>Won 1 Oscar. Another 21 wins &amp; 19 nominations.</t>
  </si>
  <si>
    <t>tt0080684</t>
  </si>
  <si>
    <t>9/21/2004</t>
  </si>
  <si>
    <t>Twentieth Century Fox</t>
  </si>
  <si>
    <t>http://www.starwars.com/episode-v/</t>
  </si>
  <si>
    <t>Bryan Singer</t>
  </si>
  <si>
    <t>Inception</t>
  </si>
  <si>
    <t>7/16/2010</t>
  </si>
  <si>
    <t>Action, Adventure, Sci-Fi</t>
  </si>
  <si>
    <t>Leonardo DiCaprio, Joseph Gordon-Levitt, Ellen Page, Tom Hardy</t>
  </si>
  <si>
    <t>A thief, who steals corporate secrets through use of dream-sharing technology, is given the inverse task of planting an idea into the mind of a CEO.</t>
  </si>
  <si>
    <t>English, Japanese, French</t>
  </si>
  <si>
    <t>Won 4 Oscars. Another 150 wins &amp; 203 nominations.</t>
  </si>
  <si>
    <t>tt1375666</t>
  </si>
  <si>
    <t>Warner Bros. Pictures</t>
  </si>
  <si>
    <t>http://inceptionmovie.warnerbros.com/</t>
  </si>
  <si>
    <t>Carol Reed</t>
  </si>
  <si>
    <t>The Lord of the Rings: The Two Towers</t>
  </si>
  <si>
    <t>12/18/2002</t>
  </si>
  <si>
    <t>J.R.R. Tolkien (novel), Fran Walsh (screenplay), Philippa Boyens (screenplay), Stephen Sinclair (screenplay), Peter Jackson (screenplay)</t>
  </si>
  <si>
    <t>Bruce Allpress, Sean Astin, John Bach, Sala Baker</t>
  </si>
  <si>
    <t>While Frodo and Sam edge closer to Mordor with the help of the shifty Gollum, the divided fellowship makes a stand against Sauron's new ally, Saruman, and his hordes of Isengard.</t>
  </si>
  <si>
    <t>English, Sindarin, Old English</t>
  </si>
  <si>
    <t>Won 2 Oscars. Another 118 wins &amp; 138 nominations.</t>
  </si>
  <si>
    <t>tt0167261</t>
  </si>
  <si>
    <t>8/26/2003</t>
  </si>
  <si>
    <t>Charles Chaplin</t>
  </si>
  <si>
    <t>One Flew Over the Cuckoo's Nest</t>
  </si>
  <si>
    <t>11/19/1975</t>
  </si>
  <si>
    <t>Milos Forman</t>
  </si>
  <si>
    <t>Lawrence Hauben (screenplay), Bo Goldman (screenplay), Ken Kesey (based on the novel by), Dale Wasserman (the play version: "One Flew Over the Cuckoo's Nest" by)</t>
  </si>
  <si>
    <t>Michael Berryman, Peter Brocco, Dean R. Brooks, Alonzo Brown</t>
  </si>
  <si>
    <t>A criminal pleads insanity after getting into trouble again and once in the mental institution rebels against the oppressive nurse and rallies up the scared patients.</t>
  </si>
  <si>
    <t>Won 5 Oscars. Another 30 wins &amp; 13 nominations.</t>
  </si>
  <si>
    <t>tt0073486</t>
  </si>
  <si>
    <t>United Artists</t>
  </si>
  <si>
    <t>Charles Laughton</t>
  </si>
  <si>
    <t>Goodfellas</t>
  </si>
  <si>
    <t>9/21/1990</t>
  </si>
  <si>
    <t>Martin Scorsese</t>
  </si>
  <si>
    <t>Nicholas Pileggi (book), Nicholas Pileggi (screenplay), Martin Scorsese (screenplay)</t>
  </si>
  <si>
    <t>Robert De Niro, Ray Liotta, Joe Pesci, Lorraine Bracco</t>
  </si>
  <si>
    <t>The story of Henry Hill and his life through the teen years into the years of mafia, covering his relationship with wife Karen Hill and his Mob partners Jimmy Conway and Tommy DeVitto in the Italian-American crime syndicate.</t>
  </si>
  <si>
    <t>English, Italian</t>
  </si>
  <si>
    <t>Won 1 Oscar. Another 37 wins &amp; 35 nominations.</t>
  </si>
  <si>
    <t>tt0099685</t>
  </si>
  <si>
    <t>3/26/1997</t>
  </si>
  <si>
    <t>Warner Bros.</t>
  </si>
  <si>
    <t>The Matrix</t>
  </si>
  <si>
    <t>3/31/1999</t>
  </si>
  <si>
    <t>Action, Sci-Fi</t>
  </si>
  <si>
    <t>Lana Wachowski, Lilly Wachowski</t>
  </si>
  <si>
    <t>Lilly Wachowski, Lana Wachowski</t>
  </si>
  <si>
    <t>Keanu Reeves, Laurence Fishburne, Carrie-Anne Moss, Hugo Weaving</t>
  </si>
  <si>
    <t>A computer hacker learns from mysterious rebels about the true nature of his reality and his role in the war against its controllers.</t>
  </si>
  <si>
    <t>Won 4 Oscars. Another 34 wins &amp; 45 nominations.</t>
  </si>
  <si>
    <t>tt0133093</t>
  </si>
  <si>
    <t>9/21/1999</t>
  </si>
  <si>
    <t>http://www.whatisthematrix.com</t>
  </si>
  <si>
    <t>Clint Eastwood</t>
  </si>
  <si>
    <t>Star Wars: Episode IV - A New Hope</t>
  </si>
  <si>
    <t>5/25/1977</t>
  </si>
  <si>
    <t>George Lucas</t>
  </si>
  <si>
    <t>Mark Hamill, Harrison Ford, Carrie Fisher, Peter Cushing</t>
  </si>
  <si>
    <t>Luke Skywalker joins forces with a Jedi Knight, a cocky pilot, a wookiee and two droids to save the galaxy from the Empire's world-destroying battle-station, while also attempting to rescue Princess Leia from the evil Darth Vader.</t>
  </si>
  <si>
    <t>Won 6 Oscars. Another 50 wins &amp; 28 nominations.</t>
  </si>
  <si>
    <t>tt0076759</t>
  </si>
  <si>
    <t>http://www.starwars.com/episode-iv/</t>
  </si>
  <si>
    <t>Clyde Bruckman, Buster Keaton</t>
  </si>
  <si>
    <t>Se7en</t>
  </si>
  <si>
    <t>9/22/1995</t>
  </si>
  <si>
    <t>Crime, Drama, Mystery</t>
  </si>
  <si>
    <t>Andrew Kevin Walker</t>
  </si>
  <si>
    <t>Morgan Freeman, Andrew Kevin Walker, Kevin Spacey, Daniel Zacapa</t>
  </si>
  <si>
    <t>Two detectives, a rookie and a veteran, hunt a serial killer who uses the seven deadly sins as his motives.</t>
  </si>
  <si>
    <t>Nominated for 1 Oscar. Another 25 wins &amp; 34 nominations.</t>
  </si>
  <si>
    <t>tt0114369</t>
  </si>
  <si>
    <t>4/14/1997</t>
  </si>
  <si>
    <t>Curtis Hanson</t>
  </si>
  <si>
    <t>It's a Wonderful Life</t>
  </si>
  <si>
    <t>Drama, Family, Fantasy</t>
  </si>
  <si>
    <t>Frank Capra</t>
  </si>
  <si>
    <t>Frances Goodrich (screenplay), Albert Hackett (screenplay), Frank Capra (screenplay), Jo Swerling (additional scenes), Philip Van Doren Stern (story)</t>
  </si>
  <si>
    <t>James Stewart, Donna Reed, Lionel Barrymore, Thomas Mitchell</t>
  </si>
  <si>
    <t>An angel is sent from Heaven to help a desperately frustrated businessman by showing him what life would have been like if he had never existed.</t>
  </si>
  <si>
    <t>Nominated for 5 Oscars. Another 6 wins &amp; 1 nomination.</t>
  </si>
  <si>
    <t>tt0038650</t>
  </si>
  <si>
    <t>9/19/1995</t>
  </si>
  <si>
    <t>Liberty Films</t>
  </si>
  <si>
    <t>Damien Chazelle</t>
  </si>
  <si>
    <t>The Silence of the Lambs</t>
  </si>
  <si>
    <t>2/14/1991</t>
  </si>
  <si>
    <t>Crime, Drama, Thriller</t>
  </si>
  <si>
    <t>Jonathan Demme</t>
  </si>
  <si>
    <t>Thomas Harris (novel), Ted Tally (screenplay)</t>
  </si>
  <si>
    <t>Jodie Foster, Lawrence A. Bonney, Kasi Lemmons, Lawrence T. Wrentz</t>
  </si>
  <si>
    <t>A young F.B.I. cadet must confide in an incarcerated and manipulative killer to receive his help on catching another serial killer who skins his victims.</t>
  </si>
  <si>
    <t>Won 5 Oscars. Another 49 wins &amp; 37 nominations.</t>
  </si>
  <si>
    <t>tt0102926</t>
  </si>
  <si>
    <t>Orion Pictures Corporation</t>
  </si>
  <si>
    <t>Danny Boyle</t>
  </si>
  <si>
    <t>The Usual Suspects</t>
  </si>
  <si>
    <t>9/15/1995</t>
  </si>
  <si>
    <t>Christopher McQuarrie</t>
  </si>
  <si>
    <t>Stephen Baldwin, Gabriel Byrne, Benicio Del Toro, Kevin Pollak</t>
  </si>
  <si>
    <t>A sole survivor tells of the twisty events leading up to a horrific gun battle on a boat, which began when five criminals met at a seemingly random police lineup.</t>
  </si>
  <si>
    <t>English, Hungarian, Spanish, French</t>
  </si>
  <si>
    <t>Won 2 Oscars. Another 32 wins &amp; 16 nominations.</t>
  </si>
  <si>
    <t>tt0114814</t>
  </si>
  <si>
    <t>Gramercy Pictures</t>
  </si>
  <si>
    <t>Danny Boyle, Loveleen Tandan</t>
  </si>
  <si>
    <t>Léon: The Professional</t>
  </si>
  <si>
    <t>11/18/1994</t>
  </si>
  <si>
    <t>Luc Besson</t>
  </si>
  <si>
    <t>Jean Reno, Gary Oldman, Natalie Portman, Danny Aiello</t>
  </si>
  <si>
    <t>Mathilda, a 12-year-old girl, is reluctantly taken in by Léon, a professional assassin, after her family is murdered. Léon and Mathilda form an unusual relationship, as she becomes his protégée and learns the assassin's trade.</t>
  </si>
  <si>
    <t>English, Italian, French</t>
  </si>
  <si>
    <t>France</t>
  </si>
  <si>
    <t>5 wins &amp; 11 nominations.</t>
  </si>
  <si>
    <t>tt0110413</t>
  </si>
  <si>
    <t>8/15/2000</t>
  </si>
  <si>
    <t>Darren Aronofsky</t>
  </si>
  <si>
    <t>Saving Private Ryan</t>
  </si>
  <si>
    <t>7/24/1998</t>
  </si>
  <si>
    <t>Drama, War</t>
  </si>
  <si>
    <t>Robert Rodat</t>
  </si>
  <si>
    <t>Tom Hanks, Tom Sizemore, Edward Burns, Barry Pepper</t>
  </si>
  <si>
    <t>Following the Normandy Landings, a group of U.S. soldiers go behind enemy lines to retrieve a paratrooper whose brothers have been killed in action.</t>
  </si>
  <si>
    <t>English, French, German, Czech</t>
  </si>
  <si>
    <t>Won 5 Oscars. Another 74 wins &amp; 74 nominations.</t>
  </si>
  <si>
    <t>tt0120815</t>
  </si>
  <si>
    <t>https://www.facebook.com/SavingPrivateRyanMovie</t>
  </si>
  <si>
    <t>City Lights</t>
  </si>
  <si>
    <t>Virginia Cherrill, Florence Lee, Harry Myers, Al Ernest Garcia</t>
  </si>
  <si>
    <t>With the aid of a wealthy erratic tippler, a dewy-eyed tramp who has fallen in love with a sightless flower girl accumulates money to be able to help her medically.</t>
  </si>
  <si>
    <t>3 wins.</t>
  </si>
  <si>
    <t>tt0021749</t>
  </si>
  <si>
    <t>Twentieth Century Fox Home Entertainment</t>
  </si>
  <si>
    <t>David Lean</t>
  </si>
  <si>
    <t>Interstellar</t>
  </si>
  <si>
    <t>Adventure, Drama, Sci-Fi</t>
  </si>
  <si>
    <t>Jonathan Nolan, Christopher Nolan</t>
  </si>
  <si>
    <t>Ellen Burstyn, Matthew McConaughey, Mackenzie Foy, John Lithgow</t>
  </si>
  <si>
    <t>A team of explorers travel through a wormhole in space in an attempt to ensure humanity's survival.</t>
  </si>
  <si>
    <t>USA, UK, Canada, Iceland</t>
  </si>
  <si>
    <t>Won 1 Oscar. Another 41 wins &amp; 142 nominations.</t>
  </si>
  <si>
    <t>tt0816692</t>
  </si>
  <si>
    <t>3/31/2015</t>
  </si>
  <si>
    <t>http://www.InterstellarMovie.com/</t>
  </si>
  <si>
    <t>David Lynch</t>
  </si>
  <si>
    <t>American History X</t>
  </si>
  <si>
    <t>11/20/1998</t>
  </si>
  <si>
    <t>Tony Kaye</t>
  </si>
  <si>
    <t>David McKenna</t>
  </si>
  <si>
    <t>Edward Norton, Edward Furlong, Beverly D'Angelo, Jennifer Lien</t>
  </si>
  <si>
    <t>A former neo-nazi skinhead tries to prevent his younger brother from going down the same wrong path that he did.</t>
  </si>
  <si>
    <t>Nominated for 1 Oscar. Another 4 wins &amp; 13 nominations.</t>
  </si>
  <si>
    <t>tt0120586</t>
  </si>
  <si>
    <t>http://www.historyx.com</t>
  </si>
  <si>
    <t>David Yates</t>
  </si>
  <si>
    <t>Modern Times</t>
  </si>
  <si>
    <t>2/25/1936</t>
  </si>
  <si>
    <t>Comedy, Drama, Family</t>
  </si>
  <si>
    <t>Charles Chaplin, Paulette Goddard, Henry Bergman, Tiny Sandford</t>
  </si>
  <si>
    <t>The Tramp struggles to live in modern industrial society with the help of a young homeless woman.</t>
  </si>
  <si>
    <t>4 wins &amp; 1 nomination.</t>
  </si>
  <si>
    <t>tt0027977</t>
  </si>
  <si>
    <t>8/23/2010</t>
  </si>
  <si>
    <t>http://www.kino.com/moderntimes</t>
  </si>
  <si>
    <t>Dean DeBlois, Chris Sanders</t>
  </si>
  <si>
    <t>Casablanca</t>
  </si>
  <si>
    <t>1/23/1943</t>
  </si>
  <si>
    <t>Drama, Romance, War</t>
  </si>
  <si>
    <t>Michael Curtiz</t>
  </si>
  <si>
    <t>Julius J. Epstein (screenplay), Philip G. Epstein (screenplay), Howard Koch (screenplay), Murray Burnett (play), Joan Alison (play)</t>
  </si>
  <si>
    <t>Humphrey Bogart, Ingrid Bergman, Paul Henreid, Claude Rains</t>
  </si>
  <si>
    <t>In Casablanca in December 1941, a cynical American expatriate encounters a former lover, with unforeseen complications.</t>
  </si>
  <si>
    <t>English, French, German, Italian</t>
  </si>
  <si>
    <t>Won 3 Oscars. Another 5 wins &amp; 8 nominations.</t>
  </si>
  <si>
    <t>tt0034583</t>
  </si>
  <si>
    <t>2/15/2000</t>
  </si>
  <si>
    <t>http://www.FathomEvents.com</t>
  </si>
  <si>
    <t>Denis Villeneuve</t>
  </si>
  <si>
    <t>The Green Mile</t>
  </si>
  <si>
    <t>Crime, Drama, Fantasy</t>
  </si>
  <si>
    <t>Stephen King (novel), Frank Darabont (screenplay)</t>
  </si>
  <si>
    <t>Tom Hanks, David Morse, Michael Clarke Duncan, Bonnie Hunt</t>
  </si>
  <si>
    <t>The lives of guards on Death Row are affected by one of their charges: a black man accused of child murder and rape, yet who has a mysterious gift.</t>
  </si>
  <si>
    <t>English, French</t>
  </si>
  <si>
    <t>Nominated for 4 Oscars. Another 15 wins &amp; 30 nominations.</t>
  </si>
  <si>
    <t>tt0120689</t>
  </si>
  <si>
    <t>6/13/2000</t>
  </si>
  <si>
    <t>http://www.thegreenmile.com</t>
  </si>
  <si>
    <t>Destin Daniel Cretton</t>
  </si>
  <si>
    <t>Psycho</t>
  </si>
  <si>
    <t>Horror, Mystery, Thriller</t>
  </si>
  <si>
    <t>Joseph Stefano (screenplay), Robert Bloch (novel)</t>
  </si>
  <si>
    <t>Anthony Perkins, Vera Miles, John Gavin, Janet Leigh</t>
  </si>
  <si>
    <t>A Phoenix secretary embezzles $40,000 from her employer's client, goes on the run, and checks into a remote motel run by a young man under the domination of his mother.</t>
  </si>
  <si>
    <t>Nominated for 4 Oscars. Another 5 wins &amp; 9 nominations.</t>
  </si>
  <si>
    <t>tt0054215</t>
  </si>
  <si>
    <t>Edgar Wright</t>
  </si>
  <si>
    <t>Raiders of the Lost Ark</t>
  </si>
  <si>
    <t>Action, Adventure</t>
  </si>
  <si>
    <t>Lawrence Kasdan (screenplay), George Lucas (story by), Philip Kaufman (story by)</t>
  </si>
  <si>
    <t>Harrison Ford, Karen Allen, Paul Freeman, Ronald Lacey</t>
  </si>
  <si>
    <t>Archaeologist and adventurer Indiana Jones is hired by the U.S. government to find the Ark of the Covenant before the Nazis.</t>
  </si>
  <si>
    <t>English, German, Hebrew, Spanish, Arabic, Nepali</t>
  </si>
  <si>
    <t>Won 4 Oscars. Another 30 wins &amp; 23 nominations.</t>
  </si>
  <si>
    <t>tt0082971</t>
  </si>
  <si>
    <t>10/21/2003</t>
  </si>
  <si>
    <t>http://www.indianajones.com/raiders/</t>
  </si>
  <si>
    <t>Edward Zwick</t>
  </si>
  <si>
    <t>The Pianist</t>
  </si>
  <si>
    <t>3/28/2003</t>
  </si>
  <si>
    <t>Biography, Drama, Music</t>
  </si>
  <si>
    <t>Roman Polanski</t>
  </si>
  <si>
    <t>Ronald Harwood (screenplay), Wladyslaw Szpilman (book)</t>
  </si>
  <si>
    <t>Adrien Brody, Emilia Fox, Michal Zebrowski, Ed Stoppard</t>
  </si>
  <si>
    <t>A Polish Jewish musician struggles to survive the destruction of the Warsaw ghetto of World War II.</t>
  </si>
  <si>
    <t>English, German, Russian</t>
  </si>
  <si>
    <t>France, Poland, Germany, UK</t>
  </si>
  <si>
    <t>Won 3 Oscars. Another 51 wins &amp; 72 nominations.</t>
  </si>
  <si>
    <t>tt0253474</t>
  </si>
  <si>
    <t>5/27/2003</t>
  </si>
  <si>
    <t>Focus Features</t>
  </si>
  <si>
    <t>http://www.thepianistmovie.com/</t>
  </si>
  <si>
    <t>Elia Kazan</t>
  </si>
  <si>
    <t>Rear Window</t>
  </si>
  <si>
    <t>Mystery, Thriller</t>
  </si>
  <si>
    <t>John Michael Hayes (screenplay), Cornell Woolrich (based on the short story by)</t>
  </si>
  <si>
    <t>James Stewart, Grace Kelly, Wendell Corey, Thelma Ritter</t>
  </si>
  <si>
    <t>A wheelchair-bound photographer spies on his neighbours from his apartment window and becomes convinced one of them has committed murder.</t>
  </si>
  <si>
    <t>Nominated for 4 Oscars. Another 6 wins &amp; 8 nominations.</t>
  </si>
  <si>
    <t>tt0047396</t>
  </si>
  <si>
    <t>Ethan Coen, Joel Coen</t>
  </si>
  <si>
    <t>The Departed</t>
  </si>
  <si>
    <t>William Monahan (screenplay), Alan Mak, Felix Chong</t>
  </si>
  <si>
    <t>Leonardo DiCaprio, Matt Damon, Jack Nicholson, Mark Wahlberg</t>
  </si>
  <si>
    <t>An undercover cop and a mole in the police attempt to identify each other while infiltrating an Irish gang in South Boston.</t>
  </si>
  <si>
    <t>English, Cantonese</t>
  </si>
  <si>
    <t>USA, Hong Kong</t>
  </si>
  <si>
    <t>Won 4 Oscars. Another 92 wins &amp; 134 nominations.</t>
  </si>
  <si>
    <t>tt0407887</t>
  </si>
  <si>
    <t>2/13/2007</t>
  </si>
  <si>
    <t>http://www.thedeparted.com/</t>
  </si>
  <si>
    <t>Whiplash</t>
  </si>
  <si>
    <t>10/15/2014</t>
  </si>
  <si>
    <t>Drama, Music</t>
  </si>
  <si>
    <t>Miles Teller, J.K. Simmons, Paul Reiser, Melissa Benoist</t>
  </si>
  <si>
    <t>A promising young drummer enrolls at a cut-throat music conservatory where his dreams of greatness are mentored by an instructor who will stop at nothing to realize a student's potential.</t>
  </si>
  <si>
    <t>Won 3 Oscars. Another 88 wins &amp; 135 nominations.</t>
  </si>
  <si>
    <t>tt2582802</t>
  </si>
  <si>
    <t>2/24/2015</t>
  </si>
  <si>
    <t>Sony Pictures Classics</t>
  </si>
  <si>
    <t>http://sonyclassics.com/whiplash/</t>
  </si>
  <si>
    <t>Terminator 2: Judgment Day</t>
  </si>
  <si>
    <t>Action, Sci-Fi, Thriller</t>
  </si>
  <si>
    <t>James Cameron</t>
  </si>
  <si>
    <t>James Cameron, William Wisher Jr.</t>
  </si>
  <si>
    <t>Arnold Schwarzenegger, Linda Hamilton, Edward Furlong, Robert Patrick</t>
  </si>
  <si>
    <t>A cyborg, identical to the one who failed to kill Sarah Connor, must now protect her ten year old son, John Connor, from a more advanced cyborg.</t>
  </si>
  <si>
    <t>English, Spanish</t>
  </si>
  <si>
    <t>USA, France</t>
  </si>
  <si>
    <t>Won 4 Oscars. Another 24 wins &amp; 24 nominations.</t>
  </si>
  <si>
    <t>tt0103064</t>
  </si>
  <si>
    <t>3/31/1998</t>
  </si>
  <si>
    <t>TriStar Pictures</t>
  </si>
  <si>
    <t>Back to the Future</t>
  </si>
  <si>
    <t>Adventure, Comedy, Sci-Fi</t>
  </si>
  <si>
    <t>Robert Zemeckis, Bob Gale</t>
  </si>
  <si>
    <t>Michael J. Fox, Christopher Lloyd, Lea Thompson, Crispin Glover</t>
  </si>
  <si>
    <t>Marty McFly, a 17-year-old high school student, is accidentally sent 30 years into the past in a time-traveling DeLorean invented by his close friend, the maverick scientist Doc Brown.</t>
  </si>
  <si>
    <t>Won 1 Oscar. Another 18 wins &amp; 26 nominations.</t>
  </si>
  <si>
    <t>tt0088763</t>
  </si>
  <si>
    <t>12/17/2002</t>
  </si>
  <si>
    <t>http://www.bttfmovie.com/</t>
  </si>
  <si>
    <t>Frank Miller, Robert Rodriguez, Quentin Tarantino</t>
  </si>
  <si>
    <t>Gladiator</t>
  </si>
  <si>
    <t>Action, Adventure, Drama</t>
  </si>
  <si>
    <t>Ridley Scott</t>
  </si>
  <si>
    <t>David Franzoni (story), David Franzoni (screenplay), John Logan (screenplay), William Nicholson (screenplay)</t>
  </si>
  <si>
    <t>Russell Crowe, Joaquin Phoenix, Connie Nielsen, Oliver Reed</t>
  </si>
  <si>
    <t>When a Roman general is betrayed and his family murdered by an emperor's corrupt son, he comes to Rome as a gladiator to seek revenge.</t>
  </si>
  <si>
    <t>Won 5 Oscars. Another 53 wins &amp; 101 nominations.</t>
  </si>
  <si>
    <t>tt0172495</t>
  </si>
  <si>
    <t>11/21/2000</t>
  </si>
  <si>
    <t>Dreamworks Distribution LLC</t>
  </si>
  <si>
    <t>http://www.gladiator-thefilm.com</t>
  </si>
  <si>
    <t>Franklin J. Schaffner</t>
  </si>
  <si>
    <t>The Lion King</t>
  </si>
  <si>
    <t>6/24/1994</t>
  </si>
  <si>
    <t>Animation, Adventure, Drama</t>
  </si>
  <si>
    <t>Roger Allers, Rob Minkoff</t>
  </si>
  <si>
    <t>Irene Mecchi (screenplay), Jonathan Roberts (screenplay), Linda Woolverton (screenplay), Burny Mattinson (story), Barry Johnson (story), Lorna Cook (story), Thom Enriquez (story), Andy Gaskill (story), Gary Trousdale (story), Jim Capobianco (story), Kevin Harkey (story), Jorgen Klubien (story), Chris Sanders (story), Tom Sito (story), Larry Leker (story), Joe Ranft (story), Rick Maki (story), Ed Gombert (story), Francis Glebas (story), Mark Kausler (story), J.T. Allen (additional story material), George Scribner (additional story material), Miguel Tejada-Flores (additional story material), Jenny Tripp (additional story material), Bob Tzudiker (additional story material), Christopher Vogler (additional story material), Kirk Wise (additional story material), Noni White (additional story material), Brenda Chapman (story supervisor)</t>
  </si>
  <si>
    <t>Rowan Atkinson, Matthew Broderick, Niketa Calame, Jim Cummings</t>
  </si>
  <si>
    <t>Lion cub and future king Simba searches for his identity. His eagerness to please others and penchant for testing his boundaries sometimes gets him into trouble.</t>
  </si>
  <si>
    <t>English, Swahili, Xhosa, Zulu</t>
  </si>
  <si>
    <t>Won 2 Oscars. Another 33 wins &amp; 30 nominations.</t>
  </si>
  <si>
    <t>tt0110357</t>
  </si>
  <si>
    <t>Buena Vista</t>
  </si>
  <si>
    <t>http://disney.go.com/lionking/</t>
  </si>
  <si>
    <t>Fred Zinnemann</t>
  </si>
  <si>
    <t>The Prestige</t>
  </si>
  <si>
    <t>10/20/2006</t>
  </si>
  <si>
    <t>Drama, Mystery, Sci-Fi</t>
  </si>
  <si>
    <t>Jonathan Nolan (screenplay), Christopher Nolan (screenplay), Christopher Priest (novel)</t>
  </si>
  <si>
    <t>Hugh Jackman, Christian Bale, Michael Caine, Piper Perabo</t>
  </si>
  <si>
    <t>Two stage magicians engage in competitive one-upmanship in an attempt to create the ultimate stage illusion.</t>
  </si>
  <si>
    <t>Nominated for 2 Oscars. Another 5 wins &amp; 36 nominations.</t>
  </si>
  <si>
    <t>tt0482571</t>
  </si>
  <si>
    <t>2/20/2007</t>
  </si>
  <si>
    <t>Buena Vista Pictures</t>
  </si>
  <si>
    <t>http://touchstone.movies.go.com/index.html?dlink=prestige</t>
  </si>
  <si>
    <t>Garth Davis</t>
  </si>
  <si>
    <t>Apocalypse Now</t>
  </si>
  <si>
    <t>8/15/1979</t>
  </si>
  <si>
    <t>John Milius, Francis Ford Coppola, Michael Herr (narration)</t>
  </si>
  <si>
    <t>Marlon Brando, Martin Sheen, Robert Duvall, Frederic Forrest</t>
  </si>
  <si>
    <t>During the Vietnam War, Captain Willard is sent on a dangerous mission into Cambodia to assassinate a renegade colonel who has set himself up as a god among a local tribe.</t>
  </si>
  <si>
    <t>English, French, Vietnamese</t>
  </si>
  <si>
    <t>Won 2 Oscars. Another 18 wins &amp; 31 nominations.</t>
  </si>
  <si>
    <t>tt0078788</t>
  </si>
  <si>
    <t>11/20/2001</t>
  </si>
  <si>
    <t>http://www.zoetrope.com/zoe_films.cgi?page=films&amp;action=show_one&amp;film_id=13</t>
  </si>
  <si>
    <t>Gary Trousdale, Kirk Wise</t>
  </si>
  <si>
    <t>Memento</t>
  </si>
  <si>
    <t>5/25/2001</t>
  </si>
  <si>
    <t>Christopher Nolan (screenplay), Jonathan Nolan (short story "Memento Mori")</t>
  </si>
  <si>
    <t>Guy Pearce, Carrie-Anne Moss, Joe Pantoliano, Mark Boone Junior</t>
  </si>
  <si>
    <t>A man juggles searching for his wife's murderer and keeping his short-term memory loss from being an obstacle.</t>
  </si>
  <si>
    <t>Nominated for 2 Oscars. Another 55 wins &amp; 55 nominations.</t>
  </si>
  <si>
    <t>tt0209144</t>
  </si>
  <si>
    <t>Newmarket Films</t>
  </si>
  <si>
    <t>http://www.otnemem.com</t>
  </si>
  <si>
    <t>Gavin O'Connor</t>
  </si>
  <si>
    <t>The Great Dictator</t>
  </si>
  <si>
    <t>Comedy, Drama, War</t>
  </si>
  <si>
    <t>Charles Chaplin, Jack Oakie, Reginald Gardiner, Henry Daniell</t>
  </si>
  <si>
    <t>Dictator Adenoid Hynkel tries to expand his empire while a poor Jewish barber tries to avoid persecution from Hynkel's regime.</t>
  </si>
  <si>
    <t>English, Esperanto</t>
  </si>
  <si>
    <t>tt0032553</t>
  </si>
  <si>
    <t>George Cukor</t>
  </si>
  <si>
    <t>Sunset Boulevard</t>
  </si>
  <si>
    <t>9/29/1950</t>
  </si>
  <si>
    <t>Drama, Film-Noir</t>
  </si>
  <si>
    <t>Charles Brackett, Billy Wilder, D.M. Marshman Jr.</t>
  </si>
  <si>
    <t>William Holden, Gloria Swanson, Erich von Stroheim, Nancy Olson</t>
  </si>
  <si>
    <t>A screenwriter is hired to rework a faded silent film star's script only to find himself developing a dangerous relationship.</t>
  </si>
  <si>
    <t>Won 3 Oscars. Another 15 wins &amp; 18 nominations.</t>
  </si>
  <si>
    <t>tt0043014</t>
  </si>
  <si>
    <t>11/26/2002</t>
  </si>
  <si>
    <t>Alien</t>
  </si>
  <si>
    <t>6/22/1979</t>
  </si>
  <si>
    <t>Horror, Sci-Fi</t>
  </si>
  <si>
    <t>Dan O'Bannon (story), Ronald Shusett (story), Dan O'Bannon (screenplay)</t>
  </si>
  <si>
    <t>Tom Skerritt, Sigourney Weaver, Veronica Cartwright, Harry Dean Stanton</t>
  </si>
  <si>
    <t>After a space merchant vessel perceives an unknown transmission as a distress call, its landing on the source moon finds one of the crew attacked by a mysterious life-form, and they soon realize that its life cycle has merely begun.</t>
  </si>
  <si>
    <t>UK, USA</t>
  </si>
  <si>
    <t>Won 1 Oscar. Another 16 wins &amp; 19 nominations.</t>
  </si>
  <si>
    <t>tt0078748</t>
  </si>
  <si>
    <t>http://www.foxmovies.com/index1.html</t>
  </si>
  <si>
    <t>George Miller</t>
  </si>
  <si>
    <t>Dr. Strangelove or: How I Learned to Stop Worrying and Love the Bomb</t>
  </si>
  <si>
    <t>1/29/1964</t>
  </si>
  <si>
    <t>Comedy</t>
  </si>
  <si>
    <t>Stanley Kubrick</t>
  </si>
  <si>
    <t>Stanley Kubrick (screenplay), Terry Southern (screenplay), Peter George (screenplay), Peter George (based on the book: "Red Alert" by)</t>
  </si>
  <si>
    <t>Peter Sellers, George C. Scott, Sterling Hayden, Keenan Wynn</t>
  </si>
  <si>
    <t>An insane general triggers a path to nuclear holocaust that a war room full of politicians and generals frantically try to stop.</t>
  </si>
  <si>
    <t>English, Russian</t>
  </si>
  <si>
    <t>Nominated for 4 Oscars. Another 13 wins &amp; 6 nominations.</t>
  </si>
  <si>
    <t>tt0057012</t>
  </si>
  <si>
    <t>Sony Pictures</t>
  </si>
  <si>
    <t>George Roy Hill</t>
  </si>
  <si>
    <t>Paths of Glory</t>
  </si>
  <si>
    <t>Stanley Kubrick (screenplay), Calder Willingham (screenplay), Jim Thompson (screenplay), Humphrey Cobb (based on the novel "Paths of Glory" by)</t>
  </si>
  <si>
    <t>Kirk Douglas, Ralph Meeker, Adolphe Menjou, George Macready</t>
  </si>
  <si>
    <t>After refusing to attack an enemy position, a general accuses the soldiers of cowardice and their commanding officer must defend them.</t>
  </si>
  <si>
    <t>English, German, Latin</t>
  </si>
  <si>
    <t>Nominated for 1 BAFTA Film Award. Another 4 wins &amp; 2 nominations.</t>
  </si>
  <si>
    <t>tt0050825</t>
  </si>
  <si>
    <t>5/15/2001</t>
  </si>
  <si>
    <t>Giuseppe Tornatore</t>
  </si>
  <si>
    <t>Django Unchained</t>
  </si>
  <si>
    <t>12/25/2012</t>
  </si>
  <si>
    <t>Drama, Western</t>
  </si>
  <si>
    <t>Jamie Foxx, Christoph Waltz, Leonardo DiCaprio, Kerry Washington</t>
  </si>
  <si>
    <t>With the help of a German bounty hunter , a freed slave sets out to rescue his wife from a brutal Mississippi plantation owner.</t>
  </si>
  <si>
    <t>English, German, French, Italian</t>
  </si>
  <si>
    <t>Won 2 Oscars. Another 56 wins &amp; 151 nominations.</t>
  </si>
  <si>
    <t>tt1853728</t>
  </si>
  <si>
    <t>4/16/2013</t>
  </si>
  <si>
    <t>The Weinstein Co.</t>
  </si>
  <si>
    <t>http://unchainedmovie.com/</t>
  </si>
  <si>
    <t>Gore Verbinski</t>
  </si>
  <si>
    <t>The Shining</t>
  </si>
  <si>
    <t>6/13/1980</t>
  </si>
  <si>
    <t>Drama, Horror</t>
  </si>
  <si>
    <t>Stephen King (novel), Stanley Kubrick (screenplay), Diane Johnson (screenplay)</t>
  </si>
  <si>
    <t>Jack Nicholson, Shelley Duvall, Danny Lloyd, Scatman Crothers</t>
  </si>
  <si>
    <t>A family heads to an isolated hotel for the winter where an evil and spiritual presence influences the father into violence, while his psychic son sees horrific forebodings from the past and of the future.</t>
  </si>
  <si>
    <t>3 wins &amp; 5 nominations.</t>
  </si>
  <si>
    <t>tt0081505</t>
  </si>
  <si>
    <t>6/29/1999</t>
  </si>
  <si>
    <t>Gus Van Sant</t>
  </si>
  <si>
    <t>Witness for the Prosecution</t>
  </si>
  <si>
    <t>Agatha Christie (in Agatha Christie's international stage success), Billy Wilder (screen play), Harry Kurnitz (screen play), Lawrence B. Marcus (adaptation)</t>
  </si>
  <si>
    <t>Tyrone Power, Marlene Dietrich, Charles Laughton, Elsa Lanchester</t>
  </si>
  <si>
    <t>A veteran British barrister must defend his client in a murder trial that has surprise after surprise.</t>
  </si>
  <si>
    <t>English, German</t>
  </si>
  <si>
    <t>Nominated for 6 Oscars. Another 3 wins &amp; 9 nominations.</t>
  </si>
  <si>
    <t>tt0051201</t>
  </si>
  <si>
    <t>MGM</t>
  </si>
  <si>
    <t>Guy Ritchie</t>
  </si>
  <si>
    <t>The Dark Knight Rises</t>
  </si>
  <si>
    <t>7/20/2012</t>
  </si>
  <si>
    <t>Action, Thriller</t>
  </si>
  <si>
    <t>Christian Bale, Gary Oldman, Tom Hardy, Joseph Gordon-Levitt</t>
  </si>
  <si>
    <t>Eight years after the Joker's reign of anarchy, the Dark Knight, with the help of the enigmatic Selina, is forced from his imposed exile to save Gotham City, now on the edge of total annihilation, from the brutal guerrilla terrorist Bane.</t>
  </si>
  <si>
    <t>English, Arabic</t>
  </si>
  <si>
    <t>Nominated for 1 BAFTA Film Award. Another 38 wins &amp; 101 nominations.</t>
  </si>
  <si>
    <t>tt1345836</t>
  </si>
  <si>
    <t>http://www.thedarkknightrises.com/</t>
  </si>
  <si>
    <t>Harold Ramis</t>
  </si>
  <si>
    <t>WALL·E</t>
  </si>
  <si>
    <t>6/27/2008</t>
  </si>
  <si>
    <t>Animation, Adventure, Family</t>
  </si>
  <si>
    <t>Andrew Stanton (original story by), Pete Docter (original story by), Andrew Stanton (screenplay), Jim Reardon (screenplay)</t>
  </si>
  <si>
    <t>Ben Burtt, Elissa Knight, Jeff Garlin, Fred Willard</t>
  </si>
  <si>
    <t>In the distant future, a small waste-collecting robot inadvertently embarks on a space journey that will ultimately decide the fate of mankind.</t>
  </si>
  <si>
    <t>Won 1 Oscar. Another 90 wins &amp; 90 nominations.</t>
  </si>
  <si>
    <t>tt0910970</t>
  </si>
  <si>
    <t>11/18/2008</t>
  </si>
  <si>
    <t>Walt Disney Pictures</t>
  </si>
  <si>
    <t>http://www.wall-e.com/</t>
  </si>
  <si>
    <t>Henry Koster</t>
  </si>
  <si>
    <t>American Beauty</t>
  </si>
  <si>
    <t>Drama, Romance</t>
  </si>
  <si>
    <t>Sam Mendes</t>
  </si>
  <si>
    <t>Alan Ball</t>
  </si>
  <si>
    <t>Kevin Spacey, Annette Bening, Thora Birch, Wes Bentley</t>
  </si>
  <si>
    <t>A sexually frustrated suburban father has a mid-life crisis after becoming infatuated with his daughter's best friend.</t>
  </si>
  <si>
    <t>Won 5 Oscars. Another 103 wins &amp; 98 nominations.</t>
  </si>
  <si>
    <t>tt0169547</t>
  </si>
  <si>
    <t>Dream Works</t>
  </si>
  <si>
    <t>http://www.amazon.com/exec/obidos/subst/video/misc/dreamworks/american-beauty/ab-home.html/002-3821383-4244813</t>
  </si>
  <si>
    <t>Henry Selick</t>
  </si>
  <si>
    <t>Once Upon a Time in America</t>
  </si>
  <si>
    <t>Sergio Leone</t>
  </si>
  <si>
    <t>Harry Grey (novel), Leonardo Benvenuti (screenplay), Piero De Bernardi (screenplay), Enrico Medioli (screenplay), Franco Arcalli (screenplay), Franco Ferrini (screenplay), Sergio Leone (screenplay), Stuart Kaminsky (additional dialogue)</t>
  </si>
  <si>
    <t>Robert De Niro, James Woods, Elizabeth McGovern, Joe Pesci</t>
  </si>
  <si>
    <t>A former Prohibition-era Jewish gangster returns to the Lower East Side of Manhattan over thirty years later, where he once again must confront the ghosts and regrets of his old life.</t>
  </si>
  <si>
    <t>Italy, USA</t>
  </si>
  <si>
    <t>Nominated for 2 Golden Globes. Another 11 wins &amp; 7 nominations.</t>
  </si>
  <si>
    <t>tt0087843</t>
  </si>
  <si>
    <t>Warner Home Video</t>
  </si>
  <si>
    <t>Howard Hawks</t>
  </si>
  <si>
    <t>Aliens</t>
  </si>
  <si>
    <t>7/18/1986</t>
  </si>
  <si>
    <t>James Cameron (story by), David Giler (story by), Walter Hill (story by), Dan O'Bannon (based on characters created by), Ronald Shusett (based on characters created by), James Cameron (screenplay)</t>
  </si>
  <si>
    <t>Sigourney Weaver, Carrie Henn, Michael Biehn, Paul Reiser</t>
  </si>
  <si>
    <t>The moon from Alien (1979) has been colonized, but contact is lost. This time, the rescue team has impressive firepower, but will it be enough?</t>
  </si>
  <si>
    <t>Won 2 Oscars. Another 18 wins &amp; 22 nominations.</t>
  </si>
  <si>
    <t>tt0090605</t>
  </si>
  <si>
    <t>20th Century Fox Film Corporat</t>
  </si>
  <si>
    <t>Citizen Kane</t>
  </si>
  <si>
    <t>Drama, Mystery</t>
  </si>
  <si>
    <t>Orson Welles</t>
  </si>
  <si>
    <t>Herman J. Mankiewicz (original screen play), Orson Welles (original screen play)</t>
  </si>
  <si>
    <t>Joseph Cotten, Dorothy Comingore, Agnes Moorehead, Ruth Warrick</t>
  </si>
  <si>
    <t>Following the death of a publishing tycoon, news reporters scramble to discover the meaning of his final utterance.</t>
  </si>
  <si>
    <t>Won 1 Oscar. Another 9 wins &amp; 12 nominations.</t>
  </si>
  <si>
    <t>tt0033467</t>
  </si>
  <si>
    <t>9/25/2001</t>
  </si>
  <si>
    <t>RKO Radio Pictures</t>
  </si>
  <si>
    <t>J.J. Abrams</t>
  </si>
  <si>
    <t>North by Northwest</t>
  </si>
  <si>
    <t>9/26/1959</t>
  </si>
  <si>
    <t>Action, Adventure, Mystery</t>
  </si>
  <si>
    <t>Ernest Lehman</t>
  </si>
  <si>
    <t>Cary Grant, Eva Marie Saint, James Mason, Jessie Royce Landis</t>
  </si>
  <si>
    <t>A hapless New York advertising executive is mistaken for a government agent by a group of foreign spies, and is pursued across the country while he looks for a way to survive.</t>
  </si>
  <si>
    <t>Nominated for 3 Oscars. Another 8 wins &amp; 4 nominations.</t>
  </si>
  <si>
    <t>tt0053125</t>
  </si>
  <si>
    <t>8/29/2000</t>
  </si>
  <si>
    <t>Turner Entertainment</t>
  </si>
  <si>
    <t>Jacques Tourneur</t>
  </si>
  <si>
    <t>Vertigo</t>
  </si>
  <si>
    <t>7/21/1958</t>
  </si>
  <si>
    <t>Mystery, Romance, Thriller</t>
  </si>
  <si>
    <t>Alec Coppel (screenplay), Samuel A. Taylor (screenplay), Pierre Boileau (novel), Thomas Narcejac (novel)</t>
  </si>
  <si>
    <t>James Stewart, Kim Novak, Barbara Bel Geddes, Tom Helmore</t>
  </si>
  <si>
    <t>A San Francisco detective suffering from acrophobia investigates the strange activities of an old friend's wife, all the while becoming dangerously obsessed with her.</t>
  </si>
  <si>
    <t>Nominated for 2 Oscars. Another 8 wins &amp; 4 nominations.</t>
  </si>
  <si>
    <t>tt0052357</t>
  </si>
  <si>
    <t>Star Wars: Episode VI - Return of the Jedi</t>
  </si>
  <si>
    <t>5/25/1983</t>
  </si>
  <si>
    <t>Richard Marquand</t>
  </si>
  <si>
    <t>Lawrence Kasdan (screenplay), George Lucas (screenplay), George Lucas (story by)</t>
  </si>
  <si>
    <t>After a daring mission to rescue Han Solo from Jabba the Hutt, the rebels dispatch to Endor to destroy a more powerful Death Star. Meanwhile, Luke struggles to help Vader back from the dark side without falling into the Emperor's trap.</t>
  </si>
  <si>
    <t>Nominated for 4 Oscars. Another 20 wins &amp; 16 nominations.</t>
  </si>
  <si>
    <t>tt0086190</t>
  </si>
  <si>
    <t>http://www.starwars.com/episode-vi/</t>
  </si>
  <si>
    <t>James Gunn</t>
  </si>
  <si>
    <t>Braveheart</t>
  </si>
  <si>
    <t>5/24/1995</t>
  </si>
  <si>
    <t>Mel Gibson</t>
  </si>
  <si>
    <t>Randall Wallace</t>
  </si>
  <si>
    <t>James Robinson, Sean Lawlor, Sandy Nelson, James Cosmo</t>
  </si>
  <si>
    <t>When his secret bride is executed for assaulting an English soldier who tried to rape her, Sir William Wallace begins a revolt against King Edward I of England.</t>
  </si>
  <si>
    <t>English, French, Latin, Scottish Gaelic</t>
  </si>
  <si>
    <t>Won 5 Oscars. Another 26 wins &amp; 29 nominations.</t>
  </si>
  <si>
    <t>tt0112573</t>
  </si>
  <si>
    <t>James Mangold</t>
  </si>
  <si>
    <t>Reservoir Dogs</t>
  </si>
  <si>
    <t>Quentin Tarantino, Roger Avary (background radio dialog), Quentin Tarantino (background radio dialog)</t>
  </si>
  <si>
    <t>Harvey Keitel, Tim Roth, Michael Madsen, Chris Penn</t>
  </si>
  <si>
    <t>After a simple jewelry heist goes terribly wrong, the surviving criminals begin to suspect that one of them is a police informant.</t>
  </si>
  <si>
    <t>9 wins &amp; 15 nominations.</t>
  </si>
  <si>
    <t>tt0105236</t>
  </si>
  <si>
    <t>James McTeigue</t>
  </si>
  <si>
    <t>Double Indemnity</t>
  </si>
  <si>
    <t>Crime, Drama, Film-Noir</t>
  </si>
  <si>
    <t>Billy Wilder (screenplay), Raymond Chandler (screenplay), James M. Cain (from the novel by)</t>
  </si>
  <si>
    <t>Fred MacMurray, Barbara Stanwyck, Edward G. Robinson, Porter Hall</t>
  </si>
  <si>
    <t>An insurance representative lets himself be talked into a murder/insurance fraud scheme that arouses an insurance investigator's suspicions.</t>
  </si>
  <si>
    <t>Nominated for 7 Oscars. Another 2 wins &amp; 2 nominations.</t>
  </si>
  <si>
    <t>tt0036775</t>
  </si>
  <si>
    <t>Jared Bush, Byron Howard, Rich Moore</t>
  </si>
  <si>
    <t>Requiem for a Dream</t>
  </si>
  <si>
    <t>12/15/2000</t>
  </si>
  <si>
    <t>Hubert Selby Jr. (based on the book by), Hubert Selby Jr. (screenplay), Darren Aronofsky (screenplay)</t>
  </si>
  <si>
    <t>Ellen Burstyn, Jared Leto, Jennifer Connelly, Marlon Wayans</t>
  </si>
  <si>
    <t>The drug-induced utopias of four Coney Island people are shattered when their addictions run deep.</t>
  </si>
  <si>
    <t>Nominated for 1 Oscar. Another 33 wins &amp; 62 nominations.</t>
  </si>
  <si>
    <t>tt0180093</t>
  </si>
  <si>
    <t>5/22/2001</t>
  </si>
  <si>
    <t>Artisan Entertainment</t>
  </si>
  <si>
    <t>http://www.requiemforadream.com</t>
  </si>
  <si>
    <t>Jim Sheridan</t>
  </si>
  <si>
    <t>Lawrence of Arabia</t>
  </si>
  <si>
    <t>Adventure, Biography, Drama</t>
  </si>
  <si>
    <t>T.E. Lawrence (writings), Robert Bolt (screenplay), Michael Wilson (screenplay)</t>
  </si>
  <si>
    <t>Peter O'Toole, Alec Guinness, Anthony Quinn, Jack Hawkins</t>
  </si>
  <si>
    <t>The story of T.E. Lawrence, the English officer who successfully united and led the diverse, often warring, Arab tribes during World War I in order to fight the Turks.</t>
  </si>
  <si>
    <t>English, Arabic, Turkish</t>
  </si>
  <si>
    <t>Won 7 Oscars. Another 23 wins &amp; 14 nominations.</t>
  </si>
  <si>
    <t>tt0056172</t>
  </si>
  <si>
    <t>Joel Coen, Ethan Coen</t>
  </si>
  <si>
    <t>The Kid</t>
  </si>
  <si>
    <t>Carl Miller, Edna Purviance, Jackie Coogan, Charles Chaplin</t>
  </si>
  <si>
    <t>The Tramp cares for an abandoned child, but events put that relationship in jeopardy.</t>
  </si>
  <si>
    <t>1 win.</t>
  </si>
  <si>
    <t>tt0012349</t>
  </si>
  <si>
    <t>First National Pictures Inc.</t>
  </si>
  <si>
    <t>John Carpenter</t>
  </si>
  <si>
    <t>A Clockwork Orange</t>
  </si>
  <si>
    <t>Crime, Drama, Sci-Fi</t>
  </si>
  <si>
    <t>Stanley Kubrick (screenplay), Anthony Burgess (novel)</t>
  </si>
  <si>
    <t>Malcolm McDowell, Patrick Magee, Michael Bates, Warren Clarke</t>
  </si>
  <si>
    <t>In future Britain, Alex DeLarge, a charismatic and psycopath delinquent, who likes to practice crimes and ultra-violence with his gang, is jailed and volunteers for an experimental aversion therapy developed by the government in an effort to solve society's crime problem - but not all goes according to plan.</t>
  </si>
  <si>
    <t>Nominated for 4 Oscars. Another 9 wins &amp; 17 nominations.</t>
  </si>
  <si>
    <t>tt0066921</t>
  </si>
  <si>
    <t>John Ford</t>
  </si>
  <si>
    <t>Amadeus</t>
  </si>
  <si>
    <t>9/19/1984</t>
  </si>
  <si>
    <t>Peter Shaffer (original stage play), Peter Shaffer (original screenplay)</t>
  </si>
  <si>
    <t>F. Murray Abraham, Tom Hulce, Elizabeth Berridge, Roy Dotrice</t>
  </si>
  <si>
    <t>The incredible story of Wolfgang Amadeus Mozart, told by his peer and secret rival Antonio Salieri - now confined to an insane asylum.</t>
  </si>
  <si>
    <t>English, Italian, Latin, German</t>
  </si>
  <si>
    <t>Won 8 Oscars. Another 33 wins &amp; 14 nominations.</t>
  </si>
  <si>
    <t>tt0086879</t>
  </si>
  <si>
    <t>12/16/1997</t>
  </si>
  <si>
    <t>http://movies.warnerbros.com/amadeus</t>
  </si>
  <si>
    <t>John Frankenheimer</t>
  </si>
  <si>
    <t>To Kill a Mockingbird</t>
  </si>
  <si>
    <t>3/16/1963</t>
  </si>
  <si>
    <t>Robert Mulligan</t>
  </si>
  <si>
    <t>Harper Lee (based on her novel "To Kill a Mockingbird"), Horton Foote (screenplay)</t>
  </si>
  <si>
    <t>Gregory Peck, John Megna, Frank Overton, Rosemary Murphy</t>
  </si>
  <si>
    <t>Atticus Finch, a lawyer in the Depression-era South, defends a black man against an undeserved rape charge, and his children against prejudice.</t>
  </si>
  <si>
    <t>Won 3 Oscars. Another 10 wins &amp; 16 nominations.</t>
  </si>
  <si>
    <t>tt0056592</t>
  </si>
  <si>
    <t>4/28/1998</t>
  </si>
  <si>
    <t>Universal International Pictur</t>
  </si>
  <si>
    <t>John G. Avildsen</t>
  </si>
  <si>
    <t>Eternal Sunshine of the Spotless Mind</t>
  </si>
  <si>
    <t>3/19/2004</t>
  </si>
  <si>
    <t>Drama, Romance, Sci-Fi</t>
  </si>
  <si>
    <t>Michel Gondry</t>
  </si>
  <si>
    <t>Charlie Kaufman (story), Michel Gondry (story), Pierre Bismuth (story), Charlie Kaufman (screenplay)</t>
  </si>
  <si>
    <t>Jim Carrey, Kate Winslet, Gerry Robert Byrne, Elijah Wood</t>
  </si>
  <si>
    <t>When their relationship turns sour, a couple undergoes a procedure to have each other erased from their memories. But it is only through the process of loss that they discover what they had to begin with.</t>
  </si>
  <si>
    <t>Won 1 Oscar. Another 70 wins &amp; 109 nominations.</t>
  </si>
  <si>
    <t>tt0338013</t>
  </si>
  <si>
    <t>9/28/2004</t>
  </si>
  <si>
    <t>http://www.eternalsunshine.com/</t>
  </si>
  <si>
    <t>John Huston</t>
  </si>
  <si>
    <t>Singin' in the Rain</t>
  </si>
  <si>
    <t>Comedy, Musical, Romance</t>
  </si>
  <si>
    <t>Stanley Donen, Gene Kelly</t>
  </si>
  <si>
    <t>Betty Comden (story by), Adolph Green (story by)</t>
  </si>
  <si>
    <t>Gene Kelly, Donald O'Connor, Debbie Reynolds, Jean Hagen</t>
  </si>
  <si>
    <t>A silent film production company and cast make a difficult transition to sound.</t>
  </si>
  <si>
    <t>Nominated for 2 Oscars. Another 5 wins &amp; 7 nominations.</t>
  </si>
  <si>
    <t>tt0045152</t>
  </si>
  <si>
    <t>8/26/1997</t>
  </si>
  <si>
    <t>John Lasseter</t>
  </si>
  <si>
    <t>Taxi Driver</t>
  </si>
  <si>
    <t>Paul Schrader</t>
  </si>
  <si>
    <t>Diahnne Abbott, Frank Adu, Victor Argo, Gino Ardito</t>
  </si>
  <si>
    <t>A mentally unstable Vietnam War veteran works as a night-time taxi driver in New York City where the perceived decadence and sleaze feeds his urge for violent action, while attempting to save a preadolescent prostitute in the process.</t>
  </si>
  <si>
    <t>Nominated for 4 Oscars. Another 21 wins &amp; 15 nominations.</t>
  </si>
  <si>
    <t>tt0075314</t>
  </si>
  <si>
    <t>6/15/1999</t>
  </si>
  <si>
    <t>John McTiernan</t>
  </si>
  <si>
    <t>The Sting</t>
  </si>
  <si>
    <t>12/25/1973</t>
  </si>
  <si>
    <t>Comedy, Crime, Drama</t>
  </si>
  <si>
    <t>David S. Ward</t>
  </si>
  <si>
    <t>Paul Newman, Robert Redford, Robert Shaw, Charles Durning</t>
  </si>
  <si>
    <t>In Chicago in September 1936, a young con man seeking revenge for his murdered partner teams up with a master of the big con to win a fortune from a criminal banker.</t>
  </si>
  <si>
    <t>Won 7 Oscars. Another 10 wins &amp; 6 nominations.</t>
  </si>
  <si>
    <t>tt0070735</t>
  </si>
  <si>
    <t>John Sturges</t>
  </si>
  <si>
    <t>Toy Story 3</t>
  </si>
  <si>
    <t>6/18/2010</t>
  </si>
  <si>
    <t>Animation, Adventure, Comedy</t>
  </si>
  <si>
    <t>Lee Unkrich</t>
  </si>
  <si>
    <t>John Lasseter (story by), Andrew Stanton (story by), Lee Unkrich (story by), Michael Arndt (screenplay)</t>
  </si>
  <si>
    <t>Tom Hanks, Tim Allen, Joan Cusack, Ned Beatty</t>
  </si>
  <si>
    <t>The toys are mistakenly delivered to a day-care center instead of the attic right before Andy leaves for college, and it's up to Woody to convince the other toys that they weren't abandoned and to return home.</t>
  </si>
  <si>
    <t>Won 2 Oscars. Another 59 wins &amp; 91 nominations.</t>
  </si>
  <si>
    <t>tt0435761</t>
  </si>
  <si>
    <t>http://www.disney.com/ToyStory</t>
  </si>
  <si>
    <t>Jon Watts</t>
  </si>
  <si>
    <t>2001: A Space Odyssey</t>
  </si>
  <si>
    <t>Adventure, Sci-Fi</t>
  </si>
  <si>
    <t>Stanley Kubrick (screenplay), Arthur C. Clarke (screenplay)</t>
  </si>
  <si>
    <t>Keir Dullea, Gary Lockwood, William Sylvester, Daniel Richter</t>
  </si>
  <si>
    <t>Humanity finds a mysterious, obviously artificial object buried beneath the Lunar surface and, with the intelligent computer H.A.L. 9000, sets off on a quest.</t>
  </si>
  <si>
    <t>Won 1 Oscar. Another 13 wins &amp; 8 nominations.</t>
  </si>
  <si>
    <t>tt0062622</t>
  </si>
  <si>
    <t>8/25/1998</t>
  </si>
  <si>
    <t>Full Metal Jacket</t>
  </si>
  <si>
    <t>Gustav Hasford (novel), Stanley Kubrick (screenplay), Michael Herr (screenplay), Gustav Hasford (screenplay)</t>
  </si>
  <si>
    <t>Matthew Modine, Adam Baldwin, Vincent D'Onofrio, R. Lee Ermey</t>
  </si>
  <si>
    <t>A pragmatic U.S. Marine observes the dehumanizing effects the Vietnam War has on his fellow recruits from their brutal boot camp training to the bloody street fighting in Hue.</t>
  </si>
  <si>
    <t>English, Vietnamese</t>
  </si>
  <si>
    <t>Nominated for 1 Oscar. Another 7 wins &amp; 9 nominations.</t>
  </si>
  <si>
    <t>tt0093058</t>
  </si>
  <si>
    <t>Joseph L. Mankiewicz</t>
  </si>
  <si>
    <t>Baby Driver</t>
  </si>
  <si>
    <t>6/28/2017</t>
  </si>
  <si>
    <t>Action, Crime, Music</t>
  </si>
  <si>
    <t>Ansel Elgort, Jon Bernthal, Jon Hamm, Eiza González</t>
  </si>
  <si>
    <t>After being coerced into working for a crime boss, a young getaway driver finds himself taking part in a heist doomed to fail.</t>
  </si>
  <si>
    <t>1 win &amp; 1 nomination.</t>
  </si>
  <si>
    <t>tt3890160</t>
  </si>
  <si>
    <t>http://www.babydriver-movie.com/</t>
  </si>
  <si>
    <t>Joss Whedon</t>
  </si>
  <si>
    <t>Toy Story</t>
  </si>
  <si>
    <t>11/22/1995</t>
  </si>
  <si>
    <t>John Lasseter (original story by), Pete Docter (original story by), Andrew Stanton (original story by), Joe Ranft (original story by), Joss Whedon (screenplay), Andrew Stanton (screenplay), Joel Cohen (screenplay), Alec Sokolow (screenplay)</t>
  </si>
  <si>
    <t>Tom Hanks, Tim Allen, Don Rickles, Jim Varney</t>
  </si>
  <si>
    <t>A cowboy doll is profoundly threatened and jealous when a new spaceman figure supplants him as top toy in a boy's room.</t>
  </si>
  <si>
    <t>Nominated for 3 Oscars. Another 23 wins &amp; 18 nominations.</t>
  </si>
  <si>
    <t>tt0114709</t>
  </si>
  <si>
    <t>3/20/2001</t>
  </si>
  <si>
    <t>Inglourious Basterds</t>
  </si>
  <si>
    <t>8/21/2009</t>
  </si>
  <si>
    <t>Adventure, Drama, War</t>
  </si>
  <si>
    <t>Quentin Tarantino, Eli Roth</t>
  </si>
  <si>
    <t>Brad Pitt, Mélanie Laurent, Christoph Waltz, Eli Roth</t>
  </si>
  <si>
    <t>In Nazi-occupied France during World War II, a plan to assassinate Nazi leaders by a group of Jewish U.S. soldiers coincides with a theatre owner's vengeful plans for the same.</t>
  </si>
  <si>
    <t>Won 1 Oscar. Another 129 wins &amp; 165 nominations.</t>
  </si>
  <si>
    <t>tt0361748</t>
  </si>
  <si>
    <t>12/15/2009</t>
  </si>
  <si>
    <t>The Weinstein Company</t>
  </si>
  <si>
    <t>http://www.inglouriousbasterds-movie.com/</t>
  </si>
  <si>
    <t>Lars von Trier</t>
  </si>
  <si>
    <t>Snatch</t>
  </si>
  <si>
    <t>1/19/2001</t>
  </si>
  <si>
    <t>Comedy, Crime</t>
  </si>
  <si>
    <t>Benicio Del Toro, Dennis Farina, Vinnie Jones, Brad Pitt</t>
  </si>
  <si>
    <t>Unscrupulous boxing promoters, violent bookmakers, a Russian gangster, incompetent amateur robbers, and supposedly Jewish jewelers fight to track down a priceless stolen diamond.</t>
  </si>
  <si>
    <t>4 wins &amp; 6 nominations.</t>
  </si>
  <si>
    <t>tt0208092</t>
  </si>
  <si>
    <t>Lasse Hallström</t>
  </si>
  <si>
    <t>The Apartment</t>
  </si>
  <si>
    <t>9/16/1960</t>
  </si>
  <si>
    <t>Billy Wilder, I.A.L. Diamond</t>
  </si>
  <si>
    <t>Jack Lemmon, Shirley MacLaine, Fred MacMurray, Ray Walston</t>
  </si>
  <si>
    <t>A man tries to rise in his company by letting its executives use his apartment for trysts, but complications and a romance of his own ensue.</t>
  </si>
  <si>
    <t>Won 5 Oscars. Another 19 wins &amp; 8 nominations.</t>
  </si>
  <si>
    <t>tt0053604</t>
  </si>
  <si>
    <t>6/19/2001</t>
  </si>
  <si>
    <t>http://www.mgm.com/title_title.php?title_star=APARTMEN</t>
  </si>
  <si>
    <t>All About Eve</t>
  </si>
  <si>
    <t>1/15/1951</t>
  </si>
  <si>
    <t>Joseph L. Mankiewicz (written for the screen by)</t>
  </si>
  <si>
    <t>Bette Davis, Anne Baxter, George Sanders, Celeste Holm</t>
  </si>
  <si>
    <t>An ingenue insinuates herself into the company of an established but aging stage actress and her circle of theater friends.</t>
  </si>
  <si>
    <t>Won 6 Oscars. Another 17 wins &amp; 17 nominations.</t>
  </si>
  <si>
    <t>tt0042192</t>
  </si>
  <si>
    <t>Lenny Abrahamson</t>
  </si>
  <si>
    <t>Monty Python and the Holy Grail</t>
  </si>
  <si>
    <t>5/25/1975</t>
  </si>
  <si>
    <t>Adventure, Comedy, Fantasy</t>
  </si>
  <si>
    <t>Terry Gilliam, Terry Jones</t>
  </si>
  <si>
    <t>Graham Chapman, John Cleese, Eric Idle, Terry Gilliam, Terry Jones, Michael Palin</t>
  </si>
  <si>
    <t>Graham Chapman, John Cleese, Eric Idle, Terry Gilliam</t>
  </si>
  <si>
    <t>King Arthur and his knights embark on a low-budget search for the Grail, encountering many, very silly obstacles.</t>
  </si>
  <si>
    <t>English, French, Latin</t>
  </si>
  <si>
    <t>UK</t>
  </si>
  <si>
    <t>2 wins &amp; 2 nominations.</t>
  </si>
  <si>
    <t>tt0071853</t>
  </si>
  <si>
    <t>Almi Cinema 5</t>
  </si>
  <si>
    <t>Lewis Milestone</t>
  </si>
  <si>
    <t>Scarface</t>
  </si>
  <si>
    <t>Oliver Stone (screenplay)</t>
  </si>
  <si>
    <t>Al Pacino, Steven Bauer, Michelle Pfeiffer, Mary Elizabeth Mastrantonio</t>
  </si>
  <si>
    <t>In Miami in 1980, a determined Cuban immigrant takes over a drug cartel and succumbs to greed.</t>
  </si>
  <si>
    <t>Nominated for 3 Golden Globes. Another 4 nominations.</t>
  </si>
  <si>
    <t>tt0086250</t>
  </si>
  <si>
    <t>9/30/2003</t>
  </si>
  <si>
    <t>Universal Films</t>
  </si>
  <si>
    <t>L.A. Confidential</t>
  </si>
  <si>
    <t>9/19/1997</t>
  </si>
  <si>
    <t>James Ellroy (novel), Brian Helgeland (screenplay), Curtis Hanson (screenplay)</t>
  </si>
  <si>
    <t>Kevin Spacey, Russell Crowe, Guy Pearce, James Cromwell</t>
  </si>
  <si>
    <t>As corruption grows in 1950s LA, three policemen - one strait-laced, one brutal, and one sleazy - investigate a series of murders with their own brand of justice.</t>
  </si>
  <si>
    <t>Won 2 Oscars. Another 85 wins &amp; 77 nominations.</t>
  </si>
  <si>
    <t>tt0119488</t>
  </si>
  <si>
    <t>4/22/1998</t>
  </si>
  <si>
    <t>M. Night Shyamalan</t>
  </si>
  <si>
    <t>Good Will Hunting</t>
  </si>
  <si>
    <t>Matt Damon, Ben Affleck</t>
  </si>
  <si>
    <t>Matt Damon, Ben Affleck, Stellan Skarsgård, John Mighton</t>
  </si>
  <si>
    <t>Will Hunting, a janitor at M.I.T., has a gift for mathematics, but needs help from a psychologist to find direction in his life.</t>
  </si>
  <si>
    <t>Won 2 Oscars. Another 22 wins &amp; 55 nominations.</t>
  </si>
  <si>
    <t>tt0119217</t>
  </si>
  <si>
    <t>http://www.miramax.com/movie/good-will-hunting/</t>
  </si>
  <si>
    <t>The Treasure of the Sierra Madre</t>
  </si>
  <si>
    <t>1/24/1948</t>
  </si>
  <si>
    <t>Adventure, Drama, Western</t>
  </si>
  <si>
    <t>John Huston (screenplay), B. Traven (based on the novel by)</t>
  </si>
  <si>
    <t>Humphrey Bogart, Walter Huston, Tim Holt, Bruce Bennett</t>
  </si>
  <si>
    <t>Fred Dobbs and Bob Curtin, two Americans searching for work in Mexico, convince an old prospector to help them mine for gold in the Sierra Madre Mountains.</t>
  </si>
  <si>
    <t>Won 3 Oscars. Another 12 wins &amp; 5 nominations.</t>
  </si>
  <si>
    <t>tt0040897</t>
  </si>
  <si>
    <t>WARNER BROTHERS PICTURES</t>
  </si>
  <si>
    <t>Mel Brooks</t>
  </si>
  <si>
    <t>Indiana Jones and the Last Crusade</t>
  </si>
  <si>
    <t>5/24/1989</t>
  </si>
  <si>
    <t>Jeffrey Boam (screenplay), George Lucas (story), Menno Meyjes (story), George Lucas (characters), Philip Kaufman (characters)</t>
  </si>
  <si>
    <t>Harrison Ford, Sean Connery, Denholm Elliott, Alison Doody</t>
  </si>
  <si>
    <t>When Dr. Henry Jones Sr. suddenly goes missing while pursuing the Holy Grail, eminent archaeologist Indiana Jones must follow in his father's footsteps to stop the Nazis from getting their hands on the Holy Grail first.</t>
  </si>
  <si>
    <t>English, German, Greek, Arabic</t>
  </si>
  <si>
    <t>Won 1 Oscar. Another 6 wins &amp; 20 nominations.</t>
  </si>
  <si>
    <t>tt0097576</t>
  </si>
  <si>
    <t>http://www.indianajones.com/</t>
  </si>
  <si>
    <t>Some Like It Hot</t>
  </si>
  <si>
    <t>4/14/1959</t>
  </si>
  <si>
    <t>Comedy, Romance</t>
  </si>
  <si>
    <t>Billy Wilder (screenplay), I.A.L. Diamond (screenplay), Robert Thoeren (suggested by a story by), Michael Logan (suggested by a story by)</t>
  </si>
  <si>
    <t>Marilyn Monroe, Tony Curtis, Jack Lemmon, George Raft</t>
  </si>
  <si>
    <t>When two male musicians witness a mob hit, they flee the state in an all-female band disguised as women, but further complications set in.</t>
  </si>
  <si>
    <t>Won 1 Oscar. Another 9 wins &amp; 13 nominations.</t>
  </si>
  <si>
    <t>tt0053291</t>
  </si>
  <si>
    <t>http://www.fjtlesoiseaux.fr/cinema.html</t>
  </si>
  <si>
    <t>Michael Cimino</t>
  </si>
  <si>
    <t>Batman Begins</t>
  </si>
  <si>
    <t>6/15/2005</t>
  </si>
  <si>
    <t>Bob Kane (characters), David S. Goyer (story), Christopher Nolan (screenplay), David S. Goyer (screenplay)</t>
  </si>
  <si>
    <t>Christian Bale, Michael Caine, Liam Neeson, Katie Holmes</t>
  </si>
  <si>
    <t>After training with his mentor, Batman begins his fight to free crime-ridden Gotham City from the corruption that Scarecrow and the League of Shadows have cast upon it.</t>
  </si>
  <si>
    <t>English, Urdu, Mandarin</t>
  </si>
  <si>
    <t>Nominated for 1 Oscar. Another 14 wins &amp; 71 nominations.</t>
  </si>
  <si>
    <t>tt0372784</t>
  </si>
  <si>
    <t>10/18/2005</t>
  </si>
  <si>
    <t>http://www.batmanbegins.com/</t>
  </si>
  <si>
    <t>Up</t>
  </si>
  <si>
    <t>5/29/2009</t>
  </si>
  <si>
    <t>Pete Docter, Bob Peterson</t>
  </si>
  <si>
    <t>Pete Docter (story by), Bob Peterson (story by), Tom McCarthy (story by), Bob Peterson (screenplay), Pete Docter (screenplay)</t>
  </si>
  <si>
    <t>Edward Asner, Christopher Plummer, Jordan Nagai, Bob Peterson</t>
  </si>
  <si>
    <t>Seventy-eight year old Carl Fredricksen travels to Paradise Falls in his home equipped with balloons, inadvertently taking a young stowaway.</t>
  </si>
  <si>
    <t>Won 2 Oscars. Another 74 wins &amp; 82 nominations.</t>
  </si>
  <si>
    <t>tt1049413</t>
  </si>
  <si>
    <t>http://Disney.com/UP</t>
  </si>
  <si>
    <t>Michael Mann</t>
  </si>
  <si>
    <t>The Third Man</t>
  </si>
  <si>
    <t>8/31/1949</t>
  </si>
  <si>
    <t>Film-Noir, Mystery, Thriller</t>
  </si>
  <si>
    <t>Graham Greene (by), Graham Greene (screen play)</t>
  </si>
  <si>
    <t>Joseph Cotten, Alida Valli, Orson Welles, Trevor Howard</t>
  </si>
  <si>
    <t>Pulp novelist Holly Martins travels to shadowy, postwar Vienna, only to find himself investigating the mysterious death of an old friend, Harry Lime.</t>
  </si>
  <si>
    <t>Won 1 Oscar. Another 4 wins &amp; 4 nominations.</t>
  </si>
  <si>
    <t>tt0041959</t>
  </si>
  <si>
    <t>11/30/1999</t>
  </si>
  <si>
    <t>Rialto Pictures</t>
  </si>
  <si>
    <t>http://www.rialtopictures.com/thirdman</t>
  </si>
  <si>
    <t>Unforgiven</t>
  </si>
  <si>
    <t>David Webb Peoples</t>
  </si>
  <si>
    <t>Clint Eastwood, Gene Hackman, Morgan Freeman, Richard Harris</t>
  </si>
  <si>
    <t>Retired Old West gunslinger William Munny reluctantly takes on one last job, with the help of his old partner and a young man.</t>
  </si>
  <si>
    <t>Won 4 Oscars. Another 40 wins &amp; 28 nominations.</t>
  </si>
  <si>
    <t>tt0105695</t>
  </si>
  <si>
    <t>Mike Nichols</t>
  </si>
  <si>
    <t>Judgment at Nuremberg</t>
  </si>
  <si>
    <t>12/18/1961</t>
  </si>
  <si>
    <t>Stanley Kramer</t>
  </si>
  <si>
    <t>Abby Mann, Abby Mann (based on his original story by)</t>
  </si>
  <si>
    <t>Spencer Tracy, Burt Lancaster, Richard Widmark, Marlene Dietrich</t>
  </si>
  <si>
    <t>In 1948, an American court in occupied Germany tries four Nazi judges for war crimes.</t>
  </si>
  <si>
    <t>Won 2 Oscars. Another 13 wins &amp; 25 nominations.</t>
  </si>
  <si>
    <t>tt0055031</t>
  </si>
  <si>
    <t>Raging Bull</t>
  </si>
  <si>
    <t>12/19/1980</t>
  </si>
  <si>
    <t>Biography, Drama, Sport</t>
  </si>
  <si>
    <t>Jake LaMotta (based on the book by), Joseph Carter (with), Peter Savage (with), Paul Schrader (screenplay), Mardik Martin (screenplay)</t>
  </si>
  <si>
    <t>Robert De Niro, Cathy Moriarty, Joe Pesci, Frank Vincent</t>
  </si>
  <si>
    <t>An emotionally self-destructive boxer's journey through life, as the violence and temper that leads him to the top in the ring destroys his life outside it.</t>
  </si>
  <si>
    <t>Won 2 Oscars. Another 22 wins &amp; 26 nominations.</t>
  </si>
  <si>
    <t>tt0081398</t>
  </si>
  <si>
    <t>Morten Tyldum</t>
  </si>
  <si>
    <t>The Great Escape</t>
  </si>
  <si>
    <t>Adventure, Drama, History</t>
  </si>
  <si>
    <t>Paul Brickhill (book), James Clavell (screenplay), W.R. Burnett (screenplay)</t>
  </si>
  <si>
    <t>Steve McQueen, James Garner, Richard Attenborough, James Donald</t>
  </si>
  <si>
    <t>Allied prisoners of war plan for several hundred of their number to escape from a German camp during World War II.</t>
  </si>
  <si>
    <t>English, German, French, Russian, Spanish</t>
  </si>
  <si>
    <t>Nominated for 1 Oscar. Another 2 wins &amp; 9 nominations.</t>
  </si>
  <si>
    <t>tt0057115</t>
  </si>
  <si>
    <t>VCI</t>
  </si>
  <si>
    <t>Moustapha Akkad</t>
  </si>
  <si>
    <t>Heat</t>
  </si>
  <si>
    <t>12/15/1995</t>
  </si>
  <si>
    <t>Al Pacino, Robert De Niro, Val Kilmer, Jon Voight</t>
  </si>
  <si>
    <t>A group of professional bank robbers start to feel the heat from police when they unknowingly leave a clue at their latest heist, while both sides attempt to find balance between their personal lives with their professional lives.</t>
  </si>
  <si>
    <t>12 nominations.</t>
  </si>
  <si>
    <t>tt0113277</t>
  </si>
  <si>
    <t>7/27/1999</t>
  </si>
  <si>
    <t>Oliver Stone</t>
  </si>
  <si>
    <t>Die Hard</t>
  </si>
  <si>
    <t>7/20/1988</t>
  </si>
  <si>
    <t>Roderick Thorp (novel), Jeb Stuart (screenplay), Steven E. de Souza (screenplay)</t>
  </si>
  <si>
    <t>Bruce Willis, Bonnie Bedelia, Reginald VelJohnson, Paul Gleason</t>
  </si>
  <si>
    <t>John McClane, officer of the NYPD, tries to save his wife Holly Gennaro and several others that were taken hostage by German terrorist Hans Gruber during a Christmas party at the Nakatomi Plaza in Los Angeles.</t>
  </si>
  <si>
    <t>English, German, Italian</t>
  </si>
  <si>
    <t>Nominated for 4 Oscars. Another 6 wins &amp; 2 nominations.</t>
  </si>
  <si>
    <t>tt0095016</t>
  </si>
  <si>
    <t>http://www.foxhome.com/diehardcollection/index_frames.html</t>
  </si>
  <si>
    <t>The Gold Rush</t>
  </si>
  <si>
    <t>Adventure, Comedy, Drama</t>
  </si>
  <si>
    <t>Charles Chaplin, Mack Swain, Tom Murray, Henry Bergman</t>
  </si>
  <si>
    <t>A prospector goes to the Klondike in search of gold and finds it and more.</t>
  </si>
  <si>
    <t>Nominated for 2 Oscars. Another 3 wins &amp; 1 nomination.</t>
  </si>
  <si>
    <t>tt0015864</t>
  </si>
  <si>
    <t>5/16/2000</t>
  </si>
  <si>
    <t>Janus Films</t>
  </si>
  <si>
    <t>Otto Preminger</t>
  </si>
  <si>
    <t>Chinatown</t>
  </si>
  <si>
    <t>6/20/1974</t>
  </si>
  <si>
    <t>Drama, Mystery, Thriller</t>
  </si>
  <si>
    <t>Robert Towne</t>
  </si>
  <si>
    <t>Jack Nicholson, Faye Dunaway, John Huston, Perry Lopez</t>
  </si>
  <si>
    <t>A private detective hired to expose an adulterer finds himself caught up in a web of deceit, corruption, and murder.</t>
  </si>
  <si>
    <t>English, Cantonese, Spanish</t>
  </si>
  <si>
    <t>Won 1 Oscar. Another 20 wins &amp; 24 nominations.</t>
  </si>
  <si>
    <t>tt0071315</t>
  </si>
  <si>
    <t>11/23/1999</t>
  </si>
  <si>
    <t>Paul Greengrass</t>
  </si>
  <si>
    <t>On the Waterfront</t>
  </si>
  <si>
    <t>6/22/1954</t>
  </si>
  <si>
    <t>Budd Schulberg (screenplay), Budd Schulberg (based upon an original story by), Malcolm Johnson (suggested by articles by)</t>
  </si>
  <si>
    <t>Marlon Brando, Karl Malden, Lee J. Cobb, Rod Steiger</t>
  </si>
  <si>
    <t>An ex-prize fighter turned longshoreman struggles to stand up to his corrupt union bosses.</t>
  </si>
  <si>
    <t>Won 8 Oscars. Another 21 wins &amp; 9 nominations.</t>
  </si>
  <si>
    <t>tt0047296</t>
  </si>
  <si>
    <t>10/23/2001</t>
  </si>
  <si>
    <t>Paul Thomas Anderson</t>
  </si>
  <si>
    <t>Mr. Smith Goes to Washington</t>
  </si>
  <si>
    <t>10/19/1939</t>
  </si>
  <si>
    <t>Comedy, Drama</t>
  </si>
  <si>
    <t>Sidney Buchman (screen play), Lewis R. Foster (story)</t>
  </si>
  <si>
    <t>Jean Arthur, James Stewart, Claude Rains, Edward Arnold</t>
  </si>
  <si>
    <t>A naive man is appointed to fill a vacancy in the United States Senate. His plans promptly collide with political corruption, but he doesn't back down.</t>
  </si>
  <si>
    <t>Won 1 Oscar. Another 4 wins &amp; 11 nominations.</t>
  </si>
  <si>
    <t>tt0031679</t>
  </si>
  <si>
    <t>8/21/2007</t>
  </si>
  <si>
    <t>ITVS</t>
  </si>
  <si>
    <t>http://www.mrsmithmovie.com/</t>
  </si>
  <si>
    <t>The General</t>
  </si>
  <si>
    <t>2/24/1927</t>
  </si>
  <si>
    <t>Action, Adventure, Comedy</t>
  </si>
  <si>
    <t>Buster Keaton, Clyde Bruckman, Al Boasberg (adapted by), Charles Henry Smith (adapted by)</t>
  </si>
  <si>
    <t>Buster Keaton, Marion Mack, Glen Cavender, Jim Farley</t>
  </si>
  <si>
    <t>When Union spies steal an engineer's beloved locomotive, he pursues it single-handedly and straight through enemy lines.</t>
  </si>
  <si>
    <t>2 wins &amp; 1 nomination.</t>
  </si>
  <si>
    <t>tt0017925</t>
  </si>
  <si>
    <t>10/26/1999</t>
  </si>
  <si>
    <t>United Artists Films</t>
  </si>
  <si>
    <t>Pete Docter, David Silverman, Lee Unkrich</t>
  </si>
  <si>
    <t>Inside Out</t>
  </si>
  <si>
    <t>6/19/2015</t>
  </si>
  <si>
    <t>Pete Docter, Ronnie Del Carmen</t>
  </si>
  <si>
    <t>Pete Docter (original story by), Ronnie Del Carmen (original story by), Pete Docter (screenplay), Meg LeFauve (screenplay), Josh Cooley (screenplay), Michael Arndt (additional story material by), Bill Hader (additional dialogue by), Amy Poehler (additional dialogue by), Simon Rich (additional story material by)</t>
  </si>
  <si>
    <t>Amy Poehler, Phyllis Smith, Richard Kind, Bill Hader</t>
  </si>
  <si>
    <t>After young Riley is uprooted from her Midwest life and moved to San Francisco, her emotions - Joy, Fear, Anger, Disgust and Sadness - conflict on how best to navigate a new city, house, and school.</t>
  </si>
  <si>
    <t>Won 1 Oscar. Another 92 wins &amp; 104 nominations.</t>
  </si>
  <si>
    <t>tt2096673</t>
  </si>
  <si>
    <t>Disney/Pixar</t>
  </si>
  <si>
    <t>https://www.facebook.com/PixarInsideOut</t>
  </si>
  <si>
    <t>The Bridge on the River Kwai</t>
  </si>
  <si>
    <t>12/14/1957</t>
  </si>
  <si>
    <t>Pierre Boulle (novel), Carl Foreman (screenplay), Michael Wilson (screenplay)</t>
  </si>
  <si>
    <t>William Holden, Alec Guinness, Jack Hawkins, Sessue Hayakawa</t>
  </si>
  <si>
    <t>After settling his differences with a Japanese PoW camp commander, a British colonel co-operates to oversee his men's construction of a railway bridge for their captors - while oblivious to a plan by the Allies to destroy it.</t>
  </si>
  <si>
    <t>English, Japanese, Thai</t>
  </si>
  <si>
    <t>Won 7 Oscars. Another 23 wins &amp; 7 nominations.</t>
  </si>
  <si>
    <t>tt0050212</t>
  </si>
  <si>
    <t>Peter Bogdanovich</t>
  </si>
  <si>
    <t>Room</t>
  </si>
  <si>
    <t>1/22/2016</t>
  </si>
  <si>
    <t>Emma Donoghue (screenplay), Emma Donoghue (novel)</t>
  </si>
  <si>
    <t>Brie Larson, Jacob Tremblay, Sean Bridgers, Wendy Crewson</t>
  </si>
  <si>
    <t>A young boy is raised within the confines of a small shed.</t>
  </si>
  <si>
    <t>Ireland, Canada, UK, USA</t>
  </si>
  <si>
    <t>Won 1 Oscar. Another 102 wins &amp; 132 nominations.</t>
  </si>
  <si>
    <t>tt3170832</t>
  </si>
  <si>
    <t>Element Pictures</t>
  </si>
  <si>
    <t>http://www.lahabitacion.com.ar/</t>
  </si>
  <si>
    <t>La La Land</t>
  </si>
  <si>
    <t>12/25/2016</t>
  </si>
  <si>
    <t>Comedy, Drama, Music</t>
  </si>
  <si>
    <t>Ryan Gosling, Emma Stone, Amiée Conn, Terry Walters</t>
  </si>
  <si>
    <t>A jazz pianist falls for an aspiring actress in Los Angeles.</t>
  </si>
  <si>
    <t>Won 6 Oscars. Another 197 wins &amp; 243 nominations.</t>
  </si>
  <si>
    <t>tt3783958</t>
  </si>
  <si>
    <t>4/25/2017</t>
  </si>
  <si>
    <t>Liongate Films</t>
  </si>
  <si>
    <t>http://www.lalaland.movie/</t>
  </si>
  <si>
    <t>Peter Weir</t>
  </si>
  <si>
    <t>Logan</t>
  </si>
  <si>
    <t>Action, Drama, Sci-Fi</t>
  </si>
  <si>
    <t>James Mangold (story by), Scott Frank (screenplay), James Mangold (screenplay), Michael Green (screenplay)</t>
  </si>
  <si>
    <t>Hugh Jackman, Patrick Stewart, Dafne Keen, Boyd Holbrook</t>
  </si>
  <si>
    <t>In the near future, a weary Logan cares for an ailing Professor X somewhere on the Mexican border. However, Logan's attempts to hide from the world and his legacy are upended when a young mutant arrives, pursued by dark forces.</t>
  </si>
  <si>
    <t>USA, Canada, Australia</t>
  </si>
  <si>
    <t>1 win &amp; 2 nominations.</t>
  </si>
  <si>
    <t>tt3315342</t>
  </si>
  <si>
    <t>5/23/2017</t>
  </si>
  <si>
    <t>http://www.foxmovies.com/movies/logan</t>
  </si>
  <si>
    <t>Blade Runner</t>
  </si>
  <si>
    <t>6/25/1982</t>
  </si>
  <si>
    <t>Sci-Fi, Thriller</t>
  </si>
  <si>
    <t>Hampton Fancher (screenplay), David Webb Peoples (screenplay), Philip K. Dick (novel)</t>
  </si>
  <si>
    <t>Harrison Ford, Rutger Hauer, Sean Young, Edward James Olmos</t>
  </si>
  <si>
    <t>A blade runner must pursue and try to terminate four replicants who stole a ship in space and have returned to Earth to find their creator.</t>
  </si>
  <si>
    <t>English, German, Cantonese, Japanese, Hungarian</t>
  </si>
  <si>
    <t>USA, Hong Kong, UK</t>
  </si>
  <si>
    <t>Nominated for 2 Oscars. Another 11 wins &amp; 16 nominations.</t>
  </si>
  <si>
    <t>tt0083658</t>
  </si>
  <si>
    <t>8/27/1997</t>
  </si>
  <si>
    <t>Lock, Stock and Two Smoking Barrels</t>
  </si>
  <si>
    <t>8/28/1998</t>
  </si>
  <si>
    <t>Jason Flemyng, Dexter Fletcher, Nick Moran, Jason Statham</t>
  </si>
  <si>
    <t>A botched card game in London triggers four friends, thugs, weed-growers, hard gangsters, loan sharks and debt collectors to collide with each other in a series of unexpected events, all for the sake of weed, cash and two antique shotguns.</t>
  </si>
  <si>
    <t>Nominated for 1 BAFTA Film Award. Another 13 wins &amp; 7 nominations.</t>
  </si>
  <si>
    <t>tt0120735</t>
  </si>
  <si>
    <t>8/31/1999</t>
  </si>
  <si>
    <t>Richard Attenborough</t>
  </si>
  <si>
    <t>Casino</t>
  </si>
  <si>
    <t>Robert De Niro, Sharon Stone, Joe Pesci, James Woods</t>
  </si>
  <si>
    <t>Greed, deception, money, power, and murder occur between two best friends: a mafia underboss and a casino owner, for a trophy wife over a gambling empire.</t>
  </si>
  <si>
    <t>France, USA</t>
  </si>
  <si>
    <t>Nominated for 1 Oscar. Another 3 wins &amp; 9 nominations.</t>
  </si>
  <si>
    <t>tt0112641</t>
  </si>
  <si>
    <t>2/24/1998</t>
  </si>
  <si>
    <t>Richard Brooks</t>
  </si>
  <si>
    <t>A Beautiful Mind</t>
  </si>
  <si>
    <t>Biography, Drama</t>
  </si>
  <si>
    <t>Ron Howard</t>
  </si>
  <si>
    <t>Akiva Goldsman, Sylvia Nasar (book)</t>
  </si>
  <si>
    <t>Russell Crowe, Ed Harris, Jennifer Connelly, Christopher Plummer</t>
  </si>
  <si>
    <t>After John Nash, a brilliant but asocial mathematician, accepts secret work in cryptography, his life takes a turn for the nightmarish.</t>
  </si>
  <si>
    <t>Won 4 Oscars. Another 33 wins &amp; 65 nominations.</t>
  </si>
  <si>
    <t>tt0268978</t>
  </si>
  <si>
    <t>6/25/2002</t>
  </si>
  <si>
    <t>http://www.abeautifulmind.com</t>
  </si>
  <si>
    <t>Richard Kelly</t>
  </si>
  <si>
    <t>The Elephant Man</t>
  </si>
  <si>
    <t>Christopher De Vore (screenplay), Eric Bergren (screenplay), David Lynch (screenplay), Frederick Treves (book), Ashley Montagu (in part on the book "The Elephant Man: A Study in Human Dignity")</t>
  </si>
  <si>
    <t>Anthony Hopkins, John Hurt, Anne Bancroft, John Gielgud</t>
  </si>
  <si>
    <t>A Victorian surgeon rescues a heavily disfigured man who is mistreated while scraping a living as a side-show freak. Behind his monstrous facade, there is revealed a person of intelligence and sensitivity.</t>
  </si>
  <si>
    <t>Nominated for 8 Oscars. Another 10 wins &amp; 14 nominations.</t>
  </si>
  <si>
    <t>tt0080678</t>
  </si>
  <si>
    <t>Paramount</t>
  </si>
  <si>
    <t>Richard Linklater</t>
  </si>
  <si>
    <t>Warrior</t>
  </si>
  <si>
    <t>Action, Drama, Sport</t>
  </si>
  <si>
    <t>Gavin O'Connor (screenplay), Anthony Tambakis (screenplay), Cliff Dorfman (screenplay), Gavin O'Connor (story), Cliff Dorfman (story)</t>
  </si>
  <si>
    <t>Joel Edgerton, Tom Hardy, Nick Nolte, Jennifer Morrison</t>
  </si>
  <si>
    <t>The youngest son of an alcoholic former boxer returns home, where he's trained by his father for competition in a mixed martial arts tournament - a path that puts the fighter on a collision course with his estranged, older brother.</t>
  </si>
  <si>
    <t>Nominated for 1 Oscar. Another 6 wins &amp; 20 nominations.</t>
  </si>
  <si>
    <t>tt1291584</t>
  </si>
  <si>
    <t>12/20/2011</t>
  </si>
  <si>
    <t>Lionsgate</t>
  </si>
  <si>
    <t>http://www.WarriorFilm.com</t>
  </si>
  <si>
    <t>V for Vendetta</t>
  </si>
  <si>
    <t>3/17/2006</t>
  </si>
  <si>
    <t>Action, Drama, Thriller</t>
  </si>
  <si>
    <t>Lilly Wachowski (screenplay), Lana Wachowski (screenplay), David Lloyd (graphic novel art)</t>
  </si>
  <si>
    <t>Natalie Portman, Hugo Weaving, Stephen Rea, Stephen Fry</t>
  </si>
  <si>
    <t>In a future British tyranny, a shadowy freedom fighter, known only by the alias of "V", plots to overthrow it with the help of a young woman.</t>
  </si>
  <si>
    <t>USA, UK, Germany</t>
  </si>
  <si>
    <t>7 wins &amp; 27 nominations.</t>
  </si>
  <si>
    <t>tt0434409</t>
  </si>
  <si>
    <t>http://vforvendetta.warnerbros.com/</t>
  </si>
  <si>
    <t>The Wolf of Wall Street</t>
  </si>
  <si>
    <t>12/25/2013</t>
  </si>
  <si>
    <t>Biography, Comedy, Crime</t>
  </si>
  <si>
    <t>Terence Winter (screenplay), Jordan Belfort (book)</t>
  </si>
  <si>
    <t>Leonardo DiCaprio, Jonah Hill, Margot Robbie, Matthew McConaughey</t>
  </si>
  <si>
    <t>Based on the true story of Jordan Belfort, from his rise to a wealthy stock-broker living the high life to his fall involving crime, corruption and the federal government.</t>
  </si>
  <si>
    <t>Nominated for 5 Oscars. Another 38 wins &amp; 165 nominations.</t>
  </si>
  <si>
    <t>tt0993846</t>
  </si>
  <si>
    <t>3/25/2014</t>
  </si>
  <si>
    <t>Paramount Studios</t>
  </si>
  <si>
    <t>http://www.thewolfofwallstreet.com/</t>
  </si>
  <si>
    <t>Rob Reiner</t>
  </si>
  <si>
    <t>Dial M for Murder</t>
  </si>
  <si>
    <t>5/29/1954</t>
  </si>
  <si>
    <t>Crime, Film-Noir, Thriller</t>
  </si>
  <si>
    <t>Frederick Knott (screen play), Frederick Knott (adapted from his play)</t>
  </si>
  <si>
    <t>Ray Milland, Grace Kelly, Robert Cummings, John Williams</t>
  </si>
  <si>
    <t>An ex-tennis pro carries out a plot to murder his wife. When things go wrong, he improvises a brilliant plan B.</t>
  </si>
  <si>
    <t>Nominated for 1 BAFTA Film Award. Another 3 wins &amp; 2 nominations.</t>
  </si>
  <si>
    <t>tt0046912</t>
  </si>
  <si>
    <t>Robert Aldrich</t>
  </si>
  <si>
    <t>Hacksaw Ridge</t>
  </si>
  <si>
    <t>Robert Schenkkan (screenplay), Andrew Knight (screenplay)</t>
  </si>
  <si>
    <t>Andrew Garfield, Richard Pyros, Jacob Warner, Milo Gibson</t>
  </si>
  <si>
    <t>WWII American Army Medic Desmond T. Doss, who served during the Battle of Okinawa, refuses to kill people, and becomes the first man in American history to receive the Medal of Honor without firing a shot.</t>
  </si>
  <si>
    <t>English, Japanese</t>
  </si>
  <si>
    <t>Australia, USA</t>
  </si>
  <si>
    <t>Won 2 Oscars. Another 37 wins &amp; 95 nominations.</t>
  </si>
  <si>
    <t>tt2119532</t>
  </si>
  <si>
    <t>2/21/2017</t>
  </si>
  <si>
    <t>Summit Entertainment</t>
  </si>
  <si>
    <t>http://www.hacksawridge.movie/</t>
  </si>
  <si>
    <t>Robert Hamer</t>
  </si>
  <si>
    <t>Gone with the Wind</t>
  </si>
  <si>
    <t>1/17/1940</t>
  </si>
  <si>
    <t>Drama, History, Romance</t>
  </si>
  <si>
    <t>Victor Fleming, George Cukor, Sam Wood</t>
  </si>
  <si>
    <t>Margaret Mitchell (story of the old south "Gone with the Wind"), Sidney Howard (screenplay)</t>
  </si>
  <si>
    <t>Thomas Mitchell, Barbara O'Neil, Vivien Leigh, Evelyn Keyes</t>
  </si>
  <si>
    <t>A manipulative woman and a roguish man conduct a turbulent romance during the American Civil War and Reconstruction periods.</t>
  </si>
  <si>
    <t>Won 8 Oscars. Another 10 wins &amp; 9 nominations.</t>
  </si>
  <si>
    <t>tt0031381</t>
  </si>
  <si>
    <t>Loew's Inc.</t>
  </si>
  <si>
    <t>http://warnervideo.com/gonewiththewind/</t>
  </si>
  <si>
    <t>The Message</t>
  </si>
  <si>
    <t>H.A.L. Craig, Tewfik El-Hakim, A.B. Jawdat El-Sahhar, A.B. Rahman El-Sharkawi, Mohammad Ali Maher</t>
  </si>
  <si>
    <t>Anthony Quinn, Irene Papas, Michael Ansara, Johnny Sekka</t>
  </si>
  <si>
    <t>In the 7th century, Mohammed, Peace Be Upon Him, is visited by Angel Gabriel who urges him to lead the people of Mecca and worship God. But they're exiled in Medina before returning to ...</t>
  </si>
  <si>
    <t>Lebanon, Libya, Kuwait, Morocco, UK</t>
  </si>
  <si>
    <t>tt0074896</t>
  </si>
  <si>
    <t>Anchor Bay Entertainment</t>
  </si>
  <si>
    <t>Robert Rossen</t>
  </si>
  <si>
    <t>Rebecca</t>
  </si>
  <si>
    <t>Drama, Mystery, Romance</t>
  </si>
  <si>
    <t>Daphne Du Maurier (celebrated novel), Robert E. Sherwood (screen play), Joan Harrison (screen play), Philip MacDonald (adaptation), Michael Hogan (adaptation)</t>
  </si>
  <si>
    <t>Laurence Olivier, Joan Fontaine, George Sanders, Judith Anderson</t>
  </si>
  <si>
    <t>A self-conscious bride is tormented by the memory of her husband's dead first wife.</t>
  </si>
  <si>
    <t>Won 2 Oscars. Another 4 wins &amp; 10 nominations.</t>
  </si>
  <si>
    <t>tt0032976</t>
  </si>
  <si>
    <t>3/13/2001</t>
  </si>
  <si>
    <t>Trainspotting</t>
  </si>
  <si>
    <t>John Hodge (screenplay), Irvine Welsh (novel)</t>
  </si>
  <si>
    <t>Ewan McGregor, Ewen Bremner, Jonny Lee Miller, Kevin McKidd</t>
  </si>
  <si>
    <t>Renton, deeply immersed in the Edinburgh drug scene, tries to clean up and get out, despite the allure of the drugs and influence of friends.</t>
  </si>
  <si>
    <t>Nominated for 1 Oscar. Another 23 wins &amp; 32 nominations.</t>
  </si>
  <si>
    <t>tt0117951</t>
  </si>
  <si>
    <t>3/24/1998</t>
  </si>
  <si>
    <t>http://www.miramax.com/movie/trainspotting/</t>
  </si>
  <si>
    <t>The Deer Hunter</t>
  </si>
  <si>
    <t>2/23/1979</t>
  </si>
  <si>
    <t>Michael Cimino (story), Deric Washburn (story), Louis Garfinkle (story), Quinn K. Redeker (story), Deric Washburn (screenplay)</t>
  </si>
  <si>
    <t>Robert De Niro, John Cazale, John Savage, Christopher Walken</t>
  </si>
  <si>
    <t>An in-depth examination of the ways in which the U.S. Vietnam War impacts and disrupts the lives of people in a small industrial town in Pennsylvania.</t>
  </si>
  <si>
    <t>English, Russian, Vietnamese, French</t>
  </si>
  <si>
    <t>Won 5 Oscars. Another 17 wins &amp; 26 nominations.</t>
  </si>
  <si>
    <t>tt0077416</t>
  </si>
  <si>
    <t>Cool Hand Luke</t>
  </si>
  <si>
    <t>Stuart Rosenberg</t>
  </si>
  <si>
    <t>Donn Pearce (screenplay), Frank Pierson (screenplay), Donn Pearce (novel)</t>
  </si>
  <si>
    <t>Paul Newman, George Kennedy, J.D. Cannon, Lou Antonio</t>
  </si>
  <si>
    <t>A man refuses to conform to life in a rural prison.</t>
  </si>
  <si>
    <t>Won 1 Oscar. Another 3 wins &amp; 9 nominations.</t>
  </si>
  <si>
    <t>tt0061512</t>
  </si>
  <si>
    <t>Ron Clements, John Musker</t>
  </si>
  <si>
    <t>Gran Torino</t>
  </si>
  <si>
    <t>Nick Schenk (screenplay), Dave Johannson (story), Nick Schenk (story)</t>
  </si>
  <si>
    <t>Clint Eastwood, Christopher Carley, Bee Vang, Ahney Her</t>
  </si>
  <si>
    <t>Disgruntled Korean War veteran Walt Kowalski sets out to reform his neighbor, a Hmong teenager who tried to steal Kowalski's prized possession: a 1972 Gran Torino.</t>
  </si>
  <si>
    <t>English, Hmong</t>
  </si>
  <si>
    <t>Germany, USA</t>
  </si>
  <si>
    <t>Nominated for 1 Golden Globe. Another 20 wins &amp; 17 nominations.</t>
  </si>
  <si>
    <t>tt1205489</t>
  </si>
  <si>
    <t>Warner Bros. Pictures/Village Roadshow</t>
  </si>
  <si>
    <t>http://www.thegrantorino.com/</t>
  </si>
  <si>
    <t>The Big Lebowski</t>
  </si>
  <si>
    <t>Jeff Bridges, John Goodman, Julianne Moore, Steve Buscemi</t>
  </si>
  <si>
    <t>"The Dude" Lebowski, mistaken for a millionaire Lebowski, seeks restitution for his ruined rug and enlists his bowling buddies to help get it.</t>
  </si>
  <si>
    <t>English, German, Hebrew, Spanish</t>
  </si>
  <si>
    <t>4 wins &amp; 17 nominations.</t>
  </si>
  <si>
    <t>tt0118715</t>
  </si>
  <si>
    <t>10/27/1998</t>
  </si>
  <si>
    <t>The Thing</t>
  </si>
  <si>
    <t>Horror, Mystery, Sci-Fi</t>
  </si>
  <si>
    <t>Bill Lancaster (screenplay), John W. Campbell Jr. (story)</t>
  </si>
  <si>
    <t>Kurt Russell, Wilford Brimley, T.K. Carter, David Clennon</t>
  </si>
  <si>
    <t>A research facility in Antarctica comes across an alien force that can become anything it touches with 100% accuracy. The members must now find out who's human and who's not before it's too late.</t>
  </si>
  <si>
    <t>English, Norwegian</t>
  </si>
  <si>
    <t>3 nominations.</t>
  </si>
  <si>
    <t>tt0084787</t>
  </si>
  <si>
    <t>http://www.theofficialjohncarpenter.com/pages/themovies/th/th.html</t>
  </si>
  <si>
    <t>Sam Peckinpah</t>
  </si>
  <si>
    <t>It Happened One Night</t>
  </si>
  <si>
    <t>2/22/1934</t>
  </si>
  <si>
    <t>Robert Riskin (screen play), Samuel Hopkins Adams (based on the short story by)</t>
  </si>
  <si>
    <t>Clark Gable, Claudette Colbert, Walter Connolly, Roscoe Karns</t>
  </si>
  <si>
    <t>A spoiled heiress running away from her family is helped by a man who is actually a reporter in need of a story.</t>
  </si>
  <si>
    <t>Won 5 Oscars. Another 5 wins &amp; 1 nomination.</t>
  </si>
  <si>
    <t>tt0025316</t>
  </si>
  <si>
    <t>12/28/1999</t>
  </si>
  <si>
    <t>Sony Pictures Home Entertainment</t>
  </si>
  <si>
    <t>Sam Wood, Edmund Goulding</t>
  </si>
  <si>
    <t>Fargo</t>
  </si>
  <si>
    <t>William H. Macy, Steve Buscemi, Peter Stormare, Kristin Rudrüd</t>
  </si>
  <si>
    <t>Jerry Lundegaard's inept crime falls apart due to his and his henchmen's bungling and the persistent police work of the quite pregnant Marge Gunderson.</t>
  </si>
  <si>
    <t>Won 2 Oscars. Another 79 wins &amp; 59 nominations.</t>
  </si>
  <si>
    <t>tt0116282</t>
  </si>
  <si>
    <t>6/24/1997</t>
  </si>
  <si>
    <t>http://www.mgm.com/title_title.do?title_star=FARGO</t>
  </si>
  <si>
    <t>Sean Penn</t>
  </si>
  <si>
    <t>The Sixth Sense</t>
  </si>
  <si>
    <t>Bruce Willis, Haley Joel Osment, Toni Collette, Olivia Williams</t>
  </si>
  <si>
    <t>A boy who communicates with spirits that don't know they're dead seeks the help of a disheartened child psychologist.</t>
  </si>
  <si>
    <t>English, Latin, Spanish</t>
  </si>
  <si>
    <t>Nominated for 6 Oscars. Another 32 wins &amp; 47 nominations.</t>
  </si>
  <si>
    <t>tt0167404</t>
  </si>
  <si>
    <t>3/28/2000</t>
  </si>
  <si>
    <t>Hollywood/Buena Vista</t>
  </si>
  <si>
    <t>http://movies.go.com/moviesdynamic/movies/movie?id=505420</t>
  </si>
  <si>
    <t>Finding Nemo</t>
  </si>
  <si>
    <t>5/30/2003</t>
  </si>
  <si>
    <t>Andrew Stanton (original story by), Andrew Stanton (screenplay), Bob Peterson (screenplay), David Reynolds (screenplay)</t>
  </si>
  <si>
    <t>Albert Brooks, Ellen DeGeneres, Alexander Gould, Willem Dafoe</t>
  </si>
  <si>
    <t>After his son is captured in the Great Barrier Reef and taken to Sydney, a timid clownfish sets out on a journey to bring him home.</t>
  </si>
  <si>
    <t>Won 1 Oscar. Another 49 wins &amp; 64 nominations.</t>
  </si>
  <si>
    <t>tt0266543</t>
  </si>
  <si>
    <t>http://disney.go.com/disneyvideos/animatedfilms/findingnemo/index2.html</t>
  </si>
  <si>
    <t>Mary and Max</t>
  </si>
  <si>
    <t>Animation, Comedy, Drama</t>
  </si>
  <si>
    <t>Toni Collette, Philip Seymour Hoffman, Barry Humphries, Eric Bana</t>
  </si>
  <si>
    <t>A tale of friendship between two unlikely pen pals: Mary, a lonely, eight-year-old girl living in the suburbs of Melbourne, and Max, a forty-four-year old, severely obese man living in New York.</t>
  </si>
  <si>
    <t>English, Yiddish</t>
  </si>
  <si>
    <t>Australia</t>
  </si>
  <si>
    <t>4 wins &amp; 9 nominations.</t>
  </si>
  <si>
    <t>tt0978762</t>
  </si>
  <si>
    <t>6/15/2010</t>
  </si>
  <si>
    <t>IFC Films</t>
  </si>
  <si>
    <t>http://www.maryandmax.com/</t>
  </si>
  <si>
    <t>No Country for Old Men</t>
  </si>
  <si>
    <t>11/21/2007</t>
  </si>
  <si>
    <t>Joel Coen (screenplay), Ethan Coen (screenplay), Cormac McCarthy (novel)</t>
  </si>
  <si>
    <t>Tommy Lee Jones, Javier Bardem, Josh Brolin, Woody Harrelson</t>
  </si>
  <si>
    <t>Violence and mayhem ensue after a hunter stumbles upon a drug deal gone wrong and more than two million dollars in cash near the Rio Grande.</t>
  </si>
  <si>
    <t>Won 4 Oscars. Another 156 wins &amp; 132 nominations.</t>
  </si>
  <si>
    <t>tt0477348</t>
  </si>
  <si>
    <t>http://www.nocountryforoldmen-themovie.com</t>
  </si>
  <si>
    <t>How to Train Your Dragon</t>
  </si>
  <si>
    <t>3/26/2010</t>
  </si>
  <si>
    <t>Animation, Action, Adventure</t>
  </si>
  <si>
    <t>William Davies (screenplay), Dean DeBlois (screenplay), Chris Sanders (screenplay), Cressida Cowell (book)</t>
  </si>
  <si>
    <t>Jay Baruchel, Gerard Butler, Craig Ferguson, America Ferrera</t>
  </si>
  <si>
    <t>A hapless young Viking who aspires to hunt dragons becomes the unlikely friend of a young dragon himself, and learns there may be more to the creatures than he assumed.</t>
  </si>
  <si>
    <t>Nominated for 2 Oscars. Another 26 wins &amp; 61 nominations.</t>
  </si>
  <si>
    <t>tt0892769</t>
  </si>
  <si>
    <t>10/15/2010</t>
  </si>
  <si>
    <t>Paramount/DWA</t>
  </si>
  <si>
    <t>http://www.HowToTrainYourDragon.com/</t>
  </si>
  <si>
    <t>There Will Be Blood</t>
  </si>
  <si>
    <t>1/25/2008</t>
  </si>
  <si>
    <t>Drama, History</t>
  </si>
  <si>
    <t>Paul Thomas Anderson (screenplay), Upton Sinclair (novel)</t>
  </si>
  <si>
    <t>Daniel Day-Lewis, Martin Stringer, Matthew Braden Stringer, Jacob Stringer</t>
  </si>
  <si>
    <t>A story of family, religion, hatred, oil and madness, focusing on a turn-of-the-century prospector in the early days of the business.</t>
  </si>
  <si>
    <t>English, American Sign Language</t>
  </si>
  <si>
    <t>Won 2 Oscars. Another 106 wins &amp; 135 nominations.</t>
  </si>
  <si>
    <t>tt0469494</t>
  </si>
  <si>
    <t>Paramount Vantage</t>
  </si>
  <si>
    <t>http://www.therewillbeblood.com</t>
  </si>
  <si>
    <t>Steve McQueen</t>
  </si>
  <si>
    <t>Into the Wild</t>
  </si>
  <si>
    <t>10/19/2007</t>
  </si>
  <si>
    <t>Sean Penn (screenplay), Jon Krakauer (book)</t>
  </si>
  <si>
    <t>Emile Hirsch, Marcia Gay Harden, William Hurt, Jena Malone</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</si>
  <si>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</si>
  <si>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English, Danish</t>
  </si>
  <si>
    <t>Nominated for 2 Oscars. Another 23 wins &amp; 99 nominations.</t>
  </si>
  <si>
    <t>tt0758758</t>
  </si>
  <si>
    <t>http://www.intothewild.com/</t>
  </si>
  <si>
    <t>Kill Bill: Vol. 1</t>
  </si>
  <si>
    <t>Action, Crime, Thriller</t>
  </si>
  <si>
    <t>Quentin Tarantino, Quentin Tarantino (character The Bride), Uma Thurman (character The Bride)</t>
  </si>
  <si>
    <t>Uma Thurman, Lucy Liu, Vivica A. Fox, Daryl Hannah</t>
  </si>
  <si>
    <t>The Bride wakens from a four-year coma. The child she carried in her womb is gone. Now she must wreak vengeance on the team of assassins who betrayed her - a team she was once part of.</t>
  </si>
  <si>
    <t>Nominated for 1 Golden Globe. Another 27 wins &amp; 99 nominations.</t>
  </si>
  <si>
    <t>tt0266697</t>
  </si>
  <si>
    <t>4/13/2004</t>
  </si>
  <si>
    <t>http://www.kill-bill.com/</t>
  </si>
  <si>
    <t>Gone Girl</t>
  </si>
  <si>
    <t>Gillian Flynn (screenplay), Gillian Flynn (novel)</t>
  </si>
  <si>
    <t>Ben Affleck, Rosamund Pike, Neil Patrick Harris, Tyler Perry</t>
  </si>
  <si>
    <t>With his wife's disappearance having become the focus of an intense media circus, a man sees the spotlight turned on him when it's suspected that he may not be innocent.</t>
  </si>
  <si>
    <t>Nominated for 1 Oscar. Another 64 wins &amp; 176 nominations.</t>
  </si>
  <si>
    <t>tt2267998</t>
  </si>
  <si>
    <t>1/13/2015</t>
  </si>
  <si>
    <t>http://www.findamazingamy.com/</t>
  </si>
  <si>
    <t>Tate Taylor</t>
  </si>
  <si>
    <t>Life of Brian</t>
  </si>
  <si>
    <t>8/17/1979</t>
  </si>
  <si>
    <t>Terry Jones</t>
  </si>
  <si>
    <t>Graham Chapman, John Cleese, Terry Gilliam, Eric Idle, Terry Jones, Michael Palin</t>
  </si>
  <si>
    <t>Graham Chapman, John Cleese, Terry Gilliam, Eric Idle</t>
  </si>
  <si>
    <t>Brian is born on the original Christmas, in the stable next door. He spends his life being mistaken for a messiah.</t>
  </si>
  <si>
    <t>English, Latin</t>
  </si>
  <si>
    <t>tt0079470</t>
  </si>
  <si>
    <t>4/30/1999</t>
  </si>
  <si>
    <t>http://www.pythonline.com</t>
  </si>
  <si>
    <t>Terry George</t>
  </si>
  <si>
    <t>Network</t>
  </si>
  <si>
    <t>11/27/1976</t>
  </si>
  <si>
    <t>Paddy Chayefsky</t>
  </si>
  <si>
    <t>Faye Dunaway, William Holden, Peter Finch, Robert Duvall</t>
  </si>
  <si>
    <t>A television network cynically exploits a deranged former anchor's ravings and revelations about the news media for its own profit.</t>
  </si>
  <si>
    <t>Won 4 Oscars. Another 15 wins &amp; 25 nominations.</t>
  </si>
  <si>
    <t>tt0074958</t>
  </si>
  <si>
    <t>MGM/United Artists</t>
  </si>
  <si>
    <t>Terry Gilliam</t>
  </si>
  <si>
    <t>Shutter Island</t>
  </si>
  <si>
    <t>2/19/2010</t>
  </si>
  <si>
    <t>Laeta Kalogridis (screenplay), Dennis Lehane (novel)</t>
  </si>
  <si>
    <t>Leonardo DiCaprio, Mark Ruffalo, Ben Kingsley, Max von Sydow</t>
  </si>
  <si>
    <t>In 1954, a U.S. marshal investigates the disappearance of a murderess who escaped from a hospital for the criminally insane.</t>
  </si>
  <si>
    <t>8 wins &amp; 62 nominations.</t>
  </si>
  <si>
    <t>tt1130884</t>
  </si>
  <si>
    <t>http://www.shutterisland.com/</t>
  </si>
  <si>
    <t>In the Name of the Father</t>
  </si>
  <si>
    <t>2/25/1994</t>
  </si>
  <si>
    <t>Gerry Conlon (autobiographical book "Proved Innocent"), Terry George (screenplay), Jim Sheridan (screenplay)</t>
  </si>
  <si>
    <t>Alison Crosbie, Daniel Day-Lewis, Philip King, Emma Thompson</t>
  </si>
  <si>
    <t>A man's coerced confession to an IRA bombing he did not commit results in the imprisonment of his father as well. An English lawyer fights to free them.</t>
  </si>
  <si>
    <t>Ireland, UK, USA</t>
  </si>
  <si>
    <t>Nominated for 7 Oscars. Another 7 wins &amp; 21 nominations.</t>
  </si>
  <si>
    <t>tt0107207</t>
  </si>
  <si>
    <t>Rush</t>
  </si>
  <si>
    <t>9/27/2013</t>
  </si>
  <si>
    <t>Action, Biography, Drama</t>
  </si>
  <si>
    <t>Peter Morgan</t>
  </si>
  <si>
    <t>Chris Hemsworth, Daniel Brühl, Olivia Wilde, Alexandra Maria Lara</t>
  </si>
  <si>
    <t>The merciless 1970s rivalry between Formula One rivals James Hunt and Niki Lauda.</t>
  </si>
  <si>
    <t>English, German, Italian, French, Spanish</t>
  </si>
  <si>
    <t>UK, Germany, USA</t>
  </si>
  <si>
    <t>Nominated for 2 Golden Globes. Another 6 wins &amp; 62 nominations.</t>
  </si>
  <si>
    <t>tt1979320</t>
  </si>
  <si>
    <t>1/28/2014</t>
  </si>
  <si>
    <t>http://www.rushmovie.com/</t>
  </si>
  <si>
    <t>Tim Burton</t>
  </si>
  <si>
    <t>Hotel Rwanda</t>
  </si>
  <si>
    <t>Keir Pearson, Terry George</t>
  </si>
  <si>
    <t>Don Cheadle, Xolani Mali, Desmond Dube, Hakeem Kae-Kazim</t>
  </si>
  <si>
    <t>Paul Rusesabagina was a hotel manager who housed over a thousand Tutsi refugees during their struggle against the Hutu militia in Rwanda.</t>
  </si>
  <si>
    <t>UK, South Africa, Italy</t>
  </si>
  <si>
    <t>Nominated for 3 Oscars. Another 16 wins &amp; 45 nominations.</t>
  </si>
  <si>
    <t>tt0395169</t>
  </si>
  <si>
    <t>http://www.hotelrwanda.com/</t>
  </si>
  <si>
    <t>Tim Miller</t>
  </si>
  <si>
    <t>Platoon</t>
  </si>
  <si>
    <t>Tom Berenger, Keith David, Willem Dafoe, Forest Whitaker</t>
  </si>
  <si>
    <t>A young recruit in Vietnam faces a moral crisis when confronted with the horrors of war and the duality of man.</t>
  </si>
  <si>
    <t>Won 4 Oscars. Another 19 wins &amp; 14 nominations.</t>
  </si>
  <si>
    <t>tt0091763</t>
  </si>
  <si>
    <t>Orion Pictures</t>
  </si>
  <si>
    <t>Tom Hooper</t>
  </si>
  <si>
    <t>Song of the Sea</t>
  </si>
  <si>
    <t>Tomm Moore</t>
  </si>
  <si>
    <t>Will Collins, Tomm Moore (story by)</t>
  </si>
  <si>
    <t>David Rawle, Brendan Gleeson, Lisa Hannigan, Fionnula Flanagan</t>
  </si>
  <si>
    <t>Ben, a young Irish boy, and his little sister Saoirse, a girl who can turn into a seal, go on an adventure to free the fairies and save the spirit world.</t>
  </si>
  <si>
    <t>English, Irish, Scottish Gaelic</t>
  </si>
  <si>
    <t>Ireland, Denmark, Belgium, Luxembourg, France</t>
  </si>
  <si>
    <t>Nominated for 1 Oscar. Another 11 wins &amp; 21 nominations.</t>
  </si>
  <si>
    <t>tt1865505</t>
  </si>
  <si>
    <t>3/17/2015</t>
  </si>
  <si>
    <t>GKIDS</t>
  </si>
  <si>
    <t>http://www.facebook.com/songoftheseamovie</t>
  </si>
  <si>
    <t>Tom McCarthy</t>
  </si>
  <si>
    <t>Ben-Hur</t>
  </si>
  <si>
    <t>1/29/1960</t>
  </si>
  <si>
    <t>William Wyler</t>
  </si>
  <si>
    <t>Lew Wallace (novel), Karl Tunberg (screenplay)</t>
  </si>
  <si>
    <t>Charlton Heston, Jack Hawkins, Haya Harareet, Stephen Boyd</t>
  </si>
  <si>
    <t>When a Jewish prince is betrayed and sent into slavery by a Roman friend, he regains his freedom and comes back for revenge.</t>
  </si>
  <si>
    <t>Won 11 Oscars. Another 16 wins &amp; 13 nominations.</t>
  </si>
  <si>
    <t>tt0052618</t>
  </si>
  <si>
    <t>9/13/2005</t>
  </si>
  <si>
    <t>Stand by Me</t>
  </si>
  <si>
    <t>8/22/1986</t>
  </si>
  <si>
    <t>Adventure, Drama</t>
  </si>
  <si>
    <t>Stephen King (novel), Raynold Gideon (screenplay), Bruce A. Evans (screenplay)</t>
  </si>
  <si>
    <t>Wil Wheaton, River Phoenix, Corey Feldman, Jerry O'Connell</t>
  </si>
  <si>
    <t>After the death of a friend, a writer recounts a boyhood journey to find the body of a missing boy.</t>
  </si>
  <si>
    <t>Nominated for 1 Oscar. Another 4 wins &amp; 11 nominations.</t>
  </si>
  <si>
    <t>tt0092005</t>
  </si>
  <si>
    <t>MCA Universal Home Video</t>
  </si>
  <si>
    <t>Hachi: A Dog's Tale</t>
  </si>
  <si>
    <t>Drama, Family</t>
  </si>
  <si>
    <t>Stephen P. Lindsey (screenplay), Kaneto Shindô (motion picture "Hachiko monogatari")</t>
  </si>
  <si>
    <t>Richard Gere, Joan Allen, Cary-Hiroyuki Tagawa, Sarah Roemer</t>
  </si>
  <si>
    <t>A college professor's bond with the abandoned dog he takes into his home.</t>
  </si>
  <si>
    <t>1 nomination.</t>
  </si>
  <si>
    <t>tt1028532</t>
  </si>
  <si>
    <t>Inferno Entertainment</t>
  </si>
  <si>
    <t>http://www.hachithemovie.com/</t>
  </si>
  <si>
    <t>Victor Fleming, George Cukor, Mervyn LeRoy, Norman Taurog, King Vidor</t>
  </si>
  <si>
    <t>Kind Hearts and Coronets</t>
  </si>
  <si>
    <t>6/14/1950</t>
  </si>
  <si>
    <t>Roy Horniman (novel), Robert Hamer (screenplay), John Dighton (screenplay)</t>
  </si>
  <si>
    <t>Dennis Price, Valerie Hobson, Joan Greenwood, Alec Guinness</t>
  </si>
  <si>
    <t>A distant poor relative of the Duke of D'Ascoyne plots to inherit the title by murdering the eight other heirs who stand ahead of him in the line of succession.</t>
  </si>
  <si>
    <t>tt0041546</t>
  </si>
  <si>
    <t>Ealing Studios</t>
  </si>
  <si>
    <t>The Maltese Falcon</t>
  </si>
  <si>
    <t>10/18/1941</t>
  </si>
  <si>
    <t>Film-Noir, Mystery</t>
  </si>
  <si>
    <t>John Huston (screenplay), Dashiell Hammett (based upon the novel by)</t>
  </si>
  <si>
    <t>Humphrey Bogart, Mary Astor, Gladys George, Peter Lorre</t>
  </si>
  <si>
    <t>A private detective takes on a case that involves him with three eccentric criminals, a gorgeous liar, and their quest for a priceless statuette.</t>
  </si>
  <si>
    <t>Nominated for 3 Oscars. Another 4 wins.</t>
  </si>
  <si>
    <t>tt0033870</t>
  </si>
  <si>
    <t>Wes Anderson</t>
  </si>
  <si>
    <t>Butch Cassidy and the Sundance Kid</t>
  </si>
  <si>
    <t>10/24/1969</t>
  </si>
  <si>
    <t>Biography, Crime, Drama</t>
  </si>
  <si>
    <t>William Goldman</t>
  </si>
  <si>
    <t>Paul Newman, Robert Redford, Katharine Ross, Strother Martin</t>
  </si>
  <si>
    <t>Two Western bank/train robbers flee to Bolivia when the law gets too close.</t>
  </si>
  <si>
    <t>Won 4 Oscars. Another 16 wins &amp; 14 nominations.</t>
  </si>
  <si>
    <t>tt0064115</t>
  </si>
  <si>
    <t>William Friedkin</t>
  </si>
  <si>
    <t>The Legend of 1900</t>
  </si>
  <si>
    <t>10/28/1998</t>
  </si>
  <si>
    <t>Drama, Music, Romance</t>
  </si>
  <si>
    <t>Alessandro Baricco (monologue Novecento), Giuseppe Tornatore</t>
  </si>
  <si>
    <t>Tim Roth, Pruitt Taylor Vince, Bill Nunn, Clarence Williams III</t>
  </si>
  <si>
    <t>A baby boy, discovered in 1900 on an ocean liner, grows into a musical prodigy, never setting foot on land.</t>
  </si>
  <si>
    <t>Italy</t>
  </si>
  <si>
    <t>Won 1 Golden Globe. Another 21 wins &amp; 8 nominations.</t>
  </si>
  <si>
    <t>tt0120731</t>
  </si>
  <si>
    <t>Fine Line Features</t>
  </si>
  <si>
    <t>Spotlight</t>
  </si>
  <si>
    <t>11/20/2015</t>
  </si>
  <si>
    <t>Crime, Drama, History</t>
  </si>
  <si>
    <t>Josh Singer, Tom McCarthy</t>
  </si>
  <si>
    <t>Mark Ruffalo, Michael Keaton, Rachel McAdams, Liev Schreiber</t>
  </si>
  <si>
    <t>The true story of how the Boston Globe uncovered the massive scandal of child molestation and cover-up within the local Catholic Archdiocese, shaking the entire Catholic Church to its core.</t>
  </si>
  <si>
    <t>USA, Canada</t>
  </si>
  <si>
    <t>Won 2 Oscars. Another 115 wins &amp; 134 nominations.</t>
  </si>
  <si>
    <t>tt1895587</t>
  </si>
  <si>
    <t>2/23/2016</t>
  </si>
  <si>
    <t>Open Road Films</t>
  </si>
  <si>
    <t>http://SpotlightTheFilm.com</t>
  </si>
  <si>
    <t>Wim Wenders</t>
  </si>
  <si>
    <t>Brief Encounter</t>
  </si>
  <si>
    <t>8/24/1946</t>
  </si>
  <si>
    <t>Celia Johnson, Trevor Howard, Stanley Holloway, Joyce Carey</t>
  </si>
  <si>
    <t>Meeting a stranger in a railway station, a woman is tempted to cheat on her husband.</t>
  </si>
  <si>
    <t>Nominated for 3 Oscars. Another 3 wins.</t>
  </si>
  <si>
    <t>tt0037558</t>
  </si>
  <si>
    <t>Woody Allen</t>
  </si>
  <si>
    <t>The Best Years of Our Lives</t>
  </si>
  <si>
    <t>6/17/1947</t>
  </si>
  <si>
    <t>Robert E. Sherwood (screen play), MacKinlay Kantor (from a novel by)</t>
  </si>
  <si>
    <t>Myrna Loy, Fredric March, Dana Andrews, Teresa Wright</t>
  </si>
  <si>
    <t>Three World War II veterans return home to small-town America to discover that they and their families have been irreparably changed.</t>
  </si>
  <si>
    <t>Won 7 Oscars. Another 13 wins &amp; 2 nominations.</t>
  </si>
  <si>
    <t>tt0036868</t>
  </si>
  <si>
    <t>10/30/1997</t>
  </si>
  <si>
    <t>The Grapes of Wrath</t>
  </si>
  <si>
    <t>3/15/1940</t>
  </si>
  <si>
    <t>Nunnally Johnson (screen play), John Steinbeck (based on the novel by)</t>
  </si>
  <si>
    <t>Henry Fonda, Jane Darwell, John Carradine, Charley Grapewin</t>
  </si>
  <si>
    <t>A poor Midwest family is forced off their land. They travel to California, suffering the misfortunes of the homeless in the Great Depression.</t>
  </si>
  <si>
    <t>Won 2 Oscars. Another 9 wins &amp; 5 nominations.</t>
  </si>
  <si>
    <t>tt0032551</t>
  </si>
  <si>
    <t>12 Years a Slave</t>
  </si>
  <si>
    <t>John Ridley (screenplay), Solomon Northup (based on "Twelve Years a Slave" by)</t>
  </si>
  <si>
    <t>Chiwetel Ejiofor, Dwight Henry, Dickie Gravois, Bryan Batt</t>
  </si>
  <si>
    <t>In the antebellum United States, Solomon Northup, a free black man from upstate New York, is abducted and sold into slavery.</t>
  </si>
  <si>
    <t>Won 3 Oscars. Another 235 wins &amp; 326 nominations.</t>
  </si>
  <si>
    <t>tt2024544</t>
  </si>
  <si>
    <t>Fox Searchlight</t>
  </si>
  <si>
    <t>http://www.foxsearchlight.com/12yearsaslave/</t>
  </si>
  <si>
    <t>The Grand Budapest Hotel</t>
  </si>
  <si>
    <t>3/28/2014</t>
  </si>
  <si>
    <t>Stefan Zweig (inspired by the writings of), Wes Anderson (screenplay), Wes Anderson (story), Hugo Guinness (story)</t>
  </si>
  <si>
    <t>Ralph Fiennes, F. Murray Abraham, Mathieu Amalric, Adrien Brody</t>
  </si>
  <si>
    <t>The adventures of Gustave H, a legendary concierge at a famous hotel from the fictional Republic of Zubrowka between the first and second World Wars, and Zero Moustafa, the lobby boy who becomes his most trusted friend.</t>
  </si>
  <si>
    <t>Won 4 Oscars. Another 127 wins &amp; 217 nominations.</t>
  </si>
  <si>
    <t>tt2278388</t>
  </si>
  <si>
    <t>6/17/2014</t>
  </si>
  <si>
    <t>http://www.grandbudapesthotel.com/</t>
  </si>
  <si>
    <t>Mad Max: Fury Road</t>
  </si>
  <si>
    <t>5/15/2015</t>
  </si>
  <si>
    <t>George Miller, Brendan McCarthy, Nick Lathouris</t>
  </si>
  <si>
    <t>Tom Hardy, Charlize Theron, Nicholas Hoult, Hugh Keays-Byrne</t>
  </si>
  <si>
    <t>A woman rebels against a tyrannical ruler in postapocalyptic Australia in search for her home-land with the help of a group of female prisoners, a psychotic worshipper, and a drifter named Max.</t>
  </si>
  <si>
    <t>Won 6 Oscars. Another 231 wins &amp; 208 nominations.</t>
  </si>
  <si>
    <t>tt1392190</t>
  </si>
  <si>
    <t>http://www.madmaxmovie.com/</t>
  </si>
  <si>
    <t>The Princess Bride</t>
  </si>
  <si>
    <t>Adventure, Family, Fantasy</t>
  </si>
  <si>
    <t>William Goldman (book), William Goldman (screenplay)</t>
  </si>
  <si>
    <t>Cary Elwes, Mandy Patinkin, Chris Sarandon, Christopher Guest</t>
  </si>
  <si>
    <t>While home sick in bed, a young boy's grandfather reads him a story called The Princess Bride.</t>
  </si>
  <si>
    <t>Nominated for 1 Oscar. Another 7 wins &amp; 8 nominations.</t>
  </si>
  <si>
    <t>tt0093779</t>
  </si>
  <si>
    <t>1/26/1999</t>
  </si>
  <si>
    <t>http://www.theprincessbride-themovie.com/</t>
  </si>
  <si>
    <t>What Ever Happened to Baby Jane?</t>
  </si>
  <si>
    <t>Drama, Horror, Thriller</t>
  </si>
  <si>
    <t>Henry Farrell (from the novel by), Lukas Heller (screenplay)</t>
  </si>
  <si>
    <t>Bette Davis, Joan Crawford, Victor Buono, Wesley Addy</t>
  </si>
  <si>
    <t>A former child star torments her paraplegic sister in their decaying Hollywood mansion.</t>
  </si>
  <si>
    <t>Won 1 Oscar. Another 1 win &amp; 11 nominations.</t>
  </si>
  <si>
    <t>tt0056687</t>
  </si>
  <si>
    <t>9/25/1997</t>
  </si>
  <si>
    <t>Million Dollar Baby</t>
  </si>
  <si>
    <t>1/28/2005</t>
  </si>
  <si>
    <t>Drama, Sport</t>
  </si>
  <si>
    <t>Paul Haggis (screenplay), F.X. Toole (stories)</t>
  </si>
  <si>
    <t>Clint Eastwood, Hilary Swank, Morgan Freeman, Jay Baruchel</t>
  </si>
  <si>
    <t>A determined woman works with a hardened boxing trainer to become a professional.</t>
  </si>
  <si>
    <t>English, Irish</t>
  </si>
  <si>
    <t>Won 4 Oscars. Another 63 wins &amp; 83 nominations.</t>
  </si>
  <si>
    <t>tt0405159</t>
  </si>
  <si>
    <t>http://milliondollarbabymovie.warnerbros.com/</t>
  </si>
  <si>
    <t>Jurassic Park</t>
  </si>
  <si>
    <t>Adventure, Sci-Fi, Thriller</t>
  </si>
  <si>
    <t>Michael Crichton (novel), Michael Crichton (screenplay), David Koepp (screenplay)</t>
  </si>
  <si>
    <t>Sam Neill, Laura Dern, Jeff Goldblum, Richard Attenborough</t>
  </si>
  <si>
    <t>During a preview tour, a theme park suffers a major power breakdown that allows its cloned dinosaur exhibits to run amok.</t>
  </si>
  <si>
    <t>Won 3 Oscars. Another 28 wins &amp; 17 nominations.</t>
  </si>
  <si>
    <t>tt0107290</t>
  </si>
  <si>
    <t>Universal City Studios</t>
  </si>
  <si>
    <t>http://www.jurassicpark.com/maingate_flash.html</t>
  </si>
  <si>
    <t>Touch of Evil</t>
  </si>
  <si>
    <t>Orson Welles (screenplay), Whit Masterson (based on the novel "Badge Of Evil" by)</t>
  </si>
  <si>
    <t>Charlton Heston, Janet Leigh, Orson Welles, Joseph Calleia</t>
  </si>
  <si>
    <t>A stark, perverse story of murder, kidnapping, and police corruption in a Mexican border town.</t>
  </si>
  <si>
    <t>6 wins &amp; 1 nomination.</t>
  </si>
  <si>
    <t>tt0052311</t>
  </si>
  <si>
    <t>10/31/2000</t>
  </si>
  <si>
    <t>October Films</t>
  </si>
  <si>
    <t>Spider-Man: Homecoming</t>
  </si>
  <si>
    <t>Jonathan Goldstein (screenplay), John Francis Daley (screenplay), Jon Watts (screenplay), Christopher Ford (screenplay), Chris McKenna (screenplay), Erik Sommers (screenplay), Jonathan Goldstein (screen story by), John Francis Daley (screen story by), Stan Lee (based on the Marvel comic book by), Steve Ditko (based on the Marvel comic book by), Joe Simon (character created by: Captain America), Jack Kirby (character created by: Captain America)</t>
  </si>
  <si>
    <t>Tom Holland, Michael Keaton, Robert Downey Jr., Marisa Tomei</t>
  </si>
  <si>
    <t>Peter Parker, with the help of his mentor Tony Stark, tries to balance his life as an ordinary high school student in New York City while fighting crime as his superhero alter ego Spider-Man when a new threat emerges.</t>
  </si>
  <si>
    <t>tt2250912</t>
  </si>
  <si>
    <t>http://www.sonypictures.com/movies/spidermanhomecoming/</t>
  </si>
  <si>
    <t>Before Sunrise</t>
  </si>
  <si>
    <t>1/27/1995</t>
  </si>
  <si>
    <t>Richard Linklater, Kim Krizan</t>
  </si>
  <si>
    <t>Ethan Hawke, Julie Delpy, Andrea Eckert, Hanno Pöschl</t>
  </si>
  <si>
    <t>A young man and woman meet on a train in Europe, and wind up spending one evening together in Vienna. Unfortunately, both know that this will probably be their only night together.</t>
  </si>
  <si>
    <t>English, German, French</t>
  </si>
  <si>
    <t>USA, Austria, Switzerland</t>
  </si>
  <si>
    <t>1 win &amp; 7 nominations.</t>
  </si>
  <si>
    <t>tt0112471</t>
  </si>
  <si>
    <t>The Truman Show</t>
  </si>
  <si>
    <t>Comedy, Drama, Sci-Fi</t>
  </si>
  <si>
    <t>Andrew Niccol</t>
  </si>
  <si>
    <t>Jim Carrey, Laura Linney, Noah Emmerich, Natascha McElhone</t>
  </si>
  <si>
    <t>An insurance salesman/adjuster discovers his entire life is actually a television show.</t>
  </si>
  <si>
    <t>Nominated for 3 Oscars. Another 38 wins &amp; 66 nominations.</t>
  </si>
  <si>
    <t>tt0120382</t>
  </si>
  <si>
    <t>Harry Potter and the Deathly Hallows: Part 2</t>
  </si>
  <si>
    <t>7/15/2011</t>
  </si>
  <si>
    <t>Steve Kloves (screenplay), J.K. Rowling (novel)</t>
  </si>
  <si>
    <t>Ralph Fiennes, Michael Gambon, Alan Rickman, Daniel Radcliffe</t>
  </si>
  <si>
    <t>Harry, Ron and Hermione search for Voldemort's remaining Horcruxes in their effort to destroy the Dark Lord as the final battle rages on at Hogwarts.</t>
  </si>
  <si>
    <t>Nominated for 3 Oscars. Another 45 wins &amp; 92 nominations.</t>
  </si>
  <si>
    <t>tt1201607</t>
  </si>
  <si>
    <t>http://www.HarryPotter.com/</t>
  </si>
  <si>
    <t>Star Wars: The Force Awakens</t>
  </si>
  <si>
    <t>12/18/2015</t>
  </si>
  <si>
    <t>Lawrence Kasdan, J.J. Abrams, Michael Arndt, George Lucas (based on characters created by)</t>
  </si>
  <si>
    <t>Harrison Ford, Mark Hamill, Carrie Fisher, Adam Driver</t>
  </si>
  <si>
    <t>Three decades after the Empire's defeat, a new threat arises in the militant First Order. Stormtrooper defector Finn and spare parts scavenger Rey are caught up in the Resistance's search for the missing Luke Skywalker.</t>
  </si>
  <si>
    <t>Nominated for 5 Oscars. Another 51 wins &amp; 115 nominations.</t>
  </si>
  <si>
    <t>tt2488496</t>
  </si>
  <si>
    <t>http://starwars.com/</t>
  </si>
  <si>
    <t>Paris, Texas</t>
  </si>
  <si>
    <t>L.M. Kit Carson (adaptation), Sam Shepard</t>
  </si>
  <si>
    <t>Harry Dean Stanton, Sam Berry, Bernhard Wicki, Dean Stockwell</t>
  </si>
  <si>
    <t>Travis Henderson, an aimless drifter who has been missing for four years, wanders out of the desert and must reconnect with society, himself, his life, and his family.</t>
  </si>
  <si>
    <t>UK, France, West Germany</t>
  </si>
  <si>
    <t>Nominated for 1 Golden Globe. Another 16 wins &amp; 9 nominations.</t>
  </si>
  <si>
    <t>tt0087884</t>
  </si>
  <si>
    <t>12/14/2004</t>
  </si>
  <si>
    <t>The Last Picture Show</t>
  </si>
  <si>
    <t>10/22/1971</t>
  </si>
  <si>
    <t>Larry McMurtry (screenplay), Peter Bogdanovich (screenplay), Larry McMurtry (novel)</t>
  </si>
  <si>
    <t>Timothy Bottoms, Jeff Bridges, Cybill Shepherd, Ben Johnson</t>
  </si>
  <si>
    <t>In 1951, a group of high schoolers come of age in a bleak, isolated, atrophied West Texas town that is slowly dying, both culturally and economically.</t>
  </si>
  <si>
    <t>Won 2 Oscars. Another 16 wins &amp; 22 nominations.</t>
  </si>
  <si>
    <t>tt0067328</t>
  </si>
  <si>
    <t>Gandhi</t>
  </si>
  <si>
    <t>2/25/1983</t>
  </si>
  <si>
    <t>John Briley</t>
  </si>
  <si>
    <t>Ben Kingsley, Candice Bergen, Edward Fox, John Gielgud</t>
  </si>
  <si>
    <t>Gandhi's character is fully explained as a man of nonviolence. Through his patience, he is able to drive the British out of the subcontinent. And the stubborn nature of Jinnah and his commitment towards Pakistan is portrayed.</t>
  </si>
  <si>
    <t>UK, India, USA</t>
  </si>
  <si>
    <t>Won 8 Oscars. Another 27 wins &amp; 20 nominations.</t>
  </si>
  <si>
    <t>tt0083987</t>
  </si>
  <si>
    <t>Barry Lyndon</t>
  </si>
  <si>
    <t>12/18/1975</t>
  </si>
  <si>
    <t>Stanley Kubrick (written for the screen by), William Makepeace Thackeray (novel)</t>
  </si>
  <si>
    <t>Ryan O'Neal, Marisa Berenson, Patrick Magee, Hardy Krüger</t>
  </si>
  <si>
    <t>An Irish rogue wins the heart of a rich widow and assumes her dead husband's aristocratic position in 18th-century England.</t>
  </si>
  <si>
    <t>UK, USA, Ireland</t>
  </si>
  <si>
    <t>Won 4 Oscars. Another 13 wins &amp; 13 nominations.</t>
  </si>
  <si>
    <t>tt0072684</t>
  </si>
  <si>
    <t>Rocky</t>
  </si>
  <si>
    <t>Sylvester Stallone</t>
  </si>
  <si>
    <t>Sylvester Stallone, Talia Shire, Burt Young, Carl Weathers</t>
  </si>
  <si>
    <t>Rocky Balboa, a small-time boxer, gets a supremely rare chance to fight heavy-weight champion Apollo Creed in a bout in which he strives to go the distance for his self-respect.</t>
  </si>
  <si>
    <t>Won 3 Oscars. Another 16 wins &amp; 21 nominations.</t>
  </si>
  <si>
    <t>tt0075148</t>
  </si>
  <si>
    <t>http://rockythemovie.com/</t>
  </si>
  <si>
    <t>Annie Hall</t>
  </si>
  <si>
    <t>4/20/1977</t>
  </si>
  <si>
    <t>Woody Allen, Marshall Brickman</t>
  </si>
  <si>
    <t>Woody Allen, Diane Keaton, Tony Roberts, Carol Kane</t>
  </si>
  <si>
    <t>Neurotic New York comedian Alvy Singer falls in love with the ditzy Annie Hall.</t>
  </si>
  <si>
    <t>Won 4 Oscars. Another 26 wins &amp; 8 nominations.</t>
  </si>
  <si>
    <t>tt0075686</t>
  </si>
  <si>
    <t>Prisoners</t>
  </si>
  <si>
    <t>9/20/2013</t>
  </si>
  <si>
    <t>Aaron Guzikowski</t>
  </si>
  <si>
    <t>Hugh Jackman, Jake Gyllenhaal, Viola Davis, Maria Bello</t>
  </si>
  <si>
    <t>When Keller Dover's daughter and her friend go missing, he takes matters into his own hands as the police pursue multiple leads and the pressure mounts.</t>
  </si>
  <si>
    <t>Nominated for 1 Oscar. Another 10 wins &amp; 35 nominations.</t>
  </si>
  <si>
    <t>tt1392214</t>
  </si>
  <si>
    <t>12/17/2013</t>
  </si>
  <si>
    <t>http://prisonersmovie.warnerbros.com/</t>
  </si>
  <si>
    <t>Donnie Darko</t>
  </si>
  <si>
    <t>10/26/2001</t>
  </si>
  <si>
    <t>Drama, Sci-Fi, Thriller</t>
  </si>
  <si>
    <t>Jake Gyllenhaal, Holmes Osborne, Maggie Gyllenhaal, Daveigh Chase</t>
  </si>
  <si>
    <t>A troubled teenager is plagued by visions of a man in a large rabbit suit who manipulates him to commit a series of crimes, after he narrowly escapes a bizarre accident.</t>
  </si>
  <si>
    <t>11 wins &amp; 15 nominations.</t>
  </si>
  <si>
    <t>tt0246578</t>
  </si>
  <si>
    <t>3/19/2002</t>
  </si>
  <si>
    <t>Newmarket Film Group</t>
  </si>
  <si>
    <t>http://www.donniedarko.com</t>
  </si>
  <si>
    <t>Catch Me If You Can</t>
  </si>
  <si>
    <t>12/25/2002</t>
  </si>
  <si>
    <t>Jeff Nathanson (screenplay), Frank Abagnale Jr. (book), Stan Redding (book)</t>
  </si>
  <si>
    <t>Leonardo DiCaprio, Tom Hanks, Christopher Walken, Martin Sheen</t>
  </si>
  <si>
    <t>The story of 'Frank Abagnale Jr., before his 19th birthday, successfully forged millions of dollars' worth of checks while posing as a Pan Am pilot, a doctor, and legal prosecutor as a seasoned and dedicated FBI agent pursues him.</t>
  </si>
  <si>
    <t>Nominated for 2 Oscars. Another 13 wins &amp; 41 nominations.</t>
  </si>
  <si>
    <t>tt0264464</t>
  </si>
  <si>
    <t>DreamWorks SKG</t>
  </si>
  <si>
    <t>http://www.dreamworks.com/catchthem/jump2.html</t>
  </si>
  <si>
    <t>The Man Who Shot Liberty Valance</t>
  </si>
  <si>
    <t>4/22/1962</t>
  </si>
  <si>
    <t>Action, Drama, Western</t>
  </si>
  <si>
    <t>James Warner Bellah (screenplay), Willis Goldbeck (screenplay), Dorothy M. Johnson (based on the story by)</t>
  </si>
  <si>
    <t>John Wayne, James Stewart, Vera Miles, Lee Marvin</t>
  </si>
  <si>
    <t>A senator, who became famous for killing a notorious outlaw, returns for the funeral of an old friend and tells the truth about his deed.</t>
  </si>
  <si>
    <t>Nominated for 1 Oscar. Another 4 wins &amp; 2 nominations.</t>
  </si>
  <si>
    <t>tt0056217</t>
  </si>
  <si>
    <t>Paramount Home Video</t>
  </si>
  <si>
    <t>Laura</t>
  </si>
  <si>
    <t>Drama, Film-Noir, Mystery</t>
  </si>
  <si>
    <t>Vera Caspary (novel), Jay Dratler (screen play), Samuel Hoffenstein (screen play), Elizabeth Reinhardt (screen play)</t>
  </si>
  <si>
    <t>Gene Tierney, Dana Andrews, Clifton Webb, Vincent Price</t>
  </si>
  <si>
    <t>A police detective falls in love with the woman whose murder he is investigating.</t>
  </si>
  <si>
    <t>Won 1 Oscar. Another 2 wins &amp; 4 nominations.</t>
  </si>
  <si>
    <t>tt0037008</t>
  </si>
  <si>
    <t>3/15/2005</t>
  </si>
  <si>
    <t>Monsters, Inc.</t>
  </si>
  <si>
    <t>Pete Docter (original story by), Jill Culton (original story by), Jeff Pidgeon (original story by), Ralph Eggleston (original story by), Andrew Stanton (screenplay), Daniel Gerson (screenplay)</t>
  </si>
  <si>
    <t>John Goodman, Billy Crystal, Mary Gibbs, Steve Buscemi</t>
  </si>
  <si>
    <t>In order to power the city, monsters have to scare children so that they scream. However, the children are toxic to the monsters, and after a child gets through, 2 monsters realize things may not be what they think.</t>
  </si>
  <si>
    <t>Won 1 Oscar. Another 13 wins &amp; 39 nominations.</t>
  </si>
  <si>
    <t>tt0198781</t>
  </si>
  <si>
    <t>2/19/2013</t>
  </si>
  <si>
    <t>Buena Vista Distribution Compa</t>
  </si>
  <si>
    <t>http://disney.go.com/monstersinc/index.html</t>
  </si>
  <si>
    <t>The Bourne Ultimatum</t>
  </si>
  <si>
    <t>Action, Mystery, Thriller</t>
  </si>
  <si>
    <t>Tony Gilroy (screenplay), Scott Z. Burns (screenplay), George Nolfi (screenplay), Tony Gilroy (screen story), Robert Ludlum (novel)</t>
  </si>
  <si>
    <t>Matt Damon, Julia Stiles, David Strathairn, Scott Glenn</t>
  </si>
  <si>
    <t>Jason Bourne dodges a ruthless CIA official and his agents from a new assassination program while searching for the origins of his life as a trained killer.</t>
  </si>
  <si>
    <t>English, French, Arabic, Russian, Spanish</t>
  </si>
  <si>
    <t>Won 3 Oscars. Another 26 wins &amp; 39 nominations.</t>
  </si>
  <si>
    <t>tt0440963</t>
  </si>
  <si>
    <t>http://www.thebourneultimatum.com/</t>
  </si>
  <si>
    <t>Cat on a Hot Tin Roof</t>
  </si>
  <si>
    <t>9/20/1958</t>
  </si>
  <si>
    <t>Richard Brooks (screenplay), James Poe (screenplay), Tennessee Williams (play)</t>
  </si>
  <si>
    <t>Elizabeth Taylor, Paul Newman, Burl Ives, Jack Carson</t>
  </si>
  <si>
    <t>Brick, an alcoholic ex-football player, drinks his days away and resists the affections of his wife, Maggie. His reunion with his father, Big Daddy, who is dying of cancer, jogs a host of memories and revelations for both father and son.</t>
  </si>
  <si>
    <t>Nominated for 6 Oscars. Another 2 wins &amp; 10 nominations.</t>
  </si>
  <si>
    <t>tt0051459</t>
  </si>
  <si>
    <t>9/23/1997</t>
  </si>
  <si>
    <t>MGM Home Entertainment</t>
  </si>
  <si>
    <t>The Wizard of Oz</t>
  </si>
  <si>
    <t>8/25/1939</t>
  </si>
  <si>
    <t>Noel Langley (screenplay), Florence Ryerson (screenplay), Edgar Allan Woolf (screenplay), Noel Langley (adaptation), L. Frank Baum (from the book by)</t>
  </si>
  <si>
    <t>Judy Garland, Frank Morgan, Ray Bolger, Bert Lahr</t>
  </si>
  <si>
    <t>Dorothy Gale is swept away from a farm in Kansas to a magical land of Oz in a tornado and embarks on a quest with her new friends to see the Wizard who can help her return home in Kansas and help her friends as well.</t>
  </si>
  <si>
    <t>Won 2 Oscars. Another 7 wins &amp; 14 nominations.</t>
  </si>
  <si>
    <t>tt0032138</t>
  </si>
  <si>
    <t>10/19/1999</t>
  </si>
  <si>
    <t>http://thewizardofoz.warnerbros.com/</t>
  </si>
  <si>
    <t>Sleuth</t>
  </si>
  <si>
    <t>Anthony Shaffer (play), Anthony Shaffer (screenplay)</t>
  </si>
  <si>
    <t>Laurence Olivier, Michael Caine, Alec Cawthorne, John Matthews</t>
  </si>
  <si>
    <t>A man who loves games and theater invites his wife's lover to meet him, setting up a battle of wits with potentially deadly results.</t>
  </si>
  <si>
    <t>Nominated for 4 Oscars. Another 5 wins &amp; 7 nominations.</t>
  </si>
  <si>
    <t>tt0069281</t>
  </si>
  <si>
    <t>20th Century Fox Film Corporation</t>
  </si>
  <si>
    <t>Roman Holiday</t>
  </si>
  <si>
    <t>Ian McLellan Hunter (screenplay), John Dighton (screenplay), Dalton Trumbo (screenplay), Dalton Trumbo (story)</t>
  </si>
  <si>
    <t>Gregory Peck, Audrey Hepburn, Eddie Albert, Hartley Power</t>
  </si>
  <si>
    <t>A bored and sheltered princess escapes her guardians and falls in love with an American newsman in Rome.</t>
  </si>
  <si>
    <t>English, Italian, German</t>
  </si>
  <si>
    <t>Won 3 Oscars. Another 7 wins &amp; 15 nominations.</t>
  </si>
  <si>
    <t>tt0046250</t>
  </si>
  <si>
    <t>Out of the Past</t>
  </si>
  <si>
    <t>Daniel Mainwaring (screenplay), Daniel Mainwaring (novel)</t>
  </si>
  <si>
    <t>Robert Mitchum, Jane Greer, Kirk Douglas, Rhonda Fleming</t>
  </si>
  <si>
    <t>A private eye escapes his past to run a gas station in a small town, but his past catches up with him. Now he must return to the big city world of danger, corruption, double crosses and duplicitous dames.</t>
  </si>
  <si>
    <t>tt0039689</t>
  </si>
  <si>
    <t>Anatomy of a Murder</t>
  </si>
  <si>
    <t>Wendell Mayes (screenplay), John D. Voelker (based on the novel by)</t>
  </si>
  <si>
    <t>James Stewart, Lee Remick, Ben Gazzara, Arthur O'Connell</t>
  </si>
  <si>
    <t>In a murder trial, the defendant says he suffered temporary insanity after the victim raped his wife. What is the truth, and will he win his case?</t>
  </si>
  <si>
    <t>Nominated for 7 Oscars. Another 9 wins &amp; 11 nominations.</t>
  </si>
  <si>
    <t>tt0052561</t>
  </si>
  <si>
    <t>Who's Afraid of Virginia Woolf?</t>
  </si>
  <si>
    <t>6/22/1966</t>
  </si>
  <si>
    <t>Ernest Lehman (screenplay)</t>
  </si>
  <si>
    <t>Elizabeth Taylor, Richard Burton, George Segal, Sandy Dennis</t>
  </si>
  <si>
    <t>A bitter, aging couple, with the help of alcohol, use a young couple to fuel anguish and emotional pain towards each other.</t>
  </si>
  <si>
    <t>Won 5 Oscars. Another 17 wins &amp; 23 nominations.</t>
  </si>
  <si>
    <t>tt0061184</t>
  </si>
  <si>
    <t>5/18/1999</t>
  </si>
  <si>
    <t>The Terminator</t>
  </si>
  <si>
    <t>10/26/1984</t>
  </si>
  <si>
    <t>James Cameron, Gale Anne Hurd, William Wisher Jr. (additional dialogue)</t>
  </si>
  <si>
    <t>Arnold Schwarzenegger, Michael Biehn, Linda Hamilton, Paul Winfield</t>
  </si>
  <si>
    <t>A seemingly indestructible humanoid cyborg is sent from 2029 to 1984 to assassinate a waitress, whose unborn son will lead humanity in a war against the machines, while a soldier from that war is sent to protect her at all costs.</t>
  </si>
  <si>
    <t>6 wins &amp; 6 nominations.</t>
  </si>
  <si>
    <t>tt0088247</t>
  </si>
  <si>
    <t>http://www.terminator1.com/</t>
  </si>
  <si>
    <t>Groundhog Day</t>
  </si>
  <si>
    <t>Comedy, Fantasy, Romance</t>
  </si>
  <si>
    <t>Danny Rubin (screenplay), Harold Ramis (screenplay), Danny Rubin (story)</t>
  </si>
  <si>
    <t>Bill Murray, Andie MacDowell, Chris Elliott, Stephen Tobolowsky</t>
  </si>
  <si>
    <t>A weatherman finds himself inexplicably living the same day over and over again.</t>
  </si>
  <si>
    <t>English, French, Italian</t>
  </si>
  <si>
    <t>Won 1 BAFTA Film Award. Another 5 wins &amp; 10 nominations.</t>
  </si>
  <si>
    <t>tt0107048</t>
  </si>
  <si>
    <t>1/29/2002</t>
  </si>
  <si>
    <t>The Help</t>
  </si>
  <si>
    <t>Tate Taylor (screenplay), Kathryn Stockett (novel)</t>
  </si>
  <si>
    <t>Emma Stone, Viola Davis, Bryce Dallas Howard, Octavia Spencer</t>
  </si>
  <si>
    <t>An aspiring author during the civil rights movement of the 1960s decides to write a book detailing the African American maids' point of view on the white families for which they work, and the hardships they go through on a daily basis.</t>
  </si>
  <si>
    <t>USA, India, United Arab Emirates</t>
  </si>
  <si>
    <t>Won 1 Oscar. Another 79 wins &amp; 116 nominations.</t>
  </si>
  <si>
    <t>tt1454029</t>
  </si>
  <si>
    <t>DreamWorks Studios</t>
  </si>
  <si>
    <t>http://www.thehelpmovie.com</t>
  </si>
  <si>
    <t>Strangers on a Train</t>
  </si>
  <si>
    <t>6/30/1951</t>
  </si>
  <si>
    <t>Raymond Chandler (screen play), Czenzi Ormonde (screen play), Whitfield Cook (adaptation), Patricia Highsmith (from the novel by)</t>
  </si>
  <si>
    <t>Farley Granger, Ruth Roman, Robert Walker, Leo G. Carroll</t>
  </si>
  <si>
    <t>A psychotic socialite confronts a pro tennis star with a theory on how two complete strangers can get away with murder - a theory that he plans to implement.</t>
  </si>
  <si>
    <t>Nominated for 1 Oscar. Another 2 wins &amp; 1 nomination.</t>
  </si>
  <si>
    <t>tt0044079</t>
  </si>
  <si>
    <t>The Night of the Hunter</t>
  </si>
  <si>
    <t>11/24/1955</t>
  </si>
  <si>
    <t>James Agee (screenplay), Davis Grubb (based on the novel by)</t>
  </si>
  <si>
    <t>Robert Mitchum, Shelley Winters, Lillian Gish, James Gleason</t>
  </si>
  <si>
    <t>A religious fanatic marries a gullible widow whose young children are reluctant to tell him where their real daddy hid $10,000 he'd stolen in a robbery.</t>
  </si>
  <si>
    <t>2 wins.</t>
  </si>
  <si>
    <t>tt0048424</t>
  </si>
  <si>
    <t>http://www.mgm.com/title_title.php?title_star=NIGHTHUN</t>
  </si>
  <si>
    <t>All Quiet on the Western Front</t>
  </si>
  <si>
    <t>8/24/1930</t>
  </si>
  <si>
    <t>Erich Maria Remarque (by), Maxwell Anderson (adaptation), George Abbott (screen play), Del Andrews (adaptation), C. Gardner Sullivan (supervising story chief)</t>
  </si>
  <si>
    <t>Louis Wolheim, Lew Ayres, John Wray, Arnold Lucy</t>
  </si>
  <si>
    <t>A young soldier faces profound disillusionment in the soul-destroying horror of World War I.</t>
  </si>
  <si>
    <t>English, French, German, Latin</t>
  </si>
  <si>
    <t>Won 2 Oscars. Another 5 wins &amp; 2 nominations.</t>
  </si>
  <si>
    <t>tt0020629</t>
  </si>
  <si>
    <t>Beauty and the Beast</t>
  </si>
  <si>
    <t>11/22/1991</t>
  </si>
  <si>
    <t>Animation, Family, Fantasy</t>
  </si>
  <si>
    <t>Linda Woolverton (animation screenplay by), Brenda Chapman (story), Chris Sanders (story), Burny Mattinson (story), Kevin Harkey (story), Brian Pimental (story), Bruce Woodside (story), Joe Ranft (story), Tom Ellery (story), Kelly Asbury (story), Robert Lence (story)</t>
  </si>
  <si>
    <t>Robby Benson, Jesse Corti, Rex Everhart, Angela Lansbury</t>
  </si>
  <si>
    <t>A young woman whose father has been imprisoned by a terrifying beast offers herself in his place, unaware that her captor is actually a prince, physically altered by a magic spell.</t>
  </si>
  <si>
    <t>Won 2 Oscars. Another 24 wins &amp; 22 nominations.</t>
  </si>
  <si>
    <t>tt0101414</t>
  </si>
  <si>
    <t>http://www.disney.com/beautyandthebeast</t>
  </si>
  <si>
    <t>Lion</t>
  </si>
  <si>
    <t>Saroo Brierley (adapted from the book "A Long Way Home" by), Luke Davies (screenplay)</t>
  </si>
  <si>
    <t>Sunny Pawar, Abhishek Bharate, Priyanka Bose, Khushi Solanki</t>
  </si>
  <si>
    <t>A five-year-old Indian boy gets lost on the streets of Calcutta, thousands of kilometers from home. He survives many challenges before being adopted by a couple in Australia. 25 years later, he sets out to find his lost family.</t>
  </si>
  <si>
    <t>English, Hindi, Bengali</t>
  </si>
  <si>
    <t>UK, Australia, USA</t>
  </si>
  <si>
    <t>Nominated for 6 Oscars. Another 32 wins &amp; 70 nominations.</t>
  </si>
  <si>
    <t>tt3741834</t>
  </si>
  <si>
    <t>See-Saw Films</t>
  </si>
  <si>
    <t>http://lionmovie.com/</t>
  </si>
  <si>
    <t>Twelve Monkeys</t>
  </si>
  <si>
    <t>Mystery, Sci-Fi, Thriller</t>
  </si>
  <si>
    <t>Chris Marker (film La Jetée), David Webb Peoples (screenplay), Janet Peoples (screenplay)</t>
  </si>
  <si>
    <t>Joseph Melito, Bruce Willis, Jon Seda, Michael Chance</t>
  </si>
  <si>
    <t>In a future world devastated by disease, a convict is sent back in time to gather information about the man-made virus that wiped out most of the human population on the planet.</t>
  </si>
  <si>
    <t>Nominated for 2 Oscars. Another 9 wins &amp; 18 nominations.</t>
  </si>
  <si>
    <t>tt0114746</t>
  </si>
  <si>
    <t>Guardians of the Galaxy</t>
  </si>
  <si>
    <t>James Gunn, Nicole Perlman, Dan Abnett (based on the Marvel comics by), Andy Lanning (based on the Marvel comics by), Bill Mantlo (character created by: Rocket Raccoon), Keith Giffen (character created by: Rocket Raccoon), Jim Starlin (characters created by: Drax the Destroyer, Gamora, Thanos), Steve Englehart (character created by: Star-Lord), Steve Gan (character created by: Star-Lord), Steve Gerber (character created by: Howard the Duck), Val Mayerik (character created by: Howard the Duck)</t>
  </si>
  <si>
    <t>Chris Pratt, Zoe Saldana, Dave Bautista, Vin Diesel</t>
  </si>
  <si>
    <t>A group of intergalactic criminals are forced to work together to stop a fanatical warrior from taking control of the universe.</t>
  </si>
  <si>
    <t>Nominated for 2 Oscars. Another 50 wins &amp; 96 nominations.</t>
  </si>
  <si>
    <t>tt2015381</t>
  </si>
  <si>
    <t>http://marvel.com/guardians</t>
  </si>
  <si>
    <t>Dog Day Afternoon</t>
  </si>
  <si>
    <t>12/25/1975</t>
  </si>
  <si>
    <t>Frank Pierson (screenplay), P.F. Kluge (based upon a magazine article by), Thomas Moore (based upon a magazine article by)</t>
  </si>
  <si>
    <t>Penelope Allen, Sully Boyar, John Cazale, Beulah Garrick</t>
  </si>
  <si>
    <t>A man robs a bank to pay for his lover's operation; it turns into a hostage situation and a media circus.</t>
  </si>
  <si>
    <t>Won 1 Oscar. Another 13 wins &amp; 19 nominations.</t>
  </si>
  <si>
    <t>tt0072890</t>
  </si>
  <si>
    <t>Jaws</t>
  </si>
  <si>
    <t>6/20/1975</t>
  </si>
  <si>
    <t>Adventure, Drama, Thriller</t>
  </si>
  <si>
    <t>Peter Benchley (screenplay), Carl Gottlieb (screenplay), Peter Benchley (based on the novel by)</t>
  </si>
  <si>
    <t>Roy Scheider, Robert Shaw, Richard Dreyfuss, Lorraine Gary</t>
  </si>
  <si>
    <t>A giant great white shark arrives on the shores of a New England beach resort and wreaks havoc with bloody attacks on swimmers, until a local sheriff teams up with a marine biologist and an old seafarer to hunt the monster down.</t>
  </si>
  <si>
    <t>Won 3 Oscars. Another 10 wins &amp; 17 nominations.</t>
  </si>
  <si>
    <t>tt0073195</t>
  </si>
  <si>
    <t>http://www.jaws25.com/</t>
  </si>
  <si>
    <t>Zootopia</t>
  </si>
  <si>
    <t>Byron Howard (story by), Rich Moore (story by), Jared Bush (story by), Jim Reardon (story by), Josie Trinidad (story by), Phil Johnston (story by), Jennifer Lee (story by), Jared Bush (screenplay), Phil Johnston (screenplay)</t>
  </si>
  <si>
    <t>Ginnifer Goodwin, Jason Bateman, Idris Elba, Jenny Slate</t>
  </si>
  <si>
    <t>In a city of anthropomorphic animals, a rookie bunny cop and a cynical con artist fox must work together to uncover a conspiracy.</t>
  </si>
  <si>
    <t>Won 1 Oscar. Another 36 wins &amp; 58 nominations.</t>
  </si>
  <si>
    <t>tt2948356</t>
  </si>
  <si>
    <t>Walt Disney Animation Studios</t>
  </si>
  <si>
    <t>http://movies.disney.com/zootopia</t>
  </si>
  <si>
    <t>Guardians of the Galaxy Vol. 2</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</si>
  <si>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(character created by: Howard the Duck), Val Mayerik (character created by: Howard the Duck)</t>
  </si>
  <si>
    <t>The Guardians must fight to keep their newfound family together as they unravel the mystery of Peter Quill's true parentage.</t>
  </si>
  <si>
    <t>tt3896198</t>
  </si>
  <si>
    <t>https://marvel.com/guardians</t>
  </si>
  <si>
    <t>Pirates of the Caribbean: The Curse of the Black Pearl</t>
  </si>
  <si>
    <t>Ted Elliott (screen story), Terry Rossio (screen story), Stuart Beattie (screen story), Jay Wolpert (screen story), Ted Elliott (screenplay), Terry Rossio (screenplay)</t>
  </si>
  <si>
    <t>Johnny Depp, Geoffrey Rush, Orlando Bloom, Keira Knightley</t>
  </si>
  <si>
    <t>Blacksmith Will Turner teams up with eccentric pirate "Captain" Jack Sparrow to save his love, the governor's daughter, from Jack's former pirate allies, who are now undead.</t>
  </si>
  <si>
    <t>Nominated for 5 Oscars. Another 36 wins &amp; 96 nominations.</t>
  </si>
  <si>
    <t>tt0325980</t>
  </si>
  <si>
    <t>http://disney.go.com/disneyvideos/liveaction/pirates/main_site/main.html</t>
  </si>
  <si>
    <t>Long 8.30</t>
  </si>
  <si>
    <t>Before Sunset</t>
  </si>
  <si>
    <t>7/30/2004</t>
  </si>
  <si>
    <t>Richard Linklater (screenplay), Julie Delpy (screenplay), Ethan Hawke (screenplay), Richard Linklater (story), Kim Krizan (story), Richard Linklater (characters), Kim Krizan (characters)</t>
  </si>
  <si>
    <t>Ethan Hawke, Julie Delpy, Vernon Dobtcheff, Louise Lemoine Torrès</t>
  </si>
  <si>
    <t>Nine years after Jesse and Celine first met, they encounter each other again on the French leg of Jesse's book tour.</t>
  </si>
  <si>
    <t>Nominated for 1 Oscar. Another 9 wins &amp; 29 nominations.</t>
  </si>
  <si>
    <t>tt0381681</t>
  </si>
  <si>
    <t>Warner Independent Pictures</t>
  </si>
  <si>
    <t>http://wip.warnerbros.com/index.html?site=beforesunset</t>
  </si>
  <si>
    <t>The Imitation Game</t>
  </si>
  <si>
    <t>12/25/2014</t>
  </si>
  <si>
    <t>Biography, Drama, Thriller</t>
  </si>
  <si>
    <t>Graham Moore, Andrew Hodges (book)</t>
  </si>
  <si>
    <t>Benedict Cumberbatch, Keira Knightley, Matthew Goode, Rory Kinnear</t>
  </si>
  <si>
    <t>During World War II, mathematician Alan Turing tries to crack the enigma code with help from fellow mathematicians.</t>
  </si>
  <si>
    <t>Won 1 Oscar. Another 44 wins &amp; 150 nominations.</t>
  </si>
  <si>
    <t>tt2084970</t>
  </si>
  <si>
    <t>http://theimitationgamemovie.com/</t>
  </si>
  <si>
    <t>Young Frankenstein</t>
  </si>
  <si>
    <t>12/15/1974</t>
  </si>
  <si>
    <t>Gene Wilder (screen story and screenplay), Mel Brooks (screen story and screenplay), Mary Shelley (based on characters in the novel "Frankenstein" by)</t>
  </si>
  <si>
    <t>Gene Wilder, Peter Boyle, Marty Feldman, Madeline Kahn</t>
  </si>
  <si>
    <t>An American grandson of the infamous scientist, struggling to prove that he is not as insane as people believe, is invited to Transylvania, where he discovers the process that reanimates a dead body.</t>
  </si>
  <si>
    <t>Nominated for 2 Oscars. Another 11 wins &amp; 5 nominations.</t>
  </si>
  <si>
    <t>tt0072431</t>
  </si>
  <si>
    <t>Stalag 17</t>
  </si>
  <si>
    <t>Billy Wilder (written for the screen by), Edwin Blum (written for the screen by), Donald Bevan (based on the play by), Edmund Trzcinski (based on the play by)</t>
  </si>
  <si>
    <t>William Holden, Don Taylor, Otto Preminger, Robert Strauss</t>
  </si>
  <si>
    <t>When two escaping American World War II prisoners are killed, the German POW camp barracks black marketeer, J.J. Sefton, is suspected of being an informer.</t>
  </si>
  <si>
    <t>Won 1 Oscar. Another 1 win &amp; 5 nominations.</t>
  </si>
  <si>
    <t>tt0046359</t>
  </si>
  <si>
    <t>12/14/1999</t>
  </si>
  <si>
    <t>Dogville</t>
  </si>
  <si>
    <t>4/23/2004</t>
  </si>
  <si>
    <t>Nicole Kidman, Harriet Andersson, Lauren Bacall, Jean-Marc Barr</t>
  </si>
  <si>
    <t>A woman on the run from the mob is reluctantly accepted in a small Colorado town. In exchange, she agrees to work for them. As a search visits town, she finds out that their support has a price. Yet her dangerous secret is never far away...</t>
  </si>
  <si>
    <t>Netherlands, Denmark, UK, France, Finland, Sweden, Germany, Italy, Norway</t>
  </si>
  <si>
    <t>20 wins &amp; 30 nominations.</t>
  </si>
  <si>
    <t>tt0276919</t>
  </si>
  <si>
    <t>8/24/2004</t>
  </si>
  <si>
    <t>Lions Gate Films</t>
  </si>
  <si>
    <t>http://www.dogville.dk/</t>
  </si>
  <si>
    <t>Dead Poets Society</t>
  </si>
  <si>
    <t>Tom Schulman</t>
  </si>
  <si>
    <t>Robin Williams, Robert Sean Leonard, Ethan Hawke, Josh Charles</t>
  </si>
  <si>
    <t>English teacher John Keating inspires his students to look at poetry with a different perspective of authentic knowledge and feelings.</t>
  </si>
  <si>
    <t>Won 1 Oscar. Another 18 wins &amp; 19 nominations.</t>
  </si>
  <si>
    <t>tt0097165</t>
  </si>
  <si>
    <t>High Noon</t>
  </si>
  <si>
    <t>7/30/1952</t>
  </si>
  <si>
    <t>Drama, Thriller, Western</t>
  </si>
  <si>
    <t>Carl Foreman (screenplay), John W. Cunningham (magazine story "The Tin Star")</t>
  </si>
  <si>
    <t>Gary Cooper, Thomas Mitchell, Lloyd Bridges, Katy Jurado</t>
  </si>
  <si>
    <t>Marshal Will Kane, personally compelled to face his returning deadly enemy Frank Miller, finds that his fellow townspeople refuse to help him.</t>
  </si>
  <si>
    <t>Won 4 Oscars. Another 13 wins &amp; 10 nominations.</t>
  </si>
  <si>
    <t>tt0044706</t>
  </si>
  <si>
    <t>Papillon</t>
  </si>
  <si>
    <t>Dalton Trumbo (screenplay), Lorenzo Semple Jr. (screenplay), Henri Charrière (book)</t>
  </si>
  <si>
    <t>Steve McQueen, Dustin Hoffman, Victor Jory, Don Gordon</t>
  </si>
  <si>
    <t>A man befriends a fellow criminal as the two of them begin serving their sentence on a dreadful prison island, which inspires the man to plot his escape.</t>
  </si>
  <si>
    <t>tt0070511</t>
  </si>
  <si>
    <t>A Streetcar Named Desire</t>
  </si>
  <si>
    <t>Tennessee Williams (screen play), Oscar Saul (adaptation), Tennessee Williams (original play "A Streetcar Named Desire")</t>
  </si>
  <si>
    <t>Vivien Leigh, Marlon Brando, Kim Hunter, Karl Malden</t>
  </si>
  <si>
    <t>Disturbed Blanche DuBois moves in with her sister in New Orleans and is tormented by her brutish brother-in-law while her reality crumbles around her.</t>
  </si>
  <si>
    <t>Won 4 Oscars. Another 13 wins &amp; 15 nominations.</t>
  </si>
  <si>
    <t>tt0044081</t>
  </si>
  <si>
    <t>Arsenic and Old Lace</t>
  </si>
  <si>
    <t>9/23/1944</t>
  </si>
  <si>
    <t>Comedy, Crime, Thriller</t>
  </si>
  <si>
    <t>Julius J. Epstein (screen play), Philip G. Epstein (screen play), Joseph Kesselring (play)</t>
  </si>
  <si>
    <t>Cary Grant, Priscilla Lane, Raymond Massey, Jack Carson</t>
  </si>
  <si>
    <t>A drama critic learns on his wedding day that his beloved maiden aunts are homicidal maniacs, and that insanity runs in his family.</t>
  </si>
  <si>
    <t>tt0036613</t>
  </si>
  <si>
    <t>Sin City</t>
  </si>
  <si>
    <t>Crime, Thriller</t>
  </si>
  <si>
    <t>Frank Miller (graphic novels)</t>
  </si>
  <si>
    <t>Jessica Alba, Devon Aoki, Alexis Bledel, Powers Boothe</t>
  </si>
  <si>
    <t>A film that explores the dark and miserable town, Basin City, and tells the story of three different people, all caught up in violent corruption.</t>
  </si>
  <si>
    <t>33 wins &amp; 51 nominations.</t>
  </si>
  <si>
    <t>tt0401792</t>
  </si>
  <si>
    <t>8/16/2005</t>
  </si>
  <si>
    <t>Dimension Films</t>
  </si>
  <si>
    <t>http://www.sincitythemovie.com/</t>
  </si>
  <si>
    <t>The Hustler</t>
  </si>
  <si>
    <t>10/27/1961</t>
  </si>
  <si>
    <t>Sidney Carroll (screenplay), Robert Rossen (screenplay), Walter Tevis (based on the novel by)</t>
  </si>
  <si>
    <t>Paul Newman, Jackie Gleason, Piper Laurie, George C. Scott</t>
  </si>
  <si>
    <t>An up-and-coming pool player plays a long-time champion in a single high-stakes match.</t>
  </si>
  <si>
    <t>Won 2 Oscars. Another 11 wins &amp; 20 nominations.</t>
  </si>
  <si>
    <t>tt0054997</t>
  </si>
  <si>
    <t>Fox</t>
  </si>
  <si>
    <t>A Night at the Opera</t>
  </si>
  <si>
    <t>11/15/1935</t>
  </si>
  <si>
    <t>Comedy, Music, Musical</t>
  </si>
  <si>
    <t>George S. Kaufman (screen play), Morrie Ryskind (screen play), James Kevin McGuinness (from a story by)</t>
  </si>
  <si>
    <t>Groucho Marx, Chico Marx, Harpo Marx, Kitty Carlisle</t>
  </si>
  <si>
    <t>A sly business manager and two wacky friends of two opera singers help them achieve success while humiliating their stuffy and snobbish enemies.</t>
  </si>
  <si>
    <t>tt0026778</t>
  </si>
  <si>
    <t>The Killing</t>
  </si>
  <si>
    <t>Stanley Kubrick (screenplay), Jim Thompson (dialogue), Lionel White (novel)</t>
  </si>
  <si>
    <t>Sterling Hayden, Coleen Gray, Vince Edwards, Jay C. Flippen</t>
  </si>
  <si>
    <t>Crooks plan and execute a daring race-track robbery.</t>
  </si>
  <si>
    <t>tt0049406</t>
  </si>
  <si>
    <t>8/15/2001</t>
  </si>
  <si>
    <t>http://www.amctv.com/shows/the-killing</t>
  </si>
  <si>
    <t>The Avengers</t>
  </si>
  <si>
    <t>Joss Whedon (screenplay), Zak Penn (story), Joss Whedon (story)</t>
  </si>
  <si>
    <t>Robert Downey Jr., Chris Evans, Mark Ruffalo, Chris Hemsworth</t>
  </si>
  <si>
    <t>Earth's mightiest heroes must come together and learn to fight as a team if they are to stop the mischievous Loki and his alien army from enslaving humanity.</t>
  </si>
  <si>
    <t>English, Russian, Hindi</t>
  </si>
  <si>
    <t>Nominated for 1 Oscar. Another 37 wins &amp; 79 nominations.</t>
  </si>
  <si>
    <t>tt0848228</t>
  </si>
  <si>
    <t>9/25/2012</t>
  </si>
  <si>
    <t>http://marvel.com/avengers_movie</t>
  </si>
  <si>
    <t>Notorious</t>
  </si>
  <si>
    <t>Drama, Film-Noir, Romance</t>
  </si>
  <si>
    <t>Ben Hecht</t>
  </si>
  <si>
    <t>Cary Grant, Ingrid Bergman, Claude Rains, Louis Calhern</t>
  </si>
  <si>
    <t>A woman is asked to spy on a group of Nazi friends in South America. How far will she have to go to ingratiate herself with them?</t>
  </si>
  <si>
    <t>English, French, Portuguese</t>
  </si>
  <si>
    <t>tt0038787</t>
  </si>
  <si>
    <t>Harvey</t>
  </si>
  <si>
    <t>12/21/1950</t>
  </si>
  <si>
    <t>Comedy, Drama, Fantasy</t>
  </si>
  <si>
    <t>Mary Chase (from the Pulitzer Prize Play by), Mary Chase (screenplay), Oscar Brodney (screenplay)</t>
  </si>
  <si>
    <t>Wallace Ford, William H. Lynn, Victoria Horne, Jesse White</t>
  </si>
  <si>
    <t>Due to his insistence that he has an invisible six foot-tall rabbit for a best friend, a whimsical middle-aged man is thought by his family to be insane - but he may be wiser than anyone knows.</t>
  </si>
  <si>
    <t>English, Spanish, Latin</t>
  </si>
  <si>
    <t>Won 1 Oscar. Another 1 win &amp; 4 nominations.</t>
  </si>
  <si>
    <t>tt0042546</t>
  </si>
  <si>
    <t>The Martian</t>
  </si>
  <si>
    <t>Drew Goddard (screenplay), Andy Weir (based on the novel by)</t>
  </si>
  <si>
    <t>Matt Damon, Jessica Chastain, Kristen Wiig, Jeff Daniels</t>
  </si>
  <si>
    <t>An astronaut becomes stranded on Mars after his team assume him dead, and must rely on his ingenuity to find a way to signal to Earth that he is alive.</t>
  </si>
  <si>
    <t>Nominated for 7 Oscars. Another 34 wins &amp; 180 nominations.</t>
  </si>
  <si>
    <t>tt3659388</t>
  </si>
  <si>
    <t>http://TheMartianMovie.com</t>
  </si>
  <si>
    <t>The Exorcist</t>
  </si>
  <si>
    <t>12/26/1973</t>
  </si>
  <si>
    <t>Horror</t>
  </si>
  <si>
    <t>William Peter Blatty (written for the screen by), William Peter Blatty (novel)</t>
  </si>
  <si>
    <t>Ellen Burstyn, Max von Sydow, Lee J. Cobb, Kitty Winn</t>
  </si>
  <si>
    <t>When a teenage girl is possessed by a mysterious entity, her mother seeks the help of two priests to save her daughter.</t>
  </si>
  <si>
    <t>English, Latin, Greek, French, German, Arabic, Kurdish</t>
  </si>
  <si>
    <t>Won 2 Oscars. Another 14 wins &amp; 15 nominations.</t>
  </si>
  <si>
    <t>tt0070047</t>
  </si>
  <si>
    <t>http://theexorcist.warnerbros.com/</t>
  </si>
  <si>
    <t>Rio Bravo</t>
  </si>
  <si>
    <t>Jules Furthman (screenplay), Leigh Brackett (screenplay), B.H. McCampbell (short story)</t>
  </si>
  <si>
    <t>John Wayne, Dean Martin, Ricky Nelson, Angie Dickinson</t>
  </si>
  <si>
    <t>A small-town sheriff in the American West enlists the help of a cripple, a drunk, and a young gunfighter in his efforts to hold in jail the brother of the local bad guy.</t>
  </si>
  <si>
    <t>Won 1 Golden Globe. Another 1 win &amp; 4 nominations.</t>
  </si>
  <si>
    <t>tt0053221</t>
  </si>
  <si>
    <t>Xenon</t>
  </si>
  <si>
    <t>The Philadelphia Story</t>
  </si>
  <si>
    <t>1/17/1941</t>
  </si>
  <si>
    <t>Donald Ogden Stewart (screen play), Philip Barry (based on the play by)</t>
  </si>
  <si>
    <t>Cary Grant, Katharine Hepburn, James Stewart, Ruth Hussey</t>
  </si>
  <si>
    <t>When a rich woman's ex-husband and a tabloid-type reporter turn up just before her planned remarriage, she begins to learn the truth about herself.</t>
  </si>
  <si>
    <t>Won 2 Oscars. Another 3 wins &amp; 5 nominations.</t>
  </si>
  <si>
    <t>tt0032904</t>
  </si>
  <si>
    <t>Rope</t>
  </si>
  <si>
    <t>9/25/1948</t>
  </si>
  <si>
    <t>Hume Cronyn (adapted by), Patrick Hamilton (from the play by), Arthur Laurents (screenplay)</t>
  </si>
  <si>
    <t>John Dall, Farley Granger, Edith Evanson, Douglas Dick</t>
  </si>
  <si>
    <t>Two young men strangle their "inferior" classmate, hide his body in their apartment, and invite his friends and family to a dinner party as a means to challenge the "perfection" of their crime.</t>
  </si>
  <si>
    <t>tt0040746</t>
  </si>
  <si>
    <t>The Big Sleep</t>
  </si>
  <si>
    <t>8/31/1946</t>
  </si>
  <si>
    <t>Crime, Film-Noir, Mystery</t>
  </si>
  <si>
    <t>William Faulkner (screen play), Leigh Brackett (screen play), Jules Furthman (screen play), Raymond Chandler (from the novel by)</t>
  </si>
  <si>
    <t>Humphrey Bogart, Lauren Bacall, John Ridgely, Martha Vickers</t>
  </si>
  <si>
    <t>Private detective Philip Marlowe is hired by a rich family. Before the complex case is over, he's seen murder, blackmail, and what might be love.</t>
  </si>
  <si>
    <t>tt0038355</t>
  </si>
  <si>
    <t>Pink Floyd: The Wall</t>
  </si>
  <si>
    <t>9/17/1982</t>
  </si>
  <si>
    <t>Animation, Drama, Fantasy</t>
  </si>
  <si>
    <t>Roger Waters (album "The Wall"), Roger Waters (screenplay)</t>
  </si>
  <si>
    <t>Bob Geldof, Christine Hargreaves, James Laurenson, Eleanor David</t>
  </si>
  <si>
    <t>A confined but troubled rock star descends into madness in the midst of his physical and social isolation from everyone.</t>
  </si>
  <si>
    <t>Won 2 BAFTA Film Awards. Another 1 win &amp; 1 nomination.</t>
  </si>
  <si>
    <t>tt0084503</t>
  </si>
  <si>
    <t>The King's Speech</t>
  </si>
  <si>
    <t>12/25/2010</t>
  </si>
  <si>
    <t>David Seidler (screenplay)</t>
  </si>
  <si>
    <t>Colin Firth, Helena Bonham Carter, Derek Jacobi, Robert Portal</t>
  </si>
  <si>
    <t>The story of King George VI of the United Kingdom of Great Britain and Northern Ireland, his impromptu ascension to the throne and the speech therapist who helped the unsure monarch become worthy of it.</t>
  </si>
  <si>
    <t>UK, USA, Australia</t>
  </si>
  <si>
    <t>Won 4 Oscars. Another 103 wins &amp; 194 nominations.</t>
  </si>
  <si>
    <t>tt1504320</t>
  </si>
  <si>
    <t>4/19/2011</t>
  </si>
  <si>
    <t>http://www.kingsspeech.com/</t>
  </si>
  <si>
    <t>A Christmas Story</t>
  </si>
  <si>
    <t>11/18/1983</t>
  </si>
  <si>
    <t>Comedy, Family</t>
  </si>
  <si>
    <t>Jean Shepherd (based on the novel "In God We Trust, All Others Pay Cash" by), Jean Shepherd (screenplay), Leigh Brown (screenplay), Bob Clark (screenplay)</t>
  </si>
  <si>
    <t>Melinda Dillon, Darren McGavin, Peter Billingsley, Scott Schwartz</t>
  </si>
  <si>
    <t>In the 1940s, a young boy named Ralphie attempts to convince his parents, his teacher, and Santa that a Red Ryder B.B. gun really is the perfect Christmas gift.</t>
  </si>
  <si>
    <t>3 wins &amp; 11 nominations.</t>
  </si>
  <si>
    <t>tt0085334</t>
  </si>
  <si>
    <t>9/28/1999</t>
  </si>
  <si>
    <t>http://www2.warnerbros.com/achristmasstory/</t>
  </si>
  <si>
    <t>The Graduate</t>
  </si>
  <si>
    <t>12/22/1967</t>
  </si>
  <si>
    <t>Calder Willingham (screenplay), Buck Henry (screenplay), Charles Webb (based on the novel by)</t>
  </si>
  <si>
    <t>Anne Bancroft, Dustin Hoffman, Katharine Ross, William Daniels</t>
  </si>
  <si>
    <t>A disillusioned college graduate finds himself torn between his older lover and her daughter.</t>
  </si>
  <si>
    <t>Won 1 Oscar. Another 20 wins &amp; 16 nominations.</t>
  </si>
  <si>
    <t>tt0061722</t>
  </si>
  <si>
    <t>Embassy Pictures/Rialto Pictures</t>
  </si>
  <si>
    <t>http://www.rialtopictures.com/thegraduate.html</t>
  </si>
  <si>
    <t>JFK</t>
  </si>
  <si>
    <t>12/20/1991</t>
  </si>
  <si>
    <t>Drama, History, Thriller</t>
  </si>
  <si>
    <t>Oliver Stone (screenplay), Zachary Sklar (screenplay), Jim Garrison (book), Jim Marrs (book)</t>
  </si>
  <si>
    <t>Sally Kirkland, Anthony Ramirez, Ray LePere, Steve Reed</t>
  </si>
  <si>
    <t>A New Orleans DA discovers there's more to the Kennedy assassination than the official story.</t>
  </si>
  <si>
    <t>Won 2 Oscars. Another 17 wins &amp; 25 nominations.</t>
  </si>
  <si>
    <t>tt0102138</t>
  </si>
  <si>
    <t>Sling Blade</t>
  </si>
  <si>
    <t>3/14/1997</t>
  </si>
  <si>
    <t>Billy Bob Thornton (play), Billy Bob Thornton (screenplay)</t>
  </si>
  <si>
    <t>Billy Bob Thornton, Dwight Yoakam, J.T. Walsh, John Ritter</t>
  </si>
  <si>
    <t>Karl Childers, a simple man hospitalized since his childhood murder of his mother and her lover, is released to start a new life in a small town.</t>
  </si>
  <si>
    <t>Won 1 Oscar. Another 13 wins &amp; 15 nominations.</t>
  </si>
  <si>
    <t>tt0117666</t>
  </si>
  <si>
    <t>Blood Diamond</t>
  </si>
  <si>
    <t>Charles Leavitt (screenplay), Charles Leavitt (story), C. Gaby Mitchell (story)</t>
  </si>
  <si>
    <t>Leonardo DiCaprio, Djimon Hounsou, Jennifer Connelly, Kagiso Kuypers</t>
  </si>
  <si>
    <t>A fisherman, a smuggler, and a syndicate of businessmen match wits over the possession of a priceless diamond.</t>
  </si>
  <si>
    <t>English, Mende, Afrikaans</t>
  </si>
  <si>
    <t>Nominated for 5 Oscars. Another 8 wins &amp; 26 nominations.</t>
  </si>
  <si>
    <t>tt0450259</t>
  </si>
  <si>
    <t>3/20/2007</t>
  </si>
  <si>
    <t>http://www.blooddiamondmovie.com/</t>
  </si>
  <si>
    <t>Magnolia</t>
  </si>
  <si>
    <t>Pat Healy, Genevieve Zweig, Mark Flanagan, Neil Flynn</t>
  </si>
  <si>
    <t>An epic mosaic of interrelated characters in search of love, forgiveness, and meaning in the San Fernando Valley.</t>
  </si>
  <si>
    <t>Nominated for 3 Oscars. Another 28 wins &amp; 51 nominations.</t>
  </si>
  <si>
    <t>tt0175880</t>
  </si>
  <si>
    <t>7/25/2000</t>
  </si>
  <si>
    <t>http://www.magnoliamovie.com</t>
  </si>
  <si>
    <t>Rain Man</t>
  </si>
  <si>
    <t>12/16/1988</t>
  </si>
  <si>
    <t>Barry Morrow (story), Ronald Bass (screenplay), Barry Morrow (screenplay)</t>
  </si>
  <si>
    <t>Dustin Hoffman, Tom Cruise, Valeria Golino, Gerald R. Molen</t>
  </si>
  <si>
    <t>Selfish yuppie Charlie Babbitt's father left a fortune to his savant brother Raymond and a pittance to Charlie; they travel cross-country.</t>
  </si>
  <si>
    <t>Won 4 Oscars. Another 22 wins &amp; 22 nominations.</t>
  </si>
  <si>
    <t>tt0095953</t>
  </si>
  <si>
    <t>The Revenant</t>
  </si>
  <si>
    <t>Mark L. Smith (screenplay), Alejandro González Iñárritu (screenplay), Michael Punke (based in part on the novel by)</t>
  </si>
  <si>
    <t>Leonardo DiCaprio, Tom Hardy, Domhnall Gleeson, Will Poulter</t>
  </si>
  <si>
    <t>A frontiersman on a fur trading expedition in the 1820s fights for survival after being mauled by a bear and left for dead by members of his own hunting team.</t>
  </si>
  <si>
    <t>English, Pawnee, French</t>
  </si>
  <si>
    <t>Hong Kong, Taiwan, USA</t>
  </si>
  <si>
    <t>Won 3 Oscars. Another 82 wins &amp; 177 nominations.</t>
  </si>
  <si>
    <t>tt1663202</t>
  </si>
  <si>
    <t>4/19/2016</t>
  </si>
  <si>
    <t>http://www.foxmovies.com/movies/the-revenant</t>
  </si>
  <si>
    <t>The Nightmare Before Christmas</t>
  </si>
  <si>
    <t>10/29/1993</t>
  </si>
  <si>
    <t>Tim Burton (based on: a story and characters by), Michael McDowell (adaptation), Caroline Thompson (screenplay)</t>
  </si>
  <si>
    <t>Danny Elfman, Chris Sarandon, Catherine O'Hara, William Hickey</t>
  </si>
  <si>
    <t>Jack Skellington, king of Halloween Town, discovers Christmas Town, but his attempts to bring Christmas to his home cause confusion.</t>
  </si>
  <si>
    <t>Nominated for 1 Oscar. Another 7 wins &amp; 7 nominations.</t>
  </si>
  <si>
    <t>tt0107688</t>
  </si>
  <si>
    <t>Touchstone Pictures</t>
  </si>
  <si>
    <t>http://www.Nightmare3DMovie.com/</t>
  </si>
  <si>
    <t>The Manchurian Candidate</t>
  </si>
  <si>
    <t>10/24/1962</t>
  </si>
  <si>
    <t>Drama, Thriller</t>
  </si>
  <si>
    <t>Richard Condon (based upon a novel by), George Axelrod (screenplay)</t>
  </si>
  <si>
    <t>Frank Sinatra, Laurence Harvey, Janet Leigh, Angela Lansbury</t>
  </si>
  <si>
    <t>A former prisoner of war is brainwashed as an unwitting assassin for an international Communist conspiracy.</t>
  </si>
  <si>
    <t>Nominated for 2 Oscars. Another 5 wins &amp; 6 nominations.</t>
  </si>
  <si>
    <t>tt0056218</t>
  </si>
  <si>
    <t>MGM/UA Classics</t>
  </si>
  <si>
    <t>http://www.mgm.com/title_title.php?title_star=MANCHURI</t>
  </si>
  <si>
    <t>Deadpool</t>
  </si>
  <si>
    <t>Rhett Reese, Paul Wernick</t>
  </si>
  <si>
    <t>Ryan Reynolds, Karan Soni, Ed Skrein, Michael Benyaer</t>
  </si>
  <si>
    <t>A fast-talking mercenary with a morbid sense of humor is subjected to a rogue experiment that leaves him with accelerated healing powers and a quest for revenge.</t>
  </si>
  <si>
    <t>Nominated for 2 Golden Globes. Another 23 wins &amp; 63 nominations.</t>
  </si>
  <si>
    <t>tt1431045</t>
  </si>
  <si>
    <t>http://www.foxmovies.com/deadpool</t>
  </si>
  <si>
    <t>The Wild Bunch</t>
  </si>
  <si>
    <t>Action, Adventure, Western</t>
  </si>
  <si>
    <t>Walon Green (screenplay), Sam Peckinpah (screenplay), Walon Green (story), Roy N. Sickner (story)</t>
  </si>
  <si>
    <t>William Holden, Ernest Borgnine, Robert Ryan, Edmond O'Brien</t>
  </si>
  <si>
    <t>An aging group of outlaws look for one last big score as the "traditional" American West is disappearing around them.</t>
  </si>
  <si>
    <t>English, Spanish, German</t>
  </si>
  <si>
    <t>Nominated for 2 Oscars. Another 5 wins &amp; 4 nominations.</t>
  </si>
  <si>
    <t>tt0065214</t>
  </si>
  <si>
    <t>Aladdin</t>
  </si>
  <si>
    <t>11/25/1992</t>
  </si>
  <si>
    <t>Ron Clements (screenplay), John Musker (screenplay), Ted Elliott (screenplay), Terry Rossio (screenplay), Burny Mattinson (story), Roger Allers (story), Daan Jippes (story), Kevin Harkey (story), Sue C. Nichols (story), Francis Glebas (story), Darrell Rooney (story), Larry Leker (story), James Fujii (story), Kirk Hanson (story), Kevin Lima (story), Rebecca Rees (story), David S. Smith (story), Chris Sanders (story), Brian Pimental (story), Patrick A. Ventura (story)</t>
  </si>
  <si>
    <t>Scott Weinger, Robin Williams, Linda Larkin, Jonathan Freeman</t>
  </si>
  <si>
    <t>When a street urchin vies for the love of a beautiful princess, he uses a genie's magic power to make himself off as a prince in order to marry her.</t>
  </si>
  <si>
    <t>Won 2 Oscars. Another 25 wins &amp; 18 nominations.</t>
  </si>
  <si>
    <t>tt0103639</t>
  </si>
  <si>
    <t>http://disney.go.com/vault/archives/characters/aladdin/aladdin.html</t>
  </si>
  <si>
    <t>Big Fish</t>
  </si>
  <si>
    <t>Daniel Wallace (novel), John August (screenplay)</t>
  </si>
  <si>
    <t>Ewan McGregor, Albert Finney, Billy Crudup, Jessica Lange</t>
  </si>
  <si>
    <t>A frustrated son tries to determine the fact from fiction in his dying father's life.</t>
  </si>
  <si>
    <t>Nominated for 1 Oscar. Another 1 win &amp; 68 nominations.</t>
  </si>
  <si>
    <t>tt0319061</t>
  </si>
  <si>
    <t>4/27/2004</t>
  </si>
  <si>
    <t>http://www.sonypictures.com/movies/bigfish/index.html</t>
  </si>
  <si>
    <t>Patton</t>
  </si>
  <si>
    <t>Biography, Drama, War</t>
  </si>
  <si>
    <t>Francis Ford Coppola (screen story and screenplay), Edmund H. North (screen story and screenplay), Ladislas Farago (based on factual material from Patton: Ordeal and Triumph), Omar N. Bradley (based on factual material from: A Soldier's Story)</t>
  </si>
  <si>
    <t>George C. Scott, Karl Malden, Stephen Young, Michael Strong</t>
  </si>
  <si>
    <t>The World War II phase of the career of the controversial American general, George S. Patton.</t>
  </si>
  <si>
    <t>English, German, French, Russian, Arabic, Italian</t>
  </si>
  <si>
    <t>Won 7 Oscars. Another 17 wins &amp; 8 nominations.</t>
  </si>
  <si>
    <t>tt0066206</t>
  </si>
  <si>
    <t>The Lost Weekend</t>
  </si>
  <si>
    <t>Charles R. Jackson (from the novel by), Charles Brackett (screen play), Billy Wilder (screen play)</t>
  </si>
  <si>
    <t>Ray Milland, Jane Wyman, Phillip Terry, Howard Da Silva</t>
  </si>
  <si>
    <t>The desperate life of a chronic alcoholic is followed through a four-day drinking bout.</t>
  </si>
  <si>
    <t>Won 4 Oscars. Another 12 wins &amp; 3 nominations.</t>
  </si>
  <si>
    <t>tt0037884</t>
  </si>
  <si>
    <t>Short Term 12</t>
  </si>
  <si>
    <t>8/23/2013</t>
  </si>
  <si>
    <t>Brie Larson, John Gallagher Jr., Stephanie Beatriz, Rami Malek</t>
  </si>
  <si>
    <t>A 20-something supervising staff member of a residential treatment facility navigates the troubled waters of that world alongside her co-worker and longtime boyfriend.</t>
  </si>
  <si>
    <t>35 wins &amp; 70 nominations.</t>
  </si>
  <si>
    <t>tt2370248</t>
  </si>
  <si>
    <t>1/14/2014</t>
  </si>
  <si>
    <t>Cinedigm</t>
  </si>
  <si>
    <t>http://shortterm12.com</t>
  </si>
  <si>
    <t>His Girl Friday</t>
  </si>
  <si>
    <t>1/18/1940</t>
  </si>
  <si>
    <t>Charles Lederer (screen play), Ben Hecht (from the play "The Front Page"), Charles MacArthur (from the play "The Front Page")</t>
  </si>
  <si>
    <t>Cary Grant, Rosalind Russell, Ralph Bellamy, Gene Lockhart</t>
  </si>
  <si>
    <t>A newspaper editor uses every trick in the book to keep his ace reporter ex-wife from remarrying.</t>
  </si>
  <si>
    <t>tt0032599</t>
  </si>
  <si>
    <t>12/28/2004</t>
  </si>
  <si>
    <t>The Straight Story</t>
  </si>
  <si>
    <t>John Roach, Mary Sweeney</t>
  </si>
  <si>
    <t>Sissy Spacek, Jane Galloway Heitz, Joseph A. Carpenter, Donald Wiegert</t>
  </si>
  <si>
    <t>An old man makes a long journey by lawn-mover tractor to mend his relationship with an ill brother.</t>
  </si>
  <si>
    <t>France, UK, USA</t>
  </si>
  <si>
    <t>Nominated for 1 Oscar. Another 14 wins &amp; 37 nominations.</t>
  </si>
  <si>
    <t>tt0166896</t>
  </si>
  <si>
    <t>http://disney.go.com/DisneyPictures/straightstory/index.html</t>
  </si>
  <si>
    <t>Slumdog Millionaire</t>
  </si>
  <si>
    <t>12/25/2008</t>
  </si>
  <si>
    <t>Simon Beaufoy (screenplay), Vikas Swarup (novel)</t>
  </si>
  <si>
    <t>Dev Patel, Saurabh Shukla, Anil Kapoor, Raj Zutshi</t>
  </si>
  <si>
    <t>A Mumbai teen reflects on his upbringing in the slums when he is accused of cheating on the Indian Version of "Who Wants to be a Millionaire?"</t>
  </si>
  <si>
    <t>English, Hindi, French</t>
  </si>
  <si>
    <t>UK, France, USA</t>
  </si>
  <si>
    <t>Won 8 Oscars. Another 144 wins &amp; 126 nominations.</t>
  </si>
  <si>
    <t>tt1010048</t>
  </si>
  <si>
    <t>3/31/2009</t>
  </si>
  <si>
    <t>Fox Searchlight Pictures</t>
  </si>
  <si>
    <t>http://www.foxsearchlight.com/slumdogmillionaire/</t>
  </si>
  <si>
    <t>Num</t>
  </si>
  <si>
    <t>Primary Genre</t>
  </si>
  <si>
    <t>All Genre</t>
  </si>
  <si>
    <t>Top Performig G</t>
  </si>
  <si>
    <t>Top box off revenue</t>
  </si>
  <si>
    <t>Earliest Year Movie</t>
  </si>
  <si>
    <t>Adventure</t>
  </si>
  <si>
    <t>Actioon</t>
  </si>
  <si>
    <t>Aimation</t>
  </si>
  <si>
    <t>Biography</t>
  </si>
  <si>
    <t>Drama,</t>
  </si>
  <si>
    <t>Crime</t>
  </si>
  <si>
    <t>Average Box Revenue after2010</t>
  </si>
  <si>
    <t>Christopher's Movies' Box Revenue</t>
  </si>
  <si>
    <t>Actor</t>
  </si>
  <si>
    <t>Leonardo DiCaprio</t>
  </si>
  <si>
    <t>Hugh Jackman</t>
  </si>
  <si>
    <t>Harrison Ford</t>
  </si>
  <si>
    <t>Sum</t>
  </si>
  <si>
    <t>Ave IMDB Rating</t>
  </si>
  <si>
    <t>Ave Box off Revenue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</si>
</sst>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numFmt numFmtId="165" formatCode="d/m/yyyy"/>
    <numFmt numFmtId="166" formatCode="M/d/yyyy"/>
    <numFmt numFmtId="167" formatCode="m/d/yyyy"/>
    <numFmt numFmtId="168" formatCode="&quot;$&quot;#,##0.00"/>
  </numFmts>
  <fonts count="10">
    <font>
      <sz val="10.0"/>
      <color rgb="FF000000"/>
      <name val="Arial"/>
      <scheme val="minor"/>
    </font>
    <font>
      <b/>
      <color theme="1"/>
      <name val="Arial"/>
    </font>
    <font>
      <color theme="1"/>
      <name val="Arial"/>
    </font>
    <font>
      <u/>
      <color rgb="FF1155CC"/>
      <name val="Arial"/>
    </font>
    <font>
      <color theme="1"/>
      <name val="Arial"/>
      <scheme val="minor"/>
    </font>
    <font>
      <u/>
      <color rgb="FF1155CC"/>
      <name val="Arial"/>
    </font>
    <font>
      <u/>
      <color rgb="FF1155CC"/>
      <name val="Arial"/>
    </font>
    <font>
      <sz val="12.0"/>
      <color rgb="FF000000"/>
      <name val="Arial"/>
    </font>
    <font>
      <u/>
      <color rgb="FF1155CC"/>
      <name val="Arial"/>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0" fontId="1" numFmtId="0" xfId="0" applyAlignment="1" applyBorder="1" applyFont="1">
      <alignment readingOrder="0" vertical="bottom"/>
    </xf>
    <xf borderId="1" fillId="0" fontId="1" numFmtId="0" xfId="0" applyAlignment="1" applyBorder="1" applyFont="1">
      <alignment vertical="bottom"/>
    </xf>
    <xf borderId="1" fillId="0" fontId="1" numFmtId="0" xfId="0" applyAlignment="1" applyBorder="1" applyFont="1">
      <alignment horizontal="right" vertical="bottom"/>
    </xf>
    <xf borderId="0" fillId="0" fontId="2" numFmtId="0" xfId="0" applyAlignment="1" applyFont="1">
      <alignment vertical="bottom"/>
    </xf>
    <xf borderId="1" fillId="0" fontId="2" numFmtId="1" xfId="0" applyAlignment="1" applyBorder="1" applyFont="1" applyNumberFormat="1">
      <alignment horizontal="right" vertical="bottom"/>
    </xf>
    <xf borderId="1" fillId="0" fontId="2" numFmtId="0" xfId="0" applyAlignment="1" applyBorder="1" applyFont="1">
      <alignment vertical="bottom"/>
    </xf>
    <xf borderId="1" fillId="0" fontId="2" numFmtId="0" xfId="0" applyAlignment="1" applyBorder="1" applyFont="1">
      <alignment horizontal="right" vertical="bottom"/>
    </xf>
    <xf borderId="1" fillId="0" fontId="2" numFmtId="4" xfId="0" applyAlignment="1" applyBorder="1" applyFont="1" applyNumberFormat="1">
      <alignment horizontal="right" vertical="bottom"/>
    </xf>
    <xf borderId="1" fillId="0" fontId="2" numFmtId="3" xfId="0" applyAlignment="1" applyBorder="1" applyFont="1" applyNumberFormat="1">
      <alignment horizontal="right" vertical="bottom"/>
    </xf>
    <xf borderId="1" fillId="0" fontId="2" numFmtId="164" xfId="0" applyAlignment="1" applyBorder="1" applyFont="1" applyNumberFormat="1">
      <alignment horizontal="right" vertical="bottom"/>
    </xf>
    <xf borderId="1" fillId="0" fontId="2" numFmtId="165" xfId="0" applyAlignment="1" applyBorder="1" applyFont="1" applyNumberFormat="1">
      <alignment horizontal="right" vertical="bottom"/>
    </xf>
    <xf borderId="1" fillId="0" fontId="3" numFmtId="0" xfId="0" applyAlignment="1" applyBorder="1" applyFont="1">
      <alignment vertical="bottom"/>
    </xf>
    <xf borderId="0" fillId="0" fontId="2" numFmtId="0" xfId="0" applyAlignment="1" applyFont="1">
      <alignment readingOrder="0" vertical="bottom"/>
    </xf>
    <xf borderId="1" fillId="0" fontId="2" numFmtId="164" xfId="0" applyAlignment="1" applyBorder="1" applyFont="1" applyNumberFormat="1">
      <alignment horizontal="center" vertical="bottom"/>
    </xf>
    <xf borderId="0" fillId="0" fontId="2" numFmtId="166" xfId="0" applyAlignment="1" applyFont="1" applyNumberFormat="1">
      <alignment vertical="bottom"/>
    </xf>
    <xf borderId="0" fillId="0" fontId="2" numFmtId="1" xfId="0" applyAlignment="1" applyFont="1" applyNumberFormat="1">
      <alignment vertical="bottom"/>
    </xf>
    <xf borderId="0" fillId="0" fontId="2" numFmtId="0" xfId="0" applyAlignment="1" applyFont="1">
      <alignment horizontal="right" vertical="bottom"/>
    </xf>
    <xf borderId="0" fillId="0" fontId="1" numFmtId="0" xfId="0" applyAlignment="1" applyFont="1">
      <alignment vertical="bottom"/>
    </xf>
    <xf borderId="0" fillId="0" fontId="4" numFmtId="0" xfId="0" applyAlignment="1" applyFont="1">
      <alignment readingOrder="0"/>
    </xf>
    <xf borderId="0" fillId="0" fontId="2" numFmtId="1" xfId="0" applyAlignment="1" applyFont="1" applyNumberFormat="1">
      <alignment horizontal="right" vertical="bottom"/>
    </xf>
    <xf borderId="0" fillId="0" fontId="2" numFmtId="4" xfId="0" applyAlignment="1" applyFont="1" applyNumberFormat="1">
      <alignment horizontal="right" vertical="bottom"/>
    </xf>
    <xf borderId="0" fillId="0" fontId="2" numFmtId="3" xfId="0" applyAlignment="1" applyFont="1" applyNumberFormat="1">
      <alignment horizontal="right" vertical="bottom"/>
    </xf>
    <xf borderId="0" fillId="0" fontId="2" numFmtId="164" xfId="0" applyAlignment="1" applyFont="1" applyNumberFormat="1">
      <alignment horizontal="right" vertical="bottom"/>
    </xf>
    <xf borderId="0" fillId="0" fontId="2" numFmtId="165" xfId="0" applyAlignment="1" applyFont="1" applyNumberFormat="1">
      <alignment horizontal="right" vertical="bottom"/>
    </xf>
    <xf borderId="0" fillId="0" fontId="5" numFmtId="0" xfId="0" applyAlignment="1" applyFont="1">
      <alignment vertical="bottom"/>
    </xf>
    <xf borderId="0" fillId="0" fontId="4" numFmtId="1" xfId="0" applyFont="1" applyNumberFormat="1"/>
    <xf borderId="0" fillId="0" fontId="4" numFmtId="164" xfId="0" applyFont="1" applyNumberFormat="1"/>
    <xf borderId="0" fillId="0" fontId="2" numFmtId="167" xfId="0" applyAlignment="1" applyFont="1" applyNumberFormat="1">
      <alignment vertical="bottom"/>
    </xf>
    <xf borderId="0" fillId="0" fontId="4" numFmtId="0" xfId="0" applyFont="1"/>
    <xf borderId="0" fillId="0" fontId="2" numFmtId="164" xfId="0" applyAlignment="1" applyFont="1" applyNumberFormat="1">
      <alignment horizontal="center" vertical="bottom"/>
    </xf>
    <xf borderId="0" fillId="0" fontId="2" numFmtId="0" xfId="0" applyAlignment="1" applyFont="1">
      <alignment horizontal="left" vertical="bottom"/>
    </xf>
    <xf borderId="0" fillId="0" fontId="1" numFmtId="0" xfId="0" applyAlignment="1" applyFont="1">
      <alignment horizontal="left" vertical="bottom"/>
    </xf>
    <xf borderId="0" fillId="0" fontId="4" numFmtId="0" xfId="0" applyAlignment="1" applyFont="1">
      <alignment horizontal="left" readingOrder="0"/>
    </xf>
    <xf borderId="0" fillId="0" fontId="2" numFmtId="1" xfId="0" applyAlignment="1" applyFont="1" applyNumberFormat="1">
      <alignment horizontal="left" vertical="bottom"/>
    </xf>
    <xf borderId="0" fillId="0" fontId="2" numFmtId="165" xfId="0" applyAlignment="1" applyFont="1" applyNumberFormat="1">
      <alignment horizontal="left" vertical="bottom"/>
    </xf>
    <xf borderId="0" fillId="0" fontId="2" numFmtId="4" xfId="0" applyAlignment="1" applyFont="1" applyNumberFormat="1">
      <alignment horizontal="left" vertical="bottom"/>
    </xf>
    <xf borderId="0" fillId="0" fontId="2" numFmtId="3" xfId="0" applyAlignment="1" applyFont="1" applyNumberFormat="1">
      <alignment horizontal="left" vertical="bottom"/>
    </xf>
    <xf borderId="0" fillId="0" fontId="2" numFmtId="164" xfId="0" applyAlignment="1" applyFont="1" applyNumberFormat="1">
      <alignment horizontal="left" vertical="bottom"/>
    </xf>
    <xf borderId="0" fillId="0" fontId="6" numFmtId="0" xfId="0" applyAlignment="1" applyFont="1">
      <alignment horizontal="left" vertical="bottom"/>
    </xf>
    <xf borderId="0" fillId="0" fontId="4" numFmtId="164" xfId="0" applyAlignment="1" applyFont="1" applyNumberFormat="1">
      <alignment horizontal="left"/>
    </xf>
    <xf borderId="0" fillId="0" fontId="4" numFmtId="1" xfId="0" applyAlignment="1" applyFont="1" applyNumberFormat="1">
      <alignment horizontal="left"/>
    </xf>
    <xf borderId="0" fillId="0" fontId="2" numFmtId="0" xfId="0" applyAlignment="1" applyFont="1">
      <alignment horizontal="left" readingOrder="0" vertical="bottom"/>
    </xf>
    <xf borderId="0" fillId="0" fontId="4" numFmtId="0" xfId="0" applyAlignment="1" applyFont="1">
      <alignment horizontal="left"/>
    </xf>
    <xf borderId="0" fillId="0" fontId="1" numFmtId="0" xfId="0" applyAlignment="1" applyFont="1">
      <alignment horizontal="right" vertical="bottom"/>
    </xf>
    <xf borderId="0" fillId="0" fontId="1" numFmtId="0" xfId="0" applyAlignment="1" applyFont="1">
      <alignment shrinkToFit="0" vertical="bottom" wrapText="0"/>
    </xf>
    <xf borderId="0" fillId="0" fontId="2" numFmtId="165" xfId="0" applyAlignment="1" applyFont="1" applyNumberFormat="1">
      <alignment vertical="bottom"/>
    </xf>
    <xf borderId="0" fillId="0" fontId="2" numFmtId="168" xfId="0" applyAlignment="1" applyFont="1" applyNumberFormat="1">
      <alignment readingOrder="0" vertical="bottom"/>
    </xf>
    <xf borderId="0" fillId="0" fontId="2" numFmtId="164" xfId="0" applyAlignment="1" applyFont="1" applyNumberFormat="1">
      <alignment vertical="bottom"/>
    </xf>
    <xf borderId="0" fillId="0" fontId="1" numFmtId="0" xfId="0" applyAlignment="1" applyFont="1">
      <alignment readingOrder="0" vertical="bottom"/>
    </xf>
    <xf borderId="0" fillId="2" fontId="7" numFmtId="0" xfId="0" applyAlignment="1" applyFill="1" applyFont="1">
      <alignment horizontal="left" readingOrder="0"/>
    </xf>
    <xf borderId="0" fillId="0" fontId="4" numFmtId="0" xfId="0" applyAlignment="1" applyFont="1">
      <alignment horizontal="center"/>
    </xf>
    <xf borderId="0" fillId="2" fontId="7" numFmtId="164" xfId="0" applyAlignment="1" applyFont="1" applyNumberFormat="1">
      <alignment horizontal="center" readingOrder="0"/>
    </xf>
    <xf borderId="0" fillId="0" fontId="1" numFmtId="0" xfId="0" applyAlignment="1" applyFont="1">
      <alignment horizontal="center" vertical="bottom"/>
    </xf>
    <xf borderId="0" fillId="0" fontId="2" numFmtId="1" xfId="0" applyAlignment="1" applyFont="1" applyNumberFormat="1">
      <alignment horizontal="center" vertical="bottom"/>
    </xf>
    <xf borderId="0" fillId="0" fontId="2" numFmtId="0" xfId="0" applyAlignment="1" applyFont="1">
      <alignment horizontal="center" vertical="bottom"/>
    </xf>
    <xf borderId="0" fillId="0" fontId="2" numFmtId="165" xfId="0" applyAlignment="1" applyFont="1" applyNumberFormat="1">
      <alignment horizontal="center" vertical="bottom"/>
    </xf>
    <xf borderId="0" fillId="0" fontId="2" numFmtId="4" xfId="0" applyAlignment="1" applyFont="1" applyNumberFormat="1">
      <alignment horizontal="center" vertical="bottom"/>
    </xf>
    <xf borderId="0" fillId="0" fontId="2" numFmtId="3" xfId="0" applyAlignment="1" applyFont="1" applyNumberFormat="1">
      <alignment horizontal="center" vertical="bottom"/>
    </xf>
    <xf borderId="0" fillId="0" fontId="8" numFmtId="0" xfId="0" applyAlignment="1" applyFont="1">
      <alignment horizontal="center" vertical="bottom"/>
    </xf>
    <xf borderId="0" fillId="0" fontId="4" numFmtId="4" xfId="0" applyAlignment="1" applyFont="1" applyNumberFormat="1">
      <alignment horizontal="center"/>
    </xf>
    <xf borderId="0" fillId="2" fontId="9" numFmtId="164" xfId="0" applyAlignment="1" applyFont="1" applyNumberFormat="1">
      <alignment horizontal="left"/>
    </xf>
    <xf borderId="0" fillId="0" fontId="2" numFmtId="0" xfId="0" applyAlignment="1" applyFont="1">
      <alignment horizontal="center" readingOrder="0" vertical="bottom"/>
    </xf>
    <xf borderId="0" fillId="0" fontId="4" numFmtId="164" xfId="0" applyAlignment="1" applyFont="1" applyNumberFormat="1">
      <alignment horizontal="center"/>
    </xf>
  </cellXfs>
  <cellStyles count="1">
    <cellStyle xfId="0" name="Normal" builtinId="0"/>
  </cellStyles>
  <dxfs count="5">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B7E1CD"/>
          <bgColor rgb="FFB7E1CD"/>
        </patternFill>
      </fill>
      <border/>
    </dxf>
  </dxfs>
  <tableStyles count="1">
    <tableStyle count="3" pivot="0" name="Capstone Project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251" displayName="Table_1" 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apstone Project 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fathomevents.com" TargetMode="External"/><Relationship Id="rId42" Type="http://schemas.openxmlformats.org/officeDocument/2006/relationships/hyperlink" Target="http://www.babydriver-movie.com/" TargetMode="External"/><Relationship Id="rId41" Type="http://schemas.openxmlformats.org/officeDocument/2006/relationships/hyperlink" Target="http://www.disney.com/ToyStory" TargetMode="External"/><Relationship Id="rId44" Type="http://schemas.openxmlformats.org/officeDocument/2006/relationships/hyperlink" Target="http://www.inglouriousbasterds-movie.com/" TargetMode="External"/><Relationship Id="rId43" Type="http://schemas.openxmlformats.org/officeDocument/2006/relationships/hyperlink" Target="http://www.disney.com/ToyStory" TargetMode="External"/><Relationship Id="rId46" Type="http://schemas.openxmlformats.org/officeDocument/2006/relationships/hyperlink" Target="http://www.miramax.com/movie/good-will-hunting/" TargetMode="External"/><Relationship Id="rId45" Type="http://schemas.openxmlformats.org/officeDocument/2006/relationships/hyperlink" Target="http://www.mgm.com/title_title.php?title_star=APARTMEN" TargetMode="External"/><Relationship Id="rId107" Type="http://schemas.openxmlformats.org/officeDocument/2006/relationships/hyperlink" Target="http://movies.disney.com/zootopia" TargetMode="External"/><Relationship Id="rId106" Type="http://schemas.openxmlformats.org/officeDocument/2006/relationships/hyperlink" Target="http://www.jaws25.com/" TargetMode="External"/><Relationship Id="rId105" Type="http://schemas.openxmlformats.org/officeDocument/2006/relationships/hyperlink" Target="http://marvel.com/guardians" TargetMode="External"/><Relationship Id="rId104" Type="http://schemas.openxmlformats.org/officeDocument/2006/relationships/hyperlink" Target="http://lionmovie.com/" TargetMode="External"/><Relationship Id="rId109" Type="http://schemas.openxmlformats.org/officeDocument/2006/relationships/hyperlink" Target="http://disney.go.com/disneyvideos/liveaction/pirates/main_site/main.html" TargetMode="External"/><Relationship Id="rId108" Type="http://schemas.openxmlformats.org/officeDocument/2006/relationships/hyperlink" Target="https://marvel.com/guardians" TargetMode="External"/><Relationship Id="rId48" Type="http://schemas.openxmlformats.org/officeDocument/2006/relationships/hyperlink" Target="http://www.fjtlesoiseaux.fr/cinema.html" TargetMode="External"/><Relationship Id="rId47" Type="http://schemas.openxmlformats.org/officeDocument/2006/relationships/hyperlink" Target="http://www.indianajones.com/" TargetMode="External"/><Relationship Id="rId49" Type="http://schemas.openxmlformats.org/officeDocument/2006/relationships/hyperlink" Target="http://www.batmanbegins.com/" TargetMode="External"/><Relationship Id="rId103" Type="http://schemas.openxmlformats.org/officeDocument/2006/relationships/hyperlink" Target="http://www.disney.com/beautyandthebeast" TargetMode="External"/><Relationship Id="rId102" Type="http://schemas.openxmlformats.org/officeDocument/2006/relationships/hyperlink" Target="http://www.mgm.com/title_title.php?title_star=NIGHTHUN" TargetMode="External"/><Relationship Id="rId101" Type="http://schemas.openxmlformats.org/officeDocument/2006/relationships/hyperlink" Target="http://www.thehelpmovie.com" TargetMode="External"/><Relationship Id="rId100" Type="http://schemas.openxmlformats.org/officeDocument/2006/relationships/hyperlink" Target="http://www.terminator1.com/" TargetMode="External"/><Relationship Id="rId31" Type="http://schemas.openxmlformats.org/officeDocument/2006/relationships/hyperlink" Target="http://www.foxmovies.com/index1.html" TargetMode="External"/><Relationship Id="rId30" Type="http://schemas.openxmlformats.org/officeDocument/2006/relationships/hyperlink" Target="http://www.otnemem.com" TargetMode="External"/><Relationship Id="rId33" Type="http://schemas.openxmlformats.org/officeDocument/2006/relationships/hyperlink" Target="http://www.thedarkknightrises.com/" TargetMode="External"/><Relationship Id="rId32" Type="http://schemas.openxmlformats.org/officeDocument/2006/relationships/hyperlink" Target="http://unchainedmovie.com/" TargetMode="External"/><Relationship Id="rId35" Type="http://schemas.openxmlformats.org/officeDocument/2006/relationships/hyperlink" Target="http://www.amazon.com/exec/obidos/subst/video/misc/dreamworks/american-beauty/ab-home.html/002-3821383-4244813" TargetMode="External"/><Relationship Id="rId34" Type="http://schemas.openxmlformats.org/officeDocument/2006/relationships/hyperlink" Target="http://www.wall-e.com/" TargetMode="External"/><Relationship Id="rId37" Type="http://schemas.openxmlformats.org/officeDocument/2006/relationships/hyperlink" Target="http://www.requiemforadream.com" TargetMode="External"/><Relationship Id="rId36" Type="http://schemas.openxmlformats.org/officeDocument/2006/relationships/hyperlink" Target="http://www.starwars.com/episode-vi/" TargetMode="External"/><Relationship Id="rId39" Type="http://schemas.openxmlformats.org/officeDocument/2006/relationships/hyperlink" Target="http://www.eternalsunshine.com/" TargetMode="External"/><Relationship Id="rId38" Type="http://schemas.openxmlformats.org/officeDocument/2006/relationships/hyperlink" Target="http://movies.warnerbros.com/amadeus" TargetMode="External"/><Relationship Id="rId20" Type="http://schemas.openxmlformats.org/officeDocument/2006/relationships/hyperlink" Target="http://www.thegreenmile.com" TargetMode="External"/><Relationship Id="rId22" Type="http://schemas.openxmlformats.org/officeDocument/2006/relationships/hyperlink" Target="http://www.thepianistmovie.com/" TargetMode="External"/><Relationship Id="rId21" Type="http://schemas.openxmlformats.org/officeDocument/2006/relationships/hyperlink" Target="http://www.indianajones.com/raiders/" TargetMode="External"/><Relationship Id="rId24" Type="http://schemas.openxmlformats.org/officeDocument/2006/relationships/hyperlink" Target="http://sonyclassics.com/whiplash/" TargetMode="External"/><Relationship Id="rId23" Type="http://schemas.openxmlformats.org/officeDocument/2006/relationships/hyperlink" Target="http://www.thedeparted.com/" TargetMode="External"/><Relationship Id="rId129" Type="http://schemas.openxmlformats.org/officeDocument/2006/relationships/hyperlink" Target="http://shortterm12.com" TargetMode="External"/><Relationship Id="rId128" Type="http://schemas.openxmlformats.org/officeDocument/2006/relationships/hyperlink" Target="http://www.sonypictures.com/movies/bigfish/index.html" TargetMode="External"/><Relationship Id="rId127" Type="http://schemas.openxmlformats.org/officeDocument/2006/relationships/hyperlink" Target="http://disney.go.com/vault/archives/characters/aladdin/aladdin.html" TargetMode="External"/><Relationship Id="rId126" Type="http://schemas.openxmlformats.org/officeDocument/2006/relationships/hyperlink" Target="http://www.foxmovies.com/deadpool" TargetMode="External"/><Relationship Id="rId26" Type="http://schemas.openxmlformats.org/officeDocument/2006/relationships/hyperlink" Target="http://www.gladiator-thefilm.com" TargetMode="External"/><Relationship Id="rId121" Type="http://schemas.openxmlformats.org/officeDocument/2006/relationships/hyperlink" Target="http://www.blooddiamondmovie.com/" TargetMode="External"/><Relationship Id="rId25" Type="http://schemas.openxmlformats.org/officeDocument/2006/relationships/hyperlink" Target="http://www.bttfmovie.com/" TargetMode="External"/><Relationship Id="rId120" Type="http://schemas.openxmlformats.org/officeDocument/2006/relationships/hyperlink" Target="http://www.rialtopictures.com/thegraduate.html" TargetMode="External"/><Relationship Id="rId28" Type="http://schemas.openxmlformats.org/officeDocument/2006/relationships/hyperlink" Target="http://touchstone.movies.go.com/index.html?dlink=prestige" TargetMode="External"/><Relationship Id="rId27" Type="http://schemas.openxmlformats.org/officeDocument/2006/relationships/hyperlink" Target="http://disney.go.com/lionking/" TargetMode="External"/><Relationship Id="rId125" Type="http://schemas.openxmlformats.org/officeDocument/2006/relationships/hyperlink" Target="http://www.mgm.com/title_title.php?title_star=MANCHURI" TargetMode="External"/><Relationship Id="rId29" Type="http://schemas.openxmlformats.org/officeDocument/2006/relationships/hyperlink" Target="http://www.zoetrope.com/zoe_films.cgi?page=films&amp;action=show_one&amp;film_id=13" TargetMode="External"/><Relationship Id="rId124" Type="http://schemas.openxmlformats.org/officeDocument/2006/relationships/hyperlink" Target="http://www.nightmare3dmovie.com/" TargetMode="External"/><Relationship Id="rId123" Type="http://schemas.openxmlformats.org/officeDocument/2006/relationships/hyperlink" Target="http://www.foxmovies.com/movies/the-revenant" TargetMode="External"/><Relationship Id="rId122" Type="http://schemas.openxmlformats.org/officeDocument/2006/relationships/hyperlink" Target="http://www.magnoliamovie.com" TargetMode="External"/><Relationship Id="rId95" Type="http://schemas.openxmlformats.org/officeDocument/2006/relationships/hyperlink" Target="http://www.donniedarko.com" TargetMode="External"/><Relationship Id="rId94" Type="http://schemas.openxmlformats.org/officeDocument/2006/relationships/hyperlink" Target="http://prisonersmovie.warnerbros.com/" TargetMode="External"/><Relationship Id="rId97" Type="http://schemas.openxmlformats.org/officeDocument/2006/relationships/hyperlink" Target="http://disney.go.com/monstersinc/index.html" TargetMode="External"/><Relationship Id="rId96" Type="http://schemas.openxmlformats.org/officeDocument/2006/relationships/hyperlink" Target="http://www.dreamworks.com/catchthem/jump2.html" TargetMode="External"/><Relationship Id="rId11" Type="http://schemas.openxmlformats.org/officeDocument/2006/relationships/hyperlink" Target="http://inceptionmovie.warnerbros.com/" TargetMode="External"/><Relationship Id="rId99" Type="http://schemas.openxmlformats.org/officeDocument/2006/relationships/hyperlink" Target="http://thewizardofoz.warnerbros.com/" TargetMode="External"/><Relationship Id="rId10" Type="http://schemas.openxmlformats.org/officeDocument/2006/relationships/hyperlink" Target="http://www.starwars.com/episode-v/" TargetMode="External"/><Relationship Id="rId98" Type="http://schemas.openxmlformats.org/officeDocument/2006/relationships/hyperlink" Target="http://www.thebourneultimatum.com/" TargetMode="External"/><Relationship Id="rId13" Type="http://schemas.openxmlformats.org/officeDocument/2006/relationships/hyperlink" Target="http://www.whatisthematrix.com" TargetMode="External"/><Relationship Id="rId12" Type="http://schemas.openxmlformats.org/officeDocument/2006/relationships/hyperlink" Target="http://www.lordoftherings.net/" TargetMode="External"/><Relationship Id="rId91" Type="http://schemas.openxmlformats.org/officeDocument/2006/relationships/hyperlink" Target="http://www.harrypotter.com/" TargetMode="External"/><Relationship Id="rId90" Type="http://schemas.openxmlformats.org/officeDocument/2006/relationships/hyperlink" Target="http://www.sonypictures.com/movies/spidermanhomecoming/" TargetMode="External"/><Relationship Id="rId93" Type="http://schemas.openxmlformats.org/officeDocument/2006/relationships/hyperlink" Target="http://rockythemovie.com/" TargetMode="External"/><Relationship Id="rId92" Type="http://schemas.openxmlformats.org/officeDocument/2006/relationships/hyperlink" Target="http://starwars.com/" TargetMode="External"/><Relationship Id="rId118" Type="http://schemas.openxmlformats.org/officeDocument/2006/relationships/hyperlink" Target="http://www.kingsspeech.com/" TargetMode="External"/><Relationship Id="rId117" Type="http://schemas.openxmlformats.org/officeDocument/2006/relationships/hyperlink" Target="http://theexorcist.warnerbros.com/" TargetMode="External"/><Relationship Id="rId116" Type="http://schemas.openxmlformats.org/officeDocument/2006/relationships/hyperlink" Target="http://themartianmovie.com" TargetMode="External"/><Relationship Id="rId115" Type="http://schemas.openxmlformats.org/officeDocument/2006/relationships/hyperlink" Target="http://marvel.com/avengers_movie" TargetMode="External"/><Relationship Id="rId119" Type="http://schemas.openxmlformats.org/officeDocument/2006/relationships/hyperlink" Target="http://www2.warnerbros.com/achristmasstory/" TargetMode="External"/><Relationship Id="rId15" Type="http://schemas.openxmlformats.org/officeDocument/2006/relationships/hyperlink" Target="https://www.facebook.com/SavingPrivateRyanMovie" TargetMode="External"/><Relationship Id="rId110" Type="http://schemas.openxmlformats.org/officeDocument/2006/relationships/hyperlink" Target="http://wip.warnerbros.com/index.html?site=beforesunset" TargetMode="External"/><Relationship Id="rId14" Type="http://schemas.openxmlformats.org/officeDocument/2006/relationships/hyperlink" Target="http://www.starwars.com/episode-iv/" TargetMode="External"/><Relationship Id="rId17" Type="http://schemas.openxmlformats.org/officeDocument/2006/relationships/hyperlink" Target="http://www.historyx.com" TargetMode="External"/><Relationship Id="rId16" Type="http://schemas.openxmlformats.org/officeDocument/2006/relationships/hyperlink" Target="http://www.interstellarmovie.com/" TargetMode="External"/><Relationship Id="rId19" Type="http://schemas.openxmlformats.org/officeDocument/2006/relationships/hyperlink" Target="http://www.fathomevents.com" TargetMode="External"/><Relationship Id="rId114" Type="http://schemas.openxmlformats.org/officeDocument/2006/relationships/hyperlink" Target="http://www.amctv.com/shows/the-killing" TargetMode="External"/><Relationship Id="rId18" Type="http://schemas.openxmlformats.org/officeDocument/2006/relationships/hyperlink" Target="http://www.kino.com/moderntimes" TargetMode="External"/><Relationship Id="rId113" Type="http://schemas.openxmlformats.org/officeDocument/2006/relationships/hyperlink" Target="http://www.sincitythemovie.com/" TargetMode="External"/><Relationship Id="rId112" Type="http://schemas.openxmlformats.org/officeDocument/2006/relationships/hyperlink" Target="http://www.dogville.dk/" TargetMode="External"/><Relationship Id="rId111" Type="http://schemas.openxmlformats.org/officeDocument/2006/relationships/hyperlink" Target="http://theimitationgamemovie.com/" TargetMode="External"/><Relationship Id="rId84" Type="http://schemas.openxmlformats.org/officeDocument/2006/relationships/hyperlink" Target="http://www.foxsearchlight.com/12yearsaslave/" TargetMode="External"/><Relationship Id="rId83" Type="http://schemas.openxmlformats.org/officeDocument/2006/relationships/hyperlink" Target="http://spotlightthefilm.com" TargetMode="External"/><Relationship Id="rId86" Type="http://schemas.openxmlformats.org/officeDocument/2006/relationships/hyperlink" Target="http://www.madmaxmovie.com/" TargetMode="External"/><Relationship Id="rId85" Type="http://schemas.openxmlformats.org/officeDocument/2006/relationships/hyperlink" Target="http://www.grandbudapesthotel.com/" TargetMode="External"/><Relationship Id="rId88" Type="http://schemas.openxmlformats.org/officeDocument/2006/relationships/hyperlink" Target="http://milliondollarbabymovie.warnerbros.com/" TargetMode="External"/><Relationship Id="rId87" Type="http://schemas.openxmlformats.org/officeDocument/2006/relationships/hyperlink" Target="http://www.theprincessbride-themovie.com/" TargetMode="External"/><Relationship Id="rId89" Type="http://schemas.openxmlformats.org/officeDocument/2006/relationships/hyperlink" Target="http://www.jurassicpark.com/maingate_flash.html" TargetMode="External"/><Relationship Id="rId80" Type="http://schemas.openxmlformats.org/officeDocument/2006/relationships/hyperlink" Target="http://www.hotelrwanda.com/" TargetMode="External"/><Relationship Id="rId82" Type="http://schemas.openxmlformats.org/officeDocument/2006/relationships/hyperlink" Target="http://www.hachithemovie.com/" TargetMode="External"/><Relationship Id="rId81" Type="http://schemas.openxmlformats.org/officeDocument/2006/relationships/hyperlink" Target="http://www.facebook.com/songoftheseamovie" TargetMode="External"/><Relationship Id="rId1" Type="http://schemas.openxmlformats.org/officeDocument/2006/relationships/hyperlink" Target="http://www.thegodfather.com" TargetMode="External"/><Relationship Id="rId2" Type="http://schemas.openxmlformats.org/officeDocument/2006/relationships/hyperlink" Target="http://www.thegodfather.com/" TargetMode="External"/><Relationship Id="rId3" Type="http://schemas.openxmlformats.org/officeDocument/2006/relationships/hyperlink" Target="http://thedarkknight.warnerbros.com/" TargetMode="External"/><Relationship Id="rId4" Type="http://schemas.openxmlformats.org/officeDocument/2006/relationships/hyperlink" Target="http://www.criterion.com/films/27871-12-angry-men" TargetMode="External"/><Relationship Id="rId9" Type="http://schemas.openxmlformats.org/officeDocument/2006/relationships/hyperlink" Target="http://www.paramount.com/movies/forrest-gump/" TargetMode="External"/><Relationship Id="rId5" Type="http://schemas.openxmlformats.org/officeDocument/2006/relationships/hyperlink" Target="http://www.schindlerslist.com" TargetMode="External"/><Relationship Id="rId6" Type="http://schemas.openxmlformats.org/officeDocument/2006/relationships/hyperlink" Target="http://www.lordoftherings.net/" TargetMode="External"/><Relationship Id="rId7" Type="http://schemas.openxmlformats.org/officeDocument/2006/relationships/hyperlink" Target="http://www.foxmovies.com/fightclub/" TargetMode="External"/><Relationship Id="rId8" Type="http://schemas.openxmlformats.org/officeDocument/2006/relationships/hyperlink" Target="http://www.lordoftherings.net/film/trilogy/thefellowship.html" TargetMode="External"/><Relationship Id="rId73" Type="http://schemas.openxmlformats.org/officeDocument/2006/relationships/hyperlink" Target="http://www.therewillbeblood.com" TargetMode="External"/><Relationship Id="rId72" Type="http://schemas.openxmlformats.org/officeDocument/2006/relationships/hyperlink" Target="http://www.howtotrainyourdragon.com/" TargetMode="External"/><Relationship Id="rId75" Type="http://schemas.openxmlformats.org/officeDocument/2006/relationships/hyperlink" Target="http://www.kill-bill.com/" TargetMode="External"/><Relationship Id="rId74" Type="http://schemas.openxmlformats.org/officeDocument/2006/relationships/hyperlink" Target="http://www.intothewild.com/" TargetMode="External"/><Relationship Id="rId77" Type="http://schemas.openxmlformats.org/officeDocument/2006/relationships/hyperlink" Target="http://www.pythonline.com" TargetMode="External"/><Relationship Id="rId76" Type="http://schemas.openxmlformats.org/officeDocument/2006/relationships/hyperlink" Target="http://www.findamazingamy.com/" TargetMode="External"/><Relationship Id="rId79" Type="http://schemas.openxmlformats.org/officeDocument/2006/relationships/hyperlink" Target="http://www.rushmovie.com/" TargetMode="External"/><Relationship Id="rId78" Type="http://schemas.openxmlformats.org/officeDocument/2006/relationships/hyperlink" Target="http://www.shutterisland.com/" TargetMode="External"/><Relationship Id="rId71" Type="http://schemas.openxmlformats.org/officeDocument/2006/relationships/hyperlink" Target="http://www.nocountryforoldmen-themovie.com" TargetMode="External"/><Relationship Id="rId70" Type="http://schemas.openxmlformats.org/officeDocument/2006/relationships/hyperlink" Target="http://www.maryandmax.com/" TargetMode="External"/><Relationship Id="rId132" Type="http://schemas.openxmlformats.org/officeDocument/2006/relationships/drawing" Target="../drawings/drawing1.xml"/><Relationship Id="rId131" Type="http://schemas.openxmlformats.org/officeDocument/2006/relationships/hyperlink" Target="http://www.foxsearchlight.com/slumdogmillionaire/" TargetMode="External"/><Relationship Id="rId130" Type="http://schemas.openxmlformats.org/officeDocument/2006/relationships/hyperlink" Target="http://disney.go.com/DisneyPictures/straightstory/index.html" TargetMode="External"/><Relationship Id="rId134" Type="http://schemas.openxmlformats.org/officeDocument/2006/relationships/table" Target="../tables/table1.xml"/><Relationship Id="rId62" Type="http://schemas.openxmlformats.org/officeDocument/2006/relationships/hyperlink" Target="http://www.hacksawridge.movie/" TargetMode="External"/><Relationship Id="rId61" Type="http://schemas.openxmlformats.org/officeDocument/2006/relationships/hyperlink" Target="http://www.thewolfofwallstreet.com/" TargetMode="External"/><Relationship Id="rId64" Type="http://schemas.openxmlformats.org/officeDocument/2006/relationships/hyperlink" Target="http://www.miramax.com/movie/trainspotting/" TargetMode="External"/><Relationship Id="rId63" Type="http://schemas.openxmlformats.org/officeDocument/2006/relationships/hyperlink" Target="http://warnervideo.com/gonewiththewind/" TargetMode="External"/><Relationship Id="rId66" Type="http://schemas.openxmlformats.org/officeDocument/2006/relationships/hyperlink" Target="http://www.theofficialjohncarpenter.com/pages/themovies/th/th.html" TargetMode="External"/><Relationship Id="rId65" Type="http://schemas.openxmlformats.org/officeDocument/2006/relationships/hyperlink" Target="http://www.thegrantorino.com/" TargetMode="External"/><Relationship Id="rId68" Type="http://schemas.openxmlformats.org/officeDocument/2006/relationships/hyperlink" Target="http://movies.go.com/moviesdynamic/movies/movie?id=505420" TargetMode="External"/><Relationship Id="rId67" Type="http://schemas.openxmlformats.org/officeDocument/2006/relationships/hyperlink" Target="http://www.mgm.com/title_title.do?title_star=FARGO" TargetMode="External"/><Relationship Id="rId60" Type="http://schemas.openxmlformats.org/officeDocument/2006/relationships/hyperlink" Target="http://vforvendetta.warnerbros.com/" TargetMode="External"/><Relationship Id="rId69" Type="http://schemas.openxmlformats.org/officeDocument/2006/relationships/hyperlink" Target="http://disney.go.com/disneyvideos/animatedfilms/findingnemo/index2.html" TargetMode="External"/><Relationship Id="rId51" Type="http://schemas.openxmlformats.org/officeDocument/2006/relationships/hyperlink" Target="http://www.rialtopictures.com/thirdman" TargetMode="External"/><Relationship Id="rId50" Type="http://schemas.openxmlformats.org/officeDocument/2006/relationships/hyperlink" Target="http://disney.com/UP" TargetMode="External"/><Relationship Id="rId53" Type="http://schemas.openxmlformats.org/officeDocument/2006/relationships/hyperlink" Target="http://www.mrsmithmovie.com/" TargetMode="External"/><Relationship Id="rId52" Type="http://schemas.openxmlformats.org/officeDocument/2006/relationships/hyperlink" Target="http://www.foxhome.com/diehardcollection/index_frames.html" TargetMode="External"/><Relationship Id="rId55" Type="http://schemas.openxmlformats.org/officeDocument/2006/relationships/hyperlink" Target="http://www.lahabitacion.com.ar/" TargetMode="External"/><Relationship Id="rId54" Type="http://schemas.openxmlformats.org/officeDocument/2006/relationships/hyperlink" Target="https://www.facebook.com/PixarInsideOut" TargetMode="External"/><Relationship Id="rId57" Type="http://schemas.openxmlformats.org/officeDocument/2006/relationships/hyperlink" Target="http://www.foxmovies.com/movies/logan" TargetMode="External"/><Relationship Id="rId56" Type="http://schemas.openxmlformats.org/officeDocument/2006/relationships/hyperlink" Target="http://www.lalaland.movie/" TargetMode="External"/><Relationship Id="rId59" Type="http://schemas.openxmlformats.org/officeDocument/2006/relationships/hyperlink" Target="http://www.warriorfilm.com" TargetMode="External"/><Relationship Id="rId58" Type="http://schemas.openxmlformats.org/officeDocument/2006/relationships/hyperlink" Target="http://www.abeautifulmind.com"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10.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11.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11.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12.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12.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13.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13.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fathomevents.com" TargetMode="External"/><Relationship Id="rId42" Type="http://schemas.openxmlformats.org/officeDocument/2006/relationships/hyperlink" Target="http://www.babydriver-movie.com/" TargetMode="External"/><Relationship Id="rId41" Type="http://schemas.openxmlformats.org/officeDocument/2006/relationships/hyperlink" Target="http://www.disney.com/ToyStory" TargetMode="External"/><Relationship Id="rId44" Type="http://schemas.openxmlformats.org/officeDocument/2006/relationships/hyperlink" Target="http://www.inglouriousbasterds-movie.com/" TargetMode="External"/><Relationship Id="rId43" Type="http://schemas.openxmlformats.org/officeDocument/2006/relationships/hyperlink" Target="http://www.disney.com/ToyStory" TargetMode="External"/><Relationship Id="rId46" Type="http://schemas.openxmlformats.org/officeDocument/2006/relationships/hyperlink" Target="http://www.miramax.com/movie/good-will-hunting/" TargetMode="External"/><Relationship Id="rId45" Type="http://schemas.openxmlformats.org/officeDocument/2006/relationships/hyperlink" Target="http://www.mgm.com/title_title.php?title_star=APARTMEN" TargetMode="External"/><Relationship Id="rId107" Type="http://schemas.openxmlformats.org/officeDocument/2006/relationships/hyperlink" Target="http://movies.disney.com/zootopia" TargetMode="External"/><Relationship Id="rId106" Type="http://schemas.openxmlformats.org/officeDocument/2006/relationships/hyperlink" Target="http://www.jaws25.com/" TargetMode="External"/><Relationship Id="rId105" Type="http://schemas.openxmlformats.org/officeDocument/2006/relationships/hyperlink" Target="http://marvel.com/guardians" TargetMode="External"/><Relationship Id="rId104" Type="http://schemas.openxmlformats.org/officeDocument/2006/relationships/hyperlink" Target="http://lionmovie.com/" TargetMode="External"/><Relationship Id="rId109" Type="http://schemas.openxmlformats.org/officeDocument/2006/relationships/hyperlink" Target="http://disney.go.com/disneyvideos/liveaction/pirates/main_site/main.html" TargetMode="External"/><Relationship Id="rId108" Type="http://schemas.openxmlformats.org/officeDocument/2006/relationships/hyperlink" Target="https://marvel.com/guardians" TargetMode="External"/><Relationship Id="rId48" Type="http://schemas.openxmlformats.org/officeDocument/2006/relationships/hyperlink" Target="http://www.fjtlesoiseaux.fr/cinema.html" TargetMode="External"/><Relationship Id="rId47" Type="http://schemas.openxmlformats.org/officeDocument/2006/relationships/hyperlink" Target="http://www.indianajones.com/" TargetMode="External"/><Relationship Id="rId49" Type="http://schemas.openxmlformats.org/officeDocument/2006/relationships/hyperlink" Target="http://www.batmanbegins.com/" TargetMode="External"/><Relationship Id="rId103" Type="http://schemas.openxmlformats.org/officeDocument/2006/relationships/hyperlink" Target="http://www.disney.com/beautyandthebeast" TargetMode="External"/><Relationship Id="rId102" Type="http://schemas.openxmlformats.org/officeDocument/2006/relationships/hyperlink" Target="http://www.mgm.com/title_title.php?title_star=NIGHTHUN" TargetMode="External"/><Relationship Id="rId101" Type="http://schemas.openxmlformats.org/officeDocument/2006/relationships/hyperlink" Target="http://www.thehelpmovie.com" TargetMode="External"/><Relationship Id="rId100" Type="http://schemas.openxmlformats.org/officeDocument/2006/relationships/hyperlink" Target="http://www.terminator1.com/" TargetMode="External"/><Relationship Id="rId31" Type="http://schemas.openxmlformats.org/officeDocument/2006/relationships/hyperlink" Target="http://www.foxmovies.com/index1.html" TargetMode="External"/><Relationship Id="rId30" Type="http://schemas.openxmlformats.org/officeDocument/2006/relationships/hyperlink" Target="http://www.otnemem.com" TargetMode="External"/><Relationship Id="rId33" Type="http://schemas.openxmlformats.org/officeDocument/2006/relationships/hyperlink" Target="http://www.thedarkknightrises.com/" TargetMode="External"/><Relationship Id="rId32" Type="http://schemas.openxmlformats.org/officeDocument/2006/relationships/hyperlink" Target="http://unchainedmovie.com/" TargetMode="External"/><Relationship Id="rId35" Type="http://schemas.openxmlformats.org/officeDocument/2006/relationships/hyperlink" Target="http://www.amazon.com/exec/obidos/subst/video/misc/dreamworks/american-beauty/ab-home.html/002-3821383-4244813" TargetMode="External"/><Relationship Id="rId34" Type="http://schemas.openxmlformats.org/officeDocument/2006/relationships/hyperlink" Target="http://www.wall-e.com/" TargetMode="External"/><Relationship Id="rId37" Type="http://schemas.openxmlformats.org/officeDocument/2006/relationships/hyperlink" Target="http://www.requiemforadream.com" TargetMode="External"/><Relationship Id="rId36" Type="http://schemas.openxmlformats.org/officeDocument/2006/relationships/hyperlink" Target="http://www.starwars.com/episode-vi/" TargetMode="External"/><Relationship Id="rId39" Type="http://schemas.openxmlformats.org/officeDocument/2006/relationships/hyperlink" Target="http://www.eternalsunshine.com/" TargetMode="External"/><Relationship Id="rId38" Type="http://schemas.openxmlformats.org/officeDocument/2006/relationships/hyperlink" Target="http://movies.warnerbros.com/amadeus" TargetMode="External"/><Relationship Id="rId20" Type="http://schemas.openxmlformats.org/officeDocument/2006/relationships/hyperlink" Target="http://www.thegreenmile.com" TargetMode="External"/><Relationship Id="rId22" Type="http://schemas.openxmlformats.org/officeDocument/2006/relationships/hyperlink" Target="http://www.thepianistmovie.com/" TargetMode="External"/><Relationship Id="rId21" Type="http://schemas.openxmlformats.org/officeDocument/2006/relationships/hyperlink" Target="http://www.indianajones.com/raiders/" TargetMode="External"/><Relationship Id="rId24" Type="http://schemas.openxmlformats.org/officeDocument/2006/relationships/hyperlink" Target="http://sonyclassics.com/whiplash/" TargetMode="External"/><Relationship Id="rId23" Type="http://schemas.openxmlformats.org/officeDocument/2006/relationships/hyperlink" Target="http://www.thedeparted.com/" TargetMode="External"/><Relationship Id="rId129" Type="http://schemas.openxmlformats.org/officeDocument/2006/relationships/hyperlink" Target="http://shortterm12.com" TargetMode="External"/><Relationship Id="rId128" Type="http://schemas.openxmlformats.org/officeDocument/2006/relationships/hyperlink" Target="http://www.sonypictures.com/movies/bigfish/index.html" TargetMode="External"/><Relationship Id="rId127" Type="http://schemas.openxmlformats.org/officeDocument/2006/relationships/hyperlink" Target="http://disney.go.com/vault/archives/characters/aladdin/aladdin.html" TargetMode="External"/><Relationship Id="rId126" Type="http://schemas.openxmlformats.org/officeDocument/2006/relationships/hyperlink" Target="http://www.foxmovies.com/deadpool" TargetMode="External"/><Relationship Id="rId26" Type="http://schemas.openxmlformats.org/officeDocument/2006/relationships/hyperlink" Target="http://www.gladiator-thefilm.com" TargetMode="External"/><Relationship Id="rId121" Type="http://schemas.openxmlformats.org/officeDocument/2006/relationships/hyperlink" Target="http://www.blooddiamondmovie.com/" TargetMode="External"/><Relationship Id="rId25" Type="http://schemas.openxmlformats.org/officeDocument/2006/relationships/hyperlink" Target="http://www.bttfmovie.com/" TargetMode="External"/><Relationship Id="rId120" Type="http://schemas.openxmlformats.org/officeDocument/2006/relationships/hyperlink" Target="http://www.rialtopictures.com/thegraduate.html" TargetMode="External"/><Relationship Id="rId28" Type="http://schemas.openxmlformats.org/officeDocument/2006/relationships/hyperlink" Target="http://touchstone.movies.go.com/index.html?dlink=prestige" TargetMode="External"/><Relationship Id="rId27" Type="http://schemas.openxmlformats.org/officeDocument/2006/relationships/hyperlink" Target="http://disney.go.com/lionking/" TargetMode="External"/><Relationship Id="rId125" Type="http://schemas.openxmlformats.org/officeDocument/2006/relationships/hyperlink" Target="http://www.mgm.com/title_title.php?title_star=MANCHURI" TargetMode="External"/><Relationship Id="rId29" Type="http://schemas.openxmlformats.org/officeDocument/2006/relationships/hyperlink" Target="http://www.zoetrope.com/zoe_films.cgi?page=films&amp;action=show_one&amp;film_id=13" TargetMode="External"/><Relationship Id="rId124" Type="http://schemas.openxmlformats.org/officeDocument/2006/relationships/hyperlink" Target="http://www.nightmare3dmovie.com/" TargetMode="External"/><Relationship Id="rId123" Type="http://schemas.openxmlformats.org/officeDocument/2006/relationships/hyperlink" Target="http://www.foxmovies.com/movies/the-revenant" TargetMode="External"/><Relationship Id="rId122" Type="http://schemas.openxmlformats.org/officeDocument/2006/relationships/hyperlink" Target="http://www.magnoliamovie.com" TargetMode="External"/><Relationship Id="rId95" Type="http://schemas.openxmlformats.org/officeDocument/2006/relationships/hyperlink" Target="http://www.donniedarko.com" TargetMode="External"/><Relationship Id="rId94" Type="http://schemas.openxmlformats.org/officeDocument/2006/relationships/hyperlink" Target="http://prisonersmovie.warnerbros.com/" TargetMode="External"/><Relationship Id="rId97" Type="http://schemas.openxmlformats.org/officeDocument/2006/relationships/hyperlink" Target="http://disney.go.com/monstersinc/index.html" TargetMode="External"/><Relationship Id="rId96" Type="http://schemas.openxmlformats.org/officeDocument/2006/relationships/hyperlink" Target="http://www.dreamworks.com/catchthem/jump2.html" TargetMode="External"/><Relationship Id="rId11" Type="http://schemas.openxmlformats.org/officeDocument/2006/relationships/hyperlink" Target="http://inceptionmovie.warnerbros.com/" TargetMode="External"/><Relationship Id="rId99" Type="http://schemas.openxmlformats.org/officeDocument/2006/relationships/hyperlink" Target="http://thewizardofoz.warnerbros.com/" TargetMode="External"/><Relationship Id="rId10" Type="http://schemas.openxmlformats.org/officeDocument/2006/relationships/hyperlink" Target="http://www.starwars.com/episode-v/" TargetMode="External"/><Relationship Id="rId98" Type="http://schemas.openxmlformats.org/officeDocument/2006/relationships/hyperlink" Target="http://www.thebourneultimatum.com/" TargetMode="External"/><Relationship Id="rId13" Type="http://schemas.openxmlformats.org/officeDocument/2006/relationships/hyperlink" Target="http://www.whatisthematrix.com" TargetMode="External"/><Relationship Id="rId12" Type="http://schemas.openxmlformats.org/officeDocument/2006/relationships/hyperlink" Target="http://www.lordoftherings.net/" TargetMode="External"/><Relationship Id="rId91" Type="http://schemas.openxmlformats.org/officeDocument/2006/relationships/hyperlink" Target="http://www.harrypotter.com/" TargetMode="External"/><Relationship Id="rId90" Type="http://schemas.openxmlformats.org/officeDocument/2006/relationships/hyperlink" Target="http://www.sonypictures.com/movies/spidermanhomecoming/" TargetMode="External"/><Relationship Id="rId93" Type="http://schemas.openxmlformats.org/officeDocument/2006/relationships/hyperlink" Target="http://rockythemovie.com/" TargetMode="External"/><Relationship Id="rId92" Type="http://schemas.openxmlformats.org/officeDocument/2006/relationships/hyperlink" Target="http://starwars.com/" TargetMode="External"/><Relationship Id="rId118" Type="http://schemas.openxmlformats.org/officeDocument/2006/relationships/hyperlink" Target="http://www.kingsspeech.com/" TargetMode="External"/><Relationship Id="rId117" Type="http://schemas.openxmlformats.org/officeDocument/2006/relationships/hyperlink" Target="http://theexorcist.warnerbros.com/" TargetMode="External"/><Relationship Id="rId116" Type="http://schemas.openxmlformats.org/officeDocument/2006/relationships/hyperlink" Target="http://themartianmovie.com" TargetMode="External"/><Relationship Id="rId115" Type="http://schemas.openxmlformats.org/officeDocument/2006/relationships/hyperlink" Target="http://marvel.com/avengers_movie" TargetMode="External"/><Relationship Id="rId119" Type="http://schemas.openxmlformats.org/officeDocument/2006/relationships/hyperlink" Target="http://www2.warnerbros.com/achristmasstory/" TargetMode="External"/><Relationship Id="rId15" Type="http://schemas.openxmlformats.org/officeDocument/2006/relationships/hyperlink" Target="https://www.facebook.com/SavingPrivateRyanMovie" TargetMode="External"/><Relationship Id="rId110" Type="http://schemas.openxmlformats.org/officeDocument/2006/relationships/hyperlink" Target="http://wip.warnerbros.com/index.html?site=beforesunset" TargetMode="External"/><Relationship Id="rId14" Type="http://schemas.openxmlformats.org/officeDocument/2006/relationships/hyperlink" Target="http://www.starwars.com/episode-iv/" TargetMode="External"/><Relationship Id="rId17" Type="http://schemas.openxmlformats.org/officeDocument/2006/relationships/hyperlink" Target="http://www.historyx.com" TargetMode="External"/><Relationship Id="rId16" Type="http://schemas.openxmlformats.org/officeDocument/2006/relationships/hyperlink" Target="http://www.interstellarmovie.com/" TargetMode="External"/><Relationship Id="rId19" Type="http://schemas.openxmlformats.org/officeDocument/2006/relationships/hyperlink" Target="http://www.fathomevents.com" TargetMode="External"/><Relationship Id="rId114" Type="http://schemas.openxmlformats.org/officeDocument/2006/relationships/hyperlink" Target="http://www.amctv.com/shows/the-killing" TargetMode="External"/><Relationship Id="rId18" Type="http://schemas.openxmlformats.org/officeDocument/2006/relationships/hyperlink" Target="http://www.kino.com/moderntimes" TargetMode="External"/><Relationship Id="rId113" Type="http://schemas.openxmlformats.org/officeDocument/2006/relationships/hyperlink" Target="http://www.sincitythemovie.com/" TargetMode="External"/><Relationship Id="rId112" Type="http://schemas.openxmlformats.org/officeDocument/2006/relationships/hyperlink" Target="http://www.dogville.dk/" TargetMode="External"/><Relationship Id="rId111" Type="http://schemas.openxmlformats.org/officeDocument/2006/relationships/hyperlink" Target="http://theimitationgamemovie.com/" TargetMode="External"/><Relationship Id="rId84" Type="http://schemas.openxmlformats.org/officeDocument/2006/relationships/hyperlink" Target="http://www.foxsearchlight.com/12yearsaslave/" TargetMode="External"/><Relationship Id="rId83" Type="http://schemas.openxmlformats.org/officeDocument/2006/relationships/hyperlink" Target="http://spotlightthefilm.com" TargetMode="External"/><Relationship Id="rId86" Type="http://schemas.openxmlformats.org/officeDocument/2006/relationships/hyperlink" Target="http://www.madmaxmovie.com/" TargetMode="External"/><Relationship Id="rId85" Type="http://schemas.openxmlformats.org/officeDocument/2006/relationships/hyperlink" Target="http://www.grandbudapesthotel.com/" TargetMode="External"/><Relationship Id="rId88" Type="http://schemas.openxmlformats.org/officeDocument/2006/relationships/hyperlink" Target="http://milliondollarbabymovie.warnerbros.com/" TargetMode="External"/><Relationship Id="rId87" Type="http://schemas.openxmlformats.org/officeDocument/2006/relationships/hyperlink" Target="http://www.theprincessbride-themovie.com/" TargetMode="External"/><Relationship Id="rId89" Type="http://schemas.openxmlformats.org/officeDocument/2006/relationships/hyperlink" Target="http://www.jurassicpark.com/maingate_flash.html" TargetMode="External"/><Relationship Id="rId80" Type="http://schemas.openxmlformats.org/officeDocument/2006/relationships/hyperlink" Target="http://www.hotelrwanda.com/" TargetMode="External"/><Relationship Id="rId82" Type="http://schemas.openxmlformats.org/officeDocument/2006/relationships/hyperlink" Target="http://www.hachithemovie.com/" TargetMode="External"/><Relationship Id="rId81" Type="http://schemas.openxmlformats.org/officeDocument/2006/relationships/hyperlink" Target="http://www.facebook.com/songoftheseamovie" TargetMode="External"/><Relationship Id="rId1" Type="http://schemas.openxmlformats.org/officeDocument/2006/relationships/hyperlink" Target="http://www.thegodfather.com" TargetMode="External"/><Relationship Id="rId2" Type="http://schemas.openxmlformats.org/officeDocument/2006/relationships/hyperlink" Target="http://www.thegodfather.com/" TargetMode="External"/><Relationship Id="rId3" Type="http://schemas.openxmlformats.org/officeDocument/2006/relationships/hyperlink" Target="http://thedarkknight.warnerbros.com/" TargetMode="External"/><Relationship Id="rId4" Type="http://schemas.openxmlformats.org/officeDocument/2006/relationships/hyperlink" Target="http://www.criterion.com/films/27871-12-angry-men" TargetMode="External"/><Relationship Id="rId9" Type="http://schemas.openxmlformats.org/officeDocument/2006/relationships/hyperlink" Target="http://www.paramount.com/movies/forrest-gump/" TargetMode="External"/><Relationship Id="rId5" Type="http://schemas.openxmlformats.org/officeDocument/2006/relationships/hyperlink" Target="http://www.schindlerslist.com" TargetMode="External"/><Relationship Id="rId6" Type="http://schemas.openxmlformats.org/officeDocument/2006/relationships/hyperlink" Target="http://www.lordoftherings.net/" TargetMode="External"/><Relationship Id="rId7" Type="http://schemas.openxmlformats.org/officeDocument/2006/relationships/hyperlink" Target="http://www.foxmovies.com/fightclub/" TargetMode="External"/><Relationship Id="rId8" Type="http://schemas.openxmlformats.org/officeDocument/2006/relationships/hyperlink" Target="http://www.lordoftherings.net/film/trilogy/thefellowship.html" TargetMode="External"/><Relationship Id="rId73" Type="http://schemas.openxmlformats.org/officeDocument/2006/relationships/hyperlink" Target="http://www.therewillbeblood.com" TargetMode="External"/><Relationship Id="rId72" Type="http://schemas.openxmlformats.org/officeDocument/2006/relationships/hyperlink" Target="http://www.howtotrainyourdragon.com/" TargetMode="External"/><Relationship Id="rId75" Type="http://schemas.openxmlformats.org/officeDocument/2006/relationships/hyperlink" Target="http://www.kill-bill.com/" TargetMode="External"/><Relationship Id="rId74" Type="http://schemas.openxmlformats.org/officeDocument/2006/relationships/hyperlink" Target="http://www.intothewild.com/" TargetMode="External"/><Relationship Id="rId77" Type="http://schemas.openxmlformats.org/officeDocument/2006/relationships/hyperlink" Target="http://www.pythonline.com" TargetMode="External"/><Relationship Id="rId76" Type="http://schemas.openxmlformats.org/officeDocument/2006/relationships/hyperlink" Target="http://www.findamazingamy.com/" TargetMode="External"/><Relationship Id="rId79" Type="http://schemas.openxmlformats.org/officeDocument/2006/relationships/hyperlink" Target="http://www.rushmovie.com/" TargetMode="External"/><Relationship Id="rId78" Type="http://schemas.openxmlformats.org/officeDocument/2006/relationships/hyperlink" Target="http://www.shutterisland.com/" TargetMode="External"/><Relationship Id="rId71" Type="http://schemas.openxmlformats.org/officeDocument/2006/relationships/hyperlink" Target="http://www.nocountryforoldmen-themovie.com" TargetMode="External"/><Relationship Id="rId70" Type="http://schemas.openxmlformats.org/officeDocument/2006/relationships/hyperlink" Target="http://www.maryandmax.com/" TargetMode="External"/><Relationship Id="rId132" Type="http://schemas.openxmlformats.org/officeDocument/2006/relationships/drawing" Target="../drawings/drawing2.xml"/><Relationship Id="rId131" Type="http://schemas.openxmlformats.org/officeDocument/2006/relationships/hyperlink" Target="http://www.foxsearchlight.com/slumdogmillionaire/" TargetMode="External"/><Relationship Id="rId130" Type="http://schemas.openxmlformats.org/officeDocument/2006/relationships/hyperlink" Target="http://disney.go.com/DisneyPictures/straightstory/index.html" TargetMode="External"/><Relationship Id="rId62" Type="http://schemas.openxmlformats.org/officeDocument/2006/relationships/hyperlink" Target="http://www.hacksawridge.movie/" TargetMode="External"/><Relationship Id="rId61" Type="http://schemas.openxmlformats.org/officeDocument/2006/relationships/hyperlink" Target="http://www.thewolfofwallstreet.com/" TargetMode="External"/><Relationship Id="rId64" Type="http://schemas.openxmlformats.org/officeDocument/2006/relationships/hyperlink" Target="http://www.miramax.com/movie/trainspotting/" TargetMode="External"/><Relationship Id="rId63" Type="http://schemas.openxmlformats.org/officeDocument/2006/relationships/hyperlink" Target="http://warnervideo.com/gonewiththewind/" TargetMode="External"/><Relationship Id="rId66" Type="http://schemas.openxmlformats.org/officeDocument/2006/relationships/hyperlink" Target="http://www.theofficialjohncarpenter.com/pages/themovies/th/th.html" TargetMode="External"/><Relationship Id="rId65" Type="http://schemas.openxmlformats.org/officeDocument/2006/relationships/hyperlink" Target="http://www.thegrantorino.com/" TargetMode="External"/><Relationship Id="rId68" Type="http://schemas.openxmlformats.org/officeDocument/2006/relationships/hyperlink" Target="http://movies.go.com/moviesdynamic/movies/movie?id=505420" TargetMode="External"/><Relationship Id="rId67" Type="http://schemas.openxmlformats.org/officeDocument/2006/relationships/hyperlink" Target="http://www.mgm.com/title_title.do?title_star=FARGO" TargetMode="External"/><Relationship Id="rId60" Type="http://schemas.openxmlformats.org/officeDocument/2006/relationships/hyperlink" Target="http://vforvendetta.warnerbros.com/" TargetMode="External"/><Relationship Id="rId69" Type="http://schemas.openxmlformats.org/officeDocument/2006/relationships/hyperlink" Target="http://disney.go.com/disneyvideos/animatedfilms/findingnemo/index2.html" TargetMode="External"/><Relationship Id="rId51" Type="http://schemas.openxmlformats.org/officeDocument/2006/relationships/hyperlink" Target="http://www.rialtopictures.com/thirdman" TargetMode="External"/><Relationship Id="rId50" Type="http://schemas.openxmlformats.org/officeDocument/2006/relationships/hyperlink" Target="http://disney.com/UP" TargetMode="External"/><Relationship Id="rId53" Type="http://schemas.openxmlformats.org/officeDocument/2006/relationships/hyperlink" Target="http://www.mrsmithmovie.com/" TargetMode="External"/><Relationship Id="rId52" Type="http://schemas.openxmlformats.org/officeDocument/2006/relationships/hyperlink" Target="http://www.foxhome.com/diehardcollection/index_frames.html" TargetMode="External"/><Relationship Id="rId55" Type="http://schemas.openxmlformats.org/officeDocument/2006/relationships/hyperlink" Target="http://www.lahabitacion.com.ar/" TargetMode="External"/><Relationship Id="rId54" Type="http://schemas.openxmlformats.org/officeDocument/2006/relationships/hyperlink" Target="https://www.facebook.com/PixarInsideOut" TargetMode="External"/><Relationship Id="rId57" Type="http://schemas.openxmlformats.org/officeDocument/2006/relationships/hyperlink" Target="http://www.foxmovies.com/movies/logan" TargetMode="External"/><Relationship Id="rId56" Type="http://schemas.openxmlformats.org/officeDocument/2006/relationships/hyperlink" Target="http://www.lalaland.movie/" TargetMode="External"/><Relationship Id="rId59" Type="http://schemas.openxmlformats.org/officeDocument/2006/relationships/hyperlink" Target="http://www.warriorfilm.com" TargetMode="External"/><Relationship Id="rId58" Type="http://schemas.openxmlformats.org/officeDocument/2006/relationships/hyperlink" Target="http://www.abeautifulmind.com" TargetMode="External"/></Relationships>
</file>

<file path=xl/worksheets/_rels/sheet3.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3.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touchstone.movies.go.com/index.html?dlink=prestige" TargetMode="External"/><Relationship Id="rId42" Type="http://schemas.openxmlformats.org/officeDocument/2006/relationships/hyperlink" Target="http://www.otnemem.com" TargetMode="External"/><Relationship Id="rId41" Type="http://schemas.openxmlformats.org/officeDocument/2006/relationships/hyperlink" Target="http://www.zoetrope.com/zoe_films.cgi?page=films&amp;action=show_one&amp;film_id=13" TargetMode="External"/><Relationship Id="rId44" Type="http://schemas.openxmlformats.org/officeDocument/2006/relationships/hyperlink" Target="http://unchainedmovie.com/" TargetMode="External"/><Relationship Id="rId43" Type="http://schemas.openxmlformats.org/officeDocument/2006/relationships/hyperlink" Target="http://www.foxmovies.com/index1.html" TargetMode="External"/><Relationship Id="rId46" Type="http://schemas.openxmlformats.org/officeDocument/2006/relationships/hyperlink" Target="http://www.wall-e.com/" TargetMode="External"/><Relationship Id="rId45" Type="http://schemas.openxmlformats.org/officeDocument/2006/relationships/hyperlink" Target="http://www.thedarkknightrises.com/" TargetMode="External"/><Relationship Id="rId107" Type="http://schemas.openxmlformats.org/officeDocument/2006/relationships/hyperlink" Target="http://www.donniedarko.com" TargetMode="External"/><Relationship Id="rId106" Type="http://schemas.openxmlformats.org/officeDocument/2006/relationships/hyperlink" Target="http://prisonersmovie.warnerbros.com/" TargetMode="External"/><Relationship Id="rId105" Type="http://schemas.openxmlformats.org/officeDocument/2006/relationships/hyperlink" Target="http://rockythemovie.com/" TargetMode="External"/><Relationship Id="rId104" Type="http://schemas.openxmlformats.org/officeDocument/2006/relationships/hyperlink" Target="http://starwars.com/" TargetMode="External"/><Relationship Id="rId109" Type="http://schemas.openxmlformats.org/officeDocument/2006/relationships/hyperlink" Target="http://disney.go.com/monstersinc/index.html" TargetMode="External"/><Relationship Id="rId108" Type="http://schemas.openxmlformats.org/officeDocument/2006/relationships/hyperlink" Target="http://www.dreamworks.com/catchthem/jump2.html" TargetMode="External"/><Relationship Id="rId48" Type="http://schemas.openxmlformats.org/officeDocument/2006/relationships/hyperlink" Target="http://www.starwars.com/episode-vi/" TargetMode="External"/><Relationship Id="rId47" Type="http://schemas.openxmlformats.org/officeDocument/2006/relationships/hyperlink" Target="http://www.amazon.com/exec/obidos/subst/video/misc/dreamworks/american-beauty/ab-home.html/002-3821383-4244813" TargetMode="External"/><Relationship Id="rId49" Type="http://schemas.openxmlformats.org/officeDocument/2006/relationships/hyperlink" Target="http://www.requiemforadream.com" TargetMode="External"/><Relationship Id="rId103" Type="http://schemas.openxmlformats.org/officeDocument/2006/relationships/hyperlink" Target="http://www.harrypotter.com/" TargetMode="External"/><Relationship Id="rId102" Type="http://schemas.openxmlformats.org/officeDocument/2006/relationships/hyperlink" Target="http://www.sonypictures.com/movies/spidermanhomecoming/" TargetMode="External"/><Relationship Id="rId101" Type="http://schemas.openxmlformats.org/officeDocument/2006/relationships/hyperlink" Target="http://www.jurassicpark.com/maingate_flash.html" TargetMode="External"/><Relationship Id="rId100" Type="http://schemas.openxmlformats.org/officeDocument/2006/relationships/hyperlink" Target="http://milliondollarbabymovie.warnerbros.com/" TargetMode="External"/><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hyperlink" Target="http://www.thedeparted.com/" TargetMode="External"/><Relationship Id="rId34" Type="http://schemas.openxmlformats.org/officeDocument/2006/relationships/hyperlink" Target="http://shortterm12.com" TargetMode="External"/><Relationship Id="rId37" Type="http://schemas.openxmlformats.org/officeDocument/2006/relationships/hyperlink" Target="http://www.bttfmovie.com/" TargetMode="External"/><Relationship Id="rId36" Type="http://schemas.openxmlformats.org/officeDocument/2006/relationships/hyperlink" Target="http://sonyclassics.com/whiplash/" TargetMode="External"/><Relationship Id="rId39" Type="http://schemas.openxmlformats.org/officeDocument/2006/relationships/hyperlink" Target="http://disney.go.com/lionking/" TargetMode="External"/><Relationship Id="rId38" Type="http://schemas.openxmlformats.org/officeDocument/2006/relationships/hyperlink" Target="http://www.gladiator-thefilm.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129" Type="http://schemas.openxmlformats.org/officeDocument/2006/relationships/hyperlink" Target="http://theexorcist.warnerbros.com/" TargetMode="External"/><Relationship Id="rId128" Type="http://schemas.openxmlformats.org/officeDocument/2006/relationships/hyperlink" Target="http://themartianmovie.com" TargetMode="External"/><Relationship Id="rId127" Type="http://schemas.openxmlformats.org/officeDocument/2006/relationships/hyperlink" Target="http://marvel.com/avengers_movie" TargetMode="External"/><Relationship Id="rId126" Type="http://schemas.openxmlformats.org/officeDocument/2006/relationships/hyperlink" Target="http://www.amctv.com/shows/the-killing" TargetMode="External"/><Relationship Id="rId26" Type="http://schemas.openxmlformats.org/officeDocument/2006/relationships/hyperlink" Target="http://marvel.com/guardians" TargetMode="External"/><Relationship Id="rId121" Type="http://schemas.openxmlformats.org/officeDocument/2006/relationships/hyperlink" Target="http://disney.go.com/disneyvideos/liveaction/pirates/main_site/main.html" TargetMode="External"/><Relationship Id="rId25" Type="http://schemas.openxmlformats.org/officeDocument/2006/relationships/hyperlink" Target="http://lionmovie.com/" TargetMode="External"/><Relationship Id="rId120" Type="http://schemas.openxmlformats.org/officeDocument/2006/relationships/hyperlink" Target="https://marvel.com/guardians"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125" Type="http://schemas.openxmlformats.org/officeDocument/2006/relationships/hyperlink" Target="http://www.sincitythemovie.com/" TargetMode="External"/><Relationship Id="rId29" Type="http://schemas.openxmlformats.org/officeDocument/2006/relationships/hyperlink" Target="http://theimitationgamemovie.com/" TargetMode="External"/><Relationship Id="rId124" Type="http://schemas.openxmlformats.org/officeDocument/2006/relationships/hyperlink" Target="http://www.dogville.dk/" TargetMode="External"/><Relationship Id="rId123" Type="http://schemas.openxmlformats.org/officeDocument/2006/relationships/hyperlink" Target="http://theimitationgamemovie.com/" TargetMode="External"/><Relationship Id="rId122" Type="http://schemas.openxmlformats.org/officeDocument/2006/relationships/hyperlink" Target="http://wip.warnerbros.com/index.html?site=beforesunset" TargetMode="External"/><Relationship Id="rId95" Type="http://schemas.openxmlformats.org/officeDocument/2006/relationships/hyperlink" Target="http://spotlightthefilm.com" TargetMode="External"/><Relationship Id="rId94" Type="http://schemas.openxmlformats.org/officeDocument/2006/relationships/hyperlink" Target="http://www.hachithemovie.com/" TargetMode="External"/><Relationship Id="rId97" Type="http://schemas.openxmlformats.org/officeDocument/2006/relationships/hyperlink" Target="http://www.grandbudapesthotel.com/" TargetMode="External"/><Relationship Id="rId96" Type="http://schemas.openxmlformats.org/officeDocument/2006/relationships/hyperlink" Target="http://www.foxsearchlight.com/12yearsaslave/" TargetMode="External"/><Relationship Id="rId11" Type="http://schemas.openxmlformats.org/officeDocument/2006/relationships/hyperlink" Target="http://www.thewolfofwallstreet.com/" TargetMode="External"/><Relationship Id="rId99" Type="http://schemas.openxmlformats.org/officeDocument/2006/relationships/hyperlink" Target="http://www.theprincessbride-themovie.com/" TargetMode="External"/><Relationship Id="rId10" Type="http://schemas.openxmlformats.org/officeDocument/2006/relationships/hyperlink" Target="http://www.warriorfilm.com" TargetMode="External"/><Relationship Id="rId98" Type="http://schemas.openxmlformats.org/officeDocument/2006/relationships/hyperlink" Target="http://www.madmaxmovie.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91" Type="http://schemas.openxmlformats.org/officeDocument/2006/relationships/hyperlink" Target="http://www.rushmovie.com/" TargetMode="External"/><Relationship Id="rId90" Type="http://schemas.openxmlformats.org/officeDocument/2006/relationships/hyperlink" Target="http://www.shutterisland.com/" TargetMode="External"/><Relationship Id="rId93" Type="http://schemas.openxmlformats.org/officeDocument/2006/relationships/hyperlink" Target="http://www.facebook.com/songoftheseamovie" TargetMode="External"/><Relationship Id="rId92" Type="http://schemas.openxmlformats.org/officeDocument/2006/relationships/hyperlink" Target="http://www.hotelrwanda.com/" TargetMode="External"/><Relationship Id="rId118" Type="http://schemas.openxmlformats.org/officeDocument/2006/relationships/hyperlink" Target="http://www.jaws25.com/" TargetMode="External"/><Relationship Id="rId117" Type="http://schemas.openxmlformats.org/officeDocument/2006/relationships/hyperlink" Target="http://marvel.com/guardians" TargetMode="External"/><Relationship Id="rId116" Type="http://schemas.openxmlformats.org/officeDocument/2006/relationships/hyperlink" Target="http://lionmovie.com/" TargetMode="External"/><Relationship Id="rId115" Type="http://schemas.openxmlformats.org/officeDocument/2006/relationships/hyperlink" Target="http://www.disney.com/beautyandthebeast" TargetMode="External"/><Relationship Id="rId119" Type="http://schemas.openxmlformats.org/officeDocument/2006/relationships/hyperlink" Target="http://movies.disney.com/zootopia" TargetMode="External"/><Relationship Id="rId15" Type="http://schemas.openxmlformats.org/officeDocument/2006/relationships/hyperlink" Target="http://www.facebook.com/songoftheseamovie" TargetMode="External"/><Relationship Id="rId110" Type="http://schemas.openxmlformats.org/officeDocument/2006/relationships/hyperlink" Target="http://www.thebourneultimatum.com/"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14" Type="http://schemas.openxmlformats.org/officeDocument/2006/relationships/hyperlink" Target="http://www.mgm.com/title_title.php?title_star=NIGHTHUN" TargetMode="External"/><Relationship Id="rId18" Type="http://schemas.openxmlformats.org/officeDocument/2006/relationships/hyperlink" Target="http://www.grandbudapesthotel.com/" TargetMode="External"/><Relationship Id="rId113" Type="http://schemas.openxmlformats.org/officeDocument/2006/relationships/hyperlink" Target="http://www.thehelpmovie.com" TargetMode="External"/><Relationship Id="rId112" Type="http://schemas.openxmlformats.org/officeDocument/2006/relationships/hyperlink" Target="http://www.terminator1.com/" TargetMode="External"/><Relationship Id="rId111" Type="http://schemas.openxmlformats.org/officeDocument/2006/relationships/hyperlink" Target="http://thewizardofoz.warnerbros.com/" TargetMode="External"/><Relationship Id="rId84" Type="http://schemas.openxmlformats.org/officeDocument/2006/relationships/hyperlink" Target="http://www.howtotrainyourdragon.com/" TargetMode="External"/><Relationship Id="rId83" Type="http://schemas.openxmlformats.org/officeDocument/2006/relationships/hyperlink" Target="http://www.nocountryforoldmen-themovie.com" TargetMode="External"/><Relationship Id="rId86" Type="http://schemas.openxmlformats.org/officeDocument/2006/relationships/hyperlink" Target="http://www.intothewild.com/" TargetMode="External"/><Relationship Id="rId85" Type="http://schemas.openxmlformats.org/officeDocument/2006/relationships/hyperlink" Target="http://www.therewillbeblood.com" TargetMode="External"/><Relationship Id="rId88" Type="http://schemas.openxmlformats.org/officeDocument/2006/relationships/hyperlink" Target="http://www.findamazingamy.com/" TargetMode="External"/><Relationship Id="rId87" Type="http://schemas.openxmlformats.org/officeDocument/2006/relationships/hyperlink" Target="http://www.kill-bill.com/" TargetMode="External"/><Relationship Id="rId89" Type="http://schemas.openxmlformats.org/officeDocument/2006/relationships/hyperlink" Target="http://www.pythonline.com" TargetMode="External"/><Relationship Id="rId80" Type="http://schemas.openxmlformats.org/officeDocument/2006/relationships/hyperlink" Target="http://movies.go.com/moviesdynamic/movies/movie?id=505420" TargetMode="External"/><Relationship Id="rId82" Type="http://schemas.openxmlformats.org/officeDocument/2006/relationships/hyperlink" Target="http://www.maryandmax.com/" TargetMode="External"/><Relationship Id="rId81" Type="http://schemas.openxmlformats.org/officeDocument/2006/relationships/hyperlink" Target="http://disney.go.com/disneyvideos/animatedfilms/findingnemo/index2.html"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143" Type="http://schemas.openxmlformats.org/officeDocument/2006/relationships/hyperlink" Target="http://www.foxsearchlight.com/slumdogmillionaire/" TargetMode="External"/><Relationship Id="rId142" Type="http://schemas.openxmlformats.org/officeDocument/2006/relationships/hyperlink" Target="http://disney.go.com/DisneyPictures/straightstory/index.html" TargetMode="External"/><Relationship Id="rId141" Type="http://schemas.openxmlformats.org/officeDocument/2006/relationships/hyperlink" Target="http://shortterm12.com" TargetMode="External"/><Relationship Id="rId140" Type="http://schemas.openxmlformats.org/officeDocument/2006/relationships/hyperlink" Target="http://www.sonypictures.com/movies/bigfish/index.html"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 Id="rId144" Type="http://schemas.openxmlformats.org/officeDocument/2006/relationships/drawing" Target="../drawings/drawing4.xml"/><Relationship Id="rId73" Type="http://schemas.openxmlformats.org/officeDocument/2006/relationships/hyperlink" Target="http://www.thewolfofwallstreet.com/" TargetMode="External"/><Relationship Id="rId72" Type="http://schemas.openxmlformats.org/officeDocument/2006/relationships/hyperlink" Target="http://vforvendetta.warnerbros.com/" TargetMode="External"/><Relationship Id="rId75" Type="http://schemas.openxmlformats.org/officeDocument/2006/relationships/hyperlink" Target="http://warnervideo.com/gonewiththewind/" TargetMode="External"/><Relationship Id="rId74" Type="http://schemas.openxmlformats.org/officeDocument/2006/relationships/hyperlink" Target="http://www.hacksawridge.movie/" TargetMode="External"/><Relationship Id="rId77" Type="http://schemas.openxmlformats.org/officeDocument/2006/relationships/hyperlink" Target="http://www.thegrantorino.com/" TargetMode="External"/><Relationship Id="rId76" Type="http://schemas.openxmlformats.org/officeDocument/2006/relationships/hyperlink" Target="http://www.miramax.com/movie/trainspotting/" TargetMode="External"/><Relationship Id="rId79" Type="http://schemas.openxmlformats.org/officeDocument/2006/relationships/hyperlink" Target="http://www.mgm.com/title_title.do?title_star=FARGO" TargetMode="External"/><Relationship Id="rId78" Type="http://schemas.openxmlformats.org/officeDocument/2006/relationships/hyperlink" Target="http://www.theofficialjohncarpenter.com/pages/themovies/th/th.html" TargetMode="External"/><Relationship Id="rId71" Type="http://schemas.openxmlformats.org/officeDocument/2006/relationships/hyperlink" Target="http://www.warriorfilm.com" TargetMode="External"/><Relationship Id="rId70" Type="http://schemas.openxmlformats.org/officeDocument/2006/relationships/hyperlink" Target="http://www.abeautifulmind.com" TargetMode="External"/><Relationship Id="rId139" Type="http://schemas.openxmlformats.org/officeDocument/2006/relationships/hyperlink" Target="http://disney.go.com/vault/archives/characters/aladdin/aladdin.html" TargetMode="External"/><Relationship Id="rId138" Type="http://schemas.openxmlformats.org/officeDocument/2006/relationships/hyperlink" Target="http://www.foxmovies.com/deadpool" TargetMode="External"/><Relationship Id="rId137" Type="http://schemas.openxmlformats.org/officeDocument/2006/relationships/hyperlink" Target="http://www.mgm.com/title_title.php?title_star=MANCHURI" TargetMode="External"/><Relationship Id="rId132" Type="http://schemas.openxmlformats.org/officeDocument/2006/relationships/hyperlink" Target="http://www.rialtopictures.com/thegraduate.html" TargetMode="External"/><Relationship Id="rId131" Type="http://schemas.openxmlformats.org/officeDocument/2006/relationships/hyperlink" Target="http://www2.warnerbros.com/achristmasstory/" TargetMode="External"/><Relationship Id="rId130" Type="http://schemas.openxmlformats.org/officeDocument/2006/relationships/hyperlink" Target="http://www.kingsspeech.com/" TargetMode="External"/><Relationship Id="rId136" Type="http://schemas.openxmlformats.org/officeDocument/2006/relationships/hyperlink" Target="http://www.nightmare3dmovie.com/" TargetMode="External"/><Relationship Id="rId135" Type="http://schemas.openxmlformats.org/officeDocument/2006/relationships/hyperlink" Target="http://www.foxmovies.com/movies/the-revenant" TargetMode="External"/><Relationship Id="rId134" Type="http://schemas.openxmlformats.org/officeDocument/2006/relationships/hyperlink" Target="http://www.magnoliamovie.com" TargetMode="External"/><Relationship Id="rId133" Type="http://schemas.openxmlformats.org/officeDocument/2006/relationships/hyperlink" Target="http://www.blooddiamondmovie.com/" TargetMode="External"/><Relationship Id="rId62" Type="http://schemas.openxmlformats.org/officeDocument/2006/relationships/hyperlink" Target="http://disney.com/UP" TargetMode="External"/><Relationship Id="rId61" Type="http://schemas.openxmlformats.org/officeDocument/2006/relationships/hyperlink" Target="http://www.batmanbegins.com/" TargetMode="External"/><Relationship Id="rId64" Type="http://schemas.openxmlformats.org/officeDocument/2006/relationships/hyperlink" Target="http://www.foxhome.com/diehardcollection/index_frames.html" TargetMode="External"/><Relationship Id="rId63" Type="http://schemas.openxmlformats.org/officeDocument/2006/relationships/hyperlink" Target="http://www.rialtopictures.com/thirdman" TargetMode="External"/><Relationship Id="rId66" Type="http://schemas.openxmlformats.org/officeDocument/2006/relationships/hyperlink" Target="https://www.facebook.com/PixarInsideOut" TargetMode="External"/><Relationship Id="rId65" Type="http://schemas.openxmlformats.org/officeDocument/2006/relationships/hyperlink" Target="http://www.mrsmithmovie.com/" TargetMode="External"/><Relationship Id="rId68" Type="http://schemas.openxmlformats.org/officeDocument/2006/relationships/hyperlink" Target="http://www.lalaland.movie/" TargetMode="External"/><Relationship Id="rId67" Type="http://schemas.openxmlformats.org/officeDocument/2006/relationships/hyperlink" Target="http://www.lahabitacion.com.ar/" TargetMode="External"/><Relationship Id="rId60" Type="http://schemas.openxmlformats.org/officeDocument/2006/relationships/hyperlink" Target="http://www.fjtlesoiseaux.fr/cinema.html" TargetMode="External"/><Relationship Id="rId69" Type="http://schemas.openxmlformats.org/officeDocument/2006/relationships/hyperlink" Target="http://www.foxmovies.com/movies/logan" TargetMode="External"/><Relationship Id="rId51" Type="http://schemas.openxmlformats.org/officeDocument/2006/relationships/hyperlink" Target="http://www.eternalsunshine.com/" TargetMode="External"/><Relationship Id="rId50" Type="http://schemas.openxmlformats.org/officeDocument/2006/relationships/hyperlink" Target="http://movies.warnerbros.com/amadeus" TargetMode="External"/><Relationship Id="rId53" Type="http://schemas.openxmlformats.org/officeDocument/2006/relationships/hyperlink" Target="http://www.disney.com/ToyStory" TargetMode="External"/><Relationship Id="rId52" Type="http://schemas.openxmlformats.org/officeDocument/2006/relationships/hyperlink" Target="http://www.fathomevents.com" TargetMode="External"/><Relationship Id="rId55" Type="http://schemas.openxmlformats.org/officeDocument/2006/relationships/hyperlink" Target="http://www.disney.com/ToyStory" TargetMode="External"/><Relationship Id="rId54" Type="http://schemas.openxmlformats.org/officeDocument/2006/relationships/hyperlink" Target="http://www.babydriver-movie.com/" TargetMode="External"/><Relationship Id="rId57" Type="http://schemas.openxmlformats.org/officeDocument/2006/relationships/hyperlink" Target="http://www.mgm.com/title_title.php?title_star=APARTMEN" TargetMode="External"/><Relationship Id="rId56" Type="http://schemas.openxmlformats.org/officeDocument/2006/relationships/hyperlink" Target="http://www.inglouriousbasterds-movie.com/" TargetMode="External"/><Relationship Id="rId59" Type="http://schemas.openxmlformats.org/officeDocument/2006/relationships/hyperlink" Target="http://www.indianajones.com/" TargetMode="External"/><Relationship Id="rId58" Type="http://schemas.openxmlformats.org/officeDocument/2006/relationships/hyperlink" Target="http://www.miramax.com/movie/good-will-hunting/" TargetMode="External"/></Relationships>
</file>

<file path=xl/worksheets/_rels/sheet5.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5.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7.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8.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8.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_rels/sheet9.xml.rels><?xml version="1.0" encoding="UTF-8" standalone="yes"?><Relationships xmlns="http://schemas.openxmlformats.org/package/2006/relationships"><Relationship Id="rId31" Type="http://schemas.openxmlformats.org/officeDocument/2006/relationships/hyperlink" Target="http://themartianmovie.com" TargetMode="External"/><Relationship Id="rId30" Type="http://schemas.openxmlformats.org/officeDocument/2006/relationships/hyperlink" Target="http://marvel.com/avengers_movie" TargetMode="External"/><Relationship Id="rId33" Type="http://schemas.openxmlformats.org/officeDocument/2006/relationships/hyperlink" Target="http://www.foxmovies.com/deadpool" TargetMode="External"/><Relationship Id="rId32" Type="http://schemas.openxmlformats.org/officeDocument/2006/relationships/hyperlink" Target="http://www.foxmovies.com/movies/the-revenant" TargetMode="External"/><Relationship Id="rId35" Type="http://schemas.openxmlformats.org/officeDocument/2006/relationships/drawing" Target="../drawings/drawing9.xml"/><Relationship Id="rId34" Type="http://schemas.openxmlformats.org/officeDocument/2006/relationships/hyperlink" Target="http://shortterm12.com" TargetMode="External"/><Relationship Id="rId20" Type="http://schemas.openxmlformats.org/officeDocument/2006/relationships/hyperlink" Target="http://www.sonypictures.com/movies/spidermanhomecoming/" TargetMode="External"/><Relationship Id="rId22" Type="http://schemas.openxmlformats.org/officeDocument/2006/relationships/hyperlink" Target="http://starwars.com/" TargetMode="External"/><Relationship Id="rId21" Type="http://schemas.openxmlformats.org/officeDocument/2006/relationships/hyperlink" Target="http://www.harrypotter.com/" TargetMode="External"/><Relationship Id="rId24" Type="http://schemas.openxmlformats.org/officeDocument/2006/relationships/hyperlink" Target="http://www.thehelpmovie.com" TargetMode="External"/><Relationship Id="rId23" Type="http://schemas.openxmlformats.org/officeDocument/2006/relationships/hyperlink" Target="http://prisonersmovie.warnerbros.com/" TargetMode="External"/><Relationship Id="rId26" Type="http://schemas.openxmlformats.org/officeDocument/2006/relationships/hyperlink" Target="http://marvel.com/guardians" TargetMode="External"/><Relationship Id="rId25" Type="http://schemas.openxmlformats.org/officeDocument/2006/relationships/hyperlink" Target="http://lionmovie.com/" TargetMode="External"/><Relationship Id="rId28" Type="http://schemas.openxmlformats.org/officeDocument/2006/relationships/hyperlink" Target="https://marvel.com/guardians" TargetMode="External"/><Relationship Id="rId27" Type="http://schemas.openxmlformats.org/officeDocument/2006/relationships/hyperlink" Target="http://movies.disney.com/zootopia" TargetMode="External"/><Relationship Id="rId29" Type="http://schemas.openxmlformats.org/officeDocument/2006/relationships/hyperlink" Target="http://theimitationgamemovie.com/" TargetMode="External"/><Relationship Id="rId11" Type="http://schemas.openxmlformats.org/officeDocument/2006/relationships/hyperlink" Target="http://www.thewolfofwallstreet.com/" TargetMode="External"/><Relationship Id="rId10" Type="http://schemas.openxmlformats.org/officeDocument/2006/relationships/hyperlink" Target="http://www.warriorfilm.com" TargetMode="External"/><Relationship Id="rId13" Type="http://schemas.openxmlformats.org/officeDocument/2006/relationships/hyperlink" Target="http://www.findamazingamy.com/" TargetMode="External"/><Relationship Id="rId12" Type="http://schemas.openxmlformats.org/officeDocument/2006/relationships/hyperlink" Target="http://www.hacksawridge.movie/" TargetMode="External"/><Relationship Id="rId15" Type="http://schemas.openxmlformats.org/officeDocument/2006/relationships/hyperlink" Target="http://www.facebook.com/songoftheseamovie" TargetMode="External"/><Relationship Id="rId14" Type="http://schemas.openxmlformats.org/officeDocument/2006/relationships/hyperlink" Target="http://www.rushmovie.com/" TargetMode="External"/><Relationship Id="rId17" Type="http://schemas.openxmlformats.org/officeDocument/2006/relationships/hyperlink" Target="http://www.foxsearchlight.com/12yearsaslave/" TargetMode="External"/><Relationship Id="rId16" Type="http://schemas.openxmlformats.org/officeDocument/2006/relationships/hyperlink" Target="http://spotlightthefilm.com" TargetMode="External"/><Relationship Id="rId19" Type="http://schemas.openxmlformats.org/officeDocument/2006/relationships/hyperlink" Target="http://www.madmaxmovie.com/" TargetMode="External"/><Relationship Id="rId18" Type="http://schemas.openxmlformats.org/officeDocument/2006/relationships/hyperlink" Target="http://www.grandbudapesthotel.com/" TargetMode="External"/><Relationship Id="rId1" Type="http://schemas.openxmlformats.org/officeDocument/2006/relationships/hyperlink" Target="http://www.interstellarmovie.com/" TargetMode="External"/><Relationship Id="rId2" Type="http://schemas.openxmlformats.org/officeDocument/2006/relationships/hyperlink" Target="http://sonyclassics.com/whiplash/" TargetMode="External"/><Relationship Id="rId3" Type="http://schemas.openxmlformats.org/officeDocument/2006/relationships/hyperlink" Target="http://unchainedmovie.com/" TargetMode="External"/><Relationship Id="rId4" Type="http://schemas.openxmlformats.org/officeDocument/2006/relationships/hyperlink" Target="http://www.thedarkknightrises.com/" TargetMode="External"/><Relationship Id="rId9" Type="http://schemas.openxmlformats.org/officeDocument/2006/relationships/hyperlink" Target="http://www.foxmovies.com/movies/logan" TargetMode="External"/><Relationship Id="rId5" Type="http://schemas.openxmlformats.org/officeDocument/2006/relationships/hyperlink" Target="http://www.babydriver-movie.com/" TargetMode="External"/><Relationship Id="rId6" Type="http://schemas.openxmlformats.org/officeDocument/2006/relationships/hyperlink" Target="https://www.facebook.com/PixarInsideOut" TargetMode="External"/><Relationship Id="rId7" Type="http://schemas.openxmlformats.org/officeDocument/2006/relationships/hyperlink" Target="http://www.lahabitacion.com.ar/" TargetMode="External"/><Relationship Id="rId8" Type="http://schemas.openxmlformats.org/officeDocument/2006/relationships/hyperlink" Target="http://www.lalaland.movi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3" max="3" width="4.75"/>
    <col customWidth="1" min="4" max="4" width="7.38"/>
    <col customWidth="1" min="5" max="5" width="5.88"/>
    <col customWidth="1" min="8" max="8" width="12.63"/>
    <col customWidth="1" min="11" max="11" width="9.63"/>
    <col customWidth="1" min="12" max="12" width="8.88"/>
    <col customWidth="1" min="14" max="14" width="5.88"/>
    <col customWidth="1" min="15" max="15" width="7.5"/>
    <col customWidth="1" min="16" max="16" width="10.25"/>
    <col customWidth="1" min="17" max="17" width="9.25"/>
    <col customWidth="1" min="18" max="18" width="5.75"/>
    <col customWidth="1" min="22" max="22" width="8.38"/>
    <col customWidth="1" min="23" max="23" width="5.88"/>
    <col customWidth="1" min="25" max="25" width="4.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f>COUNTA(X2:X156)</f>
        <v>155</v>
      </c>
      <c r="X1" s="2" t="s">
        <v>6</v>
      </c>
      <c r="Y1" s="2" t="s">
        <v>22</v>
      </c>
      <c r="Z1" s="2"/>
      <c r="AA1" s="4"/>
    </row>
    <row r="2">
      <c r="A2" s="5">
        <v>1.0</v>
      </c>
      <c r="B2" s="6" t="s">
        <v>23</v>
      </c>
      <c r="C2" s="5">
        <v>1994.0</v>
      </c>
      <c r="D2" s="6" t="s">
        <v>24</v>
      </c>
      <c r="E2" s="5">
        <v>142.0</v>
      </c>
      <c r="F2" s="6" t="s">
        <v>25</v>
      </c>
      <c r="G2" s="6" t="s">
        <v>26</v>
      </c>
      <c r="H2" s="6" t="s">
        <v>27</v>
      </c>
      <c r="I2" s="6" t="s">
        <v>28</v>
      </c>
      <c r="J2" s="6" t="s">
        <v>29</v>
      </c>
      <c r="K2" s="6" t="s">
        <v>30</v>
      </c>
      <c r="L2" s="6" t="s">
        <v>31</v>
      </c>
      <c r="M2" s="6" t="s">
        <v>32</v>
      </c>
      <c r="N2" s="7">
        <v>80.0</v>
      </c>
      <c r="O2" s="8">
        <v>9.3</v>
      </c>
      <c r="P2" s="9">
        <v>1825626.0</v>
      </c>
      <c r="Q2" s="6" t="s">
        <v>33</v>
      </c>
      <c r="R2" s="6" t="s">
        <v>34</v>
      </c>
      <c r="S2" s="6" t="s">
        <v>35</v>
      </c>
      <c r="T2" s="10">
        <v>2.8341469E7</v>
      </c>
      <c r="U2" s="6" t="s">
        <v>36</v>
      </c>
      <c r="V2" s="6"/>
      <c r="W2" s="6"/>
      <c r="X2" s="6" t="s">
        <v>37</v>
      </c>
      <c r="Y2" s="7">
        <f t="shared" ref="Y2:Y156" si="1">COUNTIF($G$2:$G$251,X2)</f>
        <v>1</v>
      </c>
      <c r="Z2" s="6" t="str">
        <f t="shared" ref="Z2:Z251" si="2">if(E2&gt;=127,"Long",if(E2&lt;127,"Short"))</f>
        <v>Long</v>
      </c>
      <c r="AA2" s="4"/>
    </row>
    <row r="3">
      <c r="A3" s="5">
        <v>2.0</v>
      </c>
      <c r="B3" s="6" t="s">
        <v>38</v>
      </c>
      <c r="C3" s="5">
        <v>1972.0</v>
      </c>
      <c r="D3" s="6" t="s">
        <v>39</v>
      </c>
      <c r="E3" s="5">
        <v>175.0</v>
      </c>
      <c r="F3" s="6" t="s">
        <v>25</v>
      </c>
      <c r="G3" s="6" t="s">
        <v>40</v>
      </c>
      <c r="H3" s="6" t="s">
        <v>41</v>
      </c>
      <c r="I3" s="6" t="s">
        <v>42</v>
      </c>
      <c r="J3" s="6" t="s">
        <v>43</v>
      </c>
      <c r="K3" s="6" t="s">
        <v>44</v>
      </c>
      <c r="L3" s="6" t="s">
        <v>31</v>
      </c>
      <c r="M3" s="6" t="s">
        <v>45</v>
      </c>
      <c r="N3" s="7">
        <v>100.0</v>
      </c>
      <c r="O3" s="8">
        <v>9.2</v>
      </c>
      <c r="P3" s="9">
        <v>1243444.0</v>
      </c>
      <c r="Q3" s="6" t="s">
        <v>46</v>
      </c>
      <c r="R3" s="6" t="s">
        <v>34</v>
      </c>
      <c r="S3" s="11">
        <v>37144.0</v>
      </c>
      <c r="T3" s="10">
        <v>2.46120974E8</v>
      </c>
      <c r="U3" s="6" t="s">
        <v>47</v>
      </c>
      <c r="V3" s="12" t="s">
        <v>48</v>
      </c>
      <c r="W3" s="6"/>
      <c r="X3" s="6" t="s">
        <v>49</v>
      </c>
      <c r="Y3" s="7">
        <f t="shared" si="1"/>
        <v>1</v>
      </c>
      <c r="Z3" s="6" t="str">
        <f t="shared" si="2"/>
        <v>Long</v>
      </c>
      <c r="AA3" s="4"/>
    </row>
    <row r="4">
      <c r="A4" s="5">
        <v>3.0</v>
      </c>
      <c r="B4" s="6" t="s">
        <v>50</v>
      </c>
      <c r="C4" s="5">
        <v>1974.0</v>
      </c>
      <c r="D4" s="6" t="s">
        <v>51</v>
      </c>
      <c r="E4" s="5">
        <v>202.0</v>
      </c>
      <c r="F4" s="6" t="s">
        <v>25</v>
      </c>
      <c r="G4" s="6" t="s">
        <v>40</v>
      </c>
      <c r="H4" s="6" t="s">
        <v>52</v>
      </c>
      <c r="I4" s="6" t="s">
        <v>53</v>
      </c>
      <c r="J4" s="6" t="s">
        <v>54</v>
      </c>
      <c r="K4" s="6" t="s">
        <v>55</v>
      </c>
      <c r="L4" s="6" t="s">
        <v>31</v>
      </c>
      <c r="M4" s="6" t="s">
        <v>56</v>
      </c>
      <c r="N4" s="7">
        <v>85.0</v>
      </c>
      <c r="O4" s="8">
        <v>9.0</v>
      </c>
      <c r="P4" s="9">
        <v>856870.0</v>
      </c>
      <c r="Q4" s="6" t="s">
        <v>57</v>
      </c>
      <c r="R4" s="6" t="s">
        <v>34</v>
      </c>
      <c r="S4" s="6" t="s">
        <v>58</v>
      </c>
      <c r="T4" s="10">
        <v>4.7542841E7</v>
      </c>
      <c r="U4" s="6" t="s">
        <v>47</v>
      </c>
      <c r="V4" s="12" t="s">
        <v>59</v>
      </c>
      <c r="W4" s="6"/>
      <c r="X4" s="6" t="s">
        <v>60</v>
      </c>
      <c r="Y4" s="7">
        <f t="shared" si="1"/>
        <v>1</v>
      </c>
      <c r="Z4" s="6" t="str">
        <f t="shared" si="2"/>
        <v>Long</v>
      </c>
      <c r="AA4" s="4"/>
    </row>
    <row r="5">
      <c r="A5" s="5">
        <v>4.0</v>
      </c>
      <c r="B5" s="6" t="s">
        <v>61</v>
      </c>
      <c r="C5" s="5">
        <v>2008.0</v>
      </c>
      <c r="D5" s="6" t="s">
        <v>62</v>
      </c>
      <c r="E5" s="5">
        <v>152.0</v>
      </c>
      <c r="F5" s="6" t="s">
        <v>63</v>
      </c>
      <c r="G5" s="6" t="s">
        <v>64</v>
      </c>
      <c r="H5" s="6" t="s">
        <v>65</v>
      </c>
      <c r="I5" s="6" t="s">
        <v>66</v>
      </c>
      <c r="J5" s="6" t="s">
        <v>67</v>
      </c>
      <c r="K5" s="6" t="s">
        <v>68</v>
      </c>
      <c r="L5" s="6" t="s">
        <v>69</v>
      </c>
      <c r="M5" s="6" t="s">
        <v>70</v>
      </c>
      <c r="N5" s="7">
        <v>82.0</v>
      </c>
      <c r="O5" s="8">
        <v>9.0</v>
      </c>
      <c r="P5" s="9">
        <v>1802351.0</v>
      </c>
      <c r="Q5" s="6" t="s">
        <v>71</v>
      </c>
      <c r="R5" s="6" t="s">
        <v>34</v>
      </c>
      <c r="S5" s="11">
        <v>39703.0</v>
      </c>
      <c r="T5" s="10">
        <v>1.004934033E9</v>
      </c>
      <c r="U5" s="6" t="s">
        <v>72</v>
      </c>
      <c r="V5" s="12" t="s">
        <v>73</v>
      </c>
      <c r="W5" s="6"/>
      <c r="X5" s="6" t="s">
        <v>74</v>
      </c>
      <c r="Y5" s="7">
        <f t="shared" si="1"/>
        <v>9</v>
      </c>
      <c r="Z5" s="6" t="str">
        <f t="shared" si="2"/>
        <v>Long</v>
      </c>
      <c r="AA5" s="4"/>
    </row>
    <row r="6">
      <c r="A6" s="5">
        <v>5.0</v>
      </c>
      <c r="B6" s="6" t="s">
        <v>75</v>
      </c>
      <c r="C6" s="5">
        <v>1957.0</v>
      </c>
      <c r="D6" s="11">
        <v>20824.0</v>
      </c>
      <c r="E6" s="5">
        <v>96.0</v>
      </c>
      <c r="F6" s="6" t="s">
        <v>25</v>
      </c>
      <c r="G6" s="6" t="s">
        <v>76</v>
      </c>
      <c r="H6" s="6" t="s">
        <v>77</v>
      </c>
      <c r="I6" s="6" t="s">
        <v>78</v>
      </c>
      <c r="J6" s="6" t="s">
        <v>79</v>
      </c>
      <c r="K6" s="6" t="s">
        <v>30</v>
      </c>
      <c r="L6" s="6" t="s">
        <v>31</v>
      </c>
      <c r="M6" s="6" t="s">
        <v>80</v>
      </c>
      <c r="N6" s="7">
        <v>96.0</v>
      </c>
      <c r="O6" s="8">
        <v>8.9</v>
      </c>
      <c r="P6" s="9">
        <v>494215.0</v>
      </c>
      <c r="Q6" s="6" t="s">
        <v>81</v>
      </c>
      <c r="R6" s="6" t="s">
        <v>34</v>
      </c>
      <c r="S6" s="11">
        <v>37045.0</v>
      </c>
      <c r="T6" s="10">
        <v>1000000.0</v>
      </c>
      <c r="U6" s="6" t="s">
        <v>82</v>
      </c>
      <c r="V6" s="12" t="s">
        <v>83</v>
      </c>
      <c r="W6" s="6"/>
      <c r="X6" s="6" t="s">
        <v>84</v>
      </c>
      <c r="Y6" s="7">
        <f t="shared" si="1"/>
        <v>1</v>
      </c>
      <c r="Z6" s="6" t="str">
        <f t="shared" si="2"/>
        <v>Short</v>
      </c>
      <c r="AA6" s="4"/>
    </row>
    <row r="7">
      <c r="A7" s="5">
        <v>6.0</v>
      </c>
      <c r="B7" s="6" t="s">
        <v>85</v>
      </c>
      <c r="C7" s="5">
        <v>1993.0</v>
      </c>
      <c r="D7" s="11">
        <v>34426.0</v>
      </c>
      <c r="E7" s="5">
        <v>195.0</v>
      </c>
      <c r="F7" s="6" t="s">
        <v>86</v>
      </c>
      <c r="G7" s="6" t="s">
        <v>87</v>
      </c>
      <c r="H7" s="6" t="s">
        <v>88</v>
      </c>
      <c r="I7" s="6" t="s">
        <v>89</v>
      </c>
      <c r="J7" s="6" t="s">
        <v>90</v>
      </c>
      <c r="K7" s="6" t="s">
        <v>91</v>
      </c>
      <c r="L7" s="6" t="s">
        <v>31</v>
      </c>
      <c r="M7" s="6" t="s">
        <v>92</v>
      </c>
      <c r="N7" s="7">
        <v>93.0</v>
      </c>
      <c r="O7" s="8">
        <v>8.9</v>
      </c>
      <c r="P7" s="9">
        <v>937837.0</v>
      </c>
      <c r="Q7" s="6" t="s">
        <v>93</v>
      </c>
      <c r="R7" s="6" t="s">
        <v>34</v>
      </c>
      <c r="S7" s="11">
        <v>38233.0</v>
      </c>
      <c r="T7" s="10">
        <v>3.2212761E8</v>
      </c>
      <c r="U7" s="6" t="s">
        <v>94</v>
      </c>
      <c r="V7" s="12" t="s">
        <v>95</v>
      </c>
      <c r="W7" s="6"/>
      <c r="X7" s="6" t="s">
        <v>96</v>
      </c>
      <c r="Y7" s="7">
        <f t="shared" si="1"/>
        <v>1</v>
      </c>
      <c r="Z7" s="6" t="str">
        <f t="shared" si="2"/>
        <v>Long</v>
      </c>
      <c r="AA7" s="13" t="s">
        <v>97</v>
      </c>
    </row>
    <row r="8">
      <c r="A8" s="5">
        <v>7.0</v>
      </c>
      <c r="B8" s="6" t="s">
        <v>98</v>
      </c>
      <c r="C8" s="5">
        <v>2003.0</v>
      </c>
      <c r="D8" s="6" t="s">
        <v>99</v>
      </c>
      <c r="E8" s="5">
        <v>201.0</v>
      </c>
      <c r="F8" s="6" t="s">
        <v>100</v>
      </c>
      <c r="G8" s="6" t="s">
        <v>101</v>
      </c>
      <c r="H8" s="6" t="s">
        <v>102</v>
      </c>
      <c r="I8" s="6" t="s">
        <v>103</v>
      </c>
      <c r="J8" s="6" t="s">
        <v>104</v>
      </c>
      <c r="K8" s="6" t="s">
        <v>105</v>
      </c>
      <c r="L8" s="6" t="s">
        <v>106</v>
      </c>
      <c r="M8" s="6" t="s">
        <v>107</v>
      </c>
      <c r="N8" s="7">
        <v>94.0</v>
      </c>
      <c r="O8" s="8">
        <v>8.9</v>
      </c>
      <c r="P8" s="9">
        <v>1304569.0</v>
      </c>
      <c r="Q8" s="6" t="s">
        <v>108</v>
      </c>
      <c r="R8" s="6" t="s">
        <v>34</v>
      </c>
      <c r="S8" s="6" t="s">
        <v>109</v>
      </c>
      <c r="T8" s="10">
        <v>1.142219401E9</v>
      </c>
      <c r="U8" s="6" t="s">
        <v>110</v>
      </c>
      <c r="V8" s="12" t="s">
        <v>111</v>
      </c>
      <c r="W8" s="6"/>
      <c r="X8" s="6" t="s">
        <v>112</v>
      </c>
      <c r="Y8" s="7">
        <f t="shared" si="1"/>
        <v>1</v>
      </c>
      <c r="Z8" s="6" t="str">
        <f t="shared" si="2"/>
        <v>Long</v>
      </c>
      <c r="AA8" s="13" t="s">
        <v>113</v>
      </c>
    </row>
    <row r="9">
      <c r="A9" s="5">
        <v>8.0</v>
      </c>
      <c r="B9" s="6" t="s">
        <v>114</v>
      </c>
      <c r="C9" s="5">
        <v>1994.0</v>
      </c>
      <c r="D9" s="6" t="s">
        <v>24</v>
      </c>
      <c r="E9" s="5">
        <v>154.0</v>
      </c>
      <c r="F9" s="6" t="s">
        <v>25</v>
      </c>
      <c r="G9" s="6" t="s">
        <v>115</v>
      </c>
      <c r="H9" s="6" t="s">
        <v>116</v>
      </c>
      <c r="I9" s="6" t="s">
        <v>117</v>
      </c>
      <c r="J9" s="6" t="s">
        <v>118</v>
      </c>
      <c r="K9" s="6" t="s">
        <v>119</v>
      </c>
      <c r="L9" s="6" t="s">
        <v>31</v>
      </c>
      <c r="M9" s="6" t="s">
        <v>120</v>
      </c>
      <c r="N9" s="7">
        <v>94.0</v>
      </c>
      <c r="O9" s="8">
        <v>8.9</v>
      </c>
      <c r="P9" s="9">
        <v>1427451.0</v>
      </c>
      <c r="Q9" s="6" t="s">
        <v>121</v>
      </c>
      <c r="R9" s="6" t="s">
        <v>34</v>
      </c>
      <c r="S9" s="6" t="s">
        <v>122</v>
      </c>
      <c r="T9" s="10">
        <v>2.13928762E8</v>
      </c>
      <c r="U9" s="6" t="s">
        <v>123</v>
      </c>
      <c r="V9" s="6"/>
      <c r="W9" s="6"/>
      <c r="X9" s="6" t="s">
        <v>124</v>
      </c>
      <c r="Y9" s="7">
        <f t="shared" si="1"/>
        <v>1</v>
      </c>
      <c r="Z9" s="6" t="str">
        <f t="shared" si="2"/>
        <v>Long</v>
      </c>
      <c r="AA9" s="4"/>
    </row>
    <row r="10">
      <c r="A10" s="5">
        <v>9.0</v>
      </c>
      <c r="B10" s="6" t="s">
        <v>125</v>
      </c>
      <c r="C10" s="5">
        <v>1999.0</v>
      </c>
      <c r="D10" s="6" t="s">
        <v>126</v>
      </c>
      <c r="E10" s="5">
        <v>139.0</v>
      </c>
      <c r="F10" s="6" t="s">
        <v>127</v>
      </c>
      <c r="G10" s="6" t="s">
        <v>128</v>
      </c>
      <c r="H10" s="6" t="s">
        <v>129</v>
      </c>
      <c r="I10" s="6" t="s">
        <v>130</v>
      </c>
      <c r="J10" s="6" t="s">
        <v>131</v>
      </c>
      <c r="K10" s="6" t="s">
        <v>30</v>
      </c>
      <c r="L10" s="6" t="s">
        <v>132</v>
      </c>
      <c r="M10" s="6" t="s">
        <v>133</v>
      </c>
      <c r="N10" s="7">
        <v>66.0</v>
      </c>
      <c r="O10" s="8">
        <v>8.8</v>
      </c>
      <c r="P10" s="9">
        <v>1458676.0</v>
      </c>
      <c r="Q10" s="6" t="s">
        <v>134</v>
      </c>
      <c r="R10" s="6" t="s">
        <v>34</v>
      </c>
      <c r="S10" s="11">
        <v>36683.0</v>
      </c>
      <c r="T10" s="10">
        <v>1.00853753E8</v>
      </c>
      <c r="U10" s="6" t="s">
        <v>135</v>
      </c>
      <c r="V10" s="12" t="s">
        <v>136</v>
      </c>
      <c r="W10" s="6"/>
      <c r="X10" s="6" t="s">
        <v>137</v>
      </c>
      <c r="Y10" s="7">
        <f t="shared" si="1"/>
        <v>7</v>
      </c>
      <c r="Z10" s="6" t="str">
        <f t="shared" si="2"/>
        <v>Long</v>
      </c>
      <c r="AA10" s="4"/>
    </row>
    <row r="11">
      <c r="A11" s="5">
        <v>10.0</v>
      </c>
      <c r="B11" s="6" t="s">
        <v>138</v>
      </c>
      <c r="C11" s="5">
        <v>2001.0</v>
      </c>
      <c r="D11" s="6" t="s">
        <v>139</v>
      </c>
      <c r="E11" s="5">
        <v>178.0</v>
      </c>
      <c r="F11" s="6" t="s">
        <v>100</v>
      </c>
      <c r="G11" s="6" t="s">
        <v>101</v>
      </c>
      <c r="H11" s="6" t="s">
        <v>102</v>
      </c>
      <c r="I11" s="6" t="s">
        <v>140</v>
      </c>
      <c r="J11" s="6" t="s">
        <v>141</v>
      </c>
      <c r="K11" s="6" t="s">
        <v>142</v>
      </c>
      <c r="L11" s="6" t="s">
        <v>143</v>
      </c>
      <c r="M11" s="6" t="s">
        <v>144</v>
      </c>
      <c r="N11" s="7">
        <v>92.0</v>
      </c>
      <c r="O11" s="8">
        <v>8.8</v>
      </c>
      <c r="P11" s="9">
        <v>1326876.0</v>
      </c>
      <c r="Q11" s="6" t="s">
        <v>145</v>
      </c>
      <c r="R11" s="6" t="s">
        <v>34</v>
      </c>
      <c r="S11" s="11">
        <v>37415.0</v>
      </c>
      <c r="T11" s="10">
        <v>8.71530324E8</v>
      </c>
      <c r="U11" s="6" t="s">
        <v>110</v>
      </c>
      <c r="V11" s="12" t="s">
        <v>146</v>
      </c>
      <c r="W11" s="6"/>
      <c r="X11" s="6" t="s">
        <v>147</v>
      </c>
      <c r="Y11" s="7">
        <f t="shared" si="1"/>
        <v>1</v>
      </c>
      <c r="Z11" s="6" t="str">
        <f t="shared" si="2"/>
        <v>Long</v>
      </c>
      <c r="AA11" s="4"/>
    </row>
    <row r="12">
      <c r="A12" s="5">
        <v>11.0</v>
      </c>
      <c r="B12" s="6" t="s">
        <v>148</v>
      </c>
      <c r="C12" s="5">
        <v>1994.0</v>
      </c>
      <c r="D12" s="11">
        <v>34492.0</v>
      </c>
      <c r="E12" s="5">
        <v>142.0</v>
      </c>
      <c r="F12" s="6" t="s">
        <v>149</v>
      </c>
      <c r="G12" s="6" t="s">
        <v>150</v>
      </c>
      <c r="H12" s="6" t="s">
        <v>151</v>
      </c>
      <c r="I12" s="6" t="s">
        <v>152</v>
      </c>
      <c r="J12" s="6" t="s">
        <v>153</v>
      </c>
      <c r="K12" s="6" t="s">
        <v>30</v>
      </c>
      <c r="L12" s="6" t="s">
        <v>31</v>
      </c>
      <c r="M12" s="6" t="s">
        <v>154</v>
      </c>
      <c r="N12" s="7">
        <v>82.0</v>
      </c>
      <c r="O12" s="8">
        <v>8.8</v>
      </c>
      <c r="P12" s="9">
        <v>1365937.0</v>
      </c>
      <c r="Q12" s="6" t="s">
        <v>155</v>
      </c>
      <c r="R12" s="6" t="s">
        <v>34</v>
      </c>
      <c r="S12" s="6" t="s">
        <v>156</v>
      </c>
      <c r="T12" s="10">
        <v>6.78226133E8</v>
      </c>
      <c r="U12" s="6" t="s">
        <v>47</v>
      </c>
      <c r="V12" s="12" t="s">
        <v>157</v>
      </c>
      <c r="W12" s="6"/>
      <c r="X12" s="6" t="s">
        <v>158</v>
      </c>
      <c r="Y12" s="7">
        <f t="shared" si="1"/>
        <v>1</v>
      </c>
      <c r="Z12" s="6" t="str">
        <f t="shared" si="2"/>
        <v>Long</v>
      </c>
      <c r="AA12" s="4"/>
    </row>
    <row r="13">
      <c r="A13" s="5">
        <v>12.0</v>
      </c>
      <c r="B13" s="6" t="s">
        <v>159</v>
      </c>
      <c r="C13" s="5">
        <v>1980.0</v>
      </c>
      <c r="D13" s="6" t="s">
        <v>160</v>
      </c>
      <c r="E13" s="5">
        <v>124.0</v>
      </c>
      <c r="F13" s="6" t="s">
        <v>161</v>
      </c>
      <c r="G13" s="6" t="s">
        <v>162</v>
      </c>
      <c r="H13" s="6" t="s">
        <v>163</v>
      </c>
      <c r="I13" s="6" t="s">
        <v>164</v>
      </c>
      <c r="J13" s="6" t="s">
        <v>165</v>
      </c>
      <c r="K13" s="6" t="s">
        <v>30</v>
      </c>
      <c r="L13" s="6" t="s">
        <v>31</v>
      </c>
      <c r="M13" s="6" t="s">
        <v>166</v>
      </c>
      <c r="N13" s="7">
        <v>81.0</v>
      </c>
      <c r="O13" s="8">
        <v>8.8</v>
      </c>
      <c r="P13" s="9">
        <v>910608.0</v>
      </c>
      <c r="Q13" s="6" t="s">
        <v>167</v>
      </c>
      <c r="R13" s="6" t="s">
        <v>34</v>
      </c>
      <c r="S13" s="6" t="s">
        <v>168</v>
      </c>
      <c r="T13" s="10">
        <v>5.38375067E8</v>
      </c>
      <c r="U13" s="6" t="s">
        <v>169</v>
      </c>
      <c r="V13" s="12" t="s">
        <v>170</v>
      </c>
      <c r="W13" s="6"/>
      <c r="X13" s="6" t="s">
        <v>171</v>
      </c>
      <c r="Y13" s="7">
        <f t="shared" si="1"/>
        <v>1</v>
      </c>
      <c r="Z13" s="6" t="str">
        <f t="shared" si="2"/>
        <v>Short</v>
      </c>
      <c r="AA13" s="4"/>
    </row>
    <row r="14">
      <c r="A14" s="5">
        <v>13.0</v>
      </c>
      <c r="B14" s="6" t="s">
        <v>172</v>
      </c>
      <c r="C14" s="5">
        <v>2010.0</v>
      </c>
      <c r="D14" s="6" t="s">
        <v>173</v>
      </c>
      <c r="E14" s="5">
        <v>148.0</v>
      </c>
      <c r="F14" s="6" t="s">
        <v>174</v>
      </c>
      <c r="G14" s="6" t="s">
        <v>64</v>
      </c>
      <c r="H14" s="6" t="s">
        <v>64</v>
      </c>
      <c r="I14" s="6" t="s">
        <v>175</v>
      </c>
      <c r="J14" s="6" t="s">
        <v>176</v>
      </c>
      <c r="K14" s="6" t="s">
        <v>177</v>
      </c>
      <c r="L14" s="6" t="s">
        <v>69</v>
      </c>
      <c r="M14" s="6" t="s">
        <v>178</v>
      </c>
      <c r="N14" s="7">
        <v>74.0</v>
      </c>
      <c r="O14" s="8">
        <v>8.8</v>
      </c>
      <c r="P14" s="9">
        <v>1592306.0</v>
      </c>
      <c r="Q14" s="6" t="s">
        <v>179</v>
      </c>
      <c r="R14" s="6" t="s">
        <v>34</v>
      </c>
      <c r="S14" s="11">
        <v>40371.0</v>
      </c>
      <c r="T14" s="10">
        <v>8.29895144E8</v>
      </c>
      <c r="U14" s="6" t="s">
        <v>180</v>
      </c>
      <c r="V14" s="12" t="s">
        <v>181</v>
      </c>
      <c r="W14" s="6"/>
      <c r="X14" s="6" t="s">
        <v>182</v>
      </c>
      <c r="Y14" s="7">
        <f t="shared" si="1"/>
        <v>1</v>
      </c>
      <c r="Z14" s="6" t="str">
        <f t="shared" si="2"/>
        <v>Long</v>
      </c>
      <c r="AA14" s="4"/>
    </row>
    <row r="15">
      <c r="A15" s="5">
        <v>14.0</v>
      </c>
      <c r="B15" s="6" t="s">
        <v>183</v>
      </c>
      <c r="C15" s="5">
        <v>2002.0</v>
      </c>
      <c r="D15" s="6" t="s">
        <v>184</v>
      </c>
      <c r="E15" s="5">
        <v>179.0</v>
      </c>
      <c r="F15" s="6" t="s">
        <v>100</v>
      </c>
      <c r="G15" s="6" t="s">
        <v>101</v>
      </c>
      <c r="H15" s="6" t="s">
        <v>185</v>
      </c>
      <c r="I15" s="6" t="s">
        <v>186</v>
      </c>
      <c r="J15" s="6" t="s">
        <v>187</v>
      </c>
      <c r="K15" s="6" t="s">
        <v>188</v>
      </c>
      <c r="L15" s="6" t="s">
        <v>106</v>
      </c>
      <c r="M15" s="6" t="s">
        <v>189</v>
      </c>
      <c r="N15" s="7">
        <v>88.0</v>
      </c>
      <c r="O15" s="8">
        <v>8.7</v>
      </c>
      <c r="P15" s="9">
        <v>1188300.0</v>
      </c>
      <c r="Q15" s="6" t="s">
        <v>190</v>
      </c>
      <c r="R15" s="6" t="s">
        <v>34</v>
      </c>
      <c r="S15" s="6" t="s">
        <v>191</v>
      </c>
      <c r="T15" s="10">
        <v>9.26349708E8</v>
      </c>
      <c r="U15" s="6" t="s">
        <v>110</v>
      </c>
      <c r="V15" s="12" t="s">
        <v>111</v>
      </c>
      <c r="W15" s="6"/>
      <c r="X15" s="6" t="s">
        <v>192</v>
      </c>
      <c r="Y15" s="7">
        <f t="shared" si="1"/>
        <v>5</v>
      </c>
      <c r="Z15" s="6" t="str">
        <f t="shared" si="2"/>
        <v>Long</v>
      </c>
      <c r="AA15" s="4"/>
    </row>
    <row r="16">
      <c r="A16" s="5">
        <v>15.0</v>
      </c>
      <c r="B16" s="6" t="s">
        <v>193</v>
      </c>
      <c r="C16" s="5">
        <v>1975.0</v>
      </c>
      <c r="D16" s="6" t="s">
        <v>194</v>
      </c>
      <c r="E16" s="5">
        <v>133.0</v>
      </c>
      <c r="F16" s="6" t="s">
        <v>127</v>
      </c>
      <c r="G16" s="6" t="s">
        <v>195</v>
      </c>
      <c r="H16" s="6" t="s">
        <v>196</v>
      </c>
      <c r="I16" s="6" t="s">
        <v>197</v>
      </c>
      <c r="J16" s="6" t="s">
        <v>198</v>
      </c>
      <c r="K16" s="6" t="s">
        <v>30</v>
      </c>
      <c r="L16" s="6" t="s">
        <v>31</v>
      </c>
      <c r="M16" s="6" t="s">
        <v>199</v>
      </c>
      <c r="N16" s="7">
        <v>80.0</v>
      </c>
      <c r="O16" s="8">
        <v>8.7</v>
      </c>
      <c r="P16" s="9">
        <v>729653.0</v>
      </c>
      <c r="Q16" s="6" t="s">
        <v>200</v>
      </c>
      <c r="R16" s="6" t="s">
        <v>34</v>
      </c>
      <c r="S16" s="11">
        <v>35685.0</v>
      </c>
      <c r="T16" s="10">
        <v>1.08981275E8</v>
      </c>
      <c r="U16" s="6" t="s">
        <v>201</v>
      </c>
      <c r="V16" s="6"/>
      <c r="W16" s="6"/>
      <c r="X16" s="6" t="s">
        <v>202</v>
      </c>
      <c r="Y16" s="7">
        <f t="shared" si="1"/>
        <v>1</v>
      </c>
      <c r="Z16" s="6" t="str">
        <f t="shared" si="2"/>
        <v>Long</v>
      </c>
      <c r="AA16" s="4"/>
    </row>
    <row r="17">
      <c r="A17" s="5">
        <v>16.0</v>
      </c>
      <c r="B17" s="6" t="s">
        <v>203</v>
      </c>
      <c r="C17" s="5">
        <v>1990.0</v>
      </c>
      <c r="D17" s="6" t="s">
        <v>204</v>
      </c>
      <c r="E17" s="5">
        <v>146.0</v>
      </c>
      <c r="F17" s="6" t="s">
        <v>25</v>
      </c>
      <c r="G17" s="6" t="s">
        <v>205</v>
      </c>
      <c r="H17" s="6" t="s">
        <v>206</v>
      </c>
      <c r="I17" s="6" t="s">
        <v>207</v>
      </c>
      <c r="J17" s="6" t="s">
        <v>208</v>
      </c>
      <c r="K17" s="6" t="s">
        <v>209</v>
      </c>
      <c r="L17" s="6" t="s">
        <v>31</v>
      </c>
      <c r="M17" s="6" t="s">
        <v>210</v>
      </c>
      <c r="N17" s="7">
        <v>89.0</v>
      </c>
      <c r="O17" s="8">
        <v>8.7</v>
      </c>
      <c r="P17" s="9">
        <v>787997.0</v>
      </c>
      <c r="Q17" s="6" t="s">
        <v>211</v>
      </c>
      <c r="R17" s="6" t="s">
        <v>34</v>
      </c>
      <c r="S17" s="6" t="s">
        <v>212</v>
      </c>
      <c r="T17" s="10">
        <v>4.6836214E7</v>
      </c>
      <c r="U17" s="6" t="s">
        <v>213</v>
      </c>
      <c r="V17" s="6"/>
      <c r="W17" s="6"/>
      <c r="X17" s="6" t="s">
        <v>64</v>
      </c>
      <c r="Y17" s="7">
        <f t="shared" si="1"/>
        <v>7</v>
      </c>
      <c r="Z17" s="6" t="str">
        <f t="shared" si="2"/>
        <v>Long</v>
      </c>
      <c r="AA17" s="4"/>
    </row>
    <row r="18">
      <c r="A18" s="5">
        <v>17.0</v>
      </c>
      <c r="B18" s="6" t="s">
        <v>214</v>
      </c>
      <c r="C18" s="5">
        <v>1999.0</v>
      </c>
      <c r="D18" s="6" t="s">
        <v>215</v>
      </c>
      <c r="E18" s="5">
        <v>136.0</v>
      </c>
      <c r="F18" s="6" t="s">
        <v>216</v>
      </c>
      <c r="G18" s="6" t="s">
        <v>217</v>
      </c>
      <c r="H18" s="6" t="s">
        <v>218</v>
      </c>
      <c r="I18" s="6" t="s">
        <v>219</v>
      </c>
      <c r="J18" s="6" t="s">
        <v>220</v>
      </c>
      <c r="K18" s="6" t="s">
        <v>30</v>
      </c>
      <c r="L18" s="6" t="s">
        <v>31</v>
      </c>
      <c r="M18" s="6" t="s">
        <v>221</v>
      </c>
      <c r="N18" s="7">
        <v>73.0</v>
      </c>
      <c r="O18" s="8">
        <v>8.7</v>
      </c>
      <c r="P18" s="9">
        <v>1314628.0</v>
      </c>
      <c r="Q18" s="6" t="s">
        <v>222</v>
      </c>
      <c r="R18" s="6" t="s">
        <v>34</v>
      </c>
      <c r="S18" s="6" t="s">
        <v>223</v>
      </c>
      <c r="T18" s="10">
        <v>4.63517383E8</v>
      </c>
      <c r="U18" s="6" t="s">
        <v>180</v>
      </c>
      <c r="V18" s="12" t="s">
        <v>224</v>
      </c>
      <c r="W18" s="6"/>
      <c r="X18" s="6" t="s">
        <v>225</v>
      </c>
      <c r="Y18" s="7">
        <f t="shared" si="1"/>
        <v>3</v>
      </c>
      <c r="Z18" s="6" t="str">
        <f t="shared" si="2"/>
        <v>Long</v>
      </c>
      <c r="AA18" s="4"/>
    </row>
    <row r="19">
      <c r="A19" s="5">
        <v>18.0</v>
      </c>
      <c r="B19" s="6" t="s">
        <v>226</v>
      </c>
      <c r="C19" s="5">
        <v>1977.0</v>
      </c>
      <c r="D19" s="6" t="s">
        <v>227</v>
      </c>
      <c r="E19" s="5">
        <v>121.0</v>
      </c>
      <c r="F19" s="6" t="s">
        <v>161</v>
      </c>
      <c r="G19" s="6" t="s">
        <v>228</v>
      </c>
      <c r="H19" s="6" t="s">
        <v>228</v>
      </c>
      <c r="I19" s="6" t="s">
        <v>229</v>
      </c>
      <c r="J19" s="6" t="s">
        <v>230</v>
      </c>
      <c r="K19" s="6" t="s">
        <v>30</v>
      </c>
      <c r="L19" s="6" t="s">
        <v>31</v>
      </c>
      <c r="M19" s="6" t="s">
        <v>231</v>
      </c>
      <c r="N19" s="7">
        <v>92.0</v>
      </c>
      <c r="O19" s="8">
        <v>8.7</v>
      </c>
      <c r="P19" s="9">
        <v>982688.0</v>
      </c>
      <c r="Q19" s="6" t="s">
        <v>232</v>
      </c>
      <c r="R19" s="6" t="s">
        <v>34</v>
      </c>
      <c r="S19" s="6" t="s">
        <v>168</v>
      </c>
      <c r="T19" s="10">
        <v>7.75398007E8</v>
      </c>
      <c r="U19" s="6" t="s">
        <v>135</v>
      </c>
      <c r="V19" s="12" t="s">
        <v>233</v>
      </c>
      <c r="W19" s="6"/>
      <c r="X19" s="6" t="s">
        <v>234</v>
      </c>
      <c r="Y19" s="7">
        <f t="shared" si="1"/>
        <v>1</v>
      </c>
      <c r="Z19" s="6" t="str">
        <f t="shared" si="2"/>
        <v>Short</v>
      </c>
      <c r="AA19" s="4"/>
    </row>
    <row r="20">
      <c r="A20" s="5">
        <v>19.0</v>
      </c>
      <c r="B20" s="6" t="s">
        <v>235</v>
      </c>
      <c r="C20" s="5">
        <v>1995.0</v>
      </c>
      <c r="D20" s="6" t="s">
        <v>236</v>
      </c>
      <c r="E20" s="5">
        <v>127.0</v>
      </c>
      <c r="F20" s="6" t="s">
        <v>237</v>
      </c>
      <c r="G20" s="6" t="s">
        <v>128</v>
      </c>
      <c r="H20" s="6" t="s">
        <v>238</v>
      </c>
      <c r="I20" s="6" t="s">
        <v>239</v>
      </c>
      <c r="J20" s="6" t="s">
        <v>240</v>
      </c>
      <c r="K20" s="6" t="s">
        <v>30</v>
      </c>
      <c r="L20" s="6" t="s">
        <v>31</v>
      </c>
      <c r="M20" s="6" t="s">
        <v>241</v>
      </c>
      <c r="N20" s="7">
        <v>65.0</v>
      </c>
      <c r="O20" s="8">
        <v>8.6</v>
      </c>
      <c r="P20" s="9">
        <v>1108627.0</v>
      </c>
      <c r="Q20" s="6" t="s">
        <v>242</v>
      </c>
      <c r="R20" s="6" t="s">
        <v>34</v>
      </c>
      <c r="S20" s="6" t="s">
        <v>243</v>
      </c>
      <c r="T20" s="10">
        <v>3.27311859E8</v>
      </c>
      <c r="U20" s="6" t="s">
        <v>110</v>
      </c>
      <c r="V20" s="6"/>
      <c r="W20" s="6"/>
      <c r="X20" s="6" t="s">
        <v>244</v>
      </c>
      <c r="Y20" s="7">
        <f t="shared" si="1"/>
        <v>1</v>
      </c>
      <c r="Z20" s="6" t="str">
        <f t="shared" si="2"/>
        <v>Long</v>
      </c>
      <c r="AA20" s="4"/>
    </row>
    <row r="21">
      <c r="A21" s="5">
        <v>20.0</v>
      </c>
      <c r="B21" s="6" t="s">
        <v>245</v>
      </c>
      <c r="C21" s="5">
        <v>1946.0</v>
      </c>
      <c r="D21" s="11">
        <v>17349.0</v>
      </c>
      <c r="E21" s="5">
        <v>130.0</v>
      </c>
      <c r="F21" s="6" t="s">
        <v>246</v>
      </c>
      <c r="G21" s="6" t="s">
        <v>247</v>
      </c>
      <c r="H21" s="6" t="s">
        <v>248</v>
      </c>
      <c r="I21" s="6" t="s">
        <v>249</v>
      </c>
      <c r="J21" s="6" t="s">
        <v>250</v>
      </c>
      <c r="K21" s="6" t="s">
        <v>30</v>
      </c>
      <c r="L21" s="6" t="s">
        <v>31</v>
      </c>
      <c r="M21" s="6" t="s">
        <v>251</v>
      </c>
      <c r="N21" s="7">
        <v>89.0</v>
      </c>
      <c r="O21" s="8">
        <v>8.6</v>
      </c>
      <c r="P21" s="9">
        <v>301614.0</v>
      </c>
      <c r="Q21" s="6" t="s">
        <v>252</v>
      </c>
      <c r="R21" s="6" t="s">
        <v>34</v>
      </c>
      <c r="S21" s="6" t="s">
        <v>253</v>
      </c>
      <c r="T21" s="10">
        <v>3780000.0</v>
      </c>
      <c r="U21" s="6" t="s">
        <v>254</v>
      </c>
      <c r="V21" s="6"/>
      <c r="W21" s="6"/>
      <c r="X21" s="6" t="s">
        <v>255</v>
      </c>
      <c r="Y21" s="7">
        <f t="shared" si="1"/>
        <v>2</v>
      </c>
      <c r="Z21" s="6" t="str">
        <f t="shared" si="2"/>
        <v>Long</v>
      </c>
      <c r="AA21" s="4"/>
    </row>
    <row r="22">
      <c r="A22" s="5">
        <v>21.0</v>
      </c>
      <c r="B22" s="6" t="s">
        <v>256</v>
      </c>
      <c r="C22" s="5">
        <v>1991.0</v>
      </c>
      <c r="D22" s="6" t="s">
        <v>257</v>
      </c>
      <c r="E22" s="5">
        <v>118.0</v>
      </c>
      <c r="F22" s="6" t="s">
        <v>258</v>
      </c>
      <c r="G22" s="6" t="s">
        <v>259</v>
      </c>
      <c r="H22" s="6" t="s">
        <v>260</v>
      </c>
      <c r="I22" s="6" t="s">
        <v>261</v>
      </c>
      <c r="J22" s="6" t="s">
        <v>262</v>
      </c>
      <c r="K22" s="6" t="s">
        <v>30</v>
      </c>
      <c r="L22" s="6" t="s">
        <v>31</v>
      </c>
      <c r="M22" s="6" t="s">
        <v>263</v>
      </c>
      <c r="N22" s="7">
        <v>84.0</v>
      </c>
      <c r="O22" s="8">
        <v>8.6</v>
      </c>
      <c r="P22" s="9">
        <v>967878.0</v>
      </c>
      <c r="Q22" s="6" t="s">
        <v>264</v>
      </c>
      <c r="R22" s="6" t="s">
        <v>34</v>
      </c>
      <c r="S22" s="11">
        <v>35802.0</v>
      </c>
      <c r="T22" s="10">
        <v>2.72742922E8</v>
      </c>
      <c r="U22" s="6" t="s">
        <v>265</v>
      </c>
      <c r="V22" s="6"/>
      <c r="W22" s="6"/>
      <c r="X22" s="6" t="s">
        <v>266</v>
      </c>
      <c r="Y22" s="7">
        <f t="shared" si="1"/>
        <v>1</v>
      </c>
      <c r="Z22" s="6" t="str">
        <f t="shared" si="2"/>
        <v>Short</v>
      </c>
      <c r="AA22" s="4"/>
    </row>
    <row r="23">
      <c r="A23" s="5">
        <v>22.0</v>
      </c>
      <c r="B23" s="6" t="s">
        <v>267</v>
      </c>
      <c r="C23" s="5">
        <v>1995.0</v>
      </c>
      <c r="D23" s="6" t="s">
        <v>268</v>
      </c>
      <c r="E23" s="5">
        <v>106.0</v>
      </c>
      <c r="F23" s="6" t="s">
        <v>237</v>
      </c>
      <c r="G23" s="6" t="s">
        <v>171</v>
      </c>
      <c r="H23" s="6" t="s">
        <v>269</v>
      </c>
      <c r="I23" s="6" t="s">
        <v>270</v>
      </c>
      <c r="J23" s="6" t="s">
        <v>271</v>
      </c>
      <c r="K23" s="6" t="s">
        <v>272</v>
      </c>
      <c r="L23" s="6" t="s">
        <v>132</v>
      </c>
      <c r="M23" s="6" t="s">
        <v>273</v>
      </c>
      <c r="N23" s="7">
        <v>77.0</v>
      </c>
      <c r="O23" s="8">
        <v>8.6</v>
      </c>
      <c r="P23" s="9">
        <v>797545.0</v>
      </c>
      <c r="Q23" s="6" t="s">
        <v>274</v>
      </c>
      <c r="R23" s="6" t="s">
        <v>34</v>
      </c>
      <c r="S23" s="11">
        <v>36415.0</v>
      </c>
      <c r="T23" s="10">
        <v>2.3341568E7</v>
      </c>
      <c r="U23" s="6" t="s">
        <v>275</v>
      </c>
      <c r="V23" s="6"/>
      <c r="W23" s="6"/>
      <c r="X23" s="6" t="s">
        <v>276</v>
      </c>
      <c r="Y23" s="7">
        <f t="shared" si="1"/>
        <v>1</v>
      </c>
      <c r="Z23" s="6" t="str">
        <f t="shared" si="2"/>
        <v>Short</v>
      </c>
      <c r="AA23" s="4"/>
    </row>
    <row r="24">
      <c r="A24" s="5">
        <v>23.0</v>
      </c>
      <c r="B24" s="6" t="s">
        <v>277</v>
      </c>
      <c r="C24" s="5">
        <v>1994.0</v>
      </c>
      <c r="D24" s="6" t="s">
        <v>278</v>
      </c>
      <c r="E24" s="5">
        <v>110.0</v>
      </c>
      <c r="F24" s="6" t="s">
        <v>258</v>
      </c>
      <c r="G24" s="6" t="s">
        <v>279</v>
      </c>
      <c r="H24" s="6" t="s">
        <v>279</v>
      </c>
      <c r="I24" s="6" t="s">
        <v>280</v>
      </c>
      <c r="J24" s="6" t="s">
        <v>281</v>
      </c>
      <c r="K24" s="6" t="s">
        <v>282</v>
      </c>
      <c r="L24" s="6" t="s">
        <v>283</v>
      </c>
      <c r="M24" s="6" t="s">
        <v>284</v>
      </c>
      <c r="N24" s="7">
        <v>64.0</v>
      </c>
      <c r="O24" s="8">
        <v>8.6</v>
      </c>
      <c r="P24" s="9">
        <v>787281.0</v>
      </c>
      <c r="Q24" s="6" t="s">
        <v>285</v>
      </c>
      <c r="R24" s="6" t="s">
        <v>34</v>
      </c>
      <c r="S24" s="6" t="s">
        <v>286</v>
      </c>
      <c r="T24" s="10">
        <v>4.5284974E7</v>
      </c>
      <c r="U24" s="6" t="s">
        <v>36</v>
      </c>
      <c r="V24" s="6"/>
      <c r="W24" s="6"/>
      <c r="X24" s="6" t="s">
        <v>287</v>
      </c>
      <c r="Y24" s="7">
        <f t="shared" si="1"/>
        <v>1</v>
      </c>
      <c r="Z24" s="6" t="str">
        <f t="shared" si="2"/>
        <v>Short</v>
      </c>
      <c r="AA24" s="4"/>
    </row>
    <row r="25">
      <c r="A25" s="5">
        <v>24.0</v>
      </c>
      <c r="B25" s="6" t="s">
        <v>288</v>
      </c>
      <c r="C25" s="5">
        <v>1998.0</v>
      </c>
      <c r="D25" s="6" t="s">
        <v>289</v>
      </c>
      <c r="E25" s="5">
        <v>169.0</v>
      </c>
      <c r="F25" s="6" t="s">
        <v>290</v>
      </c>
      <c r="G25" s="6" t="s">
        <v>87</v>
      </c>
      <c r="H25" s="6" t="s">
        <v>291</v>
      </c>
      <c r="I25" s="6" t="s">
        <v>292</v>
      </c>
      <c r="J25" s="6" t="s">
        <v>293</v>
      </c>
      <c r="K25" s="6" t="s">
        <v>294</v>
      </c>
      <c r="L25" s="6" t="s">
        <v>31</v>
      </c>
      <c r="M25" s="6" t="s">
        <v>295</v>
      </c>
      <c r="N25" s="7">
        <v>90.0</v>
      </c>
      <c r="O25" s="8">
        <v>8.6</v>
      </c>
      <c r="P25" s="9">
        <v>960639.0</v>
      </c>
      <c r="Q25" s="6" t="s">
        <v>296</v>
      </c>
      <c r="R25" s="6" t="s">
        <v>34</v>
      </c>
      <c r="S25" s="11">
        <v>36202.0</v>
      </c>
      <c r="T25" s="10">
        <v>4.81840909E8</v>
      </c>
      <c r="U25" s="6" t="s">
        <v>47</v>
      </c>
      <c r="V25" s="12" t="s">
        <v>297</v>
      </c>
      <c r="W25" s="6"/>
      <c r="X25" s="6" t="s">
        <v>128</v>
      </c>
      <c r="Y25" s="7">
        <f t="shared" si="1"/>
        <v>3</v>
      </c>
      <c r="Z25" s="6" t="str">
        <f t="shared" si="2"/>
        <v>Long</v>
      </c>
      <c r="AA25" s="4"/>
    </row>
    <row r="26">
      <c r="A26" s="5">
        <v>25.0</v>
      </c>
      <c r="B26" s="6" t="s">
        <v>298</v>
      </c>
      <c r="C26" s="5">
        <v>1931.0</v>
      </c>
      <c r="D26" s="11">
        <v>11507.0</v>
      </c>
      <c r="E26" s="5">
        <v>87.0</v>
      </c>
      <c r="F26" s="6" t="s">
        <v>149</v>
      </c>
      <c r="G26" s="6" t="s">
        <v>192</v>
      </c>
      <c r="H26" s="6" t="s">
        <v>192</v>
      </c>
      <c r="I26" s="6" t="s">
        <v>299</v>
      </c>
      <c r="J26" s="6" t="s">
        <v>300</v>
      </c>
      <c r="K26" s="6" t="s">
        <v>30</v>
      </c>
      <c r="L26" s="6" t="s">
        <v>31</v>
      </c>
      <c r="M26" s="6" t="s">
        <v>301</v>
      </c>
      <c r="N26" s="6"/>
      <c r="O26" s="8">
        <v>8.6</v>
      </c>
      <c r="P26" s="9">
        <v>119453.0</v>
      </c>
      <c r="Q26" s="6" t="s">
        <v>302</v>
      </c>
      <c r="R26" s="6" t="s">
        <v>34</v>
      </c>
      <c r="S26" s="11">
        <v>36740.0</v>
      </c>
      <c r="T26" s="10">
        <v>191000.0</v>
      </c>
      <c r="U26" s="6" t="s">
        <v>303</v>
      </c>
      <c r="V26" s="6"/>
      <c r="W26" s="6"/>
      <c r="X26" s="6" t="s">
        <v>304</v>
      </c>
      <c r="Y26" s="7">
        <f t="shared" si="1"/>
        <v>3</v>
      </c>
      <c r="Z26" s="6" t="str">
        <f t="shared" si="2"/>
        <v>Short</v>
      </c>
      <c r="AA26" s="4"/>
    </row>
    <row r="27">
      <c r="A27" s="5">
        <v>26.0</v>
      </c>
      <c r="B27" s="6" t="s">
        <v>305</v>
      </c>
      <c r="C27" s="5">
        <v>2014.0</v>
      </c>
      <c r="D27" s="11">
        <v>41831.0</v>
      </c>
      <c r="E27" s="5">
        <v>169.0</v>
      </c>
      <c r="F27" s="6" t="s">
        <v>306</v>
      </c>
      <c r="G27" s="6" t="s">
        <v>64</v>
      </c>
      <c r="H27" s="6" t="s">
        <v>307</v>
      </c>
      <c r="I27" s="6" t="s">
        <v>308</v>
      </c>
      <c r="J27" s="6" t="s">
        <v>309</v>
      </c>
      <c r="K27" s="6" t="s">
        <v>30</v>
      </c>
      <c r="L27" s="6" t="s">
        <v>310</v>
      </c>
      <c r="M27" s="6" t="s">
        <v>311</v>
      </c>
      <c r="N27" s="7">
        <v>74.0</v>
      </c>
      <c r="O27" s="8">
        <v>8.6</v>
      </c>
      <c r="P27" s="9">
        <v>1057411.0</v>
      </c>
      <c r="Q27" s="6" t="s">
        <v>312</v>
      </c>
      <c r="R27" s="6" t="s">
        <v>34</v>
      </c>
      <c r="S27" s="6" t="s">
        <v>313</v>
      </c>
      <c r="T27" s="10">
        <v>6.77471339E8</v>
      </c>
      <c r="U27" s="6" t="s">
        <v>47</v>
      </c>
      <c r="V27" s="12" t="s">
        <v>314</v>
      </c>
      <c r="W27" s="6"/>
      <c r="X27" s="6" t="s">
        <v>315</v>
      </c>
      <c r="Y27" s="7">
        <f t="shared" si="1"/>
        <v>2</v>
      </c>
      <c r="Z27" s="6" t="str">
        <f t="shared" si="2"/>
        <v>Long</v>
      </c>
      <c r="AA27" s="4"/>
    </row>
    <row r="28">
      <c r="A28" s="5">
        <v>27.0</v>
      </c>
      <c r="B28" s="6" t="s">
        <v>316</v>
      </c>
      <c r="C28" s="5">
        <v>1998.0</v>
      </c>
      <c r="D28" s="6" t="s">
        <v>317</v>
      </c>
      <c r="E28" s="5">
        <v>119.0</v>
      </c>
      <c r="F28" s="6" t="s">
        <v>25</v>
      </c>
      <c r="G28" s="6" t="s">
        <v>318</v>
      </c>
      <c r="H28" s="6" t="s">
        <v>319</v>
      </c>
      <c r="I28" s="6" t="s">
        <v>320</v>
      </c>
      <c r="J28" s="6" t="s">
        <v>321</v>
      </c>
      <c r="K28" s="6" t="s">
        <v>30</v>
      </c>
      <c r="L28" s="6" t="s">
        <v>31</v>
      </c>
      <c r="M28" s="6" t="s">
        <v>322</v>
      </c>
      <c r="N28" s="7">
        <v>62.0</v>
      </c>
      <c r="O28" s="8">
        <v>8.5</v>
      </c>
      <c r="P28" s="9">
        <v>843128.0</v>
      </c>
      <c r="Q28" s="6" t="s">
        <v>323</v>
      </c>
      <c r="R28" s="6" t="s">
        <v>34</v>
      </c>
      <c r="S28" s="11">
        <v>36315.0</v>
      </c>
      <c r="T28" s="10">
        <v>2.3875127E7</v>
      </c>
      <c r="U28" s="6" t="s">
        <v>110</v>
      </c>
      <c r="V28" s="12" t="s">
        <v>324</v>
      </c>
      <c r="W28" s="6"/>
      <c r="X28" s="6" t="s">
        <v>325</v>
      </c>
      <c r="Y28" s="7">
        <f t="shared" si="1"/>
        <v>1</v>
      </c>
      <c r="Z28" s="6" t="str">
        <f t="shared" si="2"/>
        <v>Short</v>
      </c>
      <c r="AA28" s="4"/>
    </row>
    <row r="29">
      <c r="A29" s="5">
        <v>28.0</v>
      </c>
      <c r="B29" s="6" t="s">
        <v>326</v>
      </c>
      <c r="C29" s="5">
        <v>1936.0</v>
      </c>
      <c r="D29" s="6" t="s">
        <v>327</v>
      </c>
      <c r="E29" s="5">
        <v>87.0</v>
      </c>
      <c r="F29" s="6" t="s">
        <v>328</v>
      </c>
      <c r="G29" s="6" t="s">
        <v>192</v>
      </c>
      <c r="H29" s="6" t="s">
        <v>192</v>
      </c>
      <c r="I29" s="6" t="s">
        <v>329</v>
      </c>
      <c r="J29" s="6" t="s">
        <v>330</v>
      </c>
      <c r="K29" s="6" t="s">
        <v>30</v>
      </c>
      <c r="L29" s="6" t="s">
        <v>31</v>
      </c>
      <c r="M29" s="6" t="s">
        <v>331</v>
      </c>
      <c r="N29" s="7">
        <v>96.0</v>
      </c>
      <c r="O29" s="8">
        <v>8.5</v>
      </c>
      <c r="P29" s="9">
        <v>158254.0</v>
      </c>
      <c r="Q29" s="6" t="s">
        <v>332</v>
      </c>
      <c r="R29" s="6" t="s">
        <v>34</v>
      </c>
      <c r="S29" s="6" t="s">
        <v>333</v>
      </c>
      <c r="T29" s="10">
        <v>163245.0</v>
      </c>
      <c r="U29" s="6" t="s">
        <v>201</v>
      </c>
      <c r="V29" s="12" t="s">
        <v>334</v>
      </c>
      <c r="W29" s="6"/>
      <c r="X29" s="6" t="s">
        <v>335</v>
      </c>
      <c r="Y29" s="7">
        <f t="shared" si="1"/>
        <v>1</v>
      </c>
      <c r="Z29" s="6" t="str">
        <f t="shared" si="2"/>
        <v>Short</v>
      </c>
      <c r="AA29" s="4"/>
    </row>
    <row r="30">
      <c r="A30" s="5">
        <v>29.0</v>
      </c>
      <c r="B30" s="6" t="s">
        <v>336</v>
      </c>
      <c r="C30" s="5">
        <v>1942.0</v>
      </c>
      <c r="D30" s="6" t="s">
        <v>337</v>
      </c>
      <c r="E30" s="5">
        <v>102.0</v>
      </c>
      <c r="F30" s="6" t="s">
        <v>338</v>
      </c>
      <c r="G30" s="6" t="s">
        <v>339</v>
      </c>
      <c r="H30" s="6" t="s">
        <v>340</v>
      </c>
      <c r="I30" s="6" t="s">
        <v>341</v>
      </c>
      <c r="J30" s="6" t="s">
        <v>342</v>
      </c>
      <c r="K30" s="6" t="s">
        <v>343</v>
      </c>
      <c r="L30" s="6" t="s">
        <v>31</v>
      </c>
      <c r="M30" s="6" t="s">
        <v>344</v>
      </c>
      <c r="N30" s="7">
        <v>100.0</v>
      </c>
      <c r="O30" s="8">
        <v>8.5</v>
      </c>
      <c r="P30" s="9">
        <v>415400.0</v>
      </c>
      <c r="Q30" s="6" t="s">
        <v>345</v>
      </c>
      <c r="R30" s="6" t="s">
        <v>34</v>
      </c>
      <c r="S30" s="6" t="s">
        <v>346</v>
      </c>
      <c r="T30" s="10">
        <v>1024560.0</v>
      </c>
      <c r="U30" s="6" t="s">
        <v>180</v>
      </c>
      <c r="V30" s="12" t="s">
        <v>347</v>
      </c>
      <c r="W30" s="6"/>
      <c r="X30" s="6" t="s">
        <v>348</v>
      </c>
      <c r="Y30" s="7">
        <f t="shared" si="1"/>
        <v>1</v>
      </c>
      <c r="Z30" s="6" t="str">
        <f t="shared" si="2"/>
        <v>Short</v>
      </c>
      <c r="AA30" s="4"/>
    </row>
    <row r="31">
      <c r="A31" s="5">
        <v>30.0</v>
      </c>
      <c r="B31" s="6" t="s">
        <v>349</v>
      </c>
      <c r="C31" s="5">
        <v>1999.0</v>
      </c>
      <c r="D31" s="11">
        <v>36445.0</v>
      </c>
      <c r="E31" s="5">
        <v>189.0</v>
      </c>
      <c r="F31" s="6" t="s">
        <v>350</v>
      </c>
      <c r="G31" s="6" t="s">
        <v>26</v>
      </c>
      <c r="H31" s="6" t="s">
        <v>351</v>
      </c>
      <c r="I31" s="6" t="s">
        <v>352</v>
      </c>
      <c r="J31" s="6" t="s">
        <v>353</v>
      </c>
      <c r="K31" s="6" t="s">
        <v>354</v>
      </c>
      <c r="L31" s="6" t="s">
        <v>31</v>
      </c>
      <c r="M31" s="6" t="s">
        <v>355</v>
      </c>
      <c r="N31" s="7">
        <v>61.0</v>
      </c>
      <c r="O31" s="8">
        <v>8.5</v>
      </c>
      <c r="P31" s="9">
        <v>857527.0</v>
      </c>
      <c r="Q31" s="6" t="s">
        <v>356</v>
      </c>
      <c r="R31" s="6" t="s">
        <v>34</v>
      </c>
      <c r="S31" s="6" t="s">
        <v>357</v>
      </c>
      <c r="T31" s="10">
        <v>2.90701374E8</v>
      </c>
      <c r="U31" s="6" t="s">
        <v>180</v>
      </c>
      <c r="V31" s="12" t="s">
        <v>358</v>
      </c>
      <c r="W31" s="6"/>
      <c r="X31" s="6" t="s">
        <v>359</v>
      </c>
      <c r="Y31" s="7">
        <f t="shared" si="1"/>
        <v>1</v>
      </c>
      <c r="Z31" s="6" t="str">
        <f t="shared" si="2"/>
        <v>Long</v>
      </c>
      <c r="AA31" s="4"/>
    </row>
    <row r="32">
      <c r="A32" s="5">
        <v>31.0</v>
      </c>
      <c r="B32" s="6" t="s">
        <v>360</v>
      </c>
      <c r="C32" s="5">
        <v>1960.0</v>
      </c>
      <c r="D32" s="11">
        <v>22137.0</v>
      </c>
      <c r="E32" s="5">
        <v>109.0</v>
      </c>
      <c r="F32" s="6" t="s">
        <v>361</v>
      </c>
      <c r="G32" s="6" t="s">
        <v>74</v>
      </c>
      <c r="H32" s="6" t="s">
        <v>362</v>
      </c>
      <c r="I32" s="6" t="s">
        <v>363</v>
      </c>
      <c r="J32" s="6" t="s">
        <v>364</v>
      </c>
      <c r="K32" s="6" t="s">
        <v>30</v>
      </c>
      <c r="L32" s="6" t="s">
        <v>31</v>
      </c>
      <c r="M32" s="6" t="s">
        <v>365</v>
      </c>
      <c r="N32" s="7">
        <v>97.0</v>
      </c>
      <c r="O32" s="8">
        <v>8.5</v>
      </c>
      <c r="P32" s="9">
        <v>458316.0</v>
      </c>
      <c r="Q32" s="6" t="s">
        <v>366</v>
      </c>
      <c r="R32" s="6" t="s">
        <v>34</v>
      </c>
      <c r="S32" s="11">
        <v>37045.0</v>
      </c>
      <c r="T32" s="10">
        <v>3.2E7</v>
      </c>
      <c r="U32" s="6" t="s">
        <v>47</v>
      </c>
      <c r="V32" s="6"/>
      <c r="W32" s="6"/>
      <c r="X32" s="6" t="s">
        <v>367</v>
      </c>
      <c r="Y32" s="7">
        <f t="shared" si="1"/>
        <v>1</v>
      </c>
      <c r="Z32" s="6" t="str">
        <f t="shared" si="2"/>
        <v>Short</v>
      </c>
      <c r="AA32" s="4"/>
    </row>
    <row r="33">
      <c r="A33" s="5">
        <v>32.0</v>
      </c>
      <c r="B33" s="6" t="s">
        <v>368</v>
      </c>
      <c r="C33" s="5">
        <v>1981.0</v>
      </c>
      <c r="D33" s="11">
        <v>29926.0</v>
      </c>
      <c r="E33" s="5">
        <v>115.0</v>
      </c>
      <c r="F33" s="6" t="s">
        <v>369</v>
      </c>
      <c r="G33" s="6" t="s">
        <v>87</v>
      </c>
      <c r="H33" s="6" t="s">
        <v>370</v>
      </c>
      <c r="I33" s="6" t="s">
        <v>371</v>
      </c>
      <c r="J33" s="6" t="s">
        <v>372</v>
      </c>
      <c r="K33" s="6" t="s">
        <v>373</v>
      </c>
      <c r="L33" s="6" t="s">
        <v>31</v>
      </c>
      <c r="M33" s="6" t="s">
        <v>374</v>
      </c>
      <c r="N33" s="7">
        <v>85.0</v>
      </c>
      <c r="O33" s="8">
        <v>8.5</v>
      </c>
      <c r="P33" s="9">
        <v>709587.0</v>
      </c>
      <c r="Q33" s="6" t="s">
        <v>375</v>
      </c>
      <c r="R33" s="6" t="s">
        <v>34</v>
      </c>
      <c r="S33" s="6" t="s">
        <v>376</v>
      </c>
      <c r="T33" s="10">
        <v>3.89925971E8</v>
      </c>
      <c r="U33" s="6" t="s">
        <v>47</v>
      </c>
      <c r="V33" s="12" t="s">
        <v>377</v>
      </c>
      <c r="W33" s="6"/>
      <c r="X33" s="6" t="s">
        <v>378</v>
      </c>
      <c r="Y33" s="7">
        <f t="shared" si="1"/>
        <v>1</v>
      </c>
      <c r="Z33" s="6" t="str">
        <f t="shared" si="2"/>
        <v>Short</v>
      </c>
      <c r="AA33" s="4"/>
    </row>
    <row r="34">
      <c r="A34" s="5">
        <v>33.0</v>
      </c>
      <c r="B34" s="6" t="s">
        <v>379</v>
      </c>
      <c r="C34" s="5">
        <v>2002.0</v>
      </c>
      <c r="D34" s="6" t="s">
        <v>380</v>
      </c>
      <c r="E34" s="5">
        <v>150.0</v>
      </c>
      <c r="F34" s="6" t="s">
        <v>381</v>
      </c>
      <c r="G34" s="6" t="s">
        <v>382</v>
      </c>
      <c r="H34" s="6" t="s">
        <v>383</v>
      </c>
      <c r="I34" s="6" t="s">
        <v>384</v>
      </c>
      <c r="J34" s="6" t="s">
        <v>385</v>
      </c>
      <c r="K34" s="6" t="s">
        <v>386</v>
      </c>
      <c r="L34" s="6" t="s">
        <v>387</v>
      </c>
      <c r="M34" s="6" t="s">
        <v>388</v>
      </c>
      <c r="N34" s="7">
        <v>85.0</v>
      </c>
      <c r="O34" s="8">
        <v>8.5</v>
      </c>
      <c r="P34" s="9">
        <v>547383.0</v>
      </c>
      <c r="Q34" s="6" t="s">
        <v>389</v>
      </c>
      <c r="R34" s="6" t="s">
        <v>34</v>
      </c>
      <c r="S34" s="6" t="s">
        <v>390</v>
      </c>
      <c r="T34" s="10">
        <v>1.20072577E8</v>
      </c>
      <c r="U34" s="6" t="s">
        <v>391</v>
      </c>
      <c r="V34" s="12" t="s">
        <v>392</v>
      </c>
      <c r="W34" s="6"/>
      <c r="X34" s="6" t="s">
        <v>393</v>
      </c>
      <c r="Y34" s="7">
        <f t="shared" si="1"/>
        <v>2</v>
      </c>
      <c r="Z34" s="6" t="str">
        <f t="shared" si="2"/>
        <v>Long</v>
      </c>
      <c r="AA34" s="4"/>
    </row>
    <row r="35">
      <c r="A35" s="5">
        <v>34.0</v>
      </c>
      <c r="B35" s="6" t="s">
        <v>394</v>
      </c>
      <c r="C35" s="5">
        <v>1954.0</v>
      </c>
      <c r="D35" s="11">
        <v>19733.0</v>
      </c>
      <c r="E35" s="5">
        <v>112.0</v>
      </c>
      <c r="F35" s="6" t="s">
        <v>395</v>
      </c>
      <c r="G35" s="6" t="s">
        <v>74</v>
      </c>
      <c r="H35" s="6" t="s">
        <v>396</v>
      </c>
      <c r="I35" s="6" t="s">
        <v>397</v>
      </c>
      <c r="J35" s="6" t="s">
        <v>398</v>
      </c>
      <c r="K35" s="6" t="s">
        <v>30</v>
      </c>
      <c r="L35" s="6" t="s">
        <v>31</v>
      </c>
      <c r="M35" s="6" t="s">
        <v>399</v>
      </c>
      <c r="N35" s="6"/>
      <c r="O35" s="8">
        <v>8.5</v>
      </c>
      <c r="P35" s="9">
        <v>342023.0</v>
      </c>
      <c r="Q35" s="6" t="s">
        <v>400</v>
      </c>
      <c r="R35" s="6" t="s">
        <v>34</v>
      </c>
      <c r="S35" s="11">
        <v>37045.0</v>
      </c>
      <c r="T35" s="10">
        <v>3.6764313E7</v>
      </c>
      <c r="U35" s="6" t="s">
        <v>47</v>
      </c>
      <c r="V35" s="6"/>
      <c r="W35" s="6"/>
      <c r="X35" s="6" t="s">
        <v>401</v>
      </c>
      <c r="Y35" s="7">
        <f t="shared" si="1"/>
        <v>1</v>
      </c>
      <c r="Z35" s="6" t="str">
        <f t="shared" si="2"/>
        <v>Short</v>
      </c>
      <c r="AA35" s="4"/>
    </row>
    <row r="36">
      <c r="A36" s="5">
        <v>35.0</v>
      </c>
      <c r="B36" s="6" t="s">
        <v>402</v>
      </c>
      <c r="C36" s="5">
        <v>2006.0</v>
      </c>
      <c r="D36" s="11">
        <v>38878.0</v>
      </c>
      <c r="E36" s="5">
        <v>151.0</v>
      </c>
      <c r="F36" s="6" t="s">
        <v>258</v>
      </c>
      <c r="G36" s="6" t="s">
        <v>205</v>
      </c>
      <c r="H36" s="6" t="s">
        <v>403</v>
      </c>
      <c r="I36" s="6" t="s">
        <v>404</v>
      </c>
      <c r="J36" s="6" t="s">
        <v>405</v>
      </c>
      <c r="K36" s="6" t="s">
        <v>406</v>
      </c>
      <c r="L36" s="6" t="s">
        <v>407</v>
      </c>
      <c r="M36" s="6" t="s">
        <v>408</v>
      </c>
      <c r="N36" s="7">
        <v>85.0</v>
      </c>
      <c r="O36" s="8">
        <v>8.5</v>
      </c>
      <c r="P36" s="9">
        <v>943314.0</v>
      </c>
      <c r="Q36" s="6" t="s">
        <v>409</v>
      </c>
      <c r="R36" s="6" t="s">
        <v>34</v>
      </c>
      <c r="S36" s="6" t="s">
        <v>410</v>
      </c>
      <c r="T36" s="10">
        <v>2.91465034E8</v>
      </c>
      <c r="U36" s="6" t="s">
        <v>180</v>
      </c>
      <c r="V36" s="12" t="s">
        <v>411</v>
      </c>
      <c r="W36" s="6"/>
      <c r="X36" s="6" t="s">
        <v>40</v>
      </c>
      <c r="Y36" s="7">
        <f t="shared" si="1"/>
        <v>3</v>
      </c>
      <c r="Z36" s="6" t="str">
        <f t="shared" si="2"/>
        <v>Long</v>
      </c>
      <c r="AA36" s="4"/>
    </row>
    <row r="37">
      <c r="A37" s="5">
        <v>36.0</v>
      </c>
      <c r="B37" s="6" t="s">
        <v>412</v>
      </c>
      <c r="C37" s="5">
        <v>2014.0</v>
      </c>
      <c r="D37" s="6" t="s">
        <v>413</v>
      </c>
      <c r="E37" s="5">
        <v>107.0</v>
      </c>
      <c r="F37" s="6" t="s">
        <v>414</v>
      </c>
      <c r="G37" s="6" t="s">
        <v>255</v>
      </c>
      <c r="H37" s="6" t="s">
        <v>255</v>
      </c>
      <c r="I37" s="6" t="s">
        <v>415</v>
      </c>
      <c r="J37" s="6" t="s">
        <v>416</v>
      </c>
      <c r="K37" s="6" t="s">
        <v>30</v>
      </c>
      <c r="L37" s="6" t="s">
        <v>31</v>
      </c>
      <c r="M37" s="6" t="s">
        <v>417</v>
      </c>
      <c r="N37" s="7">
        <v>88.0</v>
      </c>
      <c r="O37" s="8">
        <v>8.5</v>
      </c>
      <c r="P37" s="9">
        <v>485079.0</v>
      </c>
      <c r="Q37" s="6" t="s">
        <v>418</v>
      </c>
      <c r="R37" s="6" t="s">
        <v>34</v>
      </c>
      <c r="S37" s="6" t="s">
        <v>419</v>
      </c>
      <c r="T37" s="10">
        <v>4.9300298E7</v>
      </c>
      <c r="U37" s="6" t="s">
        <v>420</v>
      </c>
      <c r="V37" s="12" t="s">
        <v>421</v>
      </c>
      <c r="W37" s="6"/>
      <c r="X37" s="6" t="s">
        <v>247</v>
      </c>
      <c r="Y37" s="7">
        <f t="shared" si="1"/>
        <v>4</v>
      </c>
      <c r="Z37" s="6" t="str">
        <f t="shared" si="2"/>
        <v>Short</v>
      </c>
      <c r="AA37" s="4"/>
    </row>
    <row r="38">
      <c r="A38" s="5">
        <v>37.0</v>
      </c>
      <c r="B38" s="6" t="s">
        <v>422</v>
      </c>
      <c r="C38" s="5">
        <v>1991.0</v>
      </c>
      <c r="D38" s="11">
        <v>33304.0</v>
      </c>
      <c r="E38" s="5">
        <v>137.0</v>
      </c>
      <c r="F38" s="6" t="s">
        <v>423</v>
      </c>
      <c r="G38" s="6" t="s">
        <v>424</v>
      </c>
      <c r="H38" s="6" t="s">
        <v>425</v>
      </c>
      <c r="I38" s="6" t="s">
        <v>426</v>
      </c>
      <c r="J38" s="6" t="s">
        <v>427</v>
      </c>
      <c r="K38" s="6" t="s">
        <v>428</v>
      </c>
      <c r="L38" s="6" t="s">
        <v>429</v>
      </c>
      <c r="M38" s="6" t="s">
        <v>430</v>
      </c>
      <c r="N38" s="7">
        <v>75.0</v>
      </c>
      <c r="O38" s="8">
        <v>8.5</v>
      </c>
      <c r="P38" s="9">
        <v>798971.0</v>
      </c>
      <c r="Q38" s="6" t="s">
        <v>431</v>
      </c>
      <c r="R38" s="6" t="s">
        <v>34</v>
      </c>
      <c r="S38" s="6" t="s">
        <v>432</v>
      </c>
      <c r="T38" s="10">
        <v>5.20884847E8</v>
      </c>
      <c r="U38" s="6" t="s">
        <v>433</v>
      </c>
      <c r="V38" s="6"/>
      <c r="W38" s="6"/>
      <c r="X38" s="6" t="s">
        <v>26</v>
      </c>
      <c r="Y38" s="7">
        <f t="shared" si="1"/>
        <v>2</v>
      </c>
      <c r="Z38" s="6" t="str">
        <f t="shared" si="2"/>
        <v>Long</v>
      </c>
      <c r="AA38" s="4"/>
    </row>
    <row r="39">
      <c r="A39" s="5">
        <v>38.0</v>
      </c>
      <c r="B39" s="6" t="s">
        <v>434</v>
      </c>
      <c r="C39" s="5">
        <v>1985.0</v>
      </c>
      <c r="D39" s="11">
        <v>31113.0</v>
      </c>
      <c r="E39" s="5">
        <v>116.0</v>
      </c>
      <c r="F39" s="6" t="s">
        <v>435</v>
      </c>
      <c r="G39" s="6" t="s">
        <v>150</v>
      </c>
      <c r="H39" s="6" t="s">
        <v>436</v>
      </c>
      <c r="I39" s="6" t="s">
        <v>437</v>
      </c>
      <c r="J39" s="6" t="s">
        <v>438</v>
      </c>
      <c r="K39" s="6" t="s">
        <v>30</v>
      </c>
      <c r="L39" s="6" t="s">
        <v>31</v>
      </c>
      <c r="M39" s="6" t="s">
        <v>439</v>
      </c>
      <c r="N39" s="7">
        <v>86.0</v>
      </c>
      <c r="O39" s="8">
        <v>8.5</v>
      </c>
      <c r="P39" s="9">
        <v>798211.0</v>
      </c>
      <c r="Q39" s="6" t="s">
        <v>440</v>
      </c>
      <c r="R39" s="6" t="s">
        <v>34</v>
      </c>
      <c r="S39" s="6" t="s">
        <v>441</v>
      </c>
      <c r="T39" s="10">
        <v>3.81109762E8</v>
      </c>
      <c r="U39" s="6" t="s">
        <v>94</v>
      </c>
      <c r="V39" s="12" t="s">
        <v>442</v>
      </c>
      <c r="W39" s="6"/>
      <c r="X39" s="6" t="s">
        <v>443</v>
      </c>
      <c r="Y39" s="7">
        <f t="shared" si="1"/>
        <v>1</v>
      </c>
      <c r="Z39" s="6" t="str">
        <f t="shared" si="2"/>
        <v>Short</v>
      </c>
      <c r="AA39" s="4"/>
    </row>
    <row r="40">
      <c r="A40" s="5">
        <v>39.0</v>
      </c>
      <c r="B40" s="6" t="s">
        <v>444</v>
      </c>
      <c r="C40" s="5">
        <v>2000.0</v>
      </c>
      <c r="D40" s="11">
        <v>36651.0</v>
      </c>
      <c r="E40" s="5">
        <v>155.0</v>
      </c>
      <c r="F40" s="6" t="s">
        <v>445</v>
      </c>
      <c r="G40" s="6" t="s">
        <v>446</v>
      </c>
      <c r="H40" s="6" t="s">
        <v>447</v>
      </c>
      <c r="I40" s="6" t="s">
        <v>448</v>
      </c>
      <c r="J40" s="6" t="s">
        <v>449</v>
      </c>
      <c r="K40" s="6" t="s">
        <v>30</v>
      </c>
      <c r="L40" s="6" t="s">
        <v>69</v>
      </c>
      <c r="M40" s="6" t="s">
        <v>450</v>
      </c>
      <c r="N40" s="7">
        <v>67.0</v>
      </c>
      <c r="O40" s="8">
        <v>8.5</v>
      </c>
      <c r="P40" s="9">
        <v>1059523.0</v>
      </c>
      <c r="Q40" s="6" t="s">
        <v>451</v>
      </c>
      <c r="R40" s="6" t="s">
        <v>34</v>
      </c>
      <c r="S40" s="6" t="s">
        <v>452</v>
      </c>
      <c r="T40" s="10">
        <v>4.57640427E8</v>
      </c>
      <c r="U40" s="6" t="s">
        <v>453</v>
      </c>
      <c r="V40" s="12" t="s">
        <v>454</v>
      </c>
      <c r="W40" s="6"/>
      <c r="X40" s="6" t="s">
        <v>455</v>
      </c>
      <c r="Y40" s="7">
        <f t="shared" si="1"/>
        <v>2</v>
      </c>
      <c r="Z40" s="6" t="str">
        <f t="shared" si="2"/>
        <v>Long</v>
      </c>
      <c r="AA40" s="4"/>
    </row>
    <row r="41">
      <c r="A41" s="5">
        <v>40.0</v>
      </c>
      <c r="B41" s="6" t="s">
        <v>456</v>
      </c>
      <c r="C41" s="5">
        <v>1994.0</v>
      </c>
      <c r="D41" s="6" t="s">
        <v>457</v>
      </c>
      <c r="E41" s="5">
        <v>88.0</v>
      </c>
      <c r="F41" s="6" t="s">
        <v>458</v>
      </c>
      <c r="G41" s="6" t="s">
        <v>459</v>
      </c>
      <c r="H41" s="6" t="s">
        <v>460</v>
      </c>
      <c r="I41" s="6" t="s">
        <v>461</v>
      </c>
      <c r="J41" s="6" t="s">
        <v>462</v>
      </c>
      <c r="K41" s="6" t="s">
        <v>463</v>
      </c>
      <c r="L41" s="6" t="s">
        <v>31</v>
      </c>
      <c r="M41" s="6" t="s">
        <v>464</v>
      </c>
      <c r="N41" s="7">
        <v>83.0</v>
      </c>
      <c r="O41" s="8">
        <v>8.5</v>
      </c>
      <c r="P41" s="9">
        <v>707806.0</v>
      </c>
      <c r="Q41" s="6" t="s">
        <v>465</v>
      </c>
      <c r="R41" s="6" t="s">
        <v>34</v>
      </c>
      <c r="S41" s="11">
        <v>37812.0</v>
      </c>
      <c r="T41" s="10">
        <v>9.68483777E8</v>
      </c>
      <c r="U41" s="6" t="s">
        <v>466</v>
      </c>
      <c r="V41" s="12" t="s">
        <v>467</v>
      </c>
      <c r="W41" s="6"/>
      <c r="X41" s="6" t="s">
        <v>468</v>
      </c>
      <c r="Y41" s="7">
        <f t="shared" si="1"/>
        <v>1</v>
      </c>
      <c r="Z41" s="6" t="str">
        <f t="shared" si="2"/>
        <v>Short</v>
      </c>
      <c r="AA41" s="4"/>
    </row>
    <row r="42">
      <c r="A42" s="5">
        <v>41.0</v>
      </c>
      <c r="B42" s="6" t="s">
        <v>469</v>
      </c>
      <c r="C42" s="5">
        <v>2006.0</v>
      </c>
      <c r="D42" s="6" t="s">
        <v>470</v>
      </c>
      <c r="E42" s="5">
        <v>130.0</v>
      </c>
      <c r="F42" s="6" t="s">
        <v>471</v>
      </c>
      <c r="G42" s="6" t="s">
        <v>64</v>
      </c>
      <c r="H42" s="6" t="s">
        <v>472</v>
      </c>
      <c r="I42" s="6" t="s">
        <v>473</v>
      </c>
      <c r="J42" s="6" t="s">
        <v>474</v>
      </c>
      <c r="K42" s="6" t="s">
        <v>30</v>
      </c>
      <c r="L42" s="6" t="s">
        <v>69</v>
      </c>
      <c r="M42" s="6" t="s">
        <v>475</v>
      </c>
      <c r="N42" s="7">
        <v>66.0</v>
      </c>
      <c r="O42" s="8">
        <v>8.5</v>
      </c>
      <c r="P42" s="9">
        <v>922672.0</v>
      </c>
      <c r="Q42" s="6" t="s">
        <v>476</v>
      </c>
      <c r="R42" s="6" t="s">
        <v>34</v>
      </c>
      <c r="S42" s="6" t="s">
        <v>477</v>
      </c>
      <c r="T42" s="10">
        <v>1.09676311E8</v>
      </c>
      <c r="U42" s="6" t="s">
        <v>478</v>
      </c>
      <c r="V42" s="12" t="s">
        <v>479</v>
      </c>
      <c r="W42" s="6"/>
      <c r="X42" s="6" t="s">
        <v>480</v>
      </c>
      <c r="Y42" s="7">
        <f t="shared" si="1"/>
        <v>1</v>
      </c>
      <c r="Z42" s="6" t="str">
        <f t="shared" si="2"/>
        <v>Long</v>
      </c>
      <c r="AA42" s="4"/>
    </row>
    <row r="43">
      <c r="A43" s="5">
        <v>42.0</v>
      </c>
      <c r="B43" s="6" t="s">
        <v>481</v>
      </c>
      <c r="C43" s="5">
        <v>1979.0</v>
      </c>
      <c r="D43" s="6" t="s">
        <v>482</v>
      </c>
      <c r="E43" s="5">
        <v>153.0</v>
      </c>
      <c r="F43" s="6" t="s">
        <v>290</v>
      </c>
      <c r="G43" s="6" t="s">
        <v>40</v>
      </c>
      <c r="H43" s="6" t="s">
        <v>483</v>
      </c>
      <c r="I43" s="6" t="s">
        <v>484</v>
      </c>
      <c r="J43" s="6" t="s">
        <v>485</v>
      </c>
      <c r="K43" s="6" t="s">
        <v>486</v>
      </c>
      <c r="L43" s="6" t="s">
        <v>31</v>
      </c>
      <c r="M43" s="6" t="s">
        <v>487</v>
      </c>
      <c r="N43" s="7">
        <v>90.0</v>
      </c>
      <c r="O43" s="8">
        <v>8.5</v>
      </c>
      <c r="P43" s="9">
        <v>481465.0</v>
      </c>
      <c r="Q43" s="6" t="s">
        <v>488</v>
      </c>
      <c r="R43" s="6" t="s">
        <v>34</v>
      </c>
      <c r="S43" s="6" t="s">
        <v>489</v>
      </c>
      <c r="T43" s="10">
        <v>9.1117471E7</v>
      </c>
      <c r="U43" s="6" t="s">
        <v>201</v>
      </c>
      <c r="V43" s="12" t="s">
        <v>490</v>
      </c>
      <c r="W43" s="6"/>
      <c r="X43" s="6" t="s">
        <v>491</v>
      </c>
      <c r="Y43" s="7">
        <f t="shared" si="1"/>
        <v>1</v>
      </c>
      <c r="Z43" s="6" t="str">
        <f t="shared" si="2"/>
        <v>Long</v>
      </c>
      <c r="AA43" s="4"/>
    </row>
    <row r="44">
      <c r="A44" s="5">
        <v>43.0</v>
      </c>
      <c r="B44" s="6" t="s">
        <v>492</v>
      </c>
      <c r="C44" s="5">
        <v>2000.0</v>
      </c>
      <c r="D44" s="6" t="s">
        <v>493</v>
      </c>
      <c r="E44" s="5">
        <v>113.0</v>
      </c>
      <c r="F44" s="6" t="s">
        <v>395</v>
      </c>
      <c r="G44" s="6" t="s">
        <v>64</v>
      </c>
      <c r="H44" s="6" t="s">
        <v>494</v>
      </c>
      <c r="I44" s="6" t="s">
        <v>495</v>
      </c>
      <c r="J44" s="6" t="s">
        <v>496</v>
      </c>
      <c r="K44" s="6" t="s">
        <v>30</v>
      </c>
      <c r="L44" s="6" t="s">
        <v>31</v>
      </c>
      <c r="M44" s="6" t="s">
        <v>497</v>
      </c>
      <c r="N44" s="7">
        <v>80.0</v>
      </c>
      <c r="O44" s="8">
        <v>8.5</v>
      </c>
      <c r="P44" s="9">
        <v>909341.0</v>
      </c>
      <c r="Q44" s="6" t="s">
        <v>498</v>
      </c>
      <c r="R44" s="6" t="s">
        <v>34</v>
      </c>
      <c r="S44" s="11">
        <v>36990.0</v>
      </c>
      <c r="T44" s="10">
        <v>3.9723096E7</v>
      </c>
      <c r="U44" s="6" t="s">
        <v>499</v>
      </c>
      <c r="V44" s="12" t="s">
        <v>500</v>
      </c>
      <c r="W44" s="6"/>
      <c r="X44" s="6" t="s">
        <v>501</v>
      </c>
      <c r="Y44" s="7">
        <f t="shared" si="1"/>
        <v>1</v>
      </c>
      <c r="Z44" s="6" t="str">
        <f t="shared" si="2"/>
        <v>Short</v>
      </c>
      <c r="AA44" s="4"/>
    </row>
    <row r="45">
      <c r="A45" s="5">
        <v>44.0</v>
      </c>
      <c r="B45" s="6" t="s">
        <v>502</v>
      </c>
      <c r="C45" s="5">
        <v>1940.0</v>
      </c>
      <c r="D45" s="11">
        <v>15160.0</v>
      </c>
      <c r="E45" s="5">
        <v>125.0</v>
      </c>
      <c r="F45" s="6" t="s">
        <v>503</v>
      </c>
      <c r="G45" s="6" t="s">
        <v>192</v>
      </c>
      <c r="H45" s="6" t="s">
        <v>192</v>
      </c>
      <c r="I45" s="6" t="s">
        <v>504</v>
      </c>
      <c r="J45" s="6" t="s">
        <v>505</v>
      </c>
      <c r="K45" s="6" t="s">
        <v>506</v>
      </c>
      <c r="L45" s="6" t="s">
        <v>31</v>
      </c>
      <c r="M45" s="6" t="s">
        <v>251</v>
      </c>
      <c r="N45" s="6"/>
      <c r="O45" s="8">
        <v>8.5</v>
      </c>
      <c r="P45" s="9">
        <v>151705.0</v>
      </c>
      <c r="Q45" s="6" t="s">
        <v>507</v>
      </c>
      <c r="R45" s="6" t="s">
        <v>34</v>
      </c>
      <c r="S45" s="11">
        <v>40456.0</v>
      </c>
      <c r="T45" s="10">
        <v>5000000.0</v>
      </c>
      <c r="U45" s="6" t="s">
        <v>82</v>
      </c>
      <c r="V45" s="6"/>
      <c r="W45" s="6"/>
      <c r="X45" s="6" t="s">
        <v>508</v>
      </c>
      <c r="Y45" s="7">
        <f t="shared" si="1"/>
        <v>1</v>
      </c>
      <c r="Z45" s="6" t="str">
        <f t="shared" si="2"/>
        <v>Short</v>
      </c>
      <c r="AA45" s="4"/>
    </row>
    <row r="46">
      <c r="A46" s="5">
        <v>45.0</v>
      </c>
      <c r="B46" s="6" t="s">
        <v>509</v>
      </c>
      <c r="C46" s="5">
        <v>1950.0</v>
      </c>
      <c r="D46" s="6" t="s">
        <v>510</v>
      </c>
      <c r="E46" s="5">
        <v>110.0</v>
      </c>
      <c r="F46" s="6" t="s">
        <v>511</v>
      </c>
      <c r="G46" s="6" t="s">
        <v>137</v>
      </c>
      <c r="H46" s="6" t="s">
        <v>512</v>
      </c>
      <c r="I46" s="6" t="s">
        <v>513</v>
      </c>
      <c r="J46" s="6" t="s">
        <v>514</v>
      </c>
      <c r="K46" s="6" t="s">
        <v>30</v>
      </c>
      <c r="L46" s="6" t="s">
        <v>31</v>
      </c>
      <c r="M46" s="6" t="s">
        <v>515</v>
      </c>
      <c r="N46" s="6"/>
      <c r="O46" s="8">
        <v>8.5</v>
      </c>
      <c r="P46" s="9">
        <v>151983.0</v>
      </c>
      <c r="Q46" s="6" t="s">
        <v>516</v>
      </c>
      <c r="R46" s="6" t="s">
        <v>34</v>
      </c>
      <c r="S46" s="6" t="s">
        <v>517</v>
      </c>
      <c r="T46" s="10">
        <v>5000000.0</v>
      </c>
      <c r="U46" s="6" t="s">
        <v>47</v>
      </c>
      <c r="V46" s="6"/>
      <c r="W46" s="6"/>
      <c r="X46" s="6" t="s">
        <v>228</v>
      </c>
      <c r="Y46" s="7">
        <f t="shared" si="1"/>
        <v>1</v>
      </c>
      <c r="Z46" s="6" t="str">
        <f t="shared" si="2"/>
        <v>Short</v>
      </c>
      <c r="AA46" s="4"/>
    </row>
    <row r="47">
      <c r="A47" s="5">
        <v>46.0</v>
      </c>
      <c r="B47" s="6" t="s">
        <v>518</v>
      </c>
      <c r="C47" s="5">
        <v>1979.0</v>
      </c>
      <c r="D47" s="6" t="s">
        <v>519</v>
      </c>
      <c r="E47" s="5">
        <v>117.0</v>
      </c>
      <c r="F47" s="6" t="s">
        <v>520</v>
      </c>
      <c r="G47" s="6" t="s">
        <v>446</v>
      </c>
      <c r="H47" s="6" t="s">
        <v>521</v>
      </c>
      <c r="I47" s="6" t="s">
        <v>522</v>
      </c>
      <c r="J47" s="6" t="s">
        <v>523</v>
      </c>
      <c r="K47" s="6" t="s">
        <v>30</v>
      </c>
      <c r="L47" s="6" t="s">
        <v>524</v>
      </c>
      <c r="M47" s="6" t="s">
        <v>525</v>
      </c>
      <c r="N47" s="7">
        <v>83.0</v>
      </c>
      <c r="O47" s="8">
        <v>8.5</v>
      </c>
      <c r="P47" s="9">
        <v>618222.0</v>
      </c>
      <c r="Q47" s="6" t="s">
        <v>526</v>
      </c>
      <c r="R47" s="6" t="s">
        <v>34</v>
      </c>
      <c r="S47" s="11">
        <v>38139.0</v>
      </c>
      <c r="T47" s="10">
        <v>2.0363063E8</v>
      </c>
      <c r="U47" s="6" t="s">
        <v>135</v>
      </c>
      <c r="V47" s="12" t="s">
        <v>527</v>
      </c>
      <c r="W47" s="6"/>
      <c r="X47" s="6" t="s">
        <v>528</v>
      </c>
      <c r="Y47" s="7">
        <f t="shared" si="1"/>
        <v>1</v>
      </c>
      <c r="Z47" s="6" t="str">
        <f t="shared" si="2"/>
        <v>Short</v>
      </c>
      <c r="AA47" s="4"/>
    </row>
    <row r="48">
      <c r="A48" s="5">
        <v>47.0</v>
      </c>
      <c r="B48" s="6" t="s">
        <v>529</v>
      </c>
      <c r="C48" s="5">
        <v>1964.0</v>
      </c>
      <c r="D48" s="6" t="s">
        <v>530</v>
      </c>
      <c r="E48" s="5">
        <v>95.0</v>
      </c>
      <c r="F48" s="6" t="s">
        <v>531</v>
      </c>
      <c r="G48" s="6" t="s">
        <v>532</v>
      </c>
      <c r="H48" s="6" t="s">
        <v>533</v>
      </c>
      <c r="I48" s="6" t="s">
        <v>534</v>
      </c>
      <c r="J48" s="6" t="s">
        <v>535</v>
      </c>
      <c r="K48" s="6" t="s">
        <v>536</v>
      </c>
      <c r="L48" s="6" t="s">
        <v>69</v>
      </c>
      <c r="M48" s="6" t="s">
        <v>537</v>
      </c>
      <c r="N48" s="7">
        <v>96.0</v>
      </c>
      <c r="O48" s="8">
        <v>8.5</v>
      </c>
      <c r="P48" s="9">
        <v>367328.0</v>
      </c>
      <c r="Q48" s="6" t="s">
        <v>538</v>
      </c>
      <c r="R48" s="6" t="s">
        <v>34</v>
      </c>
      <c r="S48" s="11">
        <v>38028.0</v>
      </c>
      <c r="T48" s="10">
        <v>9440272.0</v>
      </c>
      <c r="U48" s="6" t="s">
        <v>539</v>
      </c>
      <c r="V48" s="6"/>
      <c r="W48" s="6"/>
      <c r="X48" s="6" t="s">
        <v>540</v>
      </c>
      <c r="Y48" s="7">
        <f t="shared" si="1"/>
        <v>2</v>
      </c>
      <c r="Z48" s="6" t="str">
        <f t="shared" si="2"/>
        <v>Short</v>
      </c>
      <c r="AA48" s="4"/>
    </row>
    <row r="49">
      <c r="A49" s="5">
        <v>48.0</v>
      </c>
      <c r="B49" s="6" t="s">
        <v>541</v>
      </c>
      <c r="C49" s="5">
        <v>1957.0</v>
      </c>
      <c r="D49" s="11">
        <v>20831.0</v>
      </c>
      <c r="E49" s="5">
        <v>88.0</v>
      </c>
      <c r="F49" s="6" t="s">
        <v>290</v>
      </c>
      <c r="G49" s="6" t="s">
        <v>532</v>
      </c>
      <c r="H49" s="6" t="s">
        <v>542</v>
      </c>
      <c r="I49" s="6" t="s">
        <v>543</v>
      </c>
      <c r="J49" s="6" t="s">
        <v>544</v>
      </c>
      <c r="K49" s="6" t="s">
        <v>545</v>
      </c>
      <c r="L49" s="6" t="s">
        <v>31</v>
      </c>
      <c r="M49" s="6" t="s">
        <v>546</v>
      </c>
      <c r="N49" s="6"/>
      <c r="O49" s="8">
        <v>8.5</v>
      </c>
      <c r="P49" s="9">
        <v>132224.0</v>
      </c>
      <c r="Q49" s="6" t="s">
        <v>547</v>
      </c>
      <c r="R49" s="6" t="s">
        <v>34</v>
      </c>
      <c r="S49" s="6" t="s">
        <v>548</v>
      </c>
      <c r="T49" s="10">
        <v>1000000.0</v>
      </c>
      <c r="U49" s="6" t="s">
        <v>201</v>
      </c>
      <c r="V49" s="6"/>
      <c r="W49" s="6"/>
      <c r="X49" s="6" t="s">
        <v>549</v>
      </c>
      <c r="Y49" s="7">
        <f t="shared" si="1"/>
        <v>1</v>
      </c>
      <c r="Z49" s="6" t="str">
        <f t="shared" si="2"/>
        <v>Short</v>
      </c>
      <c r="AA49" s="4"/>
    </row>
    <row r="50">
      <c r="A50" s="5">
        <v>49.0</v>
      </c>
      <c r="B50" s="6" t="s">
        <v>550</v>
      </c>
      <c r="C50" s="5">
        <v>2012.0</v>
      </c>
      <c r="D50" s="6" t="s">
        <v>551</v>
      </c>
      <c r="E50" s="5">
        <v>165.0</v>
      </c>
      <c r="F50" s="6" t="s">
        <v>552</v>
      </c>
      <c r="G50" s="6" t="s">
        <v>115</v>
      </c>
      <c r="H50" s="6" t="s">
        <v>115</v>
      </c>
      <c r="I50" s="6" t="s">
        <v>553</v>
      </c>
      <c r="J50" s="6" t="s">
        <v>554</v>
      </c>
      <c r="K50" s="6" t="s">
        <v>555</v>
      </c>
      <c r="L50" s="6" t="s">
        <v>31</v>
      </c>
      <c r="M50" s="6" t="s">
        <v>556</v>
      </c>
      <c r="N50" s="7">
        <v>81.0</v>
      </c>
      <c r="O50" s="8">
        <v>8.4</v>
      </c>
      <c r="P50" s="9">
        <v>1047465.0</v>
      </c>
      <c r="Q50" s="6" t="s">
        <v>557</v>
      </c>
      <c r="R50" s="6" t="s">
        <v>34</v>
      </c>
      <c r="S50" s="6" t="s">
        <v>558</v>
      </c>
      <c r="T50" s="10">
        <v>4.25368238E8</v>
      </c>
      <c r="U50" s="6" t="s">
        <v>559</v>
      </c>
      <c r="V50" s="12" t="s">
        <v>560</v>
      </c>
      <c r="W50" s="6"/>
      <c r="X50" s="6" t="s">
        <v>561</v>
      </c>
      <c r="Y50" s="7">
        <f t="shared" si="1"/>
        <v>1</v>
      </c>
      <c r="Z50" s="6" t="str">
        <f t="shared" si="2"/>
        <v>Long</v>
      </c>
      <c r="AA50" s="4"/>
    </row>
    <row r="51">
      <c r="A51" s="5">
        <v>50.0</v>
      </c>
      <c r="B51" s="6" t="s">
        <v>562</v>
      </c>
      <c r="C51" s="5">
        <v>1980.0</v>
      </c>
      <c r="D51" s="6" t="s">
        <v>563</v>
      </c>
      <c r="E51" s="5">
        <v>146.0</v>
      </c>
      <c r="F51" s="6" t="s">
        <v>564</v>
      </c>
      <c r="G51" s="6" t="s">
        <v>532</v>
      </c>
      <c r="H51" s="6" t="s">
        <v>565</v>
      </c>
      <c r="I51" s="6" t="s">
        <v>566</v>
      </c>
      <c r="J51" s="6" t="s">
        <v>567</v>
      </c>
      <c r="K51" s="6" t="s">
        <v>30</v>
      </c>
      <c r="L51" s="6" t="s">
        <v>524</v>
      </c>
      <c r="M51" s="6" t="s">
        <v>568</v>
      </c>
      <c r="N51" s="7">
        <v>61.0</v>
      </c>
      <c r="O51" s="8">
        <v>8.4</v>
      </c>
      <c r="P51" s="9">
        <v>664418.0</v>
      </c>
      <c r="Q51" s="6" t="s">
        <v>569</v>
      </c>
      <c r="R51" s="6" t="s">
        <v>34</v>
      </c>
      <c r="S51" s="6" t="s">
        <v>570</v>
      </c>
      <c r="T51" s="10">
        <v>4.4017374E7</v>
      </c>
      <c r="U51" s="6" t="s">
        <v>180</v>
      </c>
      <c r="V51" s="6"/>
      <c r="W51" s="6"/>
      <c r="X51" s="6" t="s">
        <v>571</v>
      </c>
      <c r="Y51" s="7">
        <f t="shared" si="1"/>
        <v>1</v>
      </c>
      <c r="Z51" s="6" t="str">
        <f t="shared" si="2"/>
        <v>Long</v>
      </c>
      <c r="AA51" s="4"/>
    </row>
    <row r="52">
      <c r="A52" s="5">
        <v>51.0</v>
      </c>
      <c r="B52" s="6" t="s">
        <v>572</v>
      </c>
      <c r="C52" s="5">
        <v>1957.0</v>
      </c>
      <c r="D52" s="11">
        <v>21338.0</v>
      </c>
      <c r="E52" s="5">
        <v>116.0</v>
      </c>
      <c r="F52" s="6" t="s">
        <v>237</v>
      </c>
      <c r="G52" s="6" t="s">
        <v>137</v>
      </c>
      <c r="H52" s="6" t="s">
        <v>573</v>
      </c>
      <c r="I52" s="6" t="s">
        <v>574</v>
      </c>
      <c r="J52" s="6" t="s">
        <v>575</v>
      </c>
      <c r="K52" s="6" t="s">
        <v>576</v>
      </c>
      <c r="L52" s="6" t="s">
        <v>31</v>
      </c>
      <c r="M52" s="6" t="s">
        <v>577</v>
      </c>
      <c r="N52" s="6"/>
      <c r="O52" s="8">
        <v>8.4</v>
      </c>
      <c r="P52" s="9">
        <v>70915.0</v>
      </c>
      <c r="Q52" s="6" t="s">
        <v>578</v>
      </c>
      <c r="R52" s="6" t="s">
        <v>34</v>
      </c>
      <c r="S52" s="11">
        <v>37207.0</v>
      </c>
      <c r="T52" s="10">
        <v>8175000.0</v>
      </c>
      <c r="U52" s="6" t="s">
        <v>579</v>
      </c>
      <c r="V52" s="6"/>
      <c r="W52" s="6"/>
      <c r="X52" s="6" t="s">
        <v>580</v>
      </c>
      <c r="Y52" s="7">
        <f t="shared" si="1"/>
        <v>2</v>
      </c>
      <c r="Z52" s="6" t="str">
        <f t="shared" si="2"/>
        <v>Short</v>
      </c>
      <c r="AA52" s="4"/>
    </row>
    <row r="53">
      <c r="A53" s="5">
        <v>52.0</v>
      </c>
      <c r="B53" s="6" t="s">
        <v>581</v>
      </c>
      <c r="C53" s="5">
        <v>2012.0</v>
      </c>
      <c r="D53" s="6" t="s">
        <v>582</v>
      </c>
      <c r="E53" s="5">
        <v>164.0</v>
      </c>
      <c r="F53" s="6" t="s">
        <v>583</v>
      </c>
      <c r="G53" s="6" t="s">
        <v>64</v>
      </c>
      <c r="H53" s="6" t="s">
        <v>65</v>
      </c>
      <c r="I53" s="6" t="s">
        <v>584</v>
      </c>
      <c r="J53" s="6" t="s">
        <v>585</v>
      </c>
      <c r="K53" s="6" t="s">
        <v>586</v>
      </c>
      <c r="L53" s="6" t="s">
        <v>524</v>
      </c>
      <c r="M53" s="6" t="s">
        <v>587</v>
      </c>
      <c r="N53" s="7">
        <v>78.0</v>
      </c>
      <c r="O53" s="8">
        <v>8.5</v>
      </c>
      <c r="P53" s="9">
        <v>1228378.0</v>
      </c>
      <c r="Q53" s="6" t="s">
        <v>588</v>
      </c>
      <c r="R53" s="6" t="s">
        <v>34</v>
      </c>
      <c r="S53" s="11">
        <v>40980.0</v>
      </c>
      <c r="T53" s="10">
        <v>1.081041287E9</v>
      </c>
      <c r="U53" s="6" t="s">
        <v>180</v>
      </c>
      <c r="V53" s="12" t="s">
        <v>589</v>
      </c>
      <c r="W53" s="6"/>
      <c r="X53" s="6" t="s">
        <v>590</v>
      </c>
      <c r="Y53" s="7">
        <f t="shared" si="1"/>
        <v>1</v>
      </c>
      <c r="Z53" s="6" t="str">
        <f t="shared" si="2"/>
        <v>Long</v>
      </c>
      <c r="AA53" s="4"/>
    </row>
    <row r="54">
      <c r="A54" s="5">
        <v>53.0</v>
      </c>
      <c r="B54" s="6" t="s">
        <v>591</v>
      </c>
      <c r="C54" s="5">
        <v>2008.0</v>
      </c>
      <c r="D54" s="6" t="s">
        <v>592</v>
      </c>
      <c r="E54" s="5">
        <v>98.0</v>
      </c>
      <c r="F54" s="6" t="s">
        <v>593</v>
      </c>
      <c r="G54" s="6" t="s">
        <v>84</v>
      </c>
      <c r="H54" s="6" t="s">
        <v>594</v>
      </c>
      <c r="I54" s="6" t="s">
        <v>595</v>
      </c>
      <c r="J54" s="6" t="s">
        <v>596</v>
      </c>
      <c r="K54" s="6" t="s">
        <v>30</v>
      </c>
      <c r="L54" s="6" t="s">
        <v>31</v>
      </c>
      <c r="M54" s="6" t="s">
        <v>597</v>
      </c>
      <c r="N54" s="7">
        <v>94.0</v>
      </c>
      <c r="O54" s="8">
        <v>8.4</v>
      </c>
      <c r="P54" s="9">
        <v>782275.0</v>
      </c>
      <c r="Q54" s="6" t="s">
        <v>598</v>
      </c>
      <c r="R54" s="6" t="s">
        <v>34</v>
      </c>
      <c r="S54" s="6" t="s">
        <v>599</v>
      </c>
      <c r="T54" s="10">
        <v>5.2131186E8</v>
      </c>
      <c r="U54" s="6" t="s">
        <v>600</v>
      </c>
      <c r="V54" s="12" t="s">
        <v>601</v>
      </c>
      <c r="W54" s="6"/>
      <c r="X54" s="6" t="s">
        <v>602</v>
      </c>
      <c r="Y54" s="7">
        <f t="shared" si="1"/>
        <v>1</v>
      </c>
      <c r="Z54" s="6" t="str">
        <f t="shared" si="2"/>
        <v>Short</v>
      </c>
      <c r="AA54" s="4"/>
    </row>
    <row r="55">
      <c r="A55" s="5">
        <v>54.0</v>
      </c>
      <c r="B55" s="6" t="s">
        <v>603</v>
      </c>
      <c r="C55" s="5">
        <v>1999.0</v>
      </c>
      <c r="D55" s="11">
        <v>36170.0</v>
      </c>
      <c r="E55" s="5">
        <v>122.0</v>
      </c>
      <c r="F55" s="6" t="s">
        <v>604</v>
      </c>
      <c r="G55" s="6" t="s">
        <v>605</v>
      </c>
      <c r="H55" s="6" t="s">
        <v>606</v>
      </c>
      <c r="I55" s="6" t="s">
        <v>607</v>
      </c>
      <c r="J55" s="6" t="s">
        <v>608</v>
      </c>
      <c r="K55" s="6" t="s">
        <v>30</v>
      </c>
      <c r="L55" s="6" t="s">
        <v>31</v>
      </c>
      <c r="M55" s="6" t="s">
        <v>609</v>
      </c>
      <c r="N55" s="7">
        <v>86.0</v>
      </c>
      <c r="O55" s="8">
        <v>8.4</v>
      </c>
      <c r="P55" s="9">
        <v>881549.0</v>
      </c>
      <c r="Q55" s="6" t="s">
        <v>610</v>
      </c>
      <c r="R55" s="6" t="s">
        <v>34</v>
      </c>
      <c r="S55" s="11">
        <v>37288.0</v>
      </c>
      <c r="T55" s="10">
        <v>3.56296601E8</v>
      </c>
      <c r="U55" s="6" t="s">
        <v>611</v>
      </c>
      <c r="V55" s="12" t="s">
        <v>612</v>
      </c>
      <c r="W55" s="6"/>
      <c r="X55" s="6" t="s">
        <v>613</v>
      </c>
      <c r="Y55" s="7">
        <f t="shared" si="1"/>
        <v>1</v>
      </c>
      <c r="Z55" s="6" t="str">
        <f t="shared" si="2"/>
        <v>Short</v>
      </c>
      <c r="AA55" s="4"/>
    </row>
    <row r="56">
      <c r="A56" s="5">
        <v>55.0</v>
      </c>
      <c r="B56" s="6" t="s">
        <v>614</v>
      </c>
      <c r="C56" s="5">
        <v>1984.0</v>
      </c>
      <c r="D56" s="11">
        <v>30687.0</v>
      </c>
      <c r="E56" s="5">
        <v>229.0</v>
      </c>
      <c r="F56" s="6" t="s">
        <v>25</v>
      </c>
      <c r="G56" s="6" t="s">
        <v>615</v>
      </c>
      <c r="H56" s="6" t="s">
        <v>616</v>
      </c>
      <c r="I56" s="6" t="s">
        <v>617</v>
      </c>
      <c r="J56" s="6" t="s">
        <v>618</v>
      </c>
      <c r="K56" s="6" t="s">
        <v>282</v>
      </c>
      <c r="L56" s="6" t="s">
        <v>619</v>
      </c>
      <c r="M56" s="6" t="s">
        <v>620</v>
      </c>
      <c r="N56" s="6"/>
      <c r="O56" s="8">
        <v>8.4</v>
      </c>
      <c r="P56" s="9">
        <v>239391.0</v>
      </c>
      <c r="Q56" s="6" t="s">
        <v>621</v>
      </c>
      <c r="R56" s="6" t="s">
        <v>34</v>
      </c>
      <c r="S56" s="11">
        <v>37900.0</v>
      </c>
      <c r="T56" s="10">
        <v>5321508.0</v>
      </c>
      <c r="U56" s="6" t="s">
        <v>622</v>
      </c>
      <c r="V56" s="6"/>
      <c r="W56" s="6"/>
      <c r="X56" s="6" t="s">
        <v>623</v>
      </c>
      <c r="Y56" s="7">
        <f t="shared" si="1"/>
        <v>3</v>
      </c>
      <c r="Z56" s="6" t="str">
        <f t="shared" si="2"/>
        <v>Long</v>
      </c>
      <c r="AA56" s="4"/>
    </row>
    <row r="57">
      <c r="A57" s="5">
        <v>56.0</v>
      </c>
      <c r="B57" s="6" t="s">
        <v>624</v>
      </c>
      <c r="C57" s="5">
        <v>1986.0</v>
      </c>
      <c r="D57" s="6" t="s">
        <v>625</v>
      </c>
      <c r="E57" s="5">
        <v>137.0</v>
      </c>
      <c r="F57" s="6" t="s">
        <v>174</v>
      </c>
      <c r="G57" s="6" t="s">
        <v>424</v>
      </c>
      <c r="H57" s="6" t="s">
        <v>626</v>
      </c>
      <c r="I57" s="6" t="s">
        <v>627</v>
      </c>
      <c r="J57" s="6" t="s">
        <v>628</v>
      </c>
      <c r="K57" s="6" t="s">
        <v>30</v>
      </c>
      <c r="L57" s="6" t="s">
        <v>69</v>
      </c>
      <c r="M57" s="6" t="s">
        <v>629</v>
      </c>
      <c r="N57" s="7">
        <v>87.0</v>
      </c>
      <c r="O57" s="8">
        <v>8.4</v>
      </c>
      <c r="P57" s="9">
        <v>529034.0</v>
      </c>
      <c r="Q57" s="6" t="s">
        <v>630</v>
      </c>
      <c r="R57" s="6" t="s">
        <v>34</v>
      </c>
      <c r="S57" s="11">
        <v>36166.0</v>
      </c>
      <c r="T57" s="10">
        <v>1.31060248E8</v>
      </c>
      <c r="U57" s="6" t="s">
        <v>631</v>
      </c>
      <c r="V57" s="6"/>
      <c r="W57" s="6"/>
      <c r="X57" s="6" t="s">
        <v>162</v>
      </c>
      <c r="Y57" s="7">
        <f t="shared" si="1"/>
        <v>1</v>
      </c>
      <c r="Z57" s="6" t="str">
        <f t="shared" si="2"/>
        <v>Long</v>
      </c>
      <c r="AA57" s="4"/>
    </row>
    <row r="58">
      <c r="A58" s="5">
        <v>57.0</v>
      </c>
      <c r="B58" s="6" t="s">
        <v>632</v>
      </c>
      <c r="C58" s="5">
        <v>1941.0</v>
      </c>
      <c r="D58" s="11">
        <v>15105.0</v>
      </c>
      <c r="E58" s="5">
        <v>119.0</v>
      </c>
      <c r="F58" s="6" t="s">
        <v>633</v>
      </c>
      <c r="G58" s="6" t="s">
        <v>634</v>
      </c>
      <c r="H58" s="6" t="s">
        <v>635</v>
      </c>
      <c r="I58" s="6" t="s">
        <v>636</v>
      </c>
      <c r="J58" s="6" t="s">
        <v>637</v>
      </c>
      <c r="K58" s="6" t="s">
        <v>30</v>
      </c>
      <c r="L58" s="6" t="s">
        <v>31</v>
      </c>
      <c r="M58" s="6" t="s">
        <v>638</v>
      </c>
      <c r="N58" s="7">
        <v>100.0</v>
      </c>
      <c r="O58" s="8">
        <v>8.4</v>
      </c>
      <c r="P58" s="9">
        <v>318781.0</v>
      </c>
      <c r="Q58" s="6" t="s">
        <v>639</v>
      </c>
      <c r="R58" s="6" t="s">
        <v>34</v>
      </c>
      <c r="S58" s="6" t="s">
        <v>640</v>
      </c>
      <c r="T58" s="10">
        <v>1585634.0</v>
      </c>
      <c r="U58" s="6" t="s">
        <v>641</v>
      </c>
      <c r="V58" s="6"/>
      <c r="W58" s="6"/>
      <c r="X58" s="6" t="s">
        <v>642</v>
      </c>
      <c r="Y58" s="7">
        <f t="shared" si="1"/>
        <v>1</v>
      </c>
      <c r="Z58" s="6" t="str">
        <f t="shared" si="2"/>
        <v>Short</v>
      </c>
      <c r="AA58" s="4"/>
    </row>
    <row r="59">
      <c r="A59" s="5">
        <v>58.0</v>
      </c>
      <c r="B59" s="6" t="s">
        <v>643</v>
      </c>
      <c r="C59" s="5">
        <v>1959.0</v>
      </c>
      <c r="D59" s="6" t="s">
        <v>644</v>
      </c>
      <c r="E59" s="5">
        <v>136.0</v>
      </c>
      <c r="F59" s="6" t="s">
        <v>645</v>
      </c>
      <c r="G59" s="6" t="s">
        <v>74</v>
      </c>
      <c r="H59" s="6" t="s">
        <v>646</v>
      </c>
      <c r="I59" s="6" t="s">
        <v>647</v>
      </c>
      <c r="J59" s="6" t="s">
        <v>648</v>
      </c>
      <c r="K59" s="6" t="s">
        <v>30</v>
      </c>
      <c r="L59" s="6" t="s">
        <v>31</v>
      </c>
      <c r="M59" s="6" t="s">
        <v>649</v>
      </c>
      <c r="N59" s="6"/>
      <c r="O59" s="8">
        <v>8.4</v>
      </c>
      <c r="P59" s="9">
        <v>235871.0</v>
      </c>
      <c r="Q59" s="6" t="s">
        <v>650</v>
      </c>
      <c r="R59" s="6" t="s">
        <v>34</v>
      </c>
      <c r="S59" s="6" t="s">
        <v>651</v>
      </c>
      <c r="T59" s="10">
        <v>1.3275E7</v>
      </c>
      <c r="U59" s="6" t="s">
        <v>652</v>
      </c>
      <c r="V59" s="6"/>
      <c r="W59" s="6"/>
      <c r="X59" s="6" t="s">
        <v>653</v>
      </c>
      <c r="Y59" s="7">
        <f t="shared" si="1"/>
        <v>1</v>
      </c>
      <c r="Z59" s="6" t="str">
        <f t="shared" si="2"/>
        <v>Long</v>
      </c>
      <c r="AA59" s="4"/>
    </row>
    <row r="60">
      <c r="A60" s="5">
        <v>59.0</v>
      </c>
      <c r="B60" s="6" t="s">
        <v>654</v>
      </c>
      <c r="C60" s="5">
        <v>1958.0</v>
      </c>
      <c r="D60" s="6" t="s">
        <v>655</v>
      </c>
      <c r="E60" s="5">
        <v>128.0</v>
      </c>
      <c r="F60" s="6" t="s">
        <v>656</v>
      </c>
      <c r="G60" s="6" t="s">
        <v>74</v>
      </c>
      <c r="H60" s="6" t="s">
        <v>657</v>
      </c>
      <c r="I60" s="6" t="s">
        <v>658</v>
      </c>
      <c r="J60" s="6" t="s">
        <v>659</v>
      </c>
      <c r="K60" s="6" t="s">
        <v>30</v>
      </c>
      <c r="L60" s="6" t="s">
        <v>31</v>
      </c>
      <c r="M60" s="6" t="s">
        <v>660</v>
      </c>
      <c r="N60" s="6"/>
      <c r="O60" s="8">
        <v>8.4</v>
      </c>
      <c r="P60" s="9">
        <v>272500.0</v>
      </c>
      <c r="Q60" s="6" t="s">
        <v>661</v>
      </c>
      <c r="R60" s="6" t="s">
        <v>34</v>
      </c>
      <c r="S60" s="6" t="s">
        <v>432</v>
      </c>
      <c r="T60" s="10">
        <v>7000000.0</v>
      </c>
      <c r="U60" s="6" t="s">
        <v>47</v>
      </c>
      <c r="V60" s="6"/>
      <c r="W60" s="6"/>
      <c r="X60" s="6" t="s">
        <v>424</v>
      </c>
      <c r="Y60" s="7">
        <f t="shared" si="1"/>
        <v>3</v>
      </c>
      <c r="Z60" s="6" t="str">
        <f t="shared" si="2"/>
        <v>Long</v>
      </c>
      <c r="AA60" s="4"/>
    </row>
    <row r="61">
      <c r="A61" s="5">
        <v>60.0</v>
      </c>
      <c r="B61" s="6" t="s">
        <v>662</v>
      </c>
      <c r="C61" s="5">
        <v>1983.0</v>
      </c>
      <c r="D61" s="6" t="s">
        <v>663</v>
      </c>
      <c r="E61" s="5">
        <v>131.0</v>
      </c>
      <c r="F61" s="6" t="s">
        <v>161</v>
      </c>
      <c r="G61" s="6" t="s">
        <v>664</v>
      </c>
      <c r="H61" s="6" t="s">
        <v>665</v>
      </c>
      <c r="I61" s="6" t="s">
        <v>164</v>
      </c>
      <c r="J61" s="6" t="s">
        <v>666</v>
      </c>
      <c r="K61" s="6" t="s">
        <v>30</v>
      </c>
      <c r="L61" s="6" t="s">
        <v>31</v>
      </c>
      <c r="M61" s="6" t="s">
        <v>667</v>
      </c>
      <c r="N61" s="7">
        <v>53.0</v>
      </c>
      <c r="O61" s="8">
        <v>8.4</v>
      </c>
      <c r="P61" s="9">
        <v>747275.0</v>
      </c>
      <c r="Q61" s="6" t="s">
        <v>668</v>
      </c>
      <c r="R61" s="6" t="s">
        <v>34</v>
      </c>
      <c r="S61" s="11">
        <v>39060.0</v>
      </c>
      <c r="T61" s="10">
        <v>4.75106177E8</v>
      </c>
      <c r="U61" s="6" t="s">
        <v>169</v>
      </c>
      <c r="V61" s="12" t="s">
        <v>669</v>
      </c>
      <c r="W61" s="6"/>
      <c r="X61" s="6" t="s">
        <v>670</v>
      </c>
      <c r="Y61" s="7">
        <f t="shared" si="1"/>
        <v>2</v>
      </c>
      <c r="Z61" s="6" t="str">
        <f t="shared" si="2"/>
        <v>Long</v>
      </c>
      <c r="AA61" s="4"/>
    </row>
    <row r="62">
      <c r="A62" s="5">
        <v>61.0</v>
      </c>
      <c r="B62" s="6" t="s">
        <v>671</v>
      </c>
      <c r="C62" s="5">
        <v>1995.0</v>
      </c>
      <c r="D62" s="6" t="s">
        <v>672</v>
      </c>
      <c r="E62" s="5">
        <v>178.0</v>
      </c>
      <c r="F62" s="6" t="s">
        <v>86</v>
      </c>
      <c r="G62" s="6" t="s">
        <v>673</v>
      </c>
      <c r="H62" s="6" t="s">
        <v>674</v>
      </c>
      <c r="I62" s="6" t="s">
        <v>675</v>
      </c>
      <c r="J62" s="6" t="s">
        <v>676</v>
      </c>
      <c r="K62" s="6" t="s">
        <v>677</v>
      </c>
      <c r="L62" s="6" t="s">
        <v>31</v>
      </c>
      <c r="M62" s="6" t="s">
        <v>678</v>
      </c>
      <c r="N62" s="7">
        <v>68.0</v>
      </c>
      <c r="O62" s="8">
        <v>8.4</v>
      </c>
      <c r="P62" s="9">
        <v>793897.0</v>
      </c>
      <c r="Q62" s="6" t="s">
        <v>679</v>
      </c>
      <c r="R62" s="6" t="s">
        <v>34</v>
      </c>
      <c r="S62" s="6" t="s">
        <v>651</v>
      </c>
      <c r="T62" s="10">
        <v>2.10409945E8</v>
      </c>
      <c r="U62" s="6" t="s">
        <v>47</v>
      </c>
      <c r="V62" s="6"/>
      <c r="W62" s="6"/>
      <c r="X62" s="6" t="s">
        <v>680</v>
      </c>
      <c r="Y62" s="7">
        <f t="shared" si="1"/>
        <v>1</v>
      </c>
      <c r="Z62" s="6" t="str">
        <f t="shared" si="2"/>
        <v>Long</v>
      </c>
      <c r="AA62" s="4"/>
    </row>
    <row r="63">
      <c r="A63" s="5">
        <v>62.0</v>
      </c>
      <c r="B63" s="6" t="s">
        <v>681</v>
      </c>
      <c r="C63" s="5">
        <v>1992.0</v>
      </c>
      <c r="D63" s="11">
        <v>33643.0</v>
      </c>
      <c r="E63" s="5">
        <v>99.0</v>
      </c>
      <c r="F63" s="6" t="s">
        <v>258</v>
      </c>
      <c r="G63" s="6" t="s">
        <v>115</v>
      </c>
      <c r="H63" s="6" t="s">
        <v>682</v>
      </c>
      <c r="I63" s="6" t="s">
        <v>683</v>
      </c>
      <c r="J63" s="6" t="s">
        <v>684</v>
      </c>
      <c r="K63" s="6" t="s">
        <v>30</v>
      </c>
      <c r="L63" s="6" t="s">
        <v>31</v>
      </c>
      <c r="M63" s="6" t="s">
        <v>685</v>
      </c>
      <c r="N63" s="7">
        <v>78.0</v>
      </c>
      <c r="O63" s="8">
        <v>8.3</v>
      </c>
      <c r="P63" s="9">
        <v>721998.0</v>
      </c>
      <c r="Q63" s="6" t="s">
        <v>686</v>
      </c>
      <c r="R63" s="6" t="s">
        <v>34</v>
      </c>
      <c r="S63" s="11">
        <v>37387.0</v>
      </c>
      <c r="T63" s="10">
        <v>2832029.0</v>
      </c>
      <c r="U63" s="6" t="s">
        <v>123</v>
      </c>
      <c r="V63" s="6"/>
      <c r="W63" s="6"/>
      <c r="X63" s="6" t="s">
        <v>687</v>
      </c>
      <c r="Y63" s="7">
        <f t="shared" si="1"/>
        <v>1</v>
      </c>
      <c r="Z63" s="6" t="str">
        <f t="shared" si="2"/>
        <v>Short</v>
      </c>
      <c r="AA63" s="4"/>
    </row>
    <row r="64">
      <c r="A64" s="5">
        <v>63.0</v>
      </c>
      <c r="B64" s="6" t="s">
        <v>688</v>
      </c>
      <c r="C64" s="5">
        <v>1944.0</v>
      </c>
      <c r="D64" s="11">
        <v>16230.0</v>
      </c>
      <c r="E64" s="5">
        <v>107.0</v>
      </c>
      <c r="F64" s="6" t="s">
        <v>689</v>
      </c>
      <c r="G64" s="6" t="s">
        <v>137</v>
      </c>
      <c r="H64" s="6" t="s">
        <v>690</v>
      </c>
      <c r="I64" s="6" t="s">
        <v>691</v>
      </c>
      <c r="J64" s="6" t="s">
        <v>692</v>
      </c>
      <c r="K64" s="6" t="s">
        <v>30</v>
      </c>
      <c r="L64" s="6" t="s">
        <v>31</v>
      </c>
      <c r="M64" s="6" t="s">
        <v>693</v>
      </c>
      <c r="N64" s="6"/>
      <c r="O64" s="8">
        <v>8.3</v>
      </c>
      <c r="P64" s="9">
        <v>106914.0</v>
      </c>
      <c r="Q64" s="6" t="s">
        <v>694</v>
      </c>
      <c r="R64" s="6" t="s">
        <v>34</v>
      </c>
      <c r="S64" s="11">
        <v>36809.0</v>
      </c>
      <c r="T64" s="10">
        <v>5720000.0</v>
      </c>
      <c r="U64" s="6" t="s">
        <v>47</v>
      </c>
      <c r="V64" s="6"/>
      <c r="W64" s="6"/>
      <c r="X64" s="6" t="s">
        <v>695</v>
      </c>
      <c r="Y64" s="7">
        <f t="shared" si="1"/>
        <v>1</v>
      </c>
      <c r="Z64" s="6" t="str">
        <f t="shared" si="2"/>
        <v>Short</v>
      </c>
      <c r="AA64" s="4"/>
    </row>
    <row r="65">
      <c r="A65" s="5">
        <v>64.0</v>
      </c>
      <c r="B65" s="6" t="s">
        <v>696</v>
      </c>
      <c r="C65" s="5">
        <v>2000.0</v>
      </c>
      <c r="D65" s="6" t="s">
        <v>697</v>
      </c>
      <c r="E65" s="5">
        <v>102.0</v>
      </c>
      <c r="F65" s="6" t="s">
        <v>127</v>
      </c>
      <c r="G65" s="6" t="s">
        <v>287</v>
      </c>
      <c r="H65" s="6" t="s">
        <v>698</v>
      </c>
      <c r="I65" s="6" t="s">
        <v>699</v>
      </c>
      <c r="J65" s="6" t="s">
        <v>700</v>
      </c>
      <c r="K65" s="6" t="s">
        <v>30</v>
      </c>
      <c r="L65" s="6" t="s">
        <v>31</v>
      </c>
      <c r="M65" s="6" t="s">
        <v>701</v>
      </c>
      <c r="N65" s="7">
        <v>68.0</v>
      </c>
      <c r="O65" s="8">
        <v>8.4</v>
      </c>
      <c r="P65" s="9">
        <v>618232.0</v>
      </c>
      <c r="Q65" s="6" t="s">
        <v>702</v>
      </c>
      <c r="R65" s="6" t="s">
        <v>34</v>
      </c>
      <c r="S65" s="6" t="s">
        <v>703</v>
      </c>
      <c r="T65" s="10">
        <v>7390108.0</v>
      </c>
      <c r="U65" s="6" t="s">
        <v>704</v>
      </c>
      <c r="V65" s="12" t="s">
        <v>705</v>
      </c>
      <c r="W65" s="6"/>
      <c r="X65" s="6" t="s">
        <v>706</v>
      </c>
      <c r="Y65" s="7">
        <f t="shared" si="1"/>
        <v>1</v>
      </c>
      <c r="Z65" s="6" t="str">
        <f t="shared" si="2"/>
        <v>Short</v>
      </c>
      <c r="AA65" s="4"/>
    </row>
    <row r="66">
      <c r="A66" s="5">
        <v>65.0</v>
      </c>
      <c r="B66" s="6" t="s">
        <v>707</v>
      </c>
      <c r="C66" s="5">
        <v>1962.0</v>
      </c>
      <c r="D66" s="11">
        <v>22962.0</v>
      </c>
      <c r="E66" s="5">
        <v>216.0</v>
      </c>
      <c r="F66" s="6" t="s">
        <v>708</v>
      </c>
      <c r="G66" s="6" t="s">
        <v>304</v>
      </c>
      <c r="H66" s="6" t="s">
        <v>709</v>
      </c>
      <c r="I66" s="6" t="s">
        <v>710</v>
      </c>
      <c r="J66" s="6" t="s">
        <v>711</v>
      </c>
      <c r="K66" s="6" t="s">
        <v>712</v>
      </c>
      <c r="L66" s="6" t="s">
        <v>524</v>
      </c>
      <c r="M66" s="6" t="s">
        <v>713</v>
      </c>
      <c r="N66" s="7">
        <v>100.0</v>
      </c>
      <c r="O66" s="8">
        <v>8.3</v>
      </c>
      <c r="P66" s="9">
        <v>207765.0</v>
      </c>
      <c r="Q66" s="6" t="s">
        <v>714</v>
      </c>
      <c r="R66" s="6" t="s">
        <v>34</v>
      </c>
      <c r="S66" s="11">
        <v>36954.0</v>
      </c>
      <c r="T66" s="10">
        <v>7.0E7</v>
      </c>
      <c r="U66" s="6" t="s">
        <v>36</v>
      </c>
      <c r="V66" s="6"/>
      <c r="W66" s="6"/>
      <c r="X66" s="6" t="s">
        <v>715</v>
      </c>
      <c r="Y66" s="7">
        <f t="shared" si="1"/>
        <v>2</v>
      </c>
      <c r="Z66" s="6" t="str">
        <f t="shared" si="2"/>
        <v>Long</v>
      </c>
      <c r="AA66" s="4"/>
    </row>
    <row r="67">
      <c r="A67" s="5">
        <v>66.0</v>
      </c>
      <c r="B67" s="6" t="s">
        <v>716</v>
      </c>
      <c r="C67" s="5">
        <v>1921.0</v>
      </c>
      <c r="D67" s="11">
        <v>7824.0</v>
      </c>
      <c r="E67" s="5">
        <v>68.0</v>
      </c>
      <c r="F67" s="6" t="s">
        <v>328</v>
      </c>
      <c r="G67" s="6" t="s">
        <v>192</v>
      </c>
      <c r="H67" s="6" t="s">
        <v>192</v>
      </c>
      <c r="I67" s="6" t="s">
        <v>717</v>
      </c>
      <c r="J67" s="6" t="s">
        <v>718</v>
      </c>
      <c r="K67" s="6" t="s">
        <v>30</v>
      </c>
      <c r="L67" s="6" t="s">
        <v>31</v>
      </c>
      <c r="M67" s="6" t="s">
        <v>719</v>
      </c>
      <c r="N67" s="6"/>
      <c r="O67" s="8">
        <v>8.3</v>
      </c>
      <c r="P67" s="9">
        <v>76513.0</v>
      </c>
      <c r="Q67" s="6" t="s">
        <v>720</v>
      </c>
      <c r="R67" s="6" t="s">
        <v>34</v>
      </c>
      <c r="S67" s="11">
        <v>38020.0</v>
      </c>
      <c r="T67" s="10">
        <v>2545000.0</v>
      </c>
      <c r="U67" s="6" t="s">
        <v>721</v>
      </c>
      <c r="V67" s="6"/>
      <c r="W67" s="6"/>
      <c r="X67" s="6" t="s">
        <v>722</v>
      </c>
      <c r="Y67" s="7">
        <f t="shared" si="1"/>
        <v>1</v>
      </c>
      <c r="Z67" s="6" t="str">
        <f t="shared" si="2"/>
        <v>Short</v>
      </c>
      <c r="AA67" s="4"/>
    </row>
    <row r="68">
      <c r="A68" s="5">
        <v>67.0</v>
      </c>
      <c r="B68" s="6" t="s">
        <v>723</v>
      </c>
      <c r="C68" s="5">
        <v>1971.0</v>
      </c>
      <c r="D68" s="11">
        <v>26331.0</v>
      </c>
      <c r="E68" s="5">
        <v>136.0</v>
      </c>
      <c r="F68" s="6" t="s">
        <v>724</v>
      </c>
      <c r="G68" s="6" t="s">
        <v>532</v>
      </c>
      <c r="H68" s="6" t="s">
        <v>725</v>
      </c>
      <c r="I68" s="6" t="s">
        <v>726</v>
      </c>
      <c r="J68" s="6" t="s">
        <v>727</v>
      </c>
      <c r="K68" s="6" t="s">
        <v>30</v>
      </c>
      <c r="L68" s="6" t="s">
        <v>524</v>
      </c>
      <c r="M68" s="6" t="s">
        <v>728</v>
      </c>
      <c r="N68" s="7">
        <v>78.0</v>
      </c>
      <c r="O68" s="8">
        <v>8.3</v>
      </c>
      <c r="P68" s="9">
        <v>601251.0</v>
      </c>
      <c r="Q68" s="6" t="s">
        <v>729</v>
      </c>
      <c r="R68" s="6" t="s">
        <v>34</v>
      </c>
      <c r="S68" s="6" t="s">
        <v>570</v>
      </c>
      <c r="T68" s="10">
        <v>2.6589621E7</v>
      </c>
      <c r="U68" s="6" t="s">
        <v>213</v>
      </c>
      <c r="V68" s="6"/>
      <c r="W68" s="6"/>
      <c r="X68" s="6" t="s">
        <v>730</v>
      </c>
      <c r="Y68" s="7">
        <f t="shared" si="1"/>
        <v>2</v>
      </c>
      <c r="Z68" s="6" t="str">
        <f t="shared" si="2"/>
        <v>Long</v>
      </c>
      <c r="AA68" s="4"/>
    </row>
    <row r="69">
      <c r="A69" s="5">
        <v>68.0</v>
      </c>
      <c r="B69" s="6" t="s">
        <v>731</v>
      </c>
      <c r="C69" s="5">
        <v>1984.0</v>
      </c>
      <c r="D69" s="6" t="s">
        <v>732</v>
      </c>
      <c r="E69" s="5">
        <v>160.0</v>
      </c>
      <c r="F69" s="6" t="s">
        <v>86</v>
      </c>
      <c r="G69" s="6" t="s">
        <v>195</v>
      </c>
      <c r="H69" s="6" t="s">
        <v>733</v>
      </c>
      <c r="I69" s="6" t="s">
        <v>734</v>
      </c>
      <c r="J69" s="6" t="s">
        <v>735</v>
      </c>
      <c r="K69" s="6" t="s">
        <v>736</v>
      </c>
      <c r="L69" s="6" t="s">
        <v>429</v>
      </c>
      <c r="M69" s="6" t="s">
        <v>737</v>
      </c>
      <c r="N69" s="7">
        <v>93.0</v>
      </c>
      <c r="O69" s="8">
        <v>8.3</v>
      </c>
      <c r="P69" s="9">
        <v>293394.0</v>
      </c>
      <c r="Q69" s="6" t="s">
        <v>738</v>
      </c>
      <c r="R69" s="6" t="s">
        <v>34</v>
      </c>
      <c r="S69" s="6" t="s">
        <v>739</v>
      </c>
      <c r="T69" s="10">
        <v>5.1973029E7</v>
      </c>
      <c r="U69" s="6" t="s">
        <v>180</v>
      </c>
      <c r="V69" s="12" t="s">
        <v>740</v>
      </c>
      <c r="W69" s="6"/>
      <c r="X69" s="6" t="s">
        <v>741</v>
      </c>
      <c r="Y69" s="7">
        <f t="shared" si="1"/>
        <v>1</v>
      </c>
      <c r="Z69" s="6" t="str">
        <f t="shared" si="2"/>
        <v>Long</v>
      </c>
      <c r="AA69" s="4"/>
    </row>
    <row r="70">
      <c r="A70" s="5">
        <v>69.0</v>
      </c>
      <c r="B70" s="6" t="s">
        <v>742</v>
      </c>
      <c r="C70" s="5">
        <v>1962.0</v>
      </c>
      <c r="D70" s="6" t="s">
        <v>743</v>
      </c>
      <c r="E70" s="5">
        <v>129.0</v>
      </c>
      <c r="F70" s="6" t="s">
        <v>25</v>
      </c>
      <c r="G70" s="6" t="s">
        <v>744</v>
      </c>
      <c r="H70" s="6" t="s">
        <v>745</v>
      </c>
      <c r="I70" s="6" t="s">
        <v>746</v>
      </c>
      <c r="J70" s="6" t="s">
        <v>747</v>
      </c>
      <c r="K70" s="6" t="s">
        <v>30</v>
      </c>
      <c r="L70" s="6" t="s">
        <v>31</v>
      </c>
      <c r="M70" s="6" t="s">
        <v>748</v>
      </c>
      <c r="N70" s="6"/>
      <c r="O70" s="8">
        <v>8.3</v>
      </c>
      <c r="P70" s="9">
        <v>234351.0</v>
      </c>
      <c r="Q70" s="6" t="s">
        <v>749</v>
      </c>
      <c r="R70" s="6" t="s">
        <v>34</v>
      </c>
      <c r="S70" s="6" t="s">
        <v>750</v>
      </c>
      <c r="T70" s="10">
        <v>1.3129846E7</v>
      </c>
      <c r="U70" s="6" t="s">
        <v>751</v>
      </c>
      <c r="V70" s="6"/>
      <c r="W70" s="6"/>
      <c r="X70" s="6" t="s">
        <v>752</v>
      </c>
      <c r="Y70" s="7">
        <f t="shared" si="1"/>
        <v>1</v>
      </c>
      <c r="Z70" s="6" t="str">
        <f t="shared" si="2"/>
        <v>Long</v>
      </c>
      <c r="AA70" s="4"/>
    </row>
    <row r="71">
      <c r="A71" s="5">
        <v>70.0</v>
      </c>
      <c r="B71" s="6" t="s">
        <v>753</v>
      </c>
      <c r="C71" s="5">
        <v>2004.0</v>
      </c>
      <c r="D71" s="6" t="s">
        <v>754</v>
      </c>
      <c r="E71" s="5">
        <v>108.0</v>
      </c>
      <c r="F71" s="6" t="s">
        <v>755</v>
      </c>
      <c r="G71" s="6" t="s">
        <v>756</v>
      </c>
      <c r="H71" s="6" t="s">
        <v>757</v>
      </c>
      <c r="I71" s="6" t="s">
        <v>758</v>
      </c>
      <c r="J71" s="6" t="s">
        <v>759</v>
      </c>
      <c r="K71" s="6" t="s">
        <v>30</v>
      </c>
      <c r="L71" s="6" t="s">
        <v>31</v>
      </c>
      <c r="M71" s="6" t="s">
        <v>760</v>
      </c>
      <c r="N71" s="7">
        <v>89.0</v>
      </c>
      <c r="O71" s="8">
        <v>8.3</v>
      </c>
      <c r="P71" s="9">
        <v>720117.0</v>
      </c>
      <c r="Q71" s="6" t="s">
        <v>761</v>
      </c>
      <c r="R71" s="6" t="s">
        <v>34</v>
      </c>
      <c r="S71" s="6" t="s">
        <v>762</v>
      </c>
      <c r="T71" s="10">
        <v>7.2258126E7</v>
      </c>
      <c r="U71" s="6" t="s">
        <v>391</v>
      </c>
      <c r="V71" s="12" t="s">
        <v>763</v>
      </c>
      <c r="W71" s="6"/>
      <c r="X71" s="6" t="s">
        <v>764</v>
      </c>
      <c r="Y71" s="7">
        <f t="shared" si="1"/>
        <v>2</v>
      </c>
      <c r="Z71" s="6" t="str">
        <f t="shared" si="2"/>
        <v>Short</v>
      </c>
      <c r="AA71" s="4"/>
    </row>
    <row r="72">
      <c r="A72" s="5">
        <v>71.0</v>
      </c>
      <c r="B72" s="6" t="s">
        <v>765</v>
      </c>
      <c r="C72" s="5">
        <v>1952.0</v>
      </c>
      <c r="D72" s="11">
        <v>19302.0</v>
      </c>
      <c r="E72" s="5">
        <v>103.0</v>
      </c>
      <c r="F72" s="6" t="s">
        <v>766</v>
      </c>
      <c r="G72" s="6" t="s">
        <v>767</v>
      </c>
      <c r="H72" s="6" t="s">
        <v>768</v>
      </c>
      <c r="I72" s="6" t="s">
        <v>769</v>
      </c>
      <c r="J72" s="6" t="s">
        <v>770</v>
      </c>
      <c r="K72" s="6" t="s">
        <v>30</v>
      </c>
      <c r="L72" s="6" t="s">
        <v>31</v>
      </c>
      <c r="M72" s="6" t="s">
        <v>771</v>
      </c>
      <c r="N72" s="6"/>
      <c r="O72" s="8">
        <v>8.3</v>
      </c>
      <c r="P72" s="9">
        <v>166166.0</v>
      </c>
      <c r="Q72" s="6" t="s">
        <v>772</v>
      </c>
      <c r="R72" s="6" t="s">
        <v>34</v>
      </c>
      <c r="S72" s="6" t="s">
        <v>773</v>
      </c>
      <c r="T72" s="10">
        <v>8819028.0</v>
      </c>
      <c r="U72" s="6" t="s">
        <v>579</v>
      </c>
      <c r="V72" s="12" t="s">
        <v>347</v>
      </c>
      <c r="W72" s="6"/>
      <c r="X72" s="6" t="s">
        <v>774</v>
      </c>
      <c r="Y72" s="7">
        <f t="shared" si="1"/>
        <v>1</v>
      </c>
      <c r="Z72" s="6" t="str">
        <f t="shared" si="2"/>
        <v>Short</v>
      </c>
      <c r="AA72" s="4"/>
    </row>
    <row r="73">
      <c r="A73" s="5">
        <v>72.0</v>
      </c>
      <c r="B73" s="6" t="s">
        <v>775</v>
      </c>
      <c r="C73" s="5">
        <v>1976.0</v>
      </c>
      <c r="D73" s="11">
        <v>27974.0</v>
      </c>
      <c r="E73" s="5">
        <v>113.0</v>
      </c>
      <c r="F73" s="6" t="s">
        <v>25</v>
      </c>
      <c r="G73" s="6" t="s">
        <v>205</v>
      </c>
      <c r="H73" s="6" t="s">
        <v>776</v>
      </c>
      <c r="I73" s="6" t="s">
        <v>777</v>
      </c>
      <c r="J73" s="6" t="s">
        <v>778</v>
      </c>
      <c r="K73" s="6" t="s">
        <v>428</v>
      </c>
      <c r="L73" s="6" t="s">
        <v>31</v>
      </c>
      <c r="M73" s="6" t="s">
        <v>779</v>
      </c>
      <c r="N73" s="7">
        <v>93.0</v>
      </c>
      <c r="O73" s="8">
        <v>8.3</v>
      </c>
      <c r="P73" s="9">
        <v>549211.0</v>
      </c>
      <c r="Q73" s="6" t="s">
        <v>780</v>
      </c>
      <c r="R73" s="6" t="s">
        <v>34</v>
      </c>
      <c r="S73" s="6" t="s">
        <v>781</v>
      </c>
      <c r="T73" s="10">
        <v>2.8262574E7</v>
      </c>
      <c r="U73" s="6" t="s">
        <v>36</v>
      </c>
      <c r="V73" s="6"/>
      <c r="W73" s="6"/>
      <c r="X73" s="6" t="s">
        <v>782</v>
      </c>
      <c r="Y73" s="7">
        <f t="shared" si="1"/>
        <v>1</v>
      </c>
      <c r="Z73" s="6" t="str">
        <f t="shared" si="2"/>
        <v>Short</v>
      </c>
      <c r="AA73" s="4"/>
    </row>
    <row r="74">
      <c r="A74" s="5">
        <v>73.0</v>
      </c>
      <c r="B74" s="6" t="s">
        <v>783</v>
      </c>
      <c r="C74" s="5">
        <v>1973.0</v>
      </c>
      <c r="D74" s="6" t="s">
        <v>784</v>
      </c>
      <c r="E74" s="5">
        <v>129.0</v>
      </c>
      <c r="F74" s="6" t="s">
        <v>785</v>
      </c>
      <c r="G74" s="6" t="s">
        <v>540</v>
      </c>
      <c r="H74" s="6" t="s">
        <v>786</v>
      </c>
      <c r="I74" s="6" t="s">
        <v>787</v>
      </c>
      <c r="J74" s="6" t="s">
        <v>788</v>
      </c>
      <c r="K74" s="6" t="s">
        <v>30</v>
      </c>
      <c r="L74" s="6" t="s">
        <v>31</v>
      </c>
      <c r="M74" s="6" t="s">
        <v>789</v>
      </c>
      <c r="N74" s="7">
        <v>80.0</v>
      </c>
      <c r="O74" s="8">
        <v>8.3</v>
      </c>
      <c r="P74" s="9">
        <v>190154.0</v>
      </c>
      <c r="Q74" s="6" t="s">
        <v>790</v>
      </c>
      <c r="R74" s="6" t="s">
        <v>34</v>
      </c>
      <c r="S74" s="11">
        <v>38512.0</v>
      </c>
      <c r="T74" s="10">
        <v>1.596E8</v>
      </c>
      <c r="U74" s="6" t="s">
        <v>94</v>
      </c>
      <c r="V74" s="6"/>
      <c r="W74" s="6"/>
      <c r="X74" s="6" t="s">
        <v>791</v>
      </c>
      <c r="Y74" s="7">
        <f t="shared" si="1"/>
        <v>1</v>
      </c>
      <c r="Z74" s="6" t="str">
        <f t="shared" si="2"/>
        <v>Long</v>
      </c>
      <c r="AA74" s="4"/>
    </row>
    <row r="75">
      <c r="A75" s="5">
        <v>74.0</v>
      </c>
      <c r="B75" s="6" t="s">
        <v>792</v>
      </c>
      <c r="C75" s="5">
        <v>2010.0</v>
      </c>
      <c r="D75" s="6" t="s">
        <v>793</v>
      </c>
      <c r="E75" s="5">
        <v>103.0</v>
      </c>
      <c r="F75" s="6" t="s">
        <v>794</v>
      </c>
      <c r="G75" s="6" t="s">
        <v>795</v>
      </c>
      <c r="H75" s="6" t="s">
        <v>796</v>
      </c>
      <c r="I75" s="6" t="s">
        <v>797</v>
      </c>
      <c r="J75" s="6" t="s">
        <v>798</v>
      </c>
      <c r="K75" s="6" t="s">
        <v>428</v>
      </c>
      <c r="L75" s="6" t="s">
        <v>31</v>
      </c>
      <c r="M75" s="6" t="s">
        <v>799</v>
      </c>
      <c r="N75" s="7">
        <v>92.0</v>
      </c>
      <c r="O75" s="8">
        <v>8.3</v>
      </c>
      <c r="P75" s="9">
        <v>589975.0</v>
      </c>
      <c r="Q75" s="6" t="s">
        <v>800</v>
      </c>
      <c r="R75" s="6" t="s">
        <v>34</v>
      </c>
      <c r="S75" s="11">
        <v>40220.0</v>
      </c>
      <c r="T75" s="10">
        <v>1.066969703E9</v>
      </c>
      <c r="U75" s="6" t="s">
        <v>600</v>
      </c>
      <c r="V75" s="12" t="s">
        <v>801</v>
      </c>
      <c r="W75" s="6"/>
      <c r="X75" s="6" t="s">
        <v>802</v>
      </c>
      <c r="Y75" s="7">
        <f t="shared" si="1"/>
        <v>1</v>
      </c>
      <c r="Z75" s="6" t="str">
        <f t="shared" si="2"/>
        <v>Short</v>
      </c>
      <c r="AA75" s="4"/>
    </row>
    <row r="76">
      <c r="A76" s="5">
        <v>75.0</v>
      </c>
      <c r="B76" s="6" t="s">
        <v>803</v>
      </c>
      <c r="C76" s="5">
        <v>1968.0</v>
      </c>
      <c r="D76" s="11">
        <v>25177.0</v>
      </c>
      <c r="E76" s="5">
        <v>149.0</v>
      </c>
      <c r="F76" s="6" t="s">
        <v>804</v>
      </c>
      <c r="G76" s="6" t="s">
        <v>532</v>
      </c>
      <c r="H76" s="6" t="s">
        <v>805</v>
      </c>
      <c r="I76" s="6" t="s">
        <v>806</v>
      </c>
      <c r="J76" s="6" t="s">
        <v>807</v>
      </c>
      <c r="K76" s="6" t="s">
        <v>536</v>
      </c>
      <c r="L76" s="6" t="s">
        <v>524</v>
      </c>
      <c r="M76" s="6" t="s">
        <v>808</v>
      </c>
      <c r="N76" s="7">
        <v>86.0</v>
      </c>
      <c r="O76" s="8">
        <v>8.3</v>
      </c>
      <c r="P76" s="9">
        <v>462767.0</v>
      </c>
      <c r="Q76" s="6" t="s">
        <v>809</v>
      </c>
      <c r="R76" s="6" t="s">
        <v>34</v>
      </c>
      <c r="S76" s="6" t="s">
        <v>810</v>
      </c>
      <c r="T76" s="10">
        <v>5.6954992E7</v>
      </c>
      <c r="U76" s="6" t="s">
        <v>180</v>
      </c>
      <c r="V76" s="6"/>
      <c r="W76" s="6"/>
      <c r="X76" s="6" t="s">
        <v>259</v>
      </c>
      <c r="Y76" s="7">
        <f t="shared" si="1"/>
        <v>1</v>
      </c>
      <c r="Z76" s="6" t="str">
        <f t="shared" si="2"/>
        <v>Long</v>
      </c>
      <c r="AA76" s="4"/>
    </row>
    <row r="77">
      <c r="A77" s="5">
        <v>76.0</v>
      </c>
      <c r="B77" s="6" t="s">
        <v>811</v>
      </c>
      <c r="C77" s="5">
        <v>1987.0</v>
      </c>
      <c r="D77" s="11">
        <v>32057.0</v>
      </c>
      <c r="E77" s="5">
        <v>116.0</v>
      </c>
      <c r="F77" s="6" t="s">
        <v>290</v>
      </c>
      <c r="G77" s="6" t="s">
        <v>532</v>
      </c>
      <c r="H77" s="6" t="s">
        <v>812</v>
      </c>
      <c r="I77" s="6" t="s">
        <v>813</v>
      </c>
      <c r="J77" s="6" t="s">
        <v>814</v>
      </c>
      <c r="K77" s="6" t="s">
        <v>815</v>
      </c>
      <c r="L77" s="6" t="s">
        <v>524</v>
      </c>
      <c r="M77" s="6" t="s">
        <v>816</v>
      </c>
      <c r="N77" s="7">
        <v>76.0</v>
      </c>
      <c r="O77" s="8">
        <v>8.3</v>
      </c>
      <c r="P77" s="9">
        <v>527053.0</v>
      </c>
      <c r="Q77" s="6" t="s">
        <v>817</v>
      </c>
      <c r="R77" s="6" t="s">
        <v>34</v>
      </c>
      <c r="S77" s="6" t="s">
        <v>570</v>
      </c>
      <c r="T77" s="10">
        <v>4.6357676E7</v>
      </c>
      <c r="U77" s="6" t="s">
        <v>213</v>
      </c>
      <c r="V77" s="6"/>
      <c r="W77" s="6"/>
      <c r="X77" s="6" t="s">
        <v>818</v>
      </c>
      <c r="Y77" s="7">
        <f t="shared" si="1"/>
        <v>2</v>
      </c>
      <c r="Z77" s="6" t="str">
        <f t="shared" si="2"/>
        <v>Short</v>
      </c>
      <c r="AA77" s="4"/>
    </row>
    <row r="78">
      <c r="A78" s="5">
        <v>77.0</v>
      </c>
      <c r="B78" s="6" t="s">
        <v>819</v>
      </c>
      <c r="C78" s="5">
        <v>2017.0</v>
      </c>
      <c r="D78" s="6" t="s">
        <v>820</v>
      </c>
      <c r="E78" s="5">
        <v>113.0</v>
      </c>
      <c r="F78" s="6" t="s">
        <v>821</v>
      </c>
      <c r="G78" s="6" t="s">
        <v>367</v>
      </c>
      <c r="H78" s="6" t="s">
        <v>367</v>
      </c>
      <c r="I78" s="6" t="s">
        <v>822</v>
      </c>
      <c r="J78" s="6" t="s">
        <v>823</v>
      </c>
      <c r="K78" s="6" t="s">
        <v>30</v>
      </c>
      <c r="L78" s="6" t="s">
        <v>524</v>
      </c>
      <c r="M78" s="6" t="s">
        <v>824</v>
      </c>
      <c r="N78" s="7">
        <v>83.0</v>
      </c>
      <c r="O78" s="8">
        <v>8.5</v>
      </c>
      <c r="P78" s="9">
        <v>2872.0</v>
      </c>
      <c r="Q78" s="6" t="s">
        <v>825</v>
      </c>
      <c r="R78" s="6" t="s">
        <v>34</v>
      </c>
      <c r="S78" s="6"/>
      <c r="T78" s="10">
        <v>2.26945087E8</v>
      </c>
      <c r="U78" s="6" t="s">
        <v>539</v>
      </c>
      <c r="V78" s="12" t="s">
        <v>826</v>
      </c>
      <c r="W78" s="6"/>
      <c r="X78" s="6" t="s">
        <v>827</v>
      </c>
      <c r="Y78" s="7">
        <f t="shared" si="1"/>
        <v>1</v>
      </c>
      <c r="Z78" s="6" t="str">
        <f t="shared" si="2"/>
        <v>Short</v>
      </c>
      <c r="AA78" s="4"/>
    </row>
    <row r="79">
      <c r="A79" s="5">
        <v>78.0</v>
      </c>
      <c r="B79" s="6" t="s">
        <v>828</v>
      </c>
      <c r="C79" s="5">
        <v>1995.0</v>
      </c>
      <c r="D79" s="6" t="s">
        <v>829</v>
      </c>
      <c r="E79" s="5">
        <v>81.0</v>
      </c>
      <c r="F79" s="6" t="s">
        <v>794</v>
      </c>
      <c r="G79" s="6" t="s">
        <v>774</v>
      </c>
      <c r="H79" s="6" t="s">
        <v>830</v>
      </c>
      <c r="I79" s="6" t="s">
        <v>831</v>
      </c>
      <c r="J79" s="6" t="s">
        <v>832</v>
      </c>
      <c r="K79" s="6" t="s">
        <v>30</v>
      </c>
      <c r="L79" s="6" t="s">
        <v>31</v>
      </c>
      <c r="M79" s="6" t="s">
        <v>833</v>
      </c>
      <c r="N79" s="7">
        <v>95.0</v>
      </c>
      <c r="O79" s="8">
        <v>8.3</v>
      </c>
      <c r="P79" s="9">
        <v>680986.0</v>
      </c>
      <c r="Q79" s="6" t="s">
        <v>834</v>
      </c>
      <c r="R79" s="6" t="s">
        <v>34</v>
      </c>
      <c r="S79" s="6" t="s">
        <v>835</v>
      </c>
      <c r="T79" s="10">
        <v>3.73554033E8</v>
      </c>
      <c r="U79" s="6" t="s">
        <v>466</v>
      </c>
      <c r="V79" s="12" t="s">
        <v>801</v>
      </c>
      <c r="W79" s="6"/>
      <c r="X79" s="6" t="s">
        <v>217</v>
      </c>
      <c r="Y79" s="7">
        <f t="shared" si="1"/>
        <v>1</v>
      </c>
      <c r="Z79" s="6" t="str">
        <f t="shared" si="2"/>
        <v>Short</v>
      </c>
      <c r="AA79" s="4"/>
    </row>
    <row r="80">
      <c r="A80" s="5">
        <v>79.0</v>
      </c>
      <c r="B80" s="6" t="s">
        <v>836</v>
      </c>
      <c r="C80" s="5">
        <v>2009.0</v>
      </c>
      <c r="D80" s="6" t="s">
        <v>837</v>
      </c>
      <c r="E80" s="5">
        <v>153.0</v>
      </c>
      <c r="F80" s="6" t="s">
        <v>838</v>
      </c>
      <c r="G80" s="6" t="s">
        <v>839</v>
      </c>
      <c r="H80" s="6" t="s">
        <v>115</v>
      </c>
      <c r="I80" s="6" t="s">
        <v>840</v>
      </c>
      <c r="J80" s="6" t="s">
        <v>841</v>
      </c>
      <c r="K80" s="6" t="s">
        <v>555</v>
      </c>
      <c r="L80" s="6" t="s">
        <v>132</v>
      </c>
      <c r="M80" s="6" t="s">
        <v>842</v>
      </c>
      <c r="N80" s="7">
        <v>69.0</v>
      </c>
      <c r="O80" s="8">
        <v>8.3</v>
      </c>
      <c r="P80" s="9">
        <v>969927.0</v>
      </c>
      <c r="Q80" s="6" t="s">
        <v>843</v>
      </c>
      <c r="R80" s="6" t="s">
        <v>34</v>
      </c>
      <c r="S80" s="6" t="s">
        <v>844</v>
      </c>
      <c r="T80" s="10">
        <v>3.21455689E8</v>
      </c>
      <c r="U80" s="6" t="s">
        <v>845</v>
      </c>
      <c r="V80" s="12" t="s">
        <v>846</v>
      </c>
      <c r="W80" s="6"/>
      <c r="X80" s="6" t="s">
        <v>847</v>
      </c>
      <c r="Y80" s="7">
        <f t="shared" si="1"/>
        <v>1</v>
      </c>
      <c r="Z80" s="6" t="str">
        <f t="shared" si="2"/>
        <v>Long</v>
      </c>
      <c r="AA80" s="4"/>
    </row>
    <row r="81">
      <c r="A81" s="5">
        <v>80.0</v>
      </c>
      <c r="B81" s="6" t="s">
        <v>848</v>
      </c>
      <c r="C81" s="5">
        <v>2000.0</v>
      </c>
      <c r="D81" s="6" t="s">
        <v>849</v>
      </c>
      <c r="E81" s="5">
        <v>102.0</v>
      </c>
      <c r="F81" s="6" t="s">
        <v>850</v>
      </c>
      <c r="G81" s="6" t="s">
        <v>580</v>
      </c>
      <c r="H81" s="6" t="s">
        <v>580</v>
      </c>
      <c r="I81" s="6" t="s">
        <v>851</v>
      </c>
      <c r="J81" s="6" t="s">
        <v>852</v>
      </c>
      <c r="K81" s="6" t="s">
        <v>536</v>
      </c>
      <c r="L81" s="6" t="s">
        <v>524</v>
      </c>
      <c r="M81" s="6" t="s">
        <v>853</v>
      </c>
      <c r="N81" s="7">
        <v>55.0</v>
      </c>
      <c r="O81" s="8">
        <v>8.3</v>
      </c>
      <c r="P81" s="9">
        <v>643205.0</v>
      </c>
      <c r="Q81" s="6" t="s">
        <v>854</v>
      </c>
      <c r="R81" s="6" t="s">
        <v>34</v>
      </c>
      <c r="S81" s="11">
        <v>36957.0</v>
      </c>
      <c r="T81" s="10">
        <v>8.3557872E7</v>
      </c>
      <c r="U81" s="6" t="s">
        <v>36</v>
      </c>
      <c r="V81" s="6"/>
      <c r="W81" s="6"/>
      <c r="X81" s="6" t="s">
        <v>855</v>
      </c>
      <c r="Y81" s="7">
        <f t="shared" si="1"/>
        <v>1</v>
      </c>
      <c r="Z81" s="6" t="str">
        <f t="shared" si="2"/>
        <v>Short</v>
      </c>
      <c r="AA81" s="4"/>
    </row>
    <row r="82">
      <c r="A82" s="5">
        <v>81.0</v>
      </c>
      <c r="B82" s="6" t="s">
        <v>856</v>
      </c>
      <c r="C82" s="5">
        <v>1960.0</v>
      </c>
      <c r="D82" s="6" t="s">
        <v>857</v>
      </c>
      <c r="E82" s="5">
        <v>125.0</v>
      </c>
      <c r="F82" s="6" t="s">
        <v>149</v>
      </c>
      <c r="G82" s="6" t="s">
        <v>137</v>
      </c>
      <c r="H82" s="6" t="s">
        <v>858</v>
      </c>
      <c r="I82" s="6" t="s">
        <v>859</v>
      </c>
      <c r="J82" s="6" t="s">
        <v>860</v>
      </c>
      <c r="K82" s="6" t="s">
        <v>30</v>
      </c>
      <c r="L82" s="6" t="s">
        <v>31</v>
      </c>
      <c r="M82" s="6" t="s">
        <v>861</v>
      </c>
      <c r="N82" s="6"/>
      <c r="O82" s="8">
        <v>8.3</v>
      </c>
      <c r="P82" s="9">
        <v>119156.0</v>
      </c>
      <c r="Q82" s="6" t="s">
        <v>862</v>
      </c>
      <c r="R82" s="6" t="s">
        <v>34</v>
      </c>
      <c r="S82" s="6" t="s">
        <v>863</v>
      </c>
      <c r="T82" s="10">
        <v>2.46E7</v>
      </c>
      <c r="U82" s="6" t="s">
        <v>201</v>
      </c>
      <c r="V82" s="12" t="s">
        <v>864</v>
      </c>
      <c r="W82" s="6"/>
      <c r="X82" s="6" t="s">
        <v>795</v>
      </c>
      <c r="Y82" s="7">
        <f t="shared" si="1"/>
        <v>1</v>
      </c>
      <c r="Z82" s="6" t="str">
        <f t="shared" si="2"/>
        <v>Short</v>
      </c>
      <c r="AA82" s="4"/>
    </row>
    <row r="83">
      <c r="A83" s="5">
        <v>82.0</v>
      </c>
      <c r="B83" s="6" t="s">
        <v>865</v>
      </c>
      <c r="C83" s="5">
        <v>1950.0</v>
      </c>
      <c r="D83" s="6" t="s">
        <v>866</v>
      </c>
      <c r="E83" s="5">
        <v>138.0</v>
      </c>
      <c r="F83" s="6" t="s">
        <v>127</v>
      </c>
      <c r="G83" s="6" t="s">
        <v>818</v>
      </c>
      <c r="H83" s="6" t="s">
        <v>867</v>
      </c>
      <c r="I83" s="6" t="s">
        <v>868</v>
      </c>
      <c r="J83" s="6" t="s">
        <v>869</v>
      </c>
      <c r="K83" s="6" t="s">
        <v>354</v>
      </c>
      <c r="L83" s="6" t="s">
        <v>31</v>
      </c>
      <c r="M83" s="6" t="s">
        <v>870</v>
      </c>
      <c r="N83" s="6"/>
      <c r="O83" s="8">
        <v>8.3</v>
      </c>
      <c r="P83" s="9">
        <v>89890.0</v>
      </c>
      <c r="Q83" s="6" t="s">
        <v>871</v>
      </c>
      <c r="R83" s="6" t="s">
        <v>34</v>
      </c>
      <c r="S83" s="11">
        <v>36290.0</v>
      </c>
      <c r="T83" s="10">
        <v>1.612E7</v>
      </c>
      <c r="U83" s="6" t="s">
        <v>135</v>
      </c>
      <c r="V83" s="6"/>
      <c r="W83" s="6"/>
      <c r="X83" s="6" t="s">
        <v>872</v>
      </c>
      <c r="Y83" s="7">
        <f t="shared" si="1"/>
        <v>1</v>
      </c>
      <c r="Z83" s="6" t="str">
        <f t="shared" si="2"/>
        <v>Long</v>
      </c>
      <c r="AA83" s="4"/>
    </row>
    <row r="84">
      <c r="A84" s="5">
        <v>83.0</v>
      </c>
      <c r="B84" s="6" t="s">
        <v>873</v>
      </c>
      <c r="C84" s="5">
        <v>1975.0</v>
      </c>
      <c r="D84" s="6" t="s">
        <v>874</v>
      </c>
      <c r="E84" s="5">
        <v>91.0</v>
      </c>
      <c r="F84" s="6" t="s">
        <v>875</v>
      </c>
      <c r="G84" s="6" t="s">
        <v>876</v>
      </c>
      <c r="H84" s="6" t="s">
        <v>877</v>
      </c>
      <c r="I84" s="6" t="s">
        <v>878</v>
      </c>
      <c r="J84" s="6" t="s">
        <v>879</v>
      </c>
      <c r="K84" s="6" t="s">
        <v>880</v>
      </c>
      <c r="L84" s="6" t="s">
        <v>881</v>
      </c>
      <c r="M84" s="6" t="s">
        <v>882</v>
      </c>
      <c r="N84" s="7">
        <v>93.0</v>
      </c>
      <c r="O84" s="8">
        <v>8.3</v>
      </c>
      <c r="P84" s="9">
        <v>408671.0</v>
      </c>
      <c r="Q84" s="6" t="s">
        <v>883</v>
      </c>
      <c r="R84" s="6" t="s">
        <v>34</v>
      </c>
      <c r="S84" s="11">
        <v>36350.0</v>
      </c>
      <c r="T84" s="10">
        <v>5028948.0</v>
      </c>
      <c r="U84" s="6" t="s">
        <v>884</v>
      </c>
      <c r="V84" s="6"/>
      <c r="W84" s="6"/>
      <c r="X84" s="6" t="s">
        <v>885</v>
      </c>
      <c r="Y84" s="7">
        <f t="shared" si="1"/>
        <v>1</v>
      </c>
      <c r="Z84" s="6" t="str">
        <f t="shared" si="2"/>
        <v>Short</v>
      </c>
      <c r="AA84" s="4"/>
    </row>
    <row r="85">
      <c r="A85" s="5">
        <v>84.0</v>
      </c>
      <c r="B85" s="6" t="s">
        <v>886</v>
      </c>
      <c r="C85" s="5">
        <v>1983.0</v>
      </c>
      <c r="D85" s="11">
        <v>30571.0</v>
      </c>
      <c r="E85" s="5">
        <v>170.0</v>
      </c>
      <c r="F85" s="6" t="s">
        <v>25</v>
      </c>
      <c r="G85" s="6" t="s">
        <v>158</v>
      </c>
      <c r="H85" s="6" t="s">
        <v>887</v>
      </c>
      <c r="I85" s="6" t="s">
        <v>888</v>
      </c>
      <c r="J85" s="6" t="s">
        <v>889</v>
      </c>
      <c r="K85" s="6" t="s">
        <v>428</v>
      </c>
      <c r="L85" s="6" t="s">
        <v>31</v>
      </c>
      <c r="M85" s="6" t="s">
        <v>890</v>
      </c>
      <c r="N85" s="7">
        <v>65.0</v>
      </c>
      <c r="O85" s="8">
        <v>8.3</v>
      </c>
      <c r="P85" s="9">
        <v>580090.0</v>
      </c>
      <c r="Q85" s="6" t="s">
        <v>891</v>
      </c>
      <c r="R85" s="6" t="s">
        <v>34</v>
      </c>
      <c r="S85" s="6" t="s">
        <v>892</v>
      </c>
      <c r="T85" s="10">
        <v>4.5598982E7</v>
      </c>
      <c r="U85" s="6" t="s">
        <v>893</v>
      </c>
      <c r="V85" s="6"/>
      <c r="W85" s="6"/>
      <c r="X85" s="6" t="s">
        <v>279</v>
      </c>
      <c r="Y85" s="7">
        <f t="shared" si="1"/>
        <v>1</v>
      </c>
      <c r="Z85" s="6" t="str">
        <f t="shared" si="2"/>
        <v>Long</v>
      </c>
      <c r="AA85" s="4"/>
    </row>
    <row r="86">
      <c r="A86" s="5">
        <v>85.0</v>
      </c>
      <c r="B86" s="6" t="s">
        <v>894</v>
      </c>
      <c r="C86" s="5">
        <v>1997.0</v>
      </c>
      <c r="D86" s="6" t="s">
        <v>895</v>
      </c>
      <c r="E86" s="5">
        <v>138.0</v>
      </c>
      <c r="F86" s="6" t="s">
        <v>237</v>
      </c>
      <c r="G86" s="6" t="s">
        <v>244</v>
      </c>
      <c r="H86" s="6" t="s">
        <v>896</v>
      </c>
      <c r="I86" s="6" t="s">
        <v>897</v>
      </c>
      <c r="J86" s="6" t="s">
        <v>898</v>
      </c>
      <c r="K86" s="6" t="s">
        <v>30</v>
      </c>
      <c r="L86" s="6" t="s">
        <v>31</v>
      </c>
      <c r="M86" s="6" t="s">
        <v>899</v>
      </c>
      <c r="N86" s="7">
        <v>90.0</v>
      </c>
      <c r="O86" s="8">
        <v>8.3</v>
      </c>
      <c r="P86" s="9">
        <v>441642.0</v>
      </c>
      <c r="Q86" s="6" t="s">
        <v>900</v>
      </c>
      <c r="R86" s="6" t="s">
        <v>34</v>
      </c>
      <c r="S86" s="6" t="s">
        <v>901</v>
      </c>
      <c r="T86" s="10">
        <v>1.2621694E8</v>
      </c>
      <c r="U86" s="6" t="s">
        <v>180</v>
      </c>
      <c r="V86" s="6"/>
      <c r="W86" s="6"/>
      <c r="X86" s="6" t="s">
        <v>902</v>
      </c>
      <c r="Y86" s="7">
        <f t="shared" si="1"/>
        <v>1</v>
      </c>
      <c r="Z86" s="6" t="str">
        <f t="shared" si="2"/>
        <v>Long</v>
      </c>
      <c r="AA86" s="4"/>
    </row>
    <row r="87">
      <c r="A87" s="5">
        <v>86.0</v>
      </c>
      <c r="B87" s="6" t="s">
        <v>903</v>
      </c>
      <c r="C87" s="5">
        <v>1997.0</v>
      </c>
      <c r="D87" s="11">
        <v>36039.0</v>
      </c>
      <c r="E87" s="5">
        <v>126.0</v>
      </c>
      <c r="F87" s="6" t="s">
        <v>127</v>
      </c>
      <c r="G87" s="6" t="s">
        <v>571</v>
      </c>
      <c r="H87" s="6" t="s">
        <v>904</v>
      </c>
      <c r="I87" s="6" t="s">
        <v>905</v>
      </c>
      <c r="J87" s="6" t="s">
        <v>906</v>
      </c>
      <c r="K87" s="6" t="s">
        <v>30</v>
      </c>
      <c r="L87" s="6" t="s">
        <v>31</v>
      </c>
      <c r="M87" s="6" t="s">
        <v>907</v>
      </c>
      <c r="N87" s="7">
        <v>70.0</v>
      </c>
      <c r="O87" s="8">
        <v>8.3</v>
      </c>
      <c r="P87" s="9">
        <v>659342.0</v>
      </c>
      <c r="Q87" s="6" t="s">
        <v>908</v>
      </c>
      <c r="R87" s="6" t="s">
        <v>34</v>
      </c>
      <c r="S87" s="11">
        <v>36019.0</v>
      </c>
      <c r="T87" s="10">
        <v>2.25933435E8</v>
      </c>
      <c r="U87" s="6" t="s">
        <v>123</v>
      </c>
      <c r="V87" s="12" t="s">
        <v>909</v>
      </c>
      <c r="W87" s="6"/>
      <c r="X87" s="6" t="s">
        <v>205</v>
      </c>
      <c r="Y87" s="7">
        <f t="shared" si="1"/>
        <v>7</v>
      </c>
      <c r="Z87" s="6" t="str">
        <f t="shared" si="2"/>
        <v>Short</v>
      </c>
      <c r="AA87" s="4"/>
    </row>
    <row r="88">
      <c r="A88" s="5">
        <v>87.0</v>
      </c>
      <c r="B88" s="6" t="s">
        <v>910</v>
      </c>
      <c r="C88" s="5">
        <v>1948.0</v>
      </c>
      <c r="D88" s="6" t="s">
        <v>911</v>
      </c>
      <c r="E88" s="5">
        <v>126.0</v>
      </c>
      <c r="F88" s="6" t="s">
        <v>912</v>
      </c>
      <c r="G88" s="6" t="s">
        <v>764</v>
      </c>
      <c r="H88" s="6" t="s">
        <v>913</v>
      </c>
      <c r="I88" s="6" t="s">
        <v>914</v>
      </c>
      <c r="J88" s="6" t="s">
        <v>915</v>
      </c>
      <c r="K88" s="6" t="s">
        <v>428</v>
      </c>
      <c r="L88" s="6" t="s">
        <v>31</v>
      </c>
      <c r="M88" s="6" t="s">
        <v>916</v>
      </c>
      <c r="N88" s="6"/>
      <c r="O88" s="8">
        <v>8.3</v>
      </c>
      <c r="P88" s="9">
        <v>85244.0</v>
      </c>
      <c r="Q88" s="6" t="s">
        <v>917</v>
      </c>
      <c r="R88" s="6" t="s">
        <v>34</v>
      </c>
      <c r="S88" s="6" t="s">
        <v>892</v>
      </c>
      <c r="T88" s="10">
        <v>5000000.0</v>
      </c>
      <c r="U88" s="6" t="s">
        <v>918</v>
      </c>
      <c r="V88" s="6"/>
      <c r="W88" s="6"/>
      <c r="X88" s="6" t="s">
        <v>919</v>
      </c>
      <c r="Y88" s="7">
        <f t="shared" si="1"/>
        <v>1</v>
      </c>
      <c r="Z88" s="6" t="str">
        <f t="shared" si="2"/>
        <v>Short</v>
      </c>
      <c r="AA88" s="4"/>
    </row>
    <row r="89">
      <c r="A89" s="5">
        <v>88.0</v>
      </c>
      <c r="B89" s="6" t="s">
        <v>920</v>
      </c>
      <c r="C89" s="5">
        <v>1989.0</v>
      </c>
      <c r="D89" s="6" t="s">
        <v>921</v>
      </c>
      <c r="E89" s="5">
        <v>127.0</v>
      </c>
      <c r="F89" s="6" t="s">
        <v>161</v>
      </c>
      <c r="G89" s="6" t="s">
        <v>87</v>
      </c>
      <c r="H89" s="6" t="s">
        <v>922</v>
      </c>
      <c r="I89" s="6" t="s">
        <v>923</v>
      </c>
      <c r="J89" s="6" t="s">
        <v>924</v>
      </c>
      <c r="K89" s="6" t="s">
        <v>925</v>
      </c>
      <c r="L89" s="6" t="s">
        <v>31</v>
      </c>
      <c r="M89" s="6" t="s">
        <v>926</v>
      </c>
      <c r="N89" s="7">
        <v>65.0</v>
      </c>
      <c r="O89" s="8">
        <v>8.3</v>
      </c>
      <c r="P89" s="9">
        <v>555173.0</v>
      </c>
      <c r="Q89" s="6" t="s">
        <v>927</v>
      </c>
      <c r="R89" s="6" t="s">
        <v>34</v>
      </c>
      <c r="S89" s="6" t="s">
        <v>376</v>
      </c>
      <c r="T89" s="10">
        <v>4.74171806E8</v>
      </c>
      <c r="U89" s="6" t="s">
        <v>47</v>
      </c>
      <c r="V89" s="12" t="s">
        <v>928</v>
      </c>
      <c r="W89" s="6"/>
      <c r="X89" s="6" t="s">
        <v>673</v>
      </c>
      <c r="Y89" s="7">
        <f t="shared" si="1"/>
        <v>2</v>
      </c>
      <c r="Z89" s="6" t="str">
        <f t="shared" si="2"/>
        <v>Long</v>
      </c>
      <c r="AA89" s="4"/>
    </row>
    <row r="90">
      <c r="A90" s="5">
        <v>89.0</v>
      </c>
      <c r="B90" s="6" t="s">
        <v>929</v>
      </c>
      <c r="C90" s="5">
        <v>1959.0</v>
      </c>
      <c r="D90" s="6" t="s">
        <v>930</v>
      </c>
      <c r="E90" s="5">
        <v>121.0</v>
      </c>
      <c r="F90" s="6" t="s">
        <v>931</v>
      </c>
      <c r="G90" s="6" t="s">
        <v>137</v>
      </c>
      <c r="H90" s="6" t="s">
        <v>932</v>
      </c>
      <c r="I90" s="6" t="s">
        <v>933</v>
      </c>
      <c r="J90" s="6" t="s">
        <v>934</v>
      </c>
      <c r="K90" s="6" t="s">
        <v>30</v>
      </c>
      <c r="L90" s="6" t="s">
        <v>31</v>
      </c>
      <c r="M90" s="6" t="s">
        <v>935</v>
      </c>
      <c r="N90" s="6"/>
      <c r="O90" s="8">
        <v>8.3</v>
      </c>
      <c r="P90" s="9">
        <v>189098.0</v>
      </c>
      <c r="Q90" s="6" t="s">
        <v>936</v>
      </c>
      <c r="R90" s="6" t="s">
        <v>34</v>
      </c>
      <c r="S90" s="6" t="s">
        <v>703</v>
      </c>
      <c r="T90" s="10">
        <v>4.0E7</v>
      </c>
      <c r="U90" s="6" t="s">
        <v>201</v>
      </c>
      <c r="V90" s="12" t="s">
        <v>937</v>
      </c>
      <c r="W90" s="6"/>
      <c r="X90" s="6" t="s">
        <v>938</v>
      </c>
      <c r="Y90" s="7">
        <f t="shared" si="1"/>
        <v>1</v>
      </c>
      <c r="Z90" s="6" t="str">
        <f t="shared" si="2"/>
        <v>Short</v>
      </c>
      <c r="AA90" s="4"/>
    </row>
    <row r="91">
      <c r="A91" s="5">
        <v>90.0</v>
      </c>
      <c r="B91" s="6" t="s">
        <v>939</v>
      </c>
      <c r="C91" s="5">
        <v>2005.0</v>
      </c>
      <c r="D91" s="6" t="s">
        <v>940</v>
      </c>
      <c r="E91" s="5">
        <v>140.0</v>
      </c>
      <c r="F91" s="6" t="s">
        <v>369</v>
      </c>
      <c r="G91" s="6" t="s">
        <v>64</v>
      </c>
      <c r="H91" s="6" t="s">
        <v>941</v>
      </c>
      <c r="I91" s="6" t="s">
        <v>942</v>
      </c>
      <c r="J91" s="6" t="s">
        <v>943</v>
      </c>
      <c r="K91" s="6" t="s">
        <v>944</v>
      </c>
      <c r="L91" s="6" t="s">
        <v>69</v>
      </c>
      <c r="M91" s="6" t="s">
        <v>945</v>
      </c>
      <c r="N91" s="7">
        <v>70.0</v>
      </c>
      <c r="O91" s="8">
        <v>8.3</v>
      </c>
      <c r="P91" s="9">
        <v>1053569.0</v>
      </c>
      <c r="Q91" s="6" t="s">
        <v>946</v>
      </c>
      <c r="R91" s="6" t="s">
        <v>34</v>
      </c>
      <c r="S91" s="6" t="s">
        <v>947</v>
      </c>
      <c r="T91" s="10">
        <v>3.73413297E8</v>
      </c>
      <c r="U91" s="6" t="s">
        <v>180</v>
      </c>
      <c r="V91" s="12" t="s">
        <v>948</v>
      </c>
      <c r="W91" s="6"/>
      <c r="X91" s="6" t="s">
        <v>339</v>
      </c>
      <c r="Y91" s="7">
        <f t="shared" si="1"/>
        <v>1</v>
      </c>
      <c r="Z91" s="6" t="str">
        <f t="shared" si="2"/>
        <v>Long</v>
      </c>
      <c r="AA91" s="4"/>
    </row>
    <row r="92">
      <c r="A92" s="5">
        <v>91.0</v>
      </c>
      <c r="B92" s="6" t="s">
        <v>949</v>
      </c>
      <c r="C92" s="5">
        <v>2009.0</v>
      </c>
      <c r="D92" s="6" t="s">
        <v>950</v>
      </c>
      <c r="E92" s="5">
        <v>96.0</v>
      </c>
      <c r="F92" s="6" t="s">
        <v>794</v>
      </c>
      <c r="G92" s="6" t="s">
        <v>951</v>
      </c>
      <c r="H92" s="6" t="s">
        <v>952</v>
      </c>
      <c r="I92" s="6" t="s">
        <v>953</v>
      </c>
      <c r="J92" s="6" t="s">
        <v>954</v>
      </c>
      <c r="K92" s="6" t="s">
        <v>30</v>
      </c>
      <c r="L92" s="6" t="s">
        <v>31</v>
      </c>
      <c r="M92" s="6" t="s">
        <v>955</v>
      </c>
      <c r="N92" s="7">
        <v>88.0</v>
      </c>
      <c r="O92" s="8">
        <v>8.3</v>
      </c>
      <c r="P92" s="9">
        <v>727405.0</v>
      </c>
      <c r="Q92" s="6" t="s">
        <v>956</v>
      </c>
      <c r="R92" s="6" t="s">
        <v>34</v>
      </c>
      <c r="S92" s="11">
        <v>40097.0</v>
      </c>
      <c r="T92" s="10">
        <v>7.35099082E8</v>
      </c>
      <c r="U92" s="6" t="s">
        <v>600</v>
      </c>
      <c r="V92" s="12" t="s">
        <v>957</v>
      </c>
      <c r="W92" s="6"/>
      <c r="X92" s="6" t="s">
        <v>958</v>
      </c>
      <c r="Y92" s="7">
        <f t="shared" si="1"/>
        <v>1</v>
      </c>
      <c r="Z92" s="6" t="str">
        <f t="shared" si="2"/>
        <v>Short</v>
      </c>
      <c r="AA92" s="4"/>
    </row>
    <row r="93">
      <c r="A93" s="5">
        <v>92.0</v>
      </c>
      <c r="B93" s="6" t="s">
        <v>959</v>
      </c>
      <c r="C93" s="5">
        <v>1949.0</v>
      </c>
      <c r="D93" s="6" t="s">
        <v>960</v>
      </c>
      <c r="E93" s="5">
        <v>93.0</v>
      </c>
      <c r="F93" s="6" t="s">
        <v>961</v>
      </c>
      <c r="G93" s="6" t="s">
        <v>182</v>
      </c>
      <c r="H93" s="6" t="s">
        <v>962</v>
      </c>
      <c r="I93" s="6" t="s">
        <v>963</v>
      </c>
      <c r="J93" s="6" t="s">
        <v>964</v>
      </c>
      <c r="K93" s="6" t="s">
        <v>386</v>
      </c>
      <c r="L93" s="6" t="s">
        <v>881</v>
      </c>
      <c r="M93" s="6" t="s">
        <v>965</v>
      </c>
      <c r="N93" s="6"/>
      <c r="O93" s="8">
        <v>8.3</v>
      </c>
      <c r="P93" s="9">
        <v>122343.0</v>
      </c>
      <c r="Q93" s="6" t="s">
        <v>966</v>
      </c>
      <c r="R93" s="6" t="s">
        <v>34</v>
      </c>
      <c r="S93" s="6" t="s">
        <v>967</v>
      </c>
      <c r="T93" s="10">
        <v>449191.0</v>
      </c>
      <c r="U93" s="6" t="s">
        <v>968</v>
      </c>
      <c r="V93" s="12" t="s">
        <v>969</v>
      </c>
      <c r="W93" s="6"/>
      <c r="X93" s="6" t="s">
        <v>756</v>
      </c>
      <c r="Y93" s="7">
        <f t="shared" si="1"/>
        <v>1</v>
      </c>
      <c r="Z93" s="6" t="str">
        <f t="shared" si="2"/>
        <v>Short</v>
      </c>
      <c r="AA93" s="4"/>
    </row>
    <row r="94">
      <c r="A94" s="5">
        <v>93.0</v>
      </c>
      <c r="B94" s="6" t="s">
        <v>970</v>
      </c>
      <c r="C94" s="5">
        <v>1992.0</v>
      </c>
      <c r="D94" s="11">
        <v>33793.0</v>
      </c>
      <c r="E94" s="5">
        <v>131.0</v>
      </c>
      <c r="F94" s="6" t="s">
        <v>552</v>
      </c>
      <c r="G94" s="6" t="s">
        <v>225</v>
      </c>
      <c r="H94" s="6" t="s">
        <v>971</v>
      </c>
      <c r="I94" s="6" t="s">
        <v>972</v>
      </c>
      <c r="J94" s="6" t="s">
        <v>973</v>
      </c>
      <c r="K94" s="6" t="s">
        <v>30</v>
      </c>
      <c r="L94" s="6" t="s">
        <v>31</v>
      </c>
      <c r="M94" s="6" t="s">
        <v>974</v>
      </c>
      <c r="N94" s="7">
        <v>82.0</v>
      </c>
      <c r="O94" s="8">
        <v>8.2</v>
      </c>
      <c r="P94" s="9">
        <v>298035.0</v>
      </c>
      <c r="Q94" s="6" t="s">
        <v>975</v>
      </c>
      <c r="R94" s="6" t="s">
        <v>34</v>
      </c>
      <c r="S94" s="6" t="s">
        <v>212</v>
      </c>
      <c r="T94" s="10">
        <v>1.59157447E8</v>
      </c>
      <c r="U94" s="6" t="s">
        <v>180</v>
      </c>
      <c r="V94" s="6"/>
      <c r="W94" s="6"/>
      <c r="X94" s="6" t="s">
        <v>976</v>
      </c>
      <c r="Y94" s="7">
        <f t="shared" si="1"/>
        <v>2</v>
      </c>
      <c r="Z94" s="6" t="str">
        <f t="shared" si="2"/>
        <v>Long</v>
      </c>
      <c r="AA94" s="4"/>
    </row>
    <row r="95">
      <c r="A95" s="5">
        <v>94.0</v>
      </c>
      <c r="B95" s="6" t="s">
        <v>977</v>
      </c>
      <c r="C95" s="5">
        <v>1961.0</v>
      </c>
      <c r="D95" s="6" t="s">
        <v>978</v>
      </c>
      <c r="E95" s="5">
        <v>186.0</v>
      </c>
      <c r="F95" s="6" t="s">
        <v>290</v>
      </c>
      <c r="G95" s="6" t="s">
        <v>979</v>
      </c>
      <c r="H95" s="6" t="s">
        <v>980</v>
      </c>
      <c r="I95" s="6" t="s">
        <v>981</v>
      </c>
      <c r="J95" s="6" t="s">
        <v>982</v>
      </c>
      <c r="K95" s="6" t="s">
        <v>576</v>
      </c>
      <c r="L95" s="6" t="s">
        <v>31</v>
      </c>
      <c r="M95" s="6" t="s">
        <v>983</v>
      </c>
      <c r="N95" s="6"/>
      <c r="O95" s="8">
        <v>8.3</v>
      </c>
      <c r="P95" s="9">
        <v>49303.0</v>
      </c>
      <c r="Q95" s="6" t="s">
        <v>984</v>
      </c>
      <c r="R95" s="6" t="s">
        <v>34</v>
      </c>
      <c r="S95" s="11">
        <v>38177.0</v>
      </c>
      <c r="T95" s="10">
        <v>1.0E7</v>
      </c>
      <c r="U95" s="6" t="s">
        <v>201</v>
      </c>
      <c r="V95" s="6"/>
      <c r="W95" s="6"/>
      <c r="X95" s="6" t="s">
        <v>195</v>
      </c>
      <c r="Y95" s="7">
        <f t="shared" si="1"/>
        <v>2</v>
      </c>
      <c r="Z95" s="6" t="str">
        <f t="shared" si="2"/>
        <v>Long</v>
      </c>
      <c r="AA95" s="4"/>
    </row>
    <row r="96">
      <c r="A96" s="5">
        <v>95.0</v>
      </c>
      <c r="B96" s="6" t="s">
        <v>985</v>
      </c>
      <c r="C96" s="5">
        <v>1980.0</v>
      </c>
      <c r="D96" s="6" t="s">
        <v>986</v>
      </c>
      <c r="E96" s="5">
        <v>129.0</v>
      </c>
      <c r="F96" s="6" t="s">
        <v>987</v>
      </c>
      <c r="G96" s="6" t="s">
        <v>205</v>
      </c>
      <c r="H96" s="6" t="s">
        <v>988</v>
      </c>
      <c r="I96" s="6" t="s">
        <v>989</v>
      </c>
      <c r="J96" s="6" t="s">
        <v>990</v>
      </c>
      <c r="K96" s="6" t="s">
        <v>30</v>
      </c>
      <c r="L96" s="6" t="s">
        <v>31</v>
      </c>
      <c r="M96" s="6" t="s">
        <v>991</v>
      </c>
      <c r="N96" s="7">
        <v>92.0</v>
      </c>
      <c r="O96" s="8">
        <v>8.2</v>
      </c>
      <c r="P96" s="9">
        <v>251296.0</v>
      </c>
      <c r="Q96" s="6" t="s">
        <v>992</v>
      </c>
      <c r="R96" s="6" t="s">
        <v>34</v>
      </c>
      <c r="S96" s="11">
        <v>36533.0</v>
      </c>
      <c r="T96" s="10">
        <v>2.3383987E7</v>
      </c>
      <c r="U96" s="6" t="s">
        <v>201</v>
      </c>
      <c r="V96" s="6"/>
      <c r="W96" s="6"/>
      <c r="X96" s="6" t="s">
        <v>993</v>
      </c>
      <c r="Y96" s="7">
        <f t="shared" si="1"/>
        <v>1</v>
      </c>
      <c r="Z96" s="6" t="str">
        <f t="shared" si="2"/>
        <v>Long</v>
      </c>
      <c r="AA96" s="4"/>
    </row>
    <row r="97">
      <c r="A97" s="5">
        <v>96.0</v>
      </c>
      <c r="B97" s="6" t="s">
        <v>994</v>
      </c>
      <c r="C97" s="5">
        <v>1963.0</v>
      </c>
      <c r="D97" s="11">
        <v>23108.0</v>
      </c>
      <c r="E97" s="5">
        <v>172.0</v>
      </c>
      <c r="F97" s="6" t="s">
        <v>995</v>
      </c>
      <c r="G97" s="6" t="s">
        <v>791</v>
      </c>
      <c r="H97" s="6" t="s">
        <v>996</v>
      </c>
      <c r="I97" s="6" t="s">
        <v>997</v>
      </c>
      <c r="J97" s="6" t="s">
        <v>998</v>
      </c>
      <c r="K97" s="6" t="s">
        <v>999</v>
      </c>
      <c r="L97" s="6" t="s">
        <v>31</v>
      </c>
      <c r="M97" s="6" t="s">
        <v>1000</v>
      </c>
      <c r="N97" s="6"/>
      <c r="O97" s="8">
        <v>8.2</v>
      </c>
      <c r="P97" s="9">
        <v>177901.0</v>
      </c>
      <c r="Q97" s="6" t="s">
        <v>1001</v>
      </c>
      <c r="R97" s="6" t="s">
        <v>34</v>
      </c>
      <c r="S97" s="11">
        <v>38666.0</v>
      </c>
      <c r="T97" s="10">
        <v>1.21E7</v>
      </c>
      <c r="U97" s="6" t="s">
        <v>1002</v>
      </c>
      <c r="V97" s="6"/>
      <c r="W97" s="6"/>
      <c r="X97" s="6" t="s">
        <v>1003</v>
      </c>
      <c r="Y97" s="7">
        <f t="shared" si="1"/>
        <v>1</v>
      </c>
      <c r="Z97" s="6" t="str">
        <f t="shared" si="2"/>
        <v>Long</v>
      </c>
      <c r="AA97" s="4"/>
    </row>
    <row r="98">
      <c r="A98" s="5">
        <v>97.0</v>
      </c>
      <c r="B98" s="6" t="s">
        <v>1004</v>
      </c>
      <c r="C98" s="5">
        <v>1995.0</v>
      </c>
      <c r="D98" s="6" t="s">
        <v>1005</v>
      </c>
      <c r="E98" s="5">
        <v>170.0</v>
      </c>
      <c r="F98" s="6" t="s">
        <v>63</v>
      </c>
      <c r="G98" s="6" t="s">
        <v>958</v>
      </c>
      <c r="H98" s="6" t="s">
        <v>958</v>
      </c>
      <c r="I98" s="6" t="s">
        <v>1006</v>
      </c>
      <c r="J98" s="6" t="s">
        <v>1007</v>
      </c>
      <c r="K98" s="6" t="s">
        <v>428</v>
      </c>
      <c r="L98" s="6" t="s">
        <v>31</v>
      </c>
      <c r="M98" s="6" t="s">
        <v>1008</v>
      </c>
      <c r="N98" s="7">
        <v>76.0</v>
      </c>
      <c r="O98" s="8">
        <v>8.2</v>
      </c>
      <c r="P98" s="9">
        <v>461331.0</v>
      </c>
      <c r="Q98" s="6" t="s">
        <v>1009</v>
      </c>
      <c r="R98" s="6" t="s">
        <v>34</v>
      </c>
      <c r="S98" s="6" t="s">
        <v>1010</v>
      </c>
      <c r="T98" s="10">
        <v>1.87436818E8</v>
      </c>
      <c r="U98" s="6" t="s">
        <v>213</v>
      </c>
      <c r="V98" s="6"/>
      <c r="W98" s="6"/>
      <c r="X98" s="6" t="s">
        <v>1011</v>
      </c>
      <c r="Y98" s="7">
        <f t="shared" si="1"/>
        <v>2</v>
      </c>
      <c r="Z98" s="6" t="str">
        <f t="shared" si="2"/>
        <v>Long</v>
      </c>
      <c r="AA98" s="4"/>
    </row>
    <row r="99">
      <c r="A99" s="5">
        <v>98.0</v>
      </c>
      <c r="B99" s="6" t="s">
        <v>1012</v>
      </c>
      <c r="C99" s="5">
        <v>1988.0</v>
      </c>
      <c r="D99" s="6" t="s">
        <v>1013</v>
      </c>
      <c r="E99" s="5">
        <v>131.0</v>
      </c>
      <c r="F99" s="6" t="s">
        <v>583</v>
      </c>
      <c r="G99" s="6" t="s">
        <v>782</v>
      </c>
      <c r="H99" s="6" t="s">
        <v>1014</v>
      </c>
      <c r="I99" s="6" t="s">
        <v>1015</v>
      </c>
      <c r="J99" s="6" t="s">
        <v>1016</v>
      </c>
      <c r="K99" s="6" t="s">
        <v>1017</v>
      </c>
      <c r="L99" s="6" t="s">
        <v>31</v>
      </c>
      <c r="M99" s="6" t="s">
        <v>1018</v>
      </c>
      <c r="N99" s="7">
        <v>70.0</v>
      </c>
      <c r="O99" s="8">
        <v>8.2</v>
      </c>
      <c r="P99" s="9">
        <v>636557.0</v>
      </c>
      <c r="Q99" s="6" t="s">
        <v>1019</v>
      </c>
      <c r="R99" s="6" t="s">
        <v>34</v>
      </c>
      <c r="S99" s="11">
        <v>36406.0</v>
      </c>
      <c r="T99" s="10">
        <v>1.40767956E8</v>
      </c>
      <c r="U99" s="6" t="s">
        <v>135</v>
      </c>
      <c r="V99" s="12" t="s">
        <v>1020</v>
      </c>
      <c r="W99" s="6"/>
      <c r="X99" s="6" t="s">
        <v>634</v>
      </c>
      <c r="Y99" s="7">
        <f t="shared" si="1"/>
        <v>2</v>
      </c>
      <c r="Z99" s="6" t="str">
        <f t="shared" si="2"/>
        <v>Long</v>
      </c>
      <c r="AA99" s="4"/>
    </row>
    <row r="100">
      <c r="A100" s="5">
        <v>99.0</v>
      </c>
      <c r="B100" s="6" t="s">
        <v>1021</v>
      </c>
      <c r="C100" s="5">
        <v>1925.0</v>
      </c>
      <c r="D100" s="6"/>
      <c r="E100" s="5">
        <v>95.0</v>
      </c>
      <c r="F100" s="6" t="s">
        <v>1022</v>
      </c>
      <c r="G100" s="6" t="s">
        <v>192</v>
      </c>
      <c r="H100" s="6" t="s">
        <v>192</v>
      </c>
      <c r="I100" s="6" t="s">
        <v>1023</v>
      </c>
      <c r="J100" s="6" t="s">
        <v>1024</v>
      </c>
      <c r="K100" s="6" t="s">
        <v>30</v>
      </c>
      <c r="L100" s="6" t="s">
        <v>31</v>
      </c>
      <c r="M100" s="6" t="s">
        <v>1025</v>
      </c>
      <c r="N100" s="6"/>
      <c r="O100" s="8">
        <v>8.2</v>
      </c>
      <c r="P100" s="9">
        <v>73848.0</v>
      </c>
      <c r="Q100" s="6" t="s">
        <v>1026</v>
      </c>
      <c r="R100" s="6" t="s">
        <v>34</v>
      </c>
      <c r="S100" s="6" t="s">
        <v>1027</v>
      </c>
      <c r="T100" s="10">
        <v>2500000.0</v>
      </c>
      <c r="U100" s="6" t="s">
        <v>1028</v>
      </c>
      <c r="V100" s="6"/>
      <c r="W100" s="6"/>
      <c r="X100" s="6" t="s">
        <v>1029</v>
      </c>
      <c r="Y100" s="7">
        <f t="shared" si="1"/>
        <v>2</v>
      </c>
      <c r="Z100" s="6" t="str">
        <f t="shared" si="2"/>
        <v>Short</v>
      </c>
      <c r="AA100" s="4"/>
    </row>
    <row r="101">
      <c r="A101" s="5">
        <v>100.0</v>
      </c>
      <c r="B101" s="6" t="s">
        <v>1030</v>
      </c>
      <c r="C101" s="5">
        <v>1974.0</v>
      </c>
      <c r="D101" s="6" t="s">
        <v>1031</v>
      </c>
      <c r="E101" s="5">
        <v>130.0</v>
      </c>
      <c r="F101" s="6" t="s">
        <v>1032</v>
      </c>
      <c r="G101" s="6" t="s">
        <v>382</v>
      </c>
      <c r="H101" s="6" t="s">
        <v>1033</v>
      </c>
      <c r="I101" s="6" t="s">
        <v>1034</v>
      </c>
      <c r="J101" s="6" t="s">
        <v>1035</v>
      </c>
      <c r="K101" s="6" t="s">
        <v>1036</v>
      </c>
      <c r="L101" s="6" t="s">
        <v>31</v>
      </c>
      <c r="M101" s="6" t="s">
        <v>1037</v>
      </c>
      <c r="N101" s="7">
        <v>86.0</v>
      </c>
      <c r="O101" s="8">
        <v>8.2</v>
      </c>
      <c r="P101" s="9">
        <v>232188.0</v>
      </c>
      <c r="Q101" s="6" t="s">
        <v>1038</v>
      </c>
      <c r="R101" s="6" t="s">
        <v>34</v>
      </c>
      <c r="S101" s="6" t="s">
        <v>1039</v>
      </c>
      <c r="T101" s="10">
        <v>2.92E7</v>
      </c>
      <c r="U101" s="6" t="s">
        <v>47</v>
      </c>
      <c r="V101" s="6"/>
      <c r="W101" s="6"/>
      <c r="X101" s="6" t="s">
        <v>1040</v>
      </c>
      <c r="Y101" s="7">
        <f t="shared" si="1"/>
        <v>1</v>
      </c>
      <c r="Z101" s="6" t="str">
        <f t="shared" si="2"/>
        <v>Long</v>
      </c>
      <c r="AA101" s="4"/>
    </row>
    <row r="102">
      <c r="A102" s="5">
        <v>101.0</v>
      </c>
      <c r="B102" s="6" t="s">
        <v>1041</v>
      </c>
      <c r="C102" s="5">
        <v>1954.0</v>
      </c>
      <c r="D102" s="6" t="s">
        <v>1042</v>
      </c>
      <c r="E102" s="5">
        <v>108.0</v>
      </c>
      <c r="F102" s="6" t="s">
        <v>258</v>
      </c>
      <c r="G102" s="6" t="s">
        <v>393</v>
      </c>
      <c r="H102" s="6" t="s">
        <v>1043</v>
      </c>
      <c r="I102" s="6" t="s">
        <v>1044</v>
      </c>
      <c r="J102" s="6" t="s">
        <v>1045</v>
      </c>
      <c r="K102" s="6" t="s">
        <v>30</v>
      </c>
      <c r="L102" s="6" t="s">
        <v>31</v>
      </c>
      <c r="M102" s="6" t="s">
        <v>1046</v>
      </c>
      <c r="N102" s="7">
        <v>88.0</v>
      </c>
      <c r="O102" s="8">
        <v>8.2</v>
      </c>
      <c r="P102" s="9">
        <v>109591.0</v>
      </c>
      <c r="Q102" s="6" t="s">
        <v>1047</v>
      </c>
      <c r="R102" s="6" t="s">
        <v>34</v>
      </c>
      <c r="S102" s="6" t="s">
        <v>1048</v>
      </c>
      <c r="T102" s="10">
        <v>9600000.0</v>
      </c>
      <c r="U102" s="6" t="s">
        <v>539</v>
      </c>
      <c r="V102" s="6"/>
      <c r="W102" s="6"/>
      <c r="X102" s="6" t="s">
        <v>1049</v>
      </c>
      <c r="Y102" s="7">
        <f t="shared" si="1"/>
        <v>2</v>
      </c>
      <c r="Z102" s="6" t="str">
        <f t="shared" si="2"/>
        <v>Short</v>
      </c>
      <c r="AA102" s="4"/>
    </row>
    <row r="103">
      <c r="A103" s="5">
        <v>102.0</v>
      </c>
      <c r="B103" s="6" t="s">
        <v>1050</v>
      </c>
      <c r="C103" s="5">
        <v>1939.0</v>
      </c>
      <c r="D103" s="6" t="s">
        <v>1051</v>
      </c>
      <c r="E103" s="5">
        <v>129.0</v>
      </c>
      <c r="F103" s="6" t="s">
        <v>1052</v>
      </c>
      <c r="G103" s="6" t="s">
        <v>247</v>
      </c>
      <c r="H103" s="6" t="s">
        <v>1053</v>
      </c>
      <c r="I103" s="6" t="s">
        <v>1054</v>
      </c>
      <c r="J103" s="6" t="s">
        <v>1055</v>
      </c>
      <c r="K103" s="6" t="s">
        <v>30</v>
      </c>
      <c r="L103" s="6" t="s">
        <v>31</v>
      </c>
      <c r="M103" s="6" t="s">
        <v>1056</v>
      </c>
      <c r="N103" s="6"/>
      <c r="O103" s="8">
        <v>8.2</v>
      </c>
      <c r="P103" s="9">
        <v>83328.0</v>
      </c>
      <c r="Q103" s="6" t="s">
        <v>1057</v>
      </c>
      <c r="R103" s="6" t="s">
        <v>34</v>
      </c>
      <c r="S103" s="6" t="s">
        <v>1058</v>
      </c>
      <c r="T103" s="10">
        <v>9000000.0</v>
      </c>
      <c r="U103" s="6" t="s">
        <v>1059</v>
      </c>
      <c r="V103" s="12" t="s">
        <v>1060</v>
      </c>
      <c r="W103" s="6"/>
      <c r="X103" s="6" t="s">
        <v>951</v>
      </c>
      <c r="Y103" s="7">
        <f t="shared" si="1"/>
        <v>1</v>
      </c>
      <c r="Z103" s="6" t="str">
        <f t="shared" si="2"/>
        <v>Long</v>
      </c>
      <c r="AA103" s="4"/>
    </row>
    <row r="104">
      <c r="A104" s="5">
        <v>103.0</v>
      </c>
      <c r="B104" s="6" t="s">
        <v>1061</v>
      </c>
      <c r="C104" s="5">
        <v>1926.0</v>
      </c>
      <c r="D104" s="6" t="s">
        <v>1062</v>
      </c>
      <c r="E104" s="5">
        <v>67.0</v>
      </c>
      <c r="F104" s="6" t="s">
        <v>1063</v>
      </c>
      <c r="G104" s="6" t="s">
        <v>234</v>
      </c>
      <c r="H104" s="6" t="s">
        <v>1064</v>
      </c>
      <c r="I104" s="6" t="s">
        <v>1065</v>
      </c>
      <c r="J104" s="6" t="s">
        <v>1066</v>
      </c>
      <c r="K104" s="6" t="s">
        <v>30</v>
      </c>
      <c r="L104" s="6" t="s">
        <v>31</v>
      </c>
      <c r="M104" s="6" t="s">
        <v>1067</v>
      </c>
      <c r="N104" s="6"/>
      <c r="O104" s="8">
        <v>8.2</v>
      </c>
      <c r="P104" s="9">
        <v>58327.0</v>
      </c>
      <c r="Q104" s="6" t="s">
        <v>1068</v>
      </c>
      <c r="R104" s="6" t="s">
        <v>34</v>
      </c>
      <c r="S104" s="6" t="s">
        <v>1069</v>
      </c>
      <c r="T104" s="10">
        <v>1000000.0</v>
      </c>
      <c r="U104" s="6" t="s">
        <v>1070</v>
      </c>
      <c r="V104" s="6"/>
      <c r="W104" s="6"/>
      <c r="X104" s="6" t="s">
        <v>1071</v>
      </c>
      <c r="Y104" s="7">
        <f t="shared" si="1"/>
        <v>1</v>
      </c>
      <c r="Z104" s="6" t="str">
        <f t="shared" si="2"/>
        <v>Short</v>
      </c>
      <c r="AA104" s="4"/>
    </row>
    <row r="105">
      <c r="A105" s="5">
        <v>104.0</v>
      </c>
      <c r="B105" s="6" t="s">
        <v>1072</v>
      </c>
      <c r="C105" s="5">
        <v>2015.0</v>
      </c>
      <c r="D105" s="6" t="s">
        <v>1073</v>
      </c>
      <c r="E105" s="5">
        <v>95.0</v>
      </c>
      <c r="F105" s="6" t="s">
        <v>794</v>
      </c>
      <c r="G105" s="6" t="s">
        <v>1074</v>
      </c>
      <c r="H105" s="6" t="s">
        <v>1075</v>
      </c>
      <c r="I105" s="6" t="s">
        <v>1076</v>
      </c>
      <c r="J105" s="6" t="s">
        <v>1077</v>
      </c>
      <c r="K105" s="6" t="s">
        <v>30</v>
      </c>
      <c r="L105" s="6" t="s">
        <v>31</v>
      </c>
      <c r="M105" s="6" t="s">
        <v>1078</v>
      </c>
      <c r="N105" s="7">
        <v>94.0</v>
      </c>
      <c r="O105" s="8">
        <v>8.2</v>
      </c>
      <c r="P105" s="9">
        <v>421211.0</v>
      </c>
      <c r="Q105" s="6" t="s">
        <v>1079</v>
      </c>
      <c r="R105" s="6" t="s">
        <v>34</v>
      </c>
      <c r="S105" s="11">
        <v>42074.0</v>
      </c>
      <c r="T105" s="10">
        <v>8.57611174E8</v>
      </c>
      <c r="U105" s="6" t="s">
        <v>1080</v>
      </c>
      <c r="V105" s="12" t="s">
        <v>1081</v>
      </c>
      <c r="W105" s="6"/>
      <c r="X105" s="6" t="s">
        <v>1074</v>
      </c>
      <c r="Y105" s="7">
        <f t="shared" si="1"/>
        <v>1</v>
      </c>
      <c r="Z105" s="6" t="str">
        <f t="shared" si="2"/>
        <v>Short</v>
      </c>
      <c r="AA105" s="4"/>
    </row>
    <row r="106">
      <c r="A106" s="5">
        <v>105.0</v>
      </c>
      <c r="B106" s="6" t="s">
        <v>1082</v>
      </c>
      <c r="C106" s="5">
        <v>1957.0</v>
      </c>
      <c r="D106" s="6" t="s">
        <v>1083</v>
      </c>
      <c r="E106" s="5">
        <v>161.0</v>
      </c>
      <c r="F106" s="6" t="s">
        <v>838</v>
      </c>
      <c r="G106" s="6" t="s">
        <v>304</v>
      </c>
      <c r="H106" s="6" t="s">
        <v>1084</v>
      </c>
      <c r="I106" s="6" t="s">
        <v>1085</v>
      </c>
      <c r="J106" s="6" t="s">
        <v>1086</v>
      </c>
      <c r="K106" s="6" t="s">
        <v>1087</v>
      </c>
      <c r="L106" s="6" t="s">
        <v>524</v>
      </c>
      <c r="M106" s="6" t="s">
        <v>1088</v>
      </c>
      <c r="N106" s="6"/>
      <c r="O106" s="8">
        <v>8.2</v>
      </c>
      <c r="P106" s="9">
        <v>161564.0</v>
      </c>
      <c r="Q106" s="6" t="s">
        <v>1089</v>
      </c>
      <c r="R106" s="6" t="s">
        <v>34</v>
      </c>
      <c r="S106" s="6" t="s">
        <v>452</v>
      </c>
      <c r="T106" s="10">
        <v>3.06E7</v>
      </c>
      <c r="U106" s="6" t="s">
        <v>36</v>
      </c>
      <c r="V106" s="6"/>
      <c r="W106" s="6"/>
      <c r="X106" s="6" t="s">
        <v>1090</v>
      </c>
      <c r="Y106" s="7">
        <f t="shared" si="1"/>
        <v>1</v>
      </c>
      <c r="Z106" s="6" t="str">
        <f t="shared" si="2"/>
        <v>Long</v>
      </c>
      <c r="AA106" s="4"/>
    </row>
    <row r="107">
      <c r="A107" s="5">
        <v>106.0</v>
      </c>
      <c r="B107" s="6" t="s">
        <v>1091</v>
      </c>
      <c r="C107" s="5">
        <v>2015.0</v>
      </c>
      <c r="D107" s="6" t="s">
        <v>1092</v>
      </c>
      <c r="E107" s="5">
        <v>118.0</v>
      </c>
      <c r="F107" s="6" t="s">
        <v>127</v>
      </c>
      <c r="G107" s="6" t="s">
        <v>872</v>
      </c>
      <c r="H107" s="6" t="s">
        <v>1093</v>
      </c>
      <c r="I107" s="6" t="s">
        <v>1094</v>
      </c>
      <c r="J107" s="6" t="s">
        <v>1095</v>
      </c>
      <c r="K107" s="6" t="s">
        <v>30</v>
      </c>
      <c r="L107" s="6" t="s">
        <v>1096</v>
      </c>
      <c r="M107" s="6" t="s">
        <v>1097</v>
      </c>
      <c r="N107" s="7">
        <v>86.0</v>
      </c>
      <c r="O107" s="8">
        <v>8.2</v>
      </c>
      <c r="P107" s="9">
        <v>226372.0</v>
      </c>
      <c r="Q107" s="6" t="s">
        <v>1098</v>
      </c>
      <c r="R107" s="6" t="s">
        <v>34</v>
      </c>
      <c r="S107" s="11">
        <v>42372.0</v>
      </c>
      <c r="T107" s="10">
        <v>3.6262783E7</v>
      </c>
      <c r="U107" s="6" t="s">
        <v>1099</v>
      </c>
      <c r="V107" s="12" t="s">
        <v>1100</v>
      </c>
      <c r="W107" s="6"/>
      <c r="X107" s="6" t="s">
        <v>101</v>
      </c>
      <c r="Y107" s="7">
        <f t="shared" si="1"/>
        <v>3</v>
      </c>
      <c r="Z107" s="6" t="str">
        <f t="shared" si="2"/>
        <v>Short</v>
      </c>
      <c r="AA107" s="4"/>
    </row>
    <row r="108">
      <c r="A108" s="5">
        <v>107.0</v>
      </c>
      <c r="B108" s="6" t="s">
        <v>1101</v>
      </c>
      <c r="C108" s="5">
        <v>2016.0</v>
      </c>
      <c r="D108" s="6" t="s">
        <v>1102</v>
      </c>
      <c r="E108" s="5">
        <v>128.0</v>
      </c>
      <c r="F108" s="6" t="s">
        <v>1103</v>
      </c>
      <c r="G108" s="6" t="s">
        <v>255</v>
      </c>
      <c r="H108" s="6" t="s">
        <v>255</v>
      </c>
      <c r="I108" s="6" t="s">
        <v>1104</v>
      </c>
      <c r="J108" s="6" t="s">
        <v>1105</v>
      </c>
      <c r="K108" s="6" t="s">
        <v>30</v>
      </c>
      <c r="L108" s="6" t="s">
        <v>31</v>
      </c>
      <c r="M108" s="6" t="s">
        <v>1106</v>
      </c>
      <c r="N108" s="7">
        <v>93.0</v>
      </c>
      <c r="O108" s="8">
        <v>8.2</v>
      </c>
      <c r="P108" s="9">
        <v>272059.0</v>
      </c>
      <c r="Q108" s="6" t="s">
        <v>1107</v>
      </c>
      <c r="R108" s="6" t="s">
        <v>34</v>
      </c>
      <c r="S108" s="6" t="s">
        <v>1108</v>
      </c>
      <c r="T108" s="10">
        <v>4.46092357E8</v>
      </c>
      <c r="U108" s="6" t="s">
        <v>1109</v>
      </c>
      <c r="V108" s="12" t="s">
        <v>1110</v>
      </c>
      <c r="W108" s="6"/>
      <c r="X108" s="6" t="s">
        <v>1111</v>
      </c>
      <c r="Y108" s="7">
        <f t="shared" si="1"/>
        <v>2</v>
      </c>
      <c r="Z108" s="6" t="str">
        <f t="shared" si="2"/>
        <v>Long</v>
      </c>
      <c r="AA108" s="4"/>
    </row>
    <row r="109">
      <c r="A109" s="5">
        <v>108.0</v>
      </c>
      <c r="B109" s="6" t="s">
        <v>1112</v>
      </c>
      <c r="C109" s="5">
        <v>2017.0</v>
      </c>
      <c r="D109" s="11">
        <v>42797.0</v>
      </c>
      <c r="E109" s="5">
        <v>137.0</v>
      </c>
      <c r="F109" s="6" t="s">
        <v>1113</v>
      </c>
      <c r="G109" s="6" t="s">
        <v>680</v>
      </c>
      <c r="H109" s="6" t="s">
        <v>1114</v>
      </c>
      <c r="I109" s="6" t="s">
        <v>1115</v>
      </c>
      <c r="J109" s="6" t="s">
        <v>1116</v>
      </c>
      <c r="K109" s="6" t="s">
        <v>428</v>
      </c>
      <c r="L109" s="6" t="s">
        <v>1117</v>
      </c>
      <c r="M109" s="6" t="s">
        <v>1118</v>
      </c>
      <c r="N109" s="7">
        <v>77.0</v>
      </c>
      <c r="O109" s="8">
        <v>8.3</v>
      </c>
      <c r="P109" s="9">
        <v>316354.0</v>
      </c>
      <c r="Q109" s="6" t="s">
        <v>1119</v>
      </c>
      <c r="R109" s="6" t="s">
        <v>34</v>
      </c>
      <c r="S109" s="6" t="s">
        <v>1120</v>
      </c>
      <c r="T109" s="10">
        <v>6.1917995E8</v>
      </c>
      <c r="U109" s="6" t="s">
        <v>135</v>
      </c>
      <c r="V109" s="12" t="s">
        <v>1121</v>
      </c>
      <c r="W109" s="6"/>
      <c r="X109" s="6" t="s">
        <v>115</v>
      </c>
      <c r="Y109" s="7">
        <f t="shared" si="1"/>
        <v>4</v>
      </c>
      <c r="Z109" s="6" t="str">
        <f t="shared" si="2"/>
        <v>Long</v>
      </c>
      <c r="AA109" s="4"/>
    </row>
    <row r="110">
      <c r="A110" s="5">
        <v>109.0</v>
      </c>
      <c r="B110" s="6" t="s">
        <v>1122</v>
      </c>
      <c r="C110" s="5">
        <v>1982.0</v>
      </c>
      <c r="D110" s="6" t="s">
        <v>1123</v>
      </c>
      <c r="E110" s="5">
        <v>117.0</v>
      </c>
      <c r="F110" s="6" t="s">
        <v>1124</v>
      </c>
      <c r="G110" s="6" t="s">
        <v>446</v>
      </c>
      <c r="H110" s="6" t="s">
        <v>1125</v>
      </c>
      <c r="I110" s="6" t="s">
        <v>1126</v>
      </c>
      <c r="J110" s="6" t="s">
        <v>1127</v>
      </c>
      <c r="K110" s="6" t="s">
        <v>1128</v>
      </c>
      <c r="L110" s="6" t="s">
        <v>1129</v>
      </c>
      <c r="M110" s="6" t="s">
        <v>1130</v>
      </c>
      <c r="N110" s="7">
        <v>89.0</v>
      </c>
      <c r="O110" s="8">
        <v>8.2</v>
      </c>
      <c r="P110" s="9">
        <v>499344.0</v>
      </c>
      <c r="Q110" s="6" t="s">
        <v>1131</v>
      </c>
      <c r="R110" s="6" t="s">
        <v>34</v>
      </c>
      <c r="S110" s="6" t="s">
        <v>1132</v>
      </c>
      <c r="T110" s="10">
        <v>3.3139618E7</v>
      </c>
      <c r="U110" s="6" t="s">
        <v>180</v>
      </c>
      <c r="V110" s="6"/>
      <c r="W110" s="6"/>
      <c r="X110" s="6" t="s">
        <v>839</v>
      </c>
      <c r="Y110" s="7">
        <f t="shared" si="1"/>
        <v>1</v>
      </c>
      <c r="Z110" s="6" t="str">
        <f t="shared" si="2"/>
        <v>Short</v>
      </c>
      <c r="AA110" s="4"/>
    </row>
    <row r="111">
      <c r="A111" s="5">
        <v>110.0</v>
      </c>
      <c r="B111" s="6" t="s">
        <v>1133</v>
      </c>
      <c r="C111" s="5">
        <v>1998.0</v>
      </c>
      <c r="D111" s="6" t="s">
        <v>1134</v>
      </c>
      <c r="E111" s="5">
        <v>107.0</v>
      </c>
      <c r="F111" s="6" t="s">
        <v>850</v>
      </c>
      <c r="G111" s="6" t="s">
        <v>580</v>
      </c>
      <c r="H111" s="6" t="s">
        <v>580</v>
      </c>
      <c r="I111" s="6" t="s">
        <v>1135</v>
      </c>
      <c r="J111" s="6" t="s">
        <v>1136</v>
      </c>
      <c r="K111" s="6" t="s">
        <v>30</v>
      </c>
      <c r="L111" s="6" t="s">
        <v>881</v>
      </c>
      <c r="M111" s="6" t="s">
        <v>1137</v>
      </c>
      <c r="N111" s="7">
        <v>66.0</v>
      </c>
      <c r="O111" s="8">
        <v>8.2</v>
      </c>
      <c r="P111" s="9">
        <v>442704.0</v>
      </c>
      <c r="Q111" s="6" t="s">
        <v>1138</v>
      </c>
      <c r="R111" s="6" t="s">
        <v>34</v>
      </c>
      <c r="S111" s="6" t="s">
        <v>1139</v>
      </c>
      <c r="T111" s="10">
        <v>2.8356188E7</v>
      </c>
      <c r="U111" s="6" t="s">
        <v>275</v>
      </c>
      <c r="V111" s="6"/>
      <c r="W111" s="6"/>
      <c r="X111" s="6" t="s">
        <v>1140</v>
      </c>
      <c r="Y111" s="7">
        <f t="shared" si="1"/>
        <v>1</v>
      </c>
      <c r="Z111" s="6" t="str">
        <f t="shared" si="2"/>
        <v>Short</v>
      </c>
      <c r="AA111" s="4"/>
    </row>
    <row r="112">
      <c r="A112" s="5">
        <v>111.0</v>
      </c>
      <c r="B112" s="6" t="s">
        <v>1141</v>
      </c>
      <c r="C112" s="5">
        <v>1995.0</v>
      </c>
      <c r="D112" s="6" t="s">
        <v>829</v>
      </c>
      <c r="E112" s="5">
        <v>178.0</v>
      </c>
      <c r="F112" s="6" t="s">
        <v>25</v>
      </c>
      <c r="G112" s="6" t="s">
        <v>205</v>
      </c>
      <c r="H112" s="6" t="s">
        <v>206</v>
      </c>
      <c r="I112" s="6" t="s">
        <v>1142</v>
      </c>
      <c r="J112" s="6" t="s">
        <v>1143</v>
      </c>
      <c r="K112" s="6" t="s">
        <v>30</v>
      </c>
      <c r="L112" s="6" t="s">
        <v>1144</v>
      </c>
      <c r="M112" s="6" t="s">
        <v>1145</v>
      </c>
      <c r="N112" s="7">
        <v>73.0</v>
      </c>
      <c r="O112" s="8">
        <v>8.2</v>
      </c>
      <c r="P112" s="9">
        <v>360941.0</v>
      </c>
      <c r="Q112" s="6" t="s">
        <v>1146</v>
      </c>
      <c r="R112" s="6" t="s">
        <v>34</v>
      </c>
      <c r="S112" s="6" t="s">
        <v>1147</v>
      </c>
      <c r="T112" s="10">
        <v>1.16112375E8</v>
      </c>
      <c r="U112" s="6" t="s">
        <v>94</v>
      </c>
      <c r="V112" s="6"/>
      <c r="W112" s="6"/>
      <c r="X112" s="6" t="s">
        <v>1148</v>
      </c>
      <c r="Y112" s="7">
        <f t="shared" si="1"/>
        <v>1</v>
      </c>
      <c r="Z112" s="6" t="str">
        <f t="shared" si="2"/>
        <v>Long</v>
      </c>
      <c r="AA112" s="4"/>
    </row>
    <row r="113">
      <c r="A113" s="5">
        <v>112.0</v>
      </c>
      <c r="B113" s="6" t="s">
        <v>1149</v>
      </c>
      <c r="C113" s="5">
        <v>2001.0</v>
      </c>
      <c r="D113" s="11">
        <v>37347.0</v>
      </c>
      <c r="E113" s="5">
        <v>135.0</v>
      </c>
      <c r="F113" s="6" t="s">
        <v>1150</v>
      </c>
      <c r="G113" s="6" t="s">
        <v>1151</v>
      </c>
      <c r="H113" s="6" t="s">
        <v>1152</v>
      </c>
      <c r="I113" s="6" t="s">
        <v>1153</v>
      </c>
      <c r="J113" s="6" t="s">
        <v>1154</v>
      </c>
      <c r="K113" s="6" t="s">
        <v>30</v>
      </c>
      <c r="L113" s="6" t="s">
        <v>31</v>
      </c>
      <c r="M113" s="6" t="s">
        <v>1155</v>
      </c>
      <c r="N113" s="7">
        <v>72.0</v>
      </c>
      <c r="O113" s="8">
        <v>8.2</v>
      </c>
      <c r="P113" s="9">
        <v>667901.0</v>
      </c>
      <c r="Q113" s="6" t="s">
        <v>1156</v>
      </c>
      <c r="R113" s="6" t="s">
        <v>34</v>
      </c>
      <c r="S113" s="6" t="s">
        <v>1157</v>
      </c>
      <c r="T113" s="10">
        <v>3.13542341E8</v>
      </c>
      <c r="U113" s="6" t="s">
        <v>94</v>
      </c>
      <c r="V113" s="12" t="s">
        <v>1158</v>
      </c>
      <c r="W113" s="6"/>
      <c r="X113" s="6" t="s">
        <v>1159</v>
      </c>
      <c r="Y113" s="7">
        <f t="shared" si="1"/>
        <v>1</v>
      </c>
      <c r="Z113" s="6" t="str">
        <f t="shared" si="2"/>
        <v>Long</v>
      </c>
      <c r="AA113" s="4"/>
    </row>
    <row r="114">
      <c r="A114" s="5">
        <v>113.0</v>
      </c>
      <c r="B114" s="6" t="s">
        <v>1160</v>
      </c>
      <c r="C114" s="5">
        <v>1980.0</v>
      </c>
      <c r="D114" s="11">
        <v>29504.0</v>
      </c>
      <c r="E114" s="5">
        <v>124.0</v>
      </c>
      <c r="F114" s="6" t="s">
        <v>1150</v>
      </c>
      <c r="G114" s="6" t="s">
        <v>315</v>
      </c>
      <c r="H114" s="6" t="s">
        <v>1161</v>
      </c>
      <c r="I114" s="6" t="s">
        <v>1162</v>
      </c>
      <c r="J114" s="6" t="s">
        <v>1163</v>
      </c>
      <c r="K114" s="6" t="s">
        <v>30</v>
      </c>
      <c r="L114" s="6" t="s">
        <v>69</v>
      </c>
      <c r="M114" s="6" t="s">
        <v>1164</v>
      </c>
      <c r="N114" s="6"/>
      <c r="O114" s="8">
        <v>8.2</v>
      </c>
      <c r="P114" s="9">
        <v>174583.0</v>
      </c>
      <c r="Q114" s="6" t="s">
        <v>1165</v>
      </c>
      <c r="R114" s="6" t="s">
        <v>34</v>
      </c>
      <c r="S114" s="11">
        <v>37207.0</v>
      </c>
      <c r="T114" s="10">
        <v>2.6010864E7</v>
      </c>
      <c r="U114" s="6" t="s">
        <v>1166</v>
      </c>
      <c r="V114" s="6"/>
      <c r="W114" s="6"/>
      <c r="X114" s="6" t="s">
        <v>1167</v>
      </c>
      <c r="Y114" s="7">
        <f t="shared" si="1"/>
        <v>2</v>
      </c>
      <c r="Z114" s="6" t="str">
        <f t="shared" si="2"/>
        <v>Short</v>
      </c>
      <c r="AA114" s="4"/>
    </row>
    <row r="115">
      <c r="A115" s="5">
        <v>114.0</v>
      </c>
      <c r="B115" s="6" t="s">
        <v>1168</v>
      </c>
      <c r="C115" s="5">
        <v>2011.0</v>
      </c>
      <c r="D115" s="11">
        <v>40795.0</v>
      </c>
      <c r="E115" s="5">
        <v>140.0</v>
      </c>
      <c r="F115" s="6" t="s">
        <v>1169</v>
      </c>
      <c r="G115" s="6" t="s">
        <v>501</v>
      </c>
      <c r="H115" s="6" t="s">
        <v>1170</v>
      </c>
      <c r="I115" s="6" t="s">
        <v>1171</v>
      </c>
      <c r="J115" s="6" t="s">
        <v>1172</v>
      </c>
      <c r="K115" s="6" t="s">
        <v>428</v>
      </c>
      <c r="L115" s="6" t="s">
        <v>31</v>
      </c>
      <c r="M115" s="6" t="s">
        <v>1173</v>
      </c>
      <c r="N115" s="7">
        <v>71.0</v>
      </c>
      <c r="O115" s="8">
        <v>8.2</v>
      </c>
      <c r="P115" s="9">
        <v>358261.0</v>
      </c>
      <c r="Q115" s="6" t="s">
        <v>1174</v>
      </c>
      <c r="R115" s="6" t="s">
        <v>34</v>
      </c>
      <c r="S115" s="6" t="s">
        <v>1175</v>
      </c>
      <c r="T115" s="10">
        <v>2.3057115E7</v>
      </c>
      <c r="U115" s="6" t="s">
        <v>1176</v>
      </c>
      <c r="V115" s="12" t="s">
        <v>1177</v>
      </c>
      <c r="W115" s="6"/>
      <c r="X115" s="6" t="s">
        <v>664</v>
      </c>
      <c r="Y115" s="7">
        <f t="shared" si="1"/>
        <v>1</v>
      </c>
      <c r="Z115" s="6" t="str">
        <f t="shared" si="2"/>
        <v>Long</v>
      </c>
      <c r="AA115" s="4"/>
    </row>
    <row r="116">
      <c r="A116" s="5">
        <v>115.0</v>
      </c>
      <c r="B116" s="6" t="s">
        <v>1178</v>
      </c>
      <c r="C116" s="5">
        <v>2005.0</v>
      </c>
      <c r="D116" s="6" t="s">
        <v>1179</v>
      </c>
      <c r="E116" s="5">
        <v>132.0</v>
      </c>
      <c r="F116" s="6" t="s">
        <v>1180</v>
      </c>
      <c r="G116" s="6" t="s">
        <v>687</v>
      </c>
      <c r="H116" s="6" t="s">
        <v>1181</v>
      </c>
      <c r="I116" s="6" t="s">
        <v>1182</v>
      </c>
      <c r="J116" s="6" t="s">
        <v>1183</v>
      </c>
      <c r="K116" s="6" t="s">
        <v>30</v>
      </c>
      <c r="L116" s="6" t="s">
        <v>1184</v>
      </c>
      <c r="M116" s="6" t="s">
        <v>1185</v>
      </c>
      <c r="N116" s="7">
        <v>62.0</v>
      </c>
      <c r="O116" s="8">
        <v>8.2</v>
      </c>
      <c r="P116" s="9">
        <v>849623.0</v>
      </c>
      <c r="Q116" s="6" t="s">
        <v>1186</v>
      </c>
      <c r="R116" s="6" t="s">
        <v>34</v>
      </c>
      <c r="S116" s="11">
        <v>38725.0</v>
      </c>
      <c r="T116" s="10">
        <v>1.32511035E8</v>
      </c>
      <c r="U116" s="6" t="s">
        <v>180</v>
      </c>
      <c r="V116" s="12" t="s">
        <v>1187</v>
      </c>
      <c r="W116" s="6"/>
      <c r="X116" s="6" t="s">
        <v>446</v>
      </c>
      <c r="Y116" s="7">
        <f t="shared" si="1"/>
        <v>4</v>
      </c>
      <c r="Z116" s="6" t="str">
        <f t="shared" si="2"/>
        <v>Long</v>
      </c>
      <c r="AA116" s="4"/>
    </row>
    <row r="117">
      <c r="A117" s="5">
        <v>116.0</v>
      </c>
      <c r="B117" s="6" t="s">
        <v>1188</v>
      </c>
      <c r="C117" s="5">
        <v>2013.0</v>
      </c>
      <c r="D117" s="6" t="s">
        <v>1189</v>
      </c>
      <c r="E117" s="5">
        <v>180.0</v>
      </c>
      <c r="F117" s="6" t="s">
        <v>1190</v>
      </c>
      <c r="G117" s="6" t="s">
        <v>205</v>
      </c>
      <c r="H117" s="6" t="s">
        <v>1191</v>
      </c>
      <c r="I117" s="6" t="s">
        <v>1192</v>
      </c>
      <c r="J117" s="6" t="s">
        <v>1193</v>
      </c>
      <c r="K117" s="6" t="s">
        <v>354</v>
      </c>
      <c r="L117" s="6" t="s">
        <v>31</v>
      </c>
      <c r="M117" s="6" t="s">
        <v>1194</v>
      </c>
      <c r="N117" s="7">
        <v>75.0</v>
      </c>
      <c r="O117" s="8">
        <v>8.2</v>
      </c>
      <c r="P117" s="9">
        <v>874371.0</v>
      </c>
      <c r="Q117" s="6" t="s">
        <v>1195</v>
      </c>
      <c r="R117" s="6" t="s">
        <v>34</v>
      </c>
      <c r="S117" s="6" t="s">
        <v>1196</v>
      </c>
      <c r="T117" s="10">
        <v>3.92000694E8</v>
      </c>
      <c r="U117" s="6" t="s">
        <v>1197</v>
      </c>
      <c r="V117" s="12" t="s">
        <v>1198</v>
      </c>
      <c r="W117" s="6"/>
      <c r="X117" s="6" t="s">
        <v>1199</v>
      </c>
      <c r="Y117" s="7">
        <f t="shared" si="1"/>
        <v>2</v>
      </c>
      <c r="Z117" s="6" t="str">
        <f t="shared" si="2"/>
        <v>Long</v>
      </c>
      <c r="AA117" s="4"/>
    </row>
    <row r="118">
      <c r="A118" s="5">
        <v>117.0</v>
      </c>
      <c r="B118" s="6" t="s">
        <v>1200</v>
      </c>
      <c r="C118" s="5">
        <v>1954.0</v>
      </c>
      <c r="D118" s="6" t="s">
        <v>1201</v>
      </c>
      <c r="E118" s="5">
        <v>105.0</v>
      </c>
      <c r="F118" s="6" t="s">
        <v>1202</v>
      </c>
      <c r="G118" s="6" t="s">
        <v>74</v>
      </c>
      <c r="H118" s="6" t="s">
        <v>1203</v>
      </c>
      <c r="I118" s="6" t="s">
        <v>1204</v>
      </c>
      <c r="J118" s="6" t="s">
        <v>1205</v>
      </c>
      <c r="K118" s="6" t="s">
        <v>30</v>
      </c>
      <c r="L118" s="6" t="s">
        <v>31</v>
      </c>
      <c r="M118" s="6" t="s">
        <v>1206</v>
      </c>
      <c r="N118" s="6"/>
      <c r="O118" s="8">
        <v>8.2</v>
      </c>
      <c r="P118" s="9">
        <v>116207.0</v>
      </c>
      <c r="Q118" s="6" t="s">
        <v>1207</v>
      </c>
      <c r="R118" s="6" t="s">
        <v>34</v>
      </c>
      <c r="S118" s="11">
        <v>38177.0</v>
      </c>
      <c r="T118" s="10">
        <v>1.2562629E7</v>
      </c>
      <c r="U118" s="6" t="s">
        <v>180</v>
      </c>
      <c r="V118" s="6"/>
      <c r="W118" s="6"/>
      <c r="X118" s="6" t="s">
        <v>1208</v>
      </c>
      <c r="Y118" s="7">
        <f t="shared" si="1"/>
        <v>1</v>
      </c>
      <c r="Z118" s="6" t="str">
        <f t="shared" si="2"/>
        <v>Short</v>
      </c>
      <c r="AA118" s="4"/>
    </row>
    <row r="119">
      <c r="A119" s="5">
        <v>118.0</v>
      </c>
      <c r="B119" s="6" t="s">
        <v>1209</v>
      </c>
      <c r="C119" s="5">
        <v>2016.0</v>
      </c>
      <c r="D119" s="11">
        <v>42471.0</v>
      </c>
      <c r="E119" s="5">
        <v>139.0</v>
      </c>
      <c r="F119" s="6" t="s">
        <v>86</v>
      </c>
      <c r="G119" s="6" t="s">
        <v>673</v>
      </c>
      <c r="H119" s="6" t="s">
        <v>1210</v>
      </c>
      <c r="I119" s="6" t="s">
        <v>1211</v>
      </c>
      <c r="J119" s="6" t="s">
        <v>1212</v>
      </c>
      <c r="K119" s="6" t="s">
        <v>1213</v>
      </c>
      <c r="L119" s="6" t="s">
        <v>1214</v>
      </c>
      <c r="M119" s="6" t="s">
        <v>1215</v>
      </c>
      <c r="N119" s="7">
        <v>71.0</v>
      </c>
      <c r="O119" s="8">
        <v>8.2</v>
      </c>
      <c r="P119" s="9">
        <v>221901.0</v>
      </c>
      <c r="Q119" s="6" t="s">
        <v>1216</v>
      </c>
      <c r="R119" s="6" t="s">
        <v>34</v>
      </c>
      <c r="S119" s="6" t="s">
        <v>1217</v>
      </c>
      <c r="T119" s="10">
        <v>1.75302354E8</v>
      </c>
      <c r="U119" s="6" t="s">
        <v>1218</v>
      </c>
      <c r="V119" s="12" t="s">
        <v>1219</v>
      </c>
      <c r="W119" s="6"/>
      <c r="X119" s="6" t="s">
        <v>1220</v>
      </c>
      <c r="Y119" s="7">
        <f t="shared" si="1"/>
        <v>1</v>
      </c>
      <c r="Z119" s="6" t="str">
        <f t="shared" si="2"/>
        <v>Long</v>
      </c>
      <c r="AA119" s="4"/>
    </row>
    <row r="120">
      <c r="A120" s="5">
        <v>119.0</v>
      </c>
      <c r="B120" s="6" t="s">
        <v>1221</v>
      </c>
      <c r="C120" s="5">
        <v>1939.0</v>
      </c>
      <c r="D120" s="6" t="s">
        <v>1222</v>
      </c>
      <c r="E120" s="5">
        <v>238.0</v>
      </c>
      <c r="F120" s="6" t="s">
        <v>1223</v>
      </c>
      <c r="G120" s="6" t="s">
        <v>1224</v>
      </c>
      <c r="H120" s="6" t="s">
        <v>1225</v>
      </c>
      <c r="I120" s="6" t="s">
        <v>1226</v>
      </c>
      <c r="J120" s="6" t="s">
        <v>1227</v>
      </c>
      <c r="K120" s="6" t="s">
        <v>30</v>
      </c>
      <c r="L120" s="6" t="s">
        <v>31</v>
      </c>
      <c r="M120" s="6" t="s">
        <v>1228</v>
      </c>
      <c r="N120" s="7">
        <v>97.0</v>
      </c>
      <c r="O120" s="8">
        <v>8.2</v>
      </c>
      <c r="P120" s="9">
        <v>230951.0</v>
      </c>
      <c r="Q120" s="6" t="s">
        <v>1229</v>
      </c>
      <c r="R120" s="6" t="s">
        <v>34</v>
      </c>
      <c r="S120" s="11">
        <v>36710.0</v>
      </c>
      <c r="T120" s="10">
        <v>4.00176459E8</v>
      </c>
      <c r="U120" s="6" t="s">
        <v>1230</v>
      </c>
      <c r="V120" s="12" t="s">
        <v>1231</v>
      </c>
      <c r="W120" s="6"/>
      <c r="X120" s="6" t="s">
        <v>744</v>
      </c>
      <c r="Y120" s="7">
        <f t="shared" si="1"/>
        <v>1</v>
      </c>
      <c r="Z120" s="6" t="str">
        <f t="shared" si="2"/>
        <v>Long</v>
      </c>
      <c r="AA120" s="4"/>
    </row>
    <row r="121">
      <c r="A121" s="5">
        <v>120.0</v>
      </c>
      <c r="B121" s="6" t="s">
        <v>1232</v>
      </c>
      <c r="C121" s="5">
        <v>1976.0</v>
      </c>
      <c r="D121" s="11">
        <v>28344.0</v>
      </c>
      <c r="E121" s="5">
        <v>177.0</v>
      </c>
      <c r="F121" s="6" t="s">
        <v>708</v>
      </c>
      <c r="G121" s="6" t="s">
        <v>1003</v>
      </c>
      <c r="H121" s="6" t="s">
        <v>1233</v>
      </c>
      <c r="I121" s="6" t="s">
        <v>1234</v>
      </c>
      <c r="J121" s="6" t="s">
        <v>1235</v>
      </c>
      <c r="K121" s="6" t="s">
        <v>586</v>
      </c>
      <c r="L121" s="6" t="s">
        <v>1236</v>
      </c>
      <c r="M121" s="6"/>
      <c r="N121" s="6"/>
      <c r="O121" s="8">
        <v>8.3</v>
      </c>
      <c r="P121" s="9">
        <v>36301.0</v>
      </c>
      <c r="Q121" s="6" t="s">
        <v>1237</v>
      </c>
      <c r="R121" s="6" t="s">
        <v>34</v>
      </c>
      <c r="S121" s="11">
        <v>38363.0</v>
      </c>
      <c r="T121" s="10">
        <v>1000000.0</v>
      </c>
      <c r="U121" s="6" t="s">
        <v>1238</v>
      </c>
      <c r="V121" s="6"/>
      <c r="W121" s="6"/>
      <c r="X121" s="6" t="s">
        <v>1239</v>
      </c>
      <c r="Y121" s="7">
        <f t="shared" si="1"/>
        <v>1</v>
      </c>
      <c r="Z121" s="6" t="str">
        <f t="shared" si="2"/>
        <v>Long</v>
      </c>
      <c r="AA121" s="4"/>
    </row>
    <row r="122">
      <c r="A122" s="5">
        <v>121.0</v>
      </c>
      <c r="B122" s="6" t="s">
        <v>1240</v>
      </c>
      <c r="C122" s="5">
        <v>1940.0</v>
      </c>
      <c r="D122" s="11">
        <v>14949.0</v>
      </c>
      <c r="E122" s="5">
        <v>130.0</v>
      </c>
      <c r="F122" s="6" t="s">
        <v>1241</v>
      </c>
      <c r="G122" s="6" t="s">
        <v>74</v>
      </c>
      <c r="H122" s="6" t="s">
        <v>1242</v>
      </c>
      <c r="I122" s="6" t="s">
        <v>1243</v>
      </c>
      <c r="J122" s="6" t="s">
        <v>1244</v>
      </c>
      <c r="K122" s="6" t="s">
        <v>354</v>
      </c>
      <c r="L122" s="6" t="s">
        <v>31</v>
      </c>
      <c r="M122" s="6" t="s">
        <v>1245</v>
      </c>
      <c r="N122" s="6"/>
      <c r="O122" s="8">
        <v>8.2</v>
      </c>
      <c r="P122" s="9">
        <v>94586.0</v>
      </c>
      <c r="Q122" s="6" t="s">
        <v>1246</v>
      </c>
      <c r="R122" s="6" t="s">
        <v>34</v>
      </c>
      <c r="S122" s="6" t="s">
        <v>1247</v>
      </c>
      <c r="T122" s="10">
        <v>6000000.0</v>
      </c>
      <c r="U122" s="6" t="s">
        <v>201</v>
      </c>
      <c r="V122" s="6"/>
      <c r="W122" s="6"/>
      <c r="X122" s="6" t="s">
        <v>150</v>
      </c>
      <c r="Y122" s="7">
        <f t="shared" si="1"/>
        <v>2</v>
      </c>
      <c r="Z122" s="6" t="str">
        <f t="shared" si="2"/>
        <v>Long</v>
      </c>
      <c r="AA122" s="4"/>
    </row>
    <row r="123">
      <c r="A123" s="5">
        <v>122.0</v>
      </c>
      <c r="B123" s="6" t="s">
        <v>1248</v>
      </c>
      <c r="C123" s="5">
        <v>1996.0</v>
      </c>
      <c r="D123" s="11">
        <v>35316.0</v>
      </c>
      <c r="E123" s="5">
        <v>94.0</v>
      </c>
      <c r="F123" s="6" t="s">
        <v>127</v>
      </c>
      <c r="G123" s="6" t="s">
        <v>266</v>
      </c>
      <c r="H123" s="6" t="s">
        <v>1249</v>
      </c>
      <c r="I123" s="6" t="s">
        <v>1250</v>
      </c>
      <c r="J123" s="6" t="s">
        <v>1251</v>
      </c>
      <c r="K123" s="6" t="s">
        <v>30</v>
      </c>
      <c r="L123" s="6" t="s">
        <v>881</v>
      </c>
      <c r="M123" s="6" t="s">
        <v>1252</v>
      </c>
      <c r="N123" s="7">
        <v>83.0</v>
      </c>
      <c r="O123" s="8">
        <v>8.2</v>
      </c>
      <c r="P123" s="9">
        <v>517568.0</v>
      </c>
      <c r="Q123" s="6" t="s">
        <v>1253</v>
      </c>
      <c r="R123" s="6" t="s">
        <v>34</v>
      </c>
      <c r="S123" s="6" t="s">
        <v>1254</v>
      </c>
      <c r="T123" s="10">
        <v>7.2E7</v>
      </c>
      <c r="U123" s="6" t="s">
        <v>123</v>
      </c>
      <c r="V123" s="12" t="s">
        <v>1255</v>
      </c>
      <c r="W123" s="6"/>
      <c r="X123" s="6" t="s">
        <v>459</v>
      </c>
      <c r="Y123" s="7">
        <f t="shared" si="1"/>
        <v>1</v>
      </c>
      <c r="Z123" s="6" t="str">
        <f t="shared" si="2"/>
        <v>Short</v>
      </c>
      <c r="AA123" s="4"/>
    </row>
    <row r="124">
      <c r="A124" s="5">
        <v>123.0</v>
      </c>
      <c r="B124" s="6" t="s">
        <v>1256</v>
      </c>
      <c r="C124" s="5">
        <v>1978.0</v>
      </c>
      <c r="D124" s="6" t="s">
        <v>1257</v>
      </c>
      <c r="E124" s="5">
        <v>183.0</v>
      </c>
      <c r="F124" s="6" t="s">
        <v>290</v>
      </c>
      <c r="G124" s="6" t="s">
        <v>938</v>
      </c>
      <c r="H124" s="6" t="s">
        <v>1258</v>
      </c>
      <c r="I124" s="6" t="s">
        <v>1259</v>
      </c>
      <c r="J124" s="6" t="s">
        <v>1260</v>
      </c>
      <c r="K124" s="6" t="s">
        <v>1261</v>
      </c>
      <c r="L124" s="6" t="s">
        <v>69</v>
      </c>
      <c r="M124" s="6" t="s">
        <v>1262</v>
      </c>
      <c r="N124" s="7">
        <v>81.0</v>
      </c>
      <c r="O124" s="8">
        <v>8.2</v>
      </c>
      <c r="P124" s="9">
        <v>249067.0</v>
      </c>
      <c r="Q124" s="6" t="s">
        <v>1263</v>
      </c>
      <c r="R124" s="6" t="s">
        <v>34</v>
      </c>
      <c r="S124" s="11">
        <v>38512.0</v>
      </c>
      <c r="T124" s="10">
        <v>4.8979328E7</v>
      </c>
      <c r="U124" s="6" t="s">
        <v>94</v>
      </c>
      <c r="V124" s="6"/>
      <c r="W124" s="6"/>
      <c r="X124" s="6" t="s">
        <v>382</v>
      </c>
      <c r="Y124" s="7">
        <f t="shared" si="1"/>
        <v>2</v>
      </c>
      <c r="Z124" s="6" t="str">
        <f t="shared" si="2"/>
        <v>Long</v>
      </c>
      <c r="AA124" s="4"/>
    </row>
    <row r="125">
      <c r="A125" s="5">
        <v>124.0</v>
      </c>
      <c r="B125" s="6" t="s">
        <v>1264</v>
      </c>
      <c r="C125" s="5">
        <v>1967.0</v>
      </c>
      <c r="D125" s="11">
        <v>24483.0</v>
      </c>
      <c r="E125" s="5">
        <v>126.0</v>
      </c>
      <c r="F125" s="6" t="s">
        <v>25</v>
      </c>
      <c r="G125" s="6" t="s">
        <v>1265</v>
      </c>
      <c r="H125" s="6" t="s">
        <v>1266</v>
      </c>
      <c r="I125" s="6" t="s">
        <v>1267</v>
      </c>
      <c r="J125" s="6" t="s">
        <v>1268</v>
      </c>
      <c r="K125" s="6" t="s">
        <v>30</v>
      </c>
      <c r="L125" s="6" t="s">
        <v>31</v>
      </c>
      <c r="M125" s="6" t="s">
        <v>1269</v>
      </c>
      <c r="N125" s="6"/>
      <c r="O125" s="8">
        <v>8.2</v>
      </c>
      <c r="P125" s="9">
        <v>128345.0</v>
      </c>
      <c r="Q125" s="6" t="s">
        <v>1270</v>
      </c>
      <c r="R125" s="6" t="s">
        <v>34</v>
      </c>
      <c r="S125" s="11">
        <v>35500.0</v>
      </c>
      <c r="T125" s="10">
        <v>1.6217773E7</v>
      </c>
      <c r="U125" s="6" t="s">
        <v>213</v>
      </c>
      <c r="V125" s="6"/>
      <c r="W125" s="6"/>
      <c r="X125" s="6" t="s">
        <v>1271</v>
      </c>
      <c r="Y125" s="7">
        <f t="shared" si="1"/>
        <v>1</v>
      </c>
      <c r="Z125" s="6" t="str">
        <f t="shared" si="2"/>
        <v>Short</v>
      </c>
      <c r="AA125" s="4"/>
    </row>
    <row r="126">
      <c r="A126" s="5">
        <v>125.0</v>
      </c>
      <c r="B126" s="6" t="s">
        <v>1272</v>
      </c>
      <c r="C126" s="5">
        <v>2008.0</v>
      </c>
      <c r="D126" s="11">
        <v>40057.0</v>
      </c>
      <c r="E126" s="5">
        <v>116.0</v>
      </c>
      <c r="F126" s="6" t="s">
        <v>127</v>
      </c>
      <c r="G126" s="6" t="s">
        <v>225</v>
      </c>
      <c r="H126" s="6" t="s">
        <v>1273</v>
      </c>
      <c r="I126" s="6" t="s">
        <v>1274</v>
      </c>
      <c r="J126" s="6" t="s">
        <v>1275</v>
      </c>
      <c r="K126" s="6" t="s">
        <v>1276</v>
      </c>
      <c r="L126" s="6" t="s">
        <v>1277</v>
      </c>
      <c r="M126" s="6" t="s">
        <v>1278</v>
      </c>
      <c r="N126" s="7">
        <v>72.0</v>
      </c>
      <c r="O126" s="8">
        <v>8.2</v>
      </c>
      <c r="P126" s="9">
        <v>598907.0</v>
      </c>
      <c r="Q126" s="6" t="s">
        <v>1279</v>
      </c>
      <c r="R126" s="6" t="s">
        <v>34</v>
      </c>
      <c r="S126" s="11">
        <v>40062.0</v>
      </c>
      <c r="T126" s="10">
        <v>2.70000989E8</v>
      </c>
      <c r="U126" s="6" t="s">
        <v>1280</v>
      </c>
      <c r="V126" s="12" t="s">
        <v>1281</v>
      </c>
      <c r="W126" s="6"/>
      <c r="X126" s="6" t="s">
        <v>1151</v>
      </c>
      <c r="Y126" s="7">
        <f t="shared" si="1"/>
        <v>2</v>
      </c>
      <c r="Z126" s="6" t="str">
        <f t="shared" si="2"/>
        <v>Short</v>
      </c>
      <c r="AA126" s="4"/>
    </row>
    <row r="127">
      <c r="A127" s="5">
        <v>126.0</v>
      </c>
      <c r="B127" s="6" t="s">
        <v>1282</v>
      </c>
      <c r="C127" s="5">
        <v>1998.0</v>
      </c>
      <c r="D127" s="11">
        <v>35949.0</v>
      </c>
      <c r="E127" s="5">
        <v>117.0</v>
      </c>
      <c r="F127" s="6" t="s">
        <v>850</v>
      </c>
      <c r="G127" s="6" t="s">
        <v>715</v>
      </c>
      <c r="H127" s="6" t="s">
        <v>401</v>
      </c>
      <c r="I127" s="6" t="s">
        <v>1283</v>
      </c>
      <c r="J127" s="6" t="s">
        <v>1284</v>
      </c>
      <c r="K127" s="6" t="s">
        <v>1285</v>
      </c>
      <c r="L127" s="6" t="s">
        <v>69</v>
      </c>
      <c r="M127" s="6" t="s">
        <v>1286</v>
      </c>
      <c r="N127" s="7">
        <v>69.0</v>
      </c>
      <c r="O127" s="8">
        <v>8.2</v>
      </c>
      <c r="P127" s="9">
        <v>580796.0</v>
      </c>
      <c r="Q127" s="6" t="s">
        <v>1287</v>
      </c>
      <c r="R127" s="6" t="s">
        <v>34</v>
      </c>
      <c r="S127" s="6" t="s">
        <v>1288</v>
      </c>
      <c r="T127" s="10">
        <v>4.6189568E7</v>
      </c>
      <c r="U127" s="6" t="s">
        <v>275</v>
      </c>
      <c r="V127" s="6"/>
      <c r="W127" s="6"/>
      <c r="X127" s="6" t="s">
        <v>605</v>
      </c>
      <c r="Y127" s="7">
        <f t="shared" si="1"/>
        <v>1</v>
      </c>
      <c r="Z127" s="6" t="str">
        <f t="shared" si="2"/>
        <v>Short</v>
      </c>
      <c r="AA127" s="4"/>
    </row>
    <row r="128">
      <c r="A128" s="5">
        <v>127.0</v>
      </c>
      <c r="B128" s="6" t="s">
        <v>1289</v>
      </c>
      <c r="C128" s="5">
        <v>1982.0</v>
      </c>
      <c r="D128" s="6" t="s">
        <v>1123</v>
      </c>
      <c r="E128" s="5">
        <v>109.0</v>
      </c>
      <c r="F128" s="6" t="s">
        <v>1290</v>
      </c>
      <c r="G128" s="6" t="s">
        <v>722</v>
      </c>
      <c r="H128" s="6" t="s">
        <v>1291</v>
      </c>
      <c r="I128" s="6" t="s">
        <v>1292</v>
      </c>
      <c r="J128" s="6" t="s">
        <v>1293</v>
      </c>
      <c r="K128" s="6" t="s">
        <v>1294</v>
      </c>
      <c r="L128" s="6" t="s">
        <v>31</v>
      </c>
      <c r="M128" s="6" t="s">
        <v>1295</v>
      </c>
      <c r="N128" s="7">
        <v>57.0</v>
      </c>
      <c r="O128" s="8">
        <v>8.2</v>
      </c>
      <c r="P128" s="9">
        <v>281843.0</v>
      </c>
      <c r="Q128" s="6" t="s">
        <v>1296</v>
      </c>
      <c r="R128" s="6" t="s">
        <v>34</v>
      </c>
      <c r="S128" s="6" t="s">
        <v>156</v>
      </c>
      <c r="T128" s="10">
        <v>1.962976E7</v>
      </c>
      <c r="U128" s="6" t="s">
        <v>94</v>
      </c>
      <c r="V128" s="12" t="s">
        <v>1297</v>
      </c>
      <c r="W128" s="6"/>
      <c r="X128" s="6" t="s">
        <v>1298</v>
      </c>
      <c r="Y128" s="7">
        <f t="shared" si="1"/>
        <v>1</v>
      </c>
      <c r="Z128" s="6" t="str">
        <f t="shared" si="2"/>
        <v>Short</v>
      </c>
      <c r="AA128" s="4"/>
    </row>
    <row r="129">
      <c r="A129" s="5">
        <v>128.0</v>
      </c>
      <c r="B129" s="6" t="s">
        <v>1299</v>
      </c>
      <c r="C129" s="5">
        <v>1934.0</v>
      </c>
      <c r="D129" s="6" t="s">
        <v>1300</v>
      </c>
      <c r="E129" s="5">
        <v>105.0</v>
      </c>
      <c r="F129" s="6" t="s">
        <v>931</v>
      </c>
      <c r="G129" s="6" t="s">
        <v>247</v>
      </c>
      <c r="H129" s="6" t="s">
        <v>1301</v>
      </c>
      <c r="I129" s="6" t="s">
        <v>1302</v>
      </c>
      <c r="J129" s="6" t="s">
        <v>1303</v>
      </c>
      <c r="K129" s="6" t="s">
        <v>30</v>
      </c>
      <c r="L129" s="6" t="s">
        <v>31</v>
      </c>
      <c r="M129" s="6" t="s">
        <v>1304</v>
      </c>
      <c r="N129" s="6"/>
      <c r="O129" s="8">
        <v>8.2</v>
      </c>
      <c r="P129" s="9">
        <v>70807.0</v>
      </c>
      <c r="Q129" s="6" t="s">
        <v>1305</v>
      </c>
      <c r="R129" s="6" t="s">
        <v>34</v>
      </c>
      <c r="S129" s="6" t="s">
        <v>1306</v>
      </c>
      <c r="T129" s="10">
        <v>4360000.0</v>
      </c>
      <c r="U129" s="6" t="s">
        <v>1307</v>
      </c>
      <c r="V129" s="6"/>
      <c r="W129" s="6"/>
      <c r="X129" s="6" t="s">
        <v>1308</v>
      </c>
      <c r="Y129" s="7">
        <f t="shared" si="1"/>
        <v>1</v>
      </c>
      <c r="Z129" s="6" t="str">
        <f t="shared" si="2"/>
        <v>Short</v>
      </c>
      <c r="AA129" s="4"/>
    </row>
    <row r="130">
      <c r="A130" s="5">
        <v>129.0</v>
      </c>
      <c r="B130" s="6" t="s">
        <v>1309</v>
      </c>
      <c r="C130" s="5">
        <v>1996.0</v>
      </c>
      <c r="D130" s="11">
        <v>35189.0</v>
      </c>
      <c r="E130" s="5">
        <v>98.0</v>
      </c>
      <c r="F130" s="6" t="s">
        <v>258</v>
      </c>
      <c r="G130" s="6" t="s">
        <v>715</v>
      </c>
      <c r="H130" s="6" t="s">
        <v>401</v>
      </c>
      <c r="I130" s="6" t="s">
        <v>1310</v>
      </c>
      <c r="J130" s="6" t="s">
        <v>1311</v>
      </c>
      <c r="K130" s="6" t="s">
        <v>30</v>
      </c>
      <c r="L130" s="6" t="s">
        <v>69</v>
      </c>
      <c r="M130" s="6" t="s">
        <v>1312</v>
      </c>
      <c r="N130" s="7">
        <v>85.0</v>
      </c>
      <c r="O130" s="8">
        <v>8.1</v>
      </c>
      <c r="P130" s="9">
        <v>490860.0</v>
      </c>
      <c r="Q130" s="6" t="s">
        <v>1313</v>
      </c>
      <c r="R130" s="6" t="s">
        <v>34</v>
      </c>
      <c r="S130" s="6" t="s">
        <v>1314</v>
      </c>
      <c r="T130" s="10">
        <v>6.0611975E7</v>
      </c>
      <c r="U130" s="6" t="s">
        <v>579</v>
      </c>
      <c r="V130" s="12" t="s">
        <v>1315</v>
      </c>
      <c r="W130" s="6"/>
      <c r="X130" s="6" t="s">
        <v>1316</v>
      </c>
      <c r="Y130" s="7">
        <f t="shared" si="1"/>
        <v>1</v>
      </c>
      <c r="Z130" s="6" t="str">
        <f t="shared" si="2"/>
        <v>Short</v>
      </c>
      <c r="AA130" s="4"/>
    </row>
    <row r="131">
      <c r="A131" s="5">
        <v>130.0</v>
      </c>
      <c r="B131" s="6" t="s">
        <v>1317</v>
      </c>
      <c r="C131" s="5">
        <v>1999.0</v>
      </c>
      <c r="D131" s="11">
        <v>36319.0</v>
      </c>
      <c r="E131" s="5">
        <v>107.0</v>
      </c>
      <c r="F131" s="6" t="s">
        <v>1032</v>
      </c>
      <c r="G131" s="6" t="s">
        <v>902</v>
      </c>
      <c r="H131" s="6" t="s">
        <v>902</v>
      </c>
      <c r="I131" s="6" t="s">
        <v>1318</v>
      </c>
      <c r="J131" s="6" t="s">
        <v>1319</v>
      </c>
      <c r="K131" s="6" t="s">
        <v>1320</v>
      </c>
      <c r="L131" s="6" t="s">
        <v>31</v>
      </c>
      <c r="M131" s="6" t="s">
        <v>1321</v>
      </c>
      <c r="N131" s="7">
        <v>64.0</v>
      </c>
      <c r="O131" s="8">
        <v>8.1</v>
      </c>
      <c r="P131" s="9">
        <v>754842.0</v>
      </c>
      <c r="Q131" s="6" t="s">
        <v>1322</v>
      </c>
      <c r="R131" s="6" t="s">
        <v>34</v>
      </c>
      <c r="S131" s="6" t="s">
        <v>1323</v>
      </c>
      <c r="T131" s="10">
        <v>6.72806292E8</v>
      </c>
      <c r="U131" s="6" t="s">
        <v>1324</v>
      </c>
      <c r="V131" s="12" t="s">
        <v>1325</v>
      </c>
      <c r="W131" s="6"/>
      <c r="X131" s="6" t="s">
        <v>615</v>
      </c>
      <c r="Y131" s="7">
        <f t="shared" si="1"/>
        <v>1</v>
      </c>
      <c r="Z131" s="6" t="str">
        <f t="shared" si="2"/>
        <v>Short</v>
      </c>
      <c r="AA131" s="4"/>
    </row>
    <row r="132">
      <c r="A132" s="5">
        <v>131.0</v>
      </c>
      <c r="B132" s="6" t="s">
        <v>1326</v>
      </c>
      <c r="C132" s="5">
        <v>2003.0</v>
      </c>
      <c r="D132" s="6" t="s">
        <v>1327</v>
      </c>
      <c r="E132" s="5">
        <v>100.0</v>
      </c>
      <c r="F132" s="6" t="s">
        <v>794</v>
      </c>
      <c r="G132" s="6" t="s">
        <v>96</v>
      </c>
      <c r="H132" s="6" t="s">
        <v>1328</v>
      </c>
      <c r="I132" s="6" t="s">
        <v>1329</v>
      </c>
      <c r="J132" s="6" t="s">
        <v>1330</v>
      </c>
      <c r="K132" s="6" t="s">
        <v>30</v>
      </c>
      <c r="L132" s="6" t="s">
        <v>31</v>
      </c>
      <c r="M132" s="6" t="s">
        <v>1331</v>
      </c>
      <c r="N132" s="7">
        <v>90.0</v>
      </c>
      <c r="O132" s="8">
        <v>8.1</v>
      </c>
      <c r="P132" s="9">
        <v>756517.0</v>
      </c>
      <c r="Q132" s="6" t="s">
        <v>1332</v>
      </c>
      <c r="R132" s="6" t="s">
        <v>34</v>
      </c>
      <c r="S132" s="11">
        <v>41460.0</v>
      </c>
      <c r="T132" s="10">
        <v>9.40335536E8</v>
      </c>
      <c r="U132" s="6" t="s">
        <v>600</v>
      </c>
      <c r="V132" s="12" t="s">
        <v>1333</v>
      </c>
      <c r="W132" s="6"/>
      <c r="X132" s="6" t="s">
        <v>76</v>
      </c>
      <c r="Y132" s="7">
        <f t="shared" si="1"/>
        <v>3</v>
      </c>
      <c r="Z132" s="6" t="str">
        <f t="shared" si="2"/>
        <v>Short</v>
      </c>
      <c r="AA132" s="4"/>
    </row>
    <row r="133">
      <c r="A133" s="5">
        <v>132.0</v>
      </c>
      <c r="B133" s="6" t="s">
        <v>1334</v>
      </c>
      <c r="C133" s="5">
        <v>2009.0</v>
      </c>
      <c r="D133" s="11">
        <v>40060.0</v>
      </c>
      <c r="E133" s="5">
        <v>92.0</v>
      </c>
      <c r="F133" s="6" t="s">
        <v>1335</v>
      </c>
      <c r="G133" s="6" t="s">
        <v>37</v>
      </c>
      <c r="H133" s="6" t="s">
        <v>37</v>
      </c>
      <c r="I133" s="6" t="s">
        <v>1336</v>
      </c>
      <c r="J133" s="6" t="s">
        <v>1337</v>
      </c>
      <c r="K133" s="6" t="s">
        <v>1338</v>
      </c>
      <c r="L133" s="6" t="s">
        <v>1339</v>
      </c>
      <c r="M133" s="6" t="s">
        <v>1340</v>
      </c>
      <c r="N133" s="6"/>
      <c r="O133" s="8">
        <v>8.2</v>
      </c>
      <c r="P133" s="9">
        <v>129873.0</v>
      </c>
      <c r="Q133" s="6" t="s">
        <v>1341</v>
      </c>
      <c r="R133" s="6" t="s">
        <v>34</v>
      </c>
      <c r="S133" s="6" t="s">
        <v>1342</v>
      </c>
      <c r="T133" s="10">
        <v>1444617.0</v>
      </c>
      <c r="U133" s="6" t="s">
        <v>1343</v>
      </c>
      <c r="V133" s="12" t="s">
        <v>1344</v>
      </c>
      <c r="W133" s="6"/>
      <c r="X133" s="6" t="s">
        <v>767</v>
      </c>
      <c r="Y133" s="7">
        <f t="shared" si="1"/>
        <v>1</v>
      </c>
      <c r="Z133" s="6" t="str">
        <f t="shared" si="2"/>
        <v>Short</v>
      </c>
      <c r="AA133" s="4"/>
    </row>
    <row r="134">
      <c r="A134" s="5">
        <v>133.0</v>
      </c>
      <c r="B134" s="6" t="s">
        <v>1345</v>
      </c>
      <c r="C134" s="5">
        <v>2007.0</v>
      </c>
      <c r="D134" s="6" t="s">
        <v>1346</v>
      </c>
      <c r="E134" s="5">
        <v>122.0</v>
      </c>
      <c r="F134" s="6" t="s">
        <v>258</v>
      </c>
      <c r="G134" s="6" t="s">
        <v>401</v>
      </c>
      <c r="H134" s="6" t="s">
        <v>1347</v>
      </c>
      <c r="I134" s="6" t="s">
        <v>1348</v>
      </c>
      <c r="J134" s="6" t="s">
        <v>1349</v>
      </c>
      <c r="K134" s="6" t="s">
        <v>428</v>
      </c>
      <c r="L134" s="6" t="s">
        <v>31</v>
      </c>
      <c r="M134" s="6" t="s">
        <v>1350</v>
      </c>
      <c r="N134" s="7">
        <v>91.0</v>
      </c>
      <c r="O134" s="8">
        <v>8.1</v>
      </c>
      <c r="P134" s="9">
        <v>666081.0</v>
      </c>
      <c r="Q134" s="6" t="s">
        <v>1351</v>
      </c>
      <c r="R134" s="6" t="s">
        <v>34</v>
      </c>
      <c r="S134" s="11">
        <v>39998.0</v>
      </c>
      <c r="T134" s="10">
        <v>1.71627166E8</v>
      </c>
      <c r="U134" s="6" t="s">
        <v>123</v>
      </c>
      <c r="V134" s="12" t="s">
        <v>1352</v>
      </c>
      <c r="W134" s="6"/>
      <c r="X134" s="6" t="s">
        <v>979</v>
      </c>
      <c r="Y134" s="7">
        <f t="shared" si="1"/>
        <v>1</v>
      </c>
      <c r="Z134" s="6" t="str">
        <f t="shared" si="2"/>
        <v>Short</v>
      </c>
      <c r="AA134" s="4"/>
    </row>
    <row r="135">
      <c r="A135" s="5">
        <v>134.0</v>
      </c>
      <c r="B135" s="6" t="s">
        <v>1353</v>
      </c>
      <c r="C135" s="5">
        <v>2010.0</v>
      </c>
      <c r="D135" s="6" t="s">
        <v>1354</v>
      </c>
      <c r="E135" s="5">
        <v>98.0</v>
      </c>
      <c r="F135" s="6" t="s">
        <v>1355</v>
      </c>
      <c r="G135" s="6" t="s">
        <v>335</v>
      </c>
      <c r="H135" s="6" t="s">
        <v>1356</v>
      </c>
      <c r="I135" s="6" t="s">
        <v>1357</v>
      </c>
      <c r="J135" s="6" t="s">
        <v>1358</v>
      </c>
      <c r="K135" s="6" t="s">
        <v>30</v>
      </c>
      <c r="L135" s="6" t="s">
        <v>31</v>
      </c>
      <c r="M135" s="6" t="s">
        <v>1359</v>
      </c>
      <c r="N135" s="7">
        <v>74.0</v>
      </c>
      <c r="O135" s="8">
        <v>8.1</v>
      </c>
      <c r="P135" s="9">
        <v>528657.0</v>
      </c>
      <c r="Q135" s="6" t="s">
        <v>1360</v>
      </c>
      <c r="R135" s="6" t="s">
        <v>34</v>
      </c>
      <c r="S135" s="6" t="s">
        <v>1361</v>
      </c>
      <c r="T135" s="10">
        <v>4.94878759E8</v>
      </c>
      <c r="U135" s="6" t="s">
        <v>1362</v>
      </c>
      <c r="V135" s="12" t="s">
        <v>1363</v>
      </c>
      <c r="W135" s="6"/>
      <c r="X135" s="6" t="s">
        <v>532</v>
      </c>
      <c r="Y135" s="7">
        <f t="shared" si="1"/>
        <v>8</v>
      </c>
      <c r="Z135" s="6" t="str">
        <f t="shared" si="2"/>
        <v>Short</v>
      </c>
      <c r="AA135" s="4"/>
    </row>
    <row r="136">
      <c r="A136" s="5">
        <v>135.0</v>
      </c>
      <c r="B136" s="6" t="s">
        <v>1364</v>
      </c>
      <c r="C136" s="5">
        <v>2007.0</v>
      </c>
      <c r="D136" s="6" t="s">
        <v>1365</v>
      </c>
      <c r="E136" s="5">
        <v>158.0</v>
      </c>
      <c r="F136" s="6" t="s">
        <v>1366</v>
      </c>
      <c r="G136" s="6" t="s">
        <v>1049</v>
      </c>
      <c r="H136" s="6" t="s">
        <v>1367</v>
      </c>
      <c r="I136" s="6" t="s">
        <v>1368</v>
      </c>
      <c r="J136" s="6" t="s">
        <v>1369</v>
      </c>
      <c r="K136" s="6" t="s">
        <v>1370</v>
      </c>
      <c r="L136" s="6" t="s">
        <v>31</v>
      </c>
      <c r="M136" s="6" t="s">
        <v>1371</v>
      </c>
      <c r="N136" s="7">
        <v>92.0</v>
      </c>
      <c r="O136" s="8">
        <v>8.1</v>
      </c>
      <c r="P136" s="9">
        <v>402281.0</v>
      </c>
      <c r="Q136" s="6" t="s">
        <v>1372</v>
      </c>
      <c r="R136" s="6" t="s">
        <v>34</v>
      </c>
      <c r="S136" s="11">
        <v>39664.0</v>
      </c>
      <c r="T136" s="10">
        <v>7.6181545E7</v>
      </c>
      <c r="U136" s="6" t="s">
        <v>1373</v>
      </c>
      <c r="V136" s="12" t="s">
        <v>1374</v>
      </c>
      <c r="W136" s="6"/>
      <c r="X136" s="6" t="s">
        <v>1375</v>
      </c>
      <c r="Y136" s="7">
        <f t="shared" si="1"/>
        <v>1</v>
      </c>
      <c r="Z136" s="6" t="str">
        <f t="shared" si="2"/>
        <v>Long</v>
      </c>
      <c r="AA136" s="4"/>
    </row>
    <row r="137">
      <c r="A137" s="5">
        <v>136.0</v>
      </c>
      <c r="B137" s="6" t="s">
        <v>1376</v>
      </c>
      <c r="C137" s="5">
        <v>2007.0</v>
      </c>
      <c r="D137" s="6" t="s">
        <v>1377</v>
      </c>
      <c r="E137" s="5">
        <v>148.0</v>
      </c>
      <c r="F137" s="6" t="s">
        <v>708</v>
      </c>
      <c r="G137" s="6" t="s">
        <v>1316</v>
      </c>
      <c r="H137" s="6" t="s">
        <v>1378</v>
      </c>
      <c r="I137" s="6" t="s">
        <v>1379</v>
      </c>
      <c r="J137" s="6" t="s">
        <v>1380</v>
      </c>
      <c r="K137" s="6" t="s">
        <v>1381</v>
      </c>
      <c r="L137" s="6" t="s">
        <v>31</v>
      </c>
      <c r="M137" s="6" t="s">
        <v>1382</v>
      </c>
      <c r="N137" s="7">
        <v>73.0</v>
      </c>
      <c r="O137" s="8">
        <v>8.1</v>
      </c>
      <c r="P137" s="9">
        <v>461312.0</v>
      </c>
      <c r="Q137" s="6" t="s">
        <v>1383</v>
      </c>
      <c r="R137" s="6" t="s">
        <v>34</v>
      </c>
      <c r="S137" s="11">
        <v>39541.0</v>
      </c>
      <c r="T137" s="10">
        <v>5.6255142E7</v>
      </c>
      <c r="U137" s="6" t="s">
        <v>1373</v>
      </c>
      <c r="V137" s="12" t="s">
        <v>1384</v>
      </c>
      <c r="W137" s="6"/>
      <c r="X137" s="6" t="s">
        <v>87</v>
      </c>
      <c r="Y137" s="7">
        <f t="shared" si="1"/>
        <v>7</v>
      </c>
      <c r="Z137" s="6" t="str">
        <f t="shared" si="2"/>
        <v>Long</v>
      </c>
      <c r="AA137" s="4"/>
    </row>
    <row r="138">
      <c r="A138" s="5">
        <v>137.0</v>
      </c>
      <c r="B138" s="6" t="s">
        <v>1385</v>
      </c>
      <c r="C138" s="5">
        <v>2003.0</v>
      </c>
      <c r="D138" s="11">
        <v>37904.0</v>
      </c>
      <c r="E138" s="5">
        <v>111.0</v>
      </c>
      <c r="F138" s="6" t="s">
        <v>1386</v>
      </c>
      <c r="G138" s="6" t="s">
        <v>115</v>
      </c>
      <c r="H138" s="6" t="s">
        <v>1387</v>
      </c>
      <c r="I138" s="6" t="s">
        <v>1388</v>
      </c>
      <c r="J138" s="6" t="s">
        <v>1389</v>
      </c>
      <c r="K138" s="6" t="s">
        <v>177</v>
      </c>
      <c r="L138" s="6" t="s">
        <v>31</v>
      </c>
      <c r="M138" s="6" t="s">
        <v>1390</v>
      </c>
      <c r="N138" s="7">
        <v>69.0</v>
      </c>
      <c r="O138" s="8">
        <v>8.1</v>
      </c>
      <c r="P138" s="9">
        <v>791579.0</v>
      </c>
      <c r="Q138" s="6" t="s">
        <v>1391</v>
      </c>
      <c r="R138" s="6" t="s">
        <v>34</v>
      </c>
      <c r="S138" s="6" t="s">
        <v>1392</v>
      </c>
      <c r="T138" s="10">
        <v>1.80949045E8</v>
      </c>
      <c r="U138" s="6" t="s">
        <v>123</v>
      </c>
      <c r="V138" s="12" t="s">
        <v>1393</v>
      </c>
      <c r="W138" s="6"/>
      <c r="X138" s="6" t="s">
        <v>1265</v>
      </c>
      <c r="Y138" s="7">
        <f t="shared" si="1"/>
        <v>1</v>
      </c>
      <c r="Z138" s="6" t="str">
        <f t="shared" si="2"/>
        <v>Short</v>
      </c>
      <c r="AA138" s="4"/>
    </row>
    <row r="139">
      <c r="A139" s="5">
        <v>138.0</v>
      </c>
      <c r="B139" s="6" t="s">
        <v>1394</v>
      </c>
      <c r="C139" s="5">
        <v>2014.0</v>
      </c>
      <c r="D139" s="11">
        <v>41708.0</v>
      </c>
      <c r="E139" s="5">
        <v>149.0</v>
      </c>
      <c r="F139" s="6" t="s">
        <v>237</v>
      </c>
      <c r="G139" s="6" t="s">
        <v>128</v>
      </c>
      <c r="H139" s="6" t="s">
        <v>1395</v>
      </c>
      <c r="I139" s="6" t="s">
        <v>1396</v>
      </c>
      <c r="J139" s="6" t="s">
        <v>1397</v>
      </c>
      <c r="K139" s="6" t="s">
        <v>30</v>
      </c>
      <c r="L139" s="6" t="s">
        <v>31</v>
      </c>
      <c r="M139" s="6" t="s">
        <v>1398</v>
      </c>
      <c r="N139" s="7">
        <v>79.0</v>
      </c>
      <c r="O139" s="8">
        <v>8.1</v>
      </c>
      <c r="P139" s="9">
        <v>640332.0</v>
      </c>
      <c r="Q139" s="6" t="s">
        <v>1399</v>
      </c>
      <c r="R139" s="6" t="s">
        <v>34</v>
      </c>
      <c r="S139" s="6" t="s">
        <v>1400</v>
      </c>
      <c r="T139" s="10">
        <v>3.69330363E8</v>
      </c>
      <c r="U139" s="6" t="s">
        <v>135</v>
      </c>
      <c r="V139" s="12" t="s">
        <v>1401</v>
      </c>
      <c r="W139" s="6"/>
      <c r="X139" s="6" t="s">
        <v>1402</v>
      </c>
      <c r="Y139" s="7">
        <f t="shared" si="1"/>
        <v>1</v>
      </c>
      <c r="Z139" s="6" t="str">
        <f t="shared" si="2"/>
        <v>Long</v>
      </c>
      <c r="AA139" s="4"/>
    </row>
    <row r="140">
      <c r="A140" s="5">
        <v>139.0</v>
      </c>
      <c r="B140" s="6" t="s">
        <v>1403</v>
      </c>
      <c r="C140" s="5">
        <v>1979.0</v>
      </c>
      <c r="D140" s="6" t="s">
        <v>1404</v>
      </c>
      <c r="E140" s="5">
        <v>94.0</v>
      </c>
      <c r="F140" s="6" t="s">
        <v>531</v>
      </c>
      <c r="G140" s="6" t="s">
        <v>1405</v>
      </c>
      <c r="H140" s="6" t="s">
        <v>1406</v>
      </c>
      <c r="I140" s="6" t="s">
        <v>1407</v>
      </c>
      <c r="J140" s="6" t="s">
        <v>1408</v>
      </c>
      <c r="K140" s="6" t="s">
        <v>1409</v>
      </c>
      <c r="L140" s="6" t="s">
        <v>881</v>
      </c>
      <c r="M140" s="6"/>
      <c r="N140" s="7">
        <v>75.0</v>
      </c>
      <c r="O140" s="8">
        <v>8.1</v>
      </c>
      <c r="P140" s="9">
        <v>291865.0</v>
      </c>
      <c r="Q140" s="6" t="s">
        <v>1410</v>
      </c>
      <c r="R140" s="6" t="s">
        <v>34</v>
      </c>
      <c r="S140" s="6" t="s">
        <v>1411</v>
      </c>
      <c r="T140" s="10">
        <v>2.0045115E7</v>
      </c>
      <c r="U140" s="6" t="s">
        <v>180</v>
      </c>
      <c r="V140" s="12" t="s">
        <v>1412</v>
      </c>
      <c r="W140" s="6"/>
      <c r="X140" s="6" t="s">
        <v>1413</v>
      </c>
      <c r="Y140" s="7">
        <f t="shared" si="1"/>
        <v>1</v>
      </c>
      <c r="Z140" s="6" t="str">
        <f t="shared" si="2"/>
        <v>Short</v>
      </c>
      <c r="AA140" s="4"/>
    </row>
    <row r="141">
      <c r="A141" s="5">
        <v>140.0</v>
      </c>
      <c r="B141" s="6" t="s">
        <v>1414</v>
      </c>
      <c r="C141" s="5">
        <v>1976.0</v>
      </c>
      <c r="D141" s="6" t="s">
        <v>1415</v>
      </c>
      <c r="E141" s="5">
        <v>121.0</v>
      </c>
      <c r="F141" s="6" t="s">
        <v>127</v>
      </c>
      <c r="G141" s="6" t="s">
        <v>76</v>
      </c>
      <c r="H141" s="6" t="s">
        <v>1416</v>
      </c>
      <c r="I141" s="6" t="s">
        <v>1417</v>
      </c>
      <c r="J141" s="6" t="s">
        <v>1418</v>
      </c>
      <c r="K141" s="6" t="s">
        <v>30</v>
      </c>
      <c r="L141" s="6" t="s">
        <v>31</v>
      </c>
      <c r="M141" s="6" t="s">
        <v>1419</v>
      </c>
      <c r="N141" s="7">
        <v>88.0</v>
      </c>
      <c r="O141" s="8">
        <v>8.1</v>
      </c>
      <c r="P141" s="9">
        <v>111892.0</v>
      </c>
      <c r="Q141" s="6" t="s">
        <v>1420</v>
      </c>
      <c r="R141" s="6" t="s">
        <v>34</v>
      </c>
      <c r="S141" s="6" t="s">
        <v>1027</v>
      </c>
      <c r="T141" s="10">
        <v>2.3689877E7</v>
      </c>
      <c r="U141" s="6" t="s">
        <v>1421</v>
      </c>
      <c r="V141" s="6"/>
      <c r="W141" s="6"/>
      <c r="X141" s="6" t="s">
        <v>1422</v>
      </c>
      <c r="Y141" s="7">
        <f t="shared" si="1"/>
        <v>1</v>
      </c>
      <c r="Z141" s="6" t="str">
        <f t="shared" si="2"/>
        <v>Short</v>
      </c>
      <c r="AA141" s="4"/>
    </row>
    <row r="142">
      <c r="A142" s="5">
        <v>141.0</v>
      </c>
      <c r="B142" s="6" t="s">
        <v>1423</v>
      </c>
      <c r="C142" s="5">
        <v>2010.0</v>
      </c>
      <c r="D142" s="6" t="s">
        <v>1424</v>
      </c>
      <c r="E142" s="5">
        <v>138.0</v>
      </c>
      <c r="F142" s="6" t="s">
        <v>395</v>
      </c>
      <c r="G142" s="6" t="s">
        <v>205</v>
      </c>
      <c r="H142" s="6" t="s">
        <v>1425</v>
      </c>
      <c r="I142" s="6" t="s">
        <v>1426</v>
      </c>
      <c r="J142" s="6" t="s">
        <v>1427</v>
      </c>
      <c r="K142" s="6" t="s">
        <v>576</v>
      </c>
      <c r="L142" s="6" t="s">
        <v>31</v>
      </c>
      <c r="M142" s="6" t="s">
        <v>1428</v>
      </c>
      <c r="N142" s="7">
        <v>63.0</v>
      </c>
      <c r="O142" s="8">
        <v>8.1</v>
      </c>
      <c r="P142" s="9">
        <v>862078.0</v>
      </c>
      <c r="Q142" s="6" t="s">
        <v>1429</v>
      </c>
      <c r="R142" s="6" t="s">
        <v>34</v>
      </c>
      <c r="S142" s="11">
        <v>40396.0</v>
      </c>
      <c r="T142" s="10">
        <v>2.94804195E8</v>
      </c>
      <c r="U142" s="6" t="s">
        <v>1197</v>
      </c>
      <c r="V142" s="12" t="s">
        <v>1430</v>
      </c>
      <c r="W142" s="6"/>
      <c r="X142" s="6" t="s">
        <v>876</v>
      </c>
      <c r="Y142" s="7">
        <f t="shared" si="1"/>
        <v>1</v>
      </c>
      <c r="Z142" s="6" t="str">
        <f t="shared" si="2"/>
        <v>Long</v>
      </c>
      <c r="AA142" s="4"/>
    </row>
    <row r="143">
      <c r="A143" s="5">
        <v>142.0</v>
      </c>
      <c r="B143" s="6" t="s">
        <v>1431</v>
      </c>
      <c r="C143" s="5">
        <v>1993.0</v>
      </c>
      <c r="D143" s="6" t="s">
        <v>1432</v>
      </c>
      <c r="E143" s="5">
        <v>133.0</v>
      </c>
      <c r="F143" s="6" t="s">
        <v>1150</v>
      </c>
      <c r="G143" s="6" t="s">
        <v>706</v>
      </c>
      <c r="H143" s="6" t="s">
        <v>1433</v>
      </c>
      <c r="I143" s="6" t="s">
        <v>1434</v>
      </c>
      <c r="J143" s="6" t="s">
        <v>1435</v>
      </c>
      <c r="K143" s="6" t="s">
        <v>30</v>
      </c>
      <c r="L143" s="6" t="s">
        <v>1436</v>
      </c>
      <c r="M143" s="6" t="s">
        <v>1437</v>
      </c>
      <c r="N143" s="7">
        <v>84.0</v>
      </c>
      <c r="O143" s="8">
        <v>8.1</v>
      </c>
      <c r="P143" s="9">
        <v>119905.0</v>
      </c>
      <c r="Q143" s="6" t="s">
        <v>1438</v>
      </c>
      <c r="R143" s="6" t="s">
        <v>34</v>
      </c>
      <c r="S143" s="11">
        <v>35983.0</v>
      </c>
      <c r="T143" s="10">
        <v>2.501041E7</v>
      </c>
      <c r="U143" s="6" t="s">
        <v>94</v>
      </c>
      <c r="V143" s="6"/>
      <c r="W143" s="6"/>
      <c r="X143" s="6" t="s">
        <v>1405</v>
      </c>
      <c r="Y143" s="7">
        <f t="shared" si="1"/>
        <v>1</v>
      </c>
      <c r="Z143" s="6" t="str">
        <f t="shared" si="2"/>
        <v>Long</v>
      </c>
      <c r="AA143" s="4"/>
    </row>
    <row r="144">
      <c r="A144" s="5">
        <v>143.0</v>
      </c>
      <c r="B144" s="6" t="s">
        <v>1439</v>
      </c>
      <c r="C144" s="5">
        <v>2013.0</v>
      </c>
      <c r="D144" s="6" t="s">
        <v>1440</v>
      </c>
      <c r="E144" s="5">
        <v>123.0</v>
      </c>
      <c r="F144" s="6" t="s">
        <v>1441</v>
      </c>
      <c r="G144" s="6" t="s">
        <v>1151</v>
      </c>
      <c r="H144" s="6" t="s">
        <v>1442</v>
      </c>
      <c r="I144" s="6" t="s">
        <v>1443</v>
      </c>
      <c r="J144" s="6" t="s">
        <v>1444</v>
      </c>
      <c r="K144" s="6" t="s">
        <v>1445</v>
      </c>
      <c r="L144" s="6" t="s">
        <v>1446</v>
      </c>
      <c r="M144" s="6" t="s">
        <v>1447</v>
      </c>
      <c r="N144" s="7">
        <v>75.0</v>
      </c>
      <c r="O144" s="8">
        <v>8.1</v>
      </c>
      <c r="P144" s="9">
        <v>341336.0</v>
      </c>
      <c r="Q144" s="6" t="s">
        <v>1448</v>
      </c>
      <c r="R144" s="6" t="s">
        <v>34</v>
      </c>
      <c r="S144" s="6" t="s">
        <v>1449</v>
      </c>
      <c r="T144" s="10">
        <v>9.0247624E7</v>
      </c>
      <c r="U144" s="6" t="s">
        <v>94</v>
      </c>
      <c r="V144" s="12" t="s">
        <v>1450</v>
      </c>
      <c r="W144" s="6"/>
      <c r="X144" s="6" t="s">
        <v>1451</v>
      </c>
      <c r="Y144" s="7">
        <f t="shared" si="1"/>
        <v>1</v>
      </c>
      <c r="Z144" s="6" t="str">
        <f t="shared" si="2"/>
        <v>Short</v>
      </c>
      <c r="AA144" s="4"/>
    </row>
    <row r="145">
      <c r="A145" s="5">
        <v>144.0</v>
      </c>
      <c r="B145" s="6" t="s">
        <v>1452</v>
      </c>
      <c r="C145" s="5">
        <v>2004.0</v>
      </c>
      <c r="D145" s="11">
        <v>38444.0</v>
      </c>
      <c r="E145" s="5">
        <v>121.0</v>
      </c>
      <c r="F145" s="6" t="s">
        <v>86</v>
      </c>
      <c r="G145" s="6" t="s">
        <v>1413</v>
      </c>
      <c r="H145" s="6" t="s">
        <v>1453</v>
      </c>
      <c r="I145" s="6" t="s">
        <v>1454</v>
      </c>
      <c r="J145" s="6" t="s">
        <v>1455</v>
      </c>
      <c r="K145" s="6" t="s">
        <v>354</v>
      </c>
      <c r="L145" s="6" t="s">
        <v>1456</v>
      </c>
      <c r="M145" s="6" t="s">
        <v>1457</v>
      </c>
      <c r="N145" s="7">
        <v>79.0</v>
      </c>
      <c r="O145" s="8">
        <v>8.1</v>
      </c>
      <c r="P145" s="9">
        <v>282079.0</v>
      </c>
      <c r="Q145" s="6" t="s">
        <v>1458</v>
      </c>
      <c r="R145" s="6" t="s">
        <v>34</v>
      </c>
      <c r="S145" s="11">
        <v>38690.0</v>
      </c>
      <c r="T145" s="10">
        <v>3.3882243E7</v>
      </c>
      <c r="U145" s="6" t="s">
        <v>579</v>
      </c>
      <c r="V145" s="12" t="s">
        <v>1459</v>
      </c>
      <c r="W145" s="6"/>
      <c r="X145" s="6" t="s">
        <v>1460</v>
      </c>
      <c r="Y145" s="7">
        <f t="shared" si="1"/>
        <v>1</v>
      </c>
      <c r="Z145" s="6" t="str">
        <f t="shared" si="2"/>
        <v>Short</v>
      </c>
      <c r="AA145" s="4"/>
    </row>
    <row r="146">
      <c r="A146" s="5">
        <v>145.0</v>
      </c>
      <c r="B146" s="6" t="s">
        <v>1461</v>
      </c>
      <c r="C146" s="5">
        <v>1986.0</v>
      </c>
      <c r="D146" s="11">
        <v>31930.0</v>
      </c>
      <c r="E146" s="5">
        <v>120.0</v>
      </c>
      <c r="F146" s="6" t="s">
        <v>290</v>
      </c>
      <c r="G146" s="6" t="s">
        <v>1011</v>
      </c>
      <c r="H146" s="6" t="s">
        <v>1011</v>
      </c>
      <c r="I146" s="6" t="s">
        <v>1462</v>
      </c>
      <c r="J146" s="6" t="s">
        <v>1463</v>
      </c>
      <c r="K146" s="6" t="s">
        <v>815</v>
      </c>
      <c r="L146" s="6" t="s">
        <v>524</v>
      </c>
      <c r="M146" s="6" t="s">
        <v>1464</v>
      </c>
      <c r="N146" s="7">
        <v>92.0</v>
      </c>
      <c r="O146" s="8">
        <v>8.1</v>
      </c>
      <c r="P146" s="9">
        <v>311879.0</v>
      </c>
      <c r="Q146" s="6" t="s">
        <v>1465</v>
      </c>
      <c r="R146" s="6" t="s">
        <v>34</v>
      </c>
      <c r="S146" s="11">
        <v>35685.0</v>
      </c>
      <c r="T146" s="10">
        <v>1.38530565E8</v>
      </c>
      <c r="U146" s="6" t="s">
        <v>1466</v>
      </c>
      <c r="V146" s="6"/>
      <c r="W146" s="6"/>
      <c r="X146" s="6" t="s">
        <v>1467</v>
      </c>
      <c r="Y146" s="7">
        <f t="shared" si="1"/>
        <v>1</v>
      </c>
      <c r="Z146" s="6" t="str">
        <f t="shared" si="2"/>
        <v>Short</v>
      </c>
      <c r="AA146" s="4"/>
    </row>
    <row r="147">
      <c r="A147" s="5">
        <v>146.0</v>
      </c>
      <c r="B147" s="6" t="s">
        <v>1468</v>
      </c>
      <c r="C147" s="5">
        <v>2014.0</v>
      </c>
      <c r="D147" s="11">
        <v>41924.0</v>
      </c>
      <c r="E147" s="5">
        <v>93.0</v>
      </c>
      <c r="F147" s="6" t="s">
        <v>593</v>
      </c>
      <c r="G147" s="6" t="s">
        <v>1469</v>
      </c>
      <c r="H147" s="6" t="s">
        <v>1470</v>
      </c>
      <c r="I147" s="6" t="s">
        <v>1471</v>
      </c>
      <c r="J147" s="6" t="s">
        <v>1472</v>
      </c>
      <c r="K147" s="6" t="s">
        <v>1473</v>
      </c>
      <c r="L147" s="6" t="s">
        <v>1474</v>
      </c>
      <c r="M147" s="6" t="s">
        <v>1475</v>
      </c>
      <c r="N147" s="7">
        <v>85.0</v>
      </c>
      <c r="O147" s="8">
        <v>8.1</v>
      </c>
      <c r="P147" s="9">
        <v>33478.0</v>
      </c>
      <c r="Q147" s="6" t="s">
        <v>1476</v>
      </c>
      <c r="R147" s="6" t="s">
        <v>34</v>
      </c>
      <c r="S147" s="6" t="s">
        <v>1477</v>
      </c>
      <c r="T147" s="10">
        <v>857524.0</v>
      </c>
      <c r="U147" s="6" t="s">
        <v>1478</v>
      </c>
      <c r="V147" s="12" t="s">
        <v>1479</v>
      </c>
      <c r="W147" s="6"/>
      <c r="X147" s="6" t="s">
        <v>1480</v>
      </c>
      <c r="Y147" s="7">
        <f t="shared" si="1"/>
        <v>1</v>
      </c>
      <c r="Z147" s="6" t="str">
        <f t="shared" si="2"/>
        <v>Short</v>
      </c>
      <c r="AA147" s="4"/>
    </row>
    <row r="148">
      <c r="A148" s="5">
        <v>147.0</v>
      </c>
      <c r="B148" s="6" t="s">
        <v>1481</v>
      </c>
      <c r="C148" s="5">
        <v>1959.0</v>
      </c>
      <c r="D148" s="6" t="s">
        <v>1482</v>
      </c>
      <c r="E148" s="5">
        <v>212.0</v>
      </c>
      <c r="F148" s="6" t="s">
        <v>995</v>
      </c>
      <c r="G148" s="6" t="s">
        <v>1483</v>
      </c>
      <c r="H148" s="6" t="s">
        <v>1484</v>
      </c>
      <c r="I148" s="6" t="s">
        <v>1485</v>
      </c>
      <c r="J148" s="6" t="s">
        <v>1486</v>
      </c>
      <c r="K148" s="6" t="s">
        <v>30</v>
      </c>
      <c r="L148" s="6" t="s">
        <v>31</v>
      </c>
      <c r="M148" s="6" t="s">
        <v>1487</v>
      </c>
      <c r="N148" s="7">
        <v>90.0</v>
      </c>
      <c r="O148" s="8">
        <v>8.1</v>
      </c>
      <c r="P148" s="9">
        <v>175529.0</v>
      </c>
      <c r="Q148" s="6" t="s">
        <v>1488</v>
      </c>
      <c r="R148" s="6" t="s">
        <v>34</v>
      </c>
      <c r="S148" s="6" t="s">
        <v>1489</v>
      </c>
      <c r="T148" s="14" t="e">
        <v>#N/A</v>
      </c>
      <c r="U148" s="6" t="s">
        <v>579</v>
      </c>
      <c r="V148" s="6"/>
      <c r="W148" s="6"/>
      <c r="X148" s="6" t="s">
        <v>1469</v>
      </c>
      <c r="Y148" s="7">
        <f t="shared" si="1"/>
        <v>1</v>
      </c>
      <c r="Z148" s="6" t="str">
        <f t="shared" si="2"/>
        <v>Long</v>
      </c>
      <c r="AA148" s="4"/>
    </row>
    <row r="149">
      <c r="A149" s="5">
        <v>148.0</v>
      </c>
      <c r="B149" s="6" t="s">
        <v>1490</v>
      </c>
      <c r="C149" s="5">
        <v>1986.0</v>
      </c>
      <c r="D149" s="6" t="s">
        <v>1491</v>
      </c>
      <c r="E149" s="5">
        <v>89.0</v>
      </c>
      <c r="F149" s="6" t="s">
        <v>1492</v>
      </c>
      <c r="G149" s="6" t="s">
        <v>1199</v>
      </c>
      <c r="H149" s="6" t="s">
        <v>1493</v>
      </c>
      <c r="I149" s="6" t="s">
        <v>1494</v>
      </c>
      <c r="J149" s="6" t="s">
        <v>1495</v>
      </c>
      <c r="K149" s="6" t="s">
        <v>30</v>
      </c>
      <c r="L149" s="6" t="s">
        <v>31</v>
      </c>
      <c r="M149" s="6" t="s">
        <v>1496</v>
      </c>
      <c r="N149" s="7">
        <v>75.0</v>
      </c>
      <c r="O149" s="8">
        <v>8.1</v>
      </c>
      <c r="P149" s="9">
        <v>292157.0</v>
      </c>
      <c r="Q149" s="6" t="s">
        <v>1497</v>
      </c>
      <c r="R149" s="6" t="s">
        <v>34</v>
      </c>
      <c r="S149" s="6" t="s">
        <v>651</v>
      </c>
      <c r="T149" s="10">
        <v>5.2287414E7</v>
      </c>
      <c r="U149" s="6" t="s">
        <v>1498</v>
      </c>
      <c r="V149" s="6"/>
      <c r="W149" s="6"/>
      <c r="X149" s="6" t="s">
        <v>318</v>
      </c>
      <c r="Y149" s="7">
        <f t="shared" si="1"/>
        <v>1</v>
      </c>
      <c r="Z149" s="6" t="str">
        <f t="shared" si="2"/>
        <v>Short</v>
      </c>
      <c r="AA149" s="4"/>
    </row>
    <row r="150">
      <c r="A150" s="5">
        <v>149.0</v>
      </c>
      <c r="B150" s="6" t="s">
        <v>1499</v>
      </c>
      <c r="C150" s="5">
        <v>2009.0</v>
      </c>
      <c r="D150" s="11">
        <v>40515.0</v>
      </c>
      <c r="E150" s="5">
        <v>93.0</v>
      </c>
      <c r="F150" s="6" t="s">
        <v>1500</v>
      </c>
      <c r="G150" s="6" t="s">
        <v>855</v>
      </c>
      <c r="H150" s="6" t="s">
        <v>1501</v>
      </c>
      <c r="I150" s="6" t="s">
        <v>1502</v>
      </c>
      <c r="J150" s="6" t="s">
        <v>1503</v>
      </c>
      <c r="K150" s="6" t="s">
        <v>1213</v>
      </c>
      <c r="L150" s="6" t="s">
        <v>524</v>
      </c>
      <c r="M150" s="6" t="s">
        <v>1504</v>
      </c>
      <c r="N150" s="6"/>
      <c r="O150" s="8">
        <v>8.1</v>
      </c>
      <c r="P150" s="9">
        <v>179414.0</v>
      </c>
      <c r="Q150" s="6" t="s">
        <v>1505</v>
      </c>
      <c r="R150" s="6" t="s">
        <v>34</v>
      </c>
      <c r="S150" s="11">
        <v>40424.0</v>
      </c>
      <c r="T150" s="10">
        <v>4.6514211E7</v>
      </c>
      <c r="U150" s="6" t="s">
        <v>1506</v>
      </c>
      <c r="V150" s="12" t="s">
        <v>1507</v>
      </c>
      <c r="W150" s="6"/>
      <c r="X150" s="6" t="s">
        <v>1508</v>
      </c>
      <c r="Y150" s="7">
        <f t="shared" si="1"/>
        <v>1</v>
      </c>
      <c r="Z150" s="6" t="str">
        <f t="shared" si="2"/>
        <v>Short</v>
      </c>
      <c r="AA150" s="4"/>
    </row>
    <row r="151">
      <c r="A151" s="5">
        <v>150.0</v>
      </c>
      <c r="B151" s="6" t="s">
        <v>1509</v>
      </c>
      <c r="C151" s="5">
        <v>1949.0</v>
      </c>
      <c r="D151" s="6" t="s">
        <v>1510</v>
      </c>
      <c r="E151" s="5">
        <v>106.0</v>
      </c>
      <c r="F151" s="6" t="s">
        <v>850</v>
      </c>
      <c r="G151" s="6" t="s">
        <v>1220</v>
      </c>
      <c r="H151" s="6" t="s">
        <v>1511</v>
      </c>
      <c r="I151" s="6" t="s">
        <v>1512</v>
      </c>
      <c r="J151" s="6" t="s">
        <v>1513</v>
      </c>
      <c r="K151" s="6" t="s">
        <v>30</v>
      </c>
      <c r="L151" s="6" t="s">
        <v>881</v>
      </c>
      <c r="M151" s="6" t="s">
        <v>1206</v>
      </c>
      <c r="N151" s="6"/>
      <c r="O151" s="8">
        <v>8.1</v>
      </c>
      <c r="P151" s="9">
        <v>29245.0</v>
      </c>
      <c r="Q151" s="6" t="s">
        <v>1514</v>
      </c>
      <c r="R151" s="6" t="s">
        <v>34</v>
      </c>
      <c r="S151" s="11">
        <v>37538.0</v>
      </c>
      <c r="T151" s="10">
        <v>420000.0</v>
      </c>
      <c r="U151" s="6" t="s">
        <v>1515</v>
      </c>
      <c r="V151" s="6"/>
      <c r="W151" s="6"/>
      <c r="X151" s="6" t="s">
        <v>1224</v>
      </c>
      <c r="Y151" s="7">
        <f t="shared" si="1"/>
        <v>1</v>
      </c>
      <c r="Z151" s="6" t="str">
        <f t="shared" si="2"/>
        <v>Short</v>
      </c>
      <c r="AA151" s="4"/>
    </row>
    <row r="152">
      <c r="A152" s="5">
        <v>151.0</v>
      </c>
      <c r="B152" s="6" t="s">
        <v>1516</v>
      </c>
      <c r="C152" s="5">
        <v>1941.0</v>
      </c>
      <c r="D152" s="6" t="s">
        <v>1517</v>
      </c>
      <c r="E152" s="5">
        <v>100.0</v>
      </c>
      <c r="F152" s="6" t="s">
        <v>1518</v>
      </c>
      <c r="G152" s="6" t="s">
        <v>764</v>
      </c>
      <c r="H152" s="6" t="s">
        <v>1519</v>
      </c>
      <c r="I152" s="6" t="s">
        <v>1520</v>
      </c>
      <c r="J152" s="6" t="s">
        <v>1521</v>
      </c>
      <c r="K152" s="6" t="s">
        <v>30</v>
      </c>
      <c r="L152" s="6" t="s">
        <v>31</v>
      </c>
      <c r="M152" s="6" t="s">
        <v>1522</v>
      </c>
      <c r="N152" s="6"/>
      <c r="O152" s="8">
        <v>8.1</v>
      </c>
      <c r="P152" s="9">
        <v>122177.0</v>
      </c>
      <c r="Q152" s="6" t="s">
        <v>1523</v>
      </c>
      <c r="R152" s="6" t="s">
        <v>34</v>
      </c>
      <c r="S152" s="6" t="s">
        <v>346</v>
      </c>
      <c r="T152" s="10">
        <v>1000000.0</v>
      </c>
      <c r="U152" s="6" t="s">
        <v>213</v>
      </c>
      <c r="V152" s="6"/>
      <c r="W152" s="6"/>
      <c r="X152" s="6" t="s">
        <v>1524</v>
      </c>
      <c r="Y152" s="7">
        <f t="shared" si="1"/>
        <v>1</v>
      </c>
      <c r="Z152" s="6" t="str">
        <f t="shared" si="2"/>
        <v>Short</v>
      </c>
      <c r="AA152" s="4"/>
    </row>
    <row r="153">
      <c r="A153" s="5">
        <v>152.0</v>
      </c>
      <c r="B153" s="6" t="s">
        <v>1525</v>
      </c>
      <c r="C153" s="5">
        <v>1969.0</v>
      </c>
      <c r="D153" s="6" t="s">
        <v>1526</v>
      </c>
      <c r="E153" s="5">
        <v>110.0</v>
      </c>
      <c r="F153" s="6" t="s">
        <v>1527</v>
      </c>
      <c r="G153" s="6" t="s">
        <v>540</v>
      </c>
      <c r="H153" s="6" t="s">
        <v>1528</v>
      </c>
      <c r="I153" s="6" t="s">
        <v>1529</v>
      </c>
      <c r="J153" s="6" t="s">
        <v>1530</v>
      </c>
      <c r="K153" s="6" t="s">
        <v>428</v>
      </c>
      <c r="L153" s="6" t="s">
        <v>31</v>
      </c>
      <c r="M153" s="6" t="s">
        <v>1531</v>
      </c>
      <c r="N153" s="7">
        <v>58.0</v>
      </c>
      <c r="O153" s="8">
        <v>8.1</v>
      </c>
      <c r="P153" s="9">
        <v>163664.0</v>
      </c>
      <c r="Q153" s="6" t="s">
        <v>1532</v>
      </c>
      <c r="R153" s="6" t="s">
        <v>34</v>
      </c>
      <c r="S153" s="6" t="s">
        <v>1027</v>
      </c>
      <c r="T153" s="10">
        <v>1.02308889E8</v>
      </c>
      <c r="U153" s="6" t="s">
        <v>135</v>
      </c>
      <c r="V153" s="6"/>
      <c r="W153" s="6"/>
      <c r="X153" s="6" t="s">
        <v>1533</v>
      </c>
      <c r="Y153" s="7">
        <f t="shared" si="1"/>
        <v>1</v>
      </c>
      <c r="Z153" s="6" t="str">
        <f t="shared" si="2"/>
        <v>Short</v>
      </c>
      <c r="AA153" s="4"/>
    </row>
    <row r="154">
      <c r="A154" s="5">
        <v>153.0</v>
      </c>
      <c r="B154" s="6" t="s">
        <v>1534</v>
      </c>
      <c r="C154" s="5">
        <v>1998.0</v>
      </c>
      <c r="D154" s="6" t="s">
        <v>1535</v>
      </c>
      <c r="E154" s="5">
        <v>165.0</v>
      </c>
      <c r="F154" s="6" t="s">
        <v>1536</v>
      </c>
      <c r="G154" s="6" t="s">
        <v>549</v>
      </c>
      <c r="H154" s="6" t="s">
        <v>1537</v>
      </c>
      <c r="I154" s="6" t="s">
        <v>1538</v>
      </c>
      <c r="J154" s="6" t="s">
        <v>1539</v>
      </c>
      <c r="K154" s="6" t="s">
        <v>354</v>
      </c>
      <c r="L154" s="6" t="s">
        <v>1540</v>
      </c>
      <c r="M154" s="6" t="s">
        <v>1541</v>
      </c>
      <c r="N154" s="7">
        <v>58.0</v>
      </c>
      <c r="O154" s="8">
        <v>8.1</v>
      </c>
      <c r="P154" s="9">
        <v>44192.0</v>
      </c>
      <c r="Q154" s="6" t="s">
        <v>1542</v>
      </c>
      <c r="R154" s="6" t="s">
        <v>34</v>
      </c>
      <c r="S154" s="11">
        <v>37352.0</v>
      </c>
      <c r="T154" s="10">
        <v>259127.0</v>
      </c>
      <c r="U154" s="6" t="s">
        <v>1543</v>
      </c>
      <c r="V154" s="6"/>
      <c r="W154" s="6"/>
      <c r="X154" s="6" t="s">
        <v>1483</v>
      </c>
      <c r="Y154" s="7">
        <f t="shared" si="1"/>
        <v>3</v>
      </c>
      <c r="Z154" s="6" t="str">
        <f t="shared" si="2"/>
        <v>Long</v>
      </c>
      <c r="AA154" s="4"/>
    </row>
    <row r="155">
      <c r="A155" s="5">
        <v>154.0</v>
      </c>
      <c r="B155" s="6" t="s">
        <v>1544</v>
      </c>
      <c r="C155" s="5">
        <v>2015.0</v>
      </c>
      <c r="D155" s="6" t="s">
        <v>1545</v>
      </c>
      <c r="E155" s="5">
        <v>128.0</v>
      </c>
      <c r="F155" s="6" t="s">
        <v>1546</v>
      </c>
      <c r="G155" s="6" t="s">
        <v>1480</v>
      </c>
      <c r="H155" s="6" t="s">
        <v>1547</v>
      </c>
      <c r="I155" s="6" t="s">
        <v>1548</v>
      </c>
      <c r="J155" s="6" t="s">
        <v>1549</v>
      </c>
      <c r="K155" s="6" t="s">
        <v>30</v>
      </c>
      <c r="L155" s="6" t="s">
        <v>1550</v>
      </c>
      <c r="M155" s="6" t="s">
        <v>1551</v>
      </c>
      <c r="N155" s="7">
        <v>93.0</v>
      </c>
      <c r="O155" s="8">
        <v>8.1</v>
      </c>
      <c r="P155" s="9">
        <v>274216.0</v>
      </c>
      <c r="Q155" s="6" t="s">
        <v>1552</v>
      </c>
      <c r="R155" s="6" t="s">
        <v>34</v>
      </c>
      <c r="S155" s="6" t="s">
        <v>1553</v>
      </c>
      <c r="T155" s="10">
        <v>9.8275238E7</v>
      </c>
      <c r="U155" s="6" t="s">
        <v>1554</v>
      </c>
      <c r="V155" s="12" t="s">
        <v>1555</v>
      </c>
      <c r="W155" s="6"/>
      <c r="X155" s="6" t="s">
        <v>1556</v>
      </c>
      <c r="Y155" s="7">
        <f t="shared" si="1"/>
        <v>1</v>
      </c>
      <c r="Z155" s="6" t="str">
        <f t="shared" si="2"/>
        <v>Long</v>
      </c>
      <c r="AA155" s="4"/>
    </row>
    <row r="156">
      <c r="A156" s="5">
        <v>155.0</v>
      </c>
      <c r="B156" s="6" t="s">
        <v>1557</v>
      </c>
      <c r="C156" s="5">
        <v>1945.0</v>
      </c>
      <c r="D156" s="6" t="s">
        <v>1558</v>
      </c>
      <c r="E156" s="5">
        <v>86.0</v>
      </c>
      <c r="F156" s="6" t="s">
        <v>604</v>
      </c>
      <c r="G156" s="6" t="s">
        <v>304</v>
      </c>
      <c r="H156" s="6"/>
      <c r="I156" s="6" t="s">
        <v>1559</v>
      </c>
      <c r="J156" s="6" t="s">
        <v>1560</v>
      </c>
      <c r="K156" s="6" t="s">
        <v>30</v>
      </c>
      <c r="L156" s="6" t="s">
        <v>881</v>
      </c>
      <c r="M156" s="6" t="s">
        <v>1561</v>
      </c>
      <c r="N156" s="6"/>
      <c r="O156" s="8">
        <v>8.1</v>
      </c>
      <c r="P156" s="9">
        <v>28038.0</v>
      </c>
      <c r="Q156" s="6" t="s">
        <v>1562</v>
      </c>
      <c r="R156" s="6" t="s">
        <v>34</v>
      </c>
      <c r="S156" s="11">
        <v>38177.0</v>
      </c>
      <c r="T156" s="10">
        <v>1593040.0</v>
      </c>
      <c r="U156" s="6" t="s">
        <v>94</v>
      </c>
      <c r="V156" s="6"/>
      <c r="W156" s="6"/>
      <c r="X156" s="6" t="s">
        <v>1563</v>
      </c>
      <c r="Y156" s="7">
        <f t="shared" si="1"/>
        <v>1</v>
      </c>
      <c r="Z156" s="6" t="str">
        <f t="shared" si="2"/>
        <v>Short</v>
      </c>
      <c r="AA156" s="4"/>
    </row>
    <row r="157">
      <c r="A157" s="5">
        <v>156.0</v>
      </c>
      <c r="B157" s="6" t="s">
        <v>1564</v>
      </c>
      <c r="C157" s="5">
        <v>1946.0</v>
      </c>
      <c r="D157" s="6" t="s">
        <v>1565</v>
      </c>
      <c r="E157" s="5">
        <v>170.0</v>
      </c>
      <c r="F157" s="6" t="s">
        <v>338</v>
      </c>
      <c r="G157" s="6" t="s">
        <v>1483</v>
      </c>
      <c r="H157" s="6" t="s">
        <v>1566</v>
      </c>
      <c r="I157" s="6" t="s">
        <v>1567</v>
      </c>
      <c r="J157" s="6" t="s">
        <v>1568</v>
      </c>
      <c r="K157" s="6" t="s">
        <v>30</v>
      </c>
      <c r="L157" s="6" t="s">
        <v>31</v>
      </c>
      <c r="M157" s="6" t="s">
        <v>1569</v>
      </c>
      <c r="N157" s="6"/>
      <c r="O157" s="8">
        <v>8.1</v>
      </c>
      <c r="P157" s="9">
        <v>43479.0</v>
      </c>
      <c r="Q157" s="6" t="s">
        <v>1570</v>
      </c>
      <c r="R157" s="6" t="s">
        <v>34</v>
      </c>
      <c r="S157" s="6" t="s">
        <v>1571</v>
      </c>
      <c r="T157" s="10">
        <v>2.365E7</v>
      </c>
      <c r="U157" s="6" t="s">
        <v>641</v>
      </c>
      <c r="V157" s="6"/>
      <c r="W157" s="6"/>
      <c r="X157" s="6"/>
      <c r="Y157" s="6"/>
      <c r="Z157" s="6" t="str">
        <f t="shared" si="2"/>
        <v>Long</v>
      </c>
      <c r="AA157" s="4"/>
    </row>
    <row r="158">
      <c r="A158" s="5">
        <v>157.0</v>
      </c>
      <c r="B158" s="6" t="s">
        <v>1572</v>
      </c>
      <c r="C158" s="5">
        <v>1940.0</v>
      </c>
      <c r="D158" s="6" t="s">
        <v>1573</v>
      </c>
      <c r="E158" s="5">
        <v>129.0</v>
      </c>
      <c r="F158" s="6" t="s">
        <v>1366</v>
      </c>
      <c r="G158" s="6" t="s">
        <v>730</v>
      </c>
      <c r="H158" s="6" t="s">
        <v>1574</v>
      </c>
      <c r="I158" s="6" t="s">
        <v>1575</v>
      </c>
      <c r="J158" s="6" t="s">
        <v>1576</v>
      </c>
      <c r="K158" s="6" t="s">
        <v>30</v>
      </c>
      <c r="L158" s="6" t="s">
        <v>31</v>
      </c>
      <c r="M158" s="6" t="s">
        <v>1577</v>
      </c>
      <c r="N158" s="6"/>
      <c r="O158" s="8">
        <v>8.1</v>
      </c>
      <c r="P158" s="9">
        <v>68128.0</v>
      </c>
      <c r="Q158" s="6" t="s">
        <v>1578</v>
      </c>
      <c r="R158" s="6" t="s">
        <v>34</v>
      </c>
      <c r="S158" s="11">
        <v>38142.0</v>
      </c>
      <c r="T158" s="10">
        <v>2500000.0</v>
      </c>
      <c r="U158" s="6" t="s">
        <v>303</v>
      </c>
      <c r="V158" s="6"/>
      <c r="W158" s="6"/>
      <c r="X158" s="6"/>
      <c r="Y158" s="6"/>
      <c r="Z158" s="6" t="str">
        <f t="shared" si="2"/>
        <v>Long</v>
      </c>
      <c r="AA158" s="4"/>
    </row>
    <row r="159">
      <c r="A159" s="5">
        <v>158.0</v>
      </c>
      <c r="B159" s="6" t="s">
        <v>1579</v>
      </c>
      <c r="C159" s="5">
        <v>2013.0</v>
      </c>
      <c r="D159" s="11">
        <v>41497.0</v>
      </c>
      <c r="E159" s="5">
        <v>134.0</v>
      </c>
      <c r="F159" s="6" t="s">
        <v>86</v>
      </c>
      <c r="G159" s="6" t="s">
        <v>1375</v>
      </c>
      <c r="H159" s="6" t="s">
        <v>1580</v>
      </c>
      <c r="I159" s="6" t="s">
        <v>1581</v>
      </c>
      <c r="J159" s="6" t="s">
        <v>1582</v>
      </c>
      <c r="K159" s="6" t="s">
        <v>30</v>
      </c>
      <c r="L159" s="6" t="s">
        <v>69</v>
      </c>
      <c r="M159" s="6" t="s">
        <v>1583</v>
      </c>
      <c r="N159" s="7">
        <v>96.0</v>
      </c>
      <c r="O159" s="8">
        <v>8.1</v>
      </c>
      <c r="P159" s="9">
        <v>490387.0</v>
      </c>
      <c r="Q159" s="6" t="s">
        <v>1584</v>
      </c>
      <c r="R159" s="6" t="s">
        <v>34</v>
      </c>
      <c r="S159" s="11">
        <v>41732.0</v>
      </c>
      <c r="T159" s="10">
        <v>1.87733202E8</v>
      </c>
      <c r="U159" s="6" t="s">
        <v>1585</v>
      </c>
      <c r="V159" s="12" t="s">
        <v>1586</v>
      </c>
      <c r="W159" s="6"/>
      <c r="X159" s="6"/>
      <c r="Y159" s="6"/>
      <c r="Z159" s="6" t="str">
        <f t="shared" si="2"/>
        <v>Long</v>
      </c>
      <c r="AA159" s="4"/>
    </row>
    <row r="160">
      <c r="A160" s="5">
        <v>159.0</v>
      </c>
      <c r="B160" s="6" t="s">
        <v>1587</v>
      </c>
      <c r="C160" s="5">
        <v>2014.0</v>
      </c>
      <c r="D160" s="6" t="s">
        <v>1588</v>
      </c>
      <c r="E160" s="5">
        <v>99.0</v>
      </c>
      <c r="F160" s="6" t="s">
        <v>1022</v>
      </c>
      <c r="G160" s="6" t="s">
        <v>1524</v>
      </c>
      <c r="H160" s="6" t="s">
        <v>1589</v>
      </c>
      <c r="I160" s="6" t="s">
        <v>1590</v>
      </c>
      <c r="J160" s="6" t="s">
        <v>1591</v>
      </c>
      <c r="K160" s="6" t="s">
        <v>354</v>
      </c>
      <c r="L160" s="6" t="s">
        <v>132</v>
      </c>
      <c r="M160" s="6" t="s">
        <v>1592</v>
      </c>
      <c r="N160" s="7">
        <v>88.0</v>
      </c>
      <c r="O160" s="8">
        <v>8.1</v>
      </c>
      <c r="P160" s="9">
        <v>537323.0</v>
      </c>
      <c r="Q160" s="6" t="s">
        <v>1593</v>
      </c>
      <c r="R160" s="6" t="s">
        <v>34</v>
      </c>
      <c r="S160" s="6" t="s">
        <v>1594</v>
      </c>
      <c r="T160" s="10">
        <v>1.72936941E8</v>
      </c>
      <c r="U160" s="6" t="s">
        <v>1585</v>
      </c>
      <c r="V160" s="12" t="s">
        <v>1595</v>
      </c>
      <c r="W160" s="6"/>
      <c r="X160" s="6"/>
      <c r="Y160" s="6"/>
      <c r="Z160" s="6" t="str">
        <f t="shared" si="2"/>
        <v>Short</v>
      </c>
      <c r="AA160" s="4"/>
    </row>
    <row r="161">
      <c r="A161" s="5">
        <v>160.0</v>
      </c>
      <c r="B161" s="6" t="s">
        <v>1596</v>
      </c>
      <c r="C161" s="5">
        <v>2015.0</v>
      </c>
      <c r="D161" s="6" t="s">
        <v>1597</v>
      </c>
      <c r="E161" s="5">
        <v>120.0</v>
      </c>
      <c r="F161" s="6" t="s">
        <v>174</v>
      </c>
      <c r="G161" s="6" t="s">
        <v>528</v>
      </c>
      <c r="H161" s="6" t="s">
        <v>1598</v>
      </c>
      <c r="I161" s="6" t="s">
        <v>1599</v>
      </c>
      <c r="J161" s="6" t="s">
        <v>1600</v>
      </c>
      <c r="K161" s="6" t="s">
        <v>536</v>
      </c>
      <c r="L161" s="6" t="s">
        <v>1214</v>
      </c>
      <c r="M161" s="6" t="s">
        <v>1601</v>
      </c>
      <c r="N161" s="7">
        <v>90.0</v>
      </c>
      <c r="O161" s="8">
        <v>8.1</v>
      </c>
      <c r="P161" s="9">
        <v>638510.0</v>
      </c>
      <c r="Q161" s="6" t="s">
        <v>1602</v>
      </c>
      <c r="R161" s="6" t="s">
        <v>34</v>
      </c>
      <c r="S161" s="11">
        <v>42013.0</v>
      </c>
      <c r="T161" s="10">
        <v>3.75209362E8</v>
      </c>
      <c r="U161" s="6" t="s">
        <v>213</v>
      </c>
      <c r="V161" s="12" t="s">
        <v>1603</v>
      </c>
      <c r="W161" s="6"/>
      <c r="X161" s="6"/>
      <c r="Y161" s="6"/>
      <c r="Z161" s="6" t="str">
        <f t="shared" si="2"/>
        <v>Short</v>
      </c>
      <c r="AA161" s="4"/>
    </row>
    <row r="162">
      <c r="A162" s="5">
        <v>161.0</v>
      </c>
      <c r="B162" s="6" t="s">
        <v>1604</v>
      </c>
      <c r="C162" s="5">
        <v>1987.0</v>
      </c>
      <c r="D162" s="11">
        <v>32030.0</v>
      </c>
      <c r="E162" s="5">
        <v>98.0</v>
      </c>
      <c r="F162" s="6" t="s">
        <v>1605</v>
      </c>
      <c r="G162" s="6" t="s">
        <v>1199</v>
      </c>
      <c r="H162" s="6" t="s">
        <v>1606</v>
      </c>
      <c r="I162" s="6" t="s">
        <v>1607</v>
      </c>
      <c r="J162" s="6" t="s">
        <v>1608</v>
      </c>
      <c r="K162" s="6" t="s">
        <v>30</v>
      </c>
      <c r="L162" s="6" t="s">
        <v>31</v>
      </c>
      <c r="M162" s="6" t="s">
        <v>1609</v>
      </c>
      <c r="N162" s="7">
        <v>77.0</v>
      </c>
      <c r="O162" s="8">
        <v>8.1</v>
      </c>
      <c r="P162" s="9">
        <v>314262.0</v>
      </c>
      <c r="Q162" s="6" t="s">
        <v>1610</v>
      </c>
      <c r="R162" s="6" t="s">
        <v>34</v>
      </c>
      <c r="S162" s="6" t="s">
        <v>1611</v>
      </c>
      <c r="T162" s="10">
        <v>3.0857814E7</v>
      </c>
      <c r="U162" s="6" t="s">
        <v>135</v>
      </c>
      <c r="V162" s="12" t="s">
        <v>1612</v>
      </c>
      <c r="W162" s="6"/>
      <c r="X162" s="6"/>
      <c r="Y162" s="6"/>
      <c r="Z162" s="6" t="str">
        <f t="shared" si="2"/>
        <v>Short</v>
      </c>
      <c r="AA162" s="4"/>
    </row>
    <row r="163">
      <c r="A163" s="5">
        <v>162.0</v>
      </c>
      <c r="B163" s="6" t="s">
        <v>1613</v>
      </c>
      <c r="C163" s="5">
        <v>1962.0</v>
      </c>
      <c r="D163" s="6"/>
      <c r="E163" s="5">
        <v>134.0</v>
      </c>
      <c r="F163" s="6" t="s">
        <v>1614</v>
      </c>
      <c r="G163" s="6" t="s">
        <v>1208</v>
      </c>
      <c r="H163" s="6" t="s">
        <v>1615</v>
      </c>
      <c r="I163" s="6" t="s">
        <v>1616</v>
      </c>
      <c r="J163" s="6" t="s">
        <v>1617</v>
      </c>
      <c r="K163" s="6" t="s">
        <v>30</v>
      </c>
      <c r="L163" s="6" t="s">
        <v>31</v>
      </c>
      <c r="M163" s="6" t="s">
        <v>1618</v>
      </c>
      <c r="N163" s="6"/>
      <c r="O163" s="8">
        <v>8.1</v>
      </c>
      <c r="P163" s="9">
        <v>37689.0</v>
      </c>
      <c r="Q163" s="6" t="s">
        <v>1619</v>
      </c>
      <c r="R163" s="6" t="s">
        <v>34</v>
      </c>
      <c r="S163" s="6" t="s">
        <v>1620</v>
      </c>
      <c r="T163" s="10">
        <v>9000000.0</v>
      </c>
      <c r="U163" s="6" t="s">
        <v>180</v>
      </c>
      <c r="V163" s="6"/>
      <c r="W163" s="6"/>
      <c r="X163" s="6"/>
      <c r="Y163" s="6"/>
      <c r="Z163" s="6" t="str">
        <f t="shared" si="2"/>
        <v>Long</v>
      </c>
      <c r="AA163" s="4"/>
    </row>
    <row r="164">
      <c r="A164" s="5">
        <v>163.0</v>
      </c>
      <c r="B164" s="6" t="s">
        <v>1621</v>
      </c>
      <c r="C164" s="5">
        <v>2004.0</v>
      </c>
      <c r="D164" s="6" t="s">
        <v>1622</v>
      </c>
      <c r="E164" s="5">
        <v>132.0</v>
      </c>
      <c r="F164" s="6" t="s">
        <v>1623</v>
      </c>
      <c r="G164" s="6" t="s">
        <v>225</v>
      </c>
      <c r="H164" s="6" t="s">
        <v>1624</v>
      </c>
      <c r="I164" s="6" t="s">
        <v>1625</v>
      </c>
      <c r="J164" s="6" t="s">
        <v>1626</v>
      </c>
      <c r="K164" s="6" t="s">
        <v>1627</v>
      </c>
      <c r="L164" s="6" t="s">
        <v>31</v>
      </c>
      <c r="M164" s="6" t="s">
        <v>1628</v>
      </c>
      <c r="N164" s="7">
        <v>86.0</v>
      </c>
      <c r="O164" s="8">
        <v>8.1</v>
      </c>
      <c r="P164" s="9">
        <v>519405.0</v>
      </c>
      <c r="Q164" s="6" t="s">
        <v>1629</v>
      </c>
      <c r="R164" s="6" t="s">
        <v>34</v>
      </c>
      <c r="S164" s="11">
        <v>38693.0</v>
      </c>
      <c r="T164" s="10">
        <v>2.16763646E8</v>
      </c>
      <c r="U164" s="6" t="s">
        <v>180</v>
      </c>
      <c r="V164" s="12" t="s">
        <v>1630</v>
      </c>
      <c r="W164" s="6"/>
      <c r="X164" s="6"/>
      <c r="Y164" s="6"/>
      <c r="Z164" s="6" t="str">
        <f t="shared" si="2"/>
        <v>Long</v>
      </c>
      <c r="AA164" s="4"/>
    </row>
    <row r="165">
      <c r="A165" s="5">
        <v>164.0</v>
      </c>
      <c r="B165" s="6" t="s">
        <v>1631</v>
      </c>
      <c r="C165" s="5">
        <v>1993.0</v>
      </c>
      <c r="D165" s="11">
        <v>34279.0</v>
      </c>
      <c r="E165" s="5">
        <v>127.0</v>
      </c>
      <c r="F165" s="6" t="s">
        <v>1632</v>
      </c>
      <c r="G165" s="6" t="s">
        <v>87</v>
      </c>
      <c r="H165" s="6" t="s">
        <v>1633</v>
      </c>
      <c r="I165" s="6" t="s">
        <v>1634</v>
      </c>
      <c r="J165" s="6" t="s">
        <v>1635</v>
      </c>
      <c r="K165" s="6" t="s">
        <v>428</v>
      </c>
      <c r="L165" s="6" t="s">
        <v>31</v>
      </c>
      <c r="M165" s="6" t="s">
        <v>1636</v>
      </c>
      <c r="N165" s="7">
        <v>68.0</v>
      </c>
      <c r="O165" s="8">
        <v>8.1</v>
      </c>
      <c r="P165" s="9">
        <v>670652.0</v>
      </c>
      <c r="Q165" s="6" t="s">
        <v>1637</v>
      </c>
      <c r="R165" s="6" t="s">
        <v>34</v>
      </c>
      <c r="S165" s="11">
        <v>36809.0</v>
      </c>
      <c r="T165" s="10">
        <v>1.033917066E9</v>
      </c>
      <c r="U165" s="6" t="s">
        <v>1638</v>
      </c>
      <c r="V165" s="12" t="s">
        <v>1639</v>
      </c>
      <c r="W165" s="6"/>
      <c r="X165" s="6"/>
      <c r="Y165" s="6"/>
      <c r="Z165" s="6" t="str">
        <f t="shared" si="2"/>
        <v>Long</v>
      </c>
      <c r="AA165" s="4"/>
    </row>
    <row r="166">
      <c r="A166" s="5">
        <v>165.0</v>
      </c>
      <c r="B166" s="6" t="s">
        <v>1640</v>
      </c>
      <c r="C166" s="5">
        <v>1958.0</v>
      </c>
      <c r="D166" s="11">
        <v>21187.0</v>
      </c>
      <c r="E166" s="5">
        <v>95.0</v>
      </c>
      <c r="F166" s="6" t="s">
        <v>689</v>
      </c>
      <c r="G166" s="6" t="s">
        <v>634</v>
      </c>
      <c r="H166" s="6" t="s">
        <v>1641</v>
      </c>
      <c r="I166" s="6" t="s">
        <v>1642</v>
      </c>
      <c r="J166" s="6" t="s">
        <v>1643</v>
      </c>
      <c r="K166" s="6" t="s">
        <v>428</v>
      </c>
      <c r="L166" s="6" t="s">
        <v>31</v>
      </c>
      <c r="M166" s="6" t="s">
        <v>1644</v>
      </c>
      <c r="N166" s="6"/>
      <c r="O166" s="8">
        <v>8.1</v>
      </c>
      <c r="P166" s="9">
        <v>78182.0</v>
      </c>
      <c r="Q166" s="6" t="s">
        <v>1645</v>
      </c>
      <c r="R166" s="6" t="s">
        <v>34</v>
      </c>
      <c r="S166" s="6" t="s">
        <v>1646</v>
      </c>
      <c r="T166" s="10">
        <v>2247465.0</v>
      </c>
      <c r="U166" s="6" t="s">
        <v>1647</v>
      </c>
      <c r="V166" s="6"/>
      <c r="W166" s="6"/>
      <c r="X166" s="6"/>
      <c r="Y166" s="6"/>
      <c r="Z166" s="6" t="str">
        <f t="shared" si="2"/>
        <v>Short</v>
      </c>
      <c r="AA166" s="4"/>
    </row>
    <row r="167">
      <c r="A167" s="5">
        <v>166.0</v>
      </c>
      <c r="B167" s="6" t="s">
        <v>1648</v>
      </c>
      <c r="C167" s="5">
        <v>2017.0</v>
      </c>
      <c r="D167" s="11">
        <v>42923.0</v>
      </c>
      <c r="E167" s="5">
        <v>133.0</v>
      </c>
      <c r="F167" s="6" t="s">
        <v>174</v>
      </c>
      <c r="G167" s="6" t="s">
        <v>802</v>
      </c>
      <c r="H167" s="6" t="s">
        <v>1649</v>
      </c>
      <c r="I167" s="6" t="s">
        <v>1650</v>
      </c>
      <c r="J167" s="6" t="s">
        <v>1651</v>
      </c>
      <c r="K167" s="6" t="s">
        <v>30</v>
      </c>
      <c r="L167" s="6" t="s">
        <v>31</v>
      </c>
      <c r="M167" s="6"/>
      <c r="N167" s="7">
        <v>73.0</v>
      </c>
      <c r="O167" s="8">
        <v>8.1</v>
      </c>
      <c r="P167" s="9">
        <v>64044.0</v>
      </c>
      <c r="Q167" s="6" t="s">
        <v>1652</v>
      </c>
      <c r="R167" s="6" t="s">
        <v>34</v>
      </c>
      <c r="S167" s="6"/>
      <c r="T167" s="10">
        <v>8.80166924E8</v>
      </c>
      <c r="U167" s="6" t="s">
        <v>539</v>
      </c>
      <c r="V167" s="12" t="s">
        <v>1653</v>
      </c>
      <c r="W167" s="6"/>
      <c r="X167" s="6"/>
      <c r="Y167" s="6"/>
      <c r="Z167" s="6" t="str">
        <f t="shared" si="2"/>
        <v>Long</v>
      </c>
      <c r="AA167" s="4"/>
    </row>
    <row r="168">
      <c r="A168" s="5">
        <v>167.0</v>
      </c>
      <c r="B168" s="6" t="s">
        <v>1654</v>
      </c>
      <c r="C168" s="5">
        <v>1995.0</v>
      </c>
      <c r="D168" s="6" t="s">
        <v>1655</v>
      </c>
      <c r="E168" s="5">
        <v>101.0</v>
      </c>
      <c r="F168" s="6" t="s">
        <v>604</v>
      </c>
      <c r="G168" s="6" t="s">
        <v>1167</v>
      </c>
      <c r="H168" s="6" t="s">
        <v>1656</v>
      </c>
      <c r="I168" s="6" t="s">
        <v>1657</v>
      </c>
      <c r="J168" s="6" t="s">
        <v>1658</v>
      </c>
      <c r="K168" s="6" t="s">
        <v>1659</v>
      </c>
      <c r="L168" s="6" t="s">
        <v>1660</v>
      </c>
      <c r="M168" s="6" t="s">
        <v>1661</v>
      </c>
      <c r="N168" s="7">
        <v>77.0</v>
      </c>
      <c r="O168" s="8">
        <v>8.1</v>
      </c>
      <c r="P168" s="9">
        <v>202165.0</v>
      </c>
      <c r="Q168" s="6" t="s">
        <v>1662</v>
      </c>
      <c r="R168" s="6" t="s">
        <v>34</v>
      </c>
      <c r="S168" s="6" t="s">
        <v>967</v>
      </c>
      <c r="T168" s="10">
        <v>5535405.0</v>
      </c>
      <c r="U168" s="6" t="s">
        <v>1307</v>
      </c>
      <c r="V168" s="6"/>
      <c r="W168" s="6"/>
      <c r="X168" s="6"/>
      <c r="Y168" s="6"/>
      <c r="Z168" s="6" t="str">
        <f t="shared" si="2"/>
        <v>Short</v>
      </c>
      <c r="AA168" s="4"/>
    </row>
    <row r="169">
      <c r="A169" s="5">
        <v>168.0</v>
      </c>
      <c r="B169" s="6" t="s">
        <v>1663</v>
      </c>
      <c r="C169" s="5">
        <v>1998.0</v>
      </c>
      <c r="D169" s="11">
        <v>35921.0</v>
      </c>
      <c r="E169" s="5">
        <v>103.0</v>
      </c>
      <c r="F169" s="6" t="s">
        <v>1664</v>
      </c>
      <c r="G169" s="6" t="s">
        <v>1111</v>
      </c>
      <c r="H169" s="6" t="s">
        <v>1665</v>
      </c>
      <c r="I169" s="6" t="s">
        <v>1666</v>
      </c>
      <c r="J169" s="6" t="s">
        <v>1667</v>
      </c>
      <c r="K169" s="6" t="s">
        <v>30</v>
      </c>
      <c r="L169" s="6" t="s">
        <v>31</v>
      </c>
      <c r="M169" s="6" t="s">
        <v>1668</v>
      </c>
      <c r="N169" s="7">
        <v>90.0</v>
      </c>
      <c r="O169" s="8">
        <v>8.1</v>
      </c>
      <c r="P169" s="9">
        <v>724665.0</v>
      </c>
      <c r="Q169" s="6" t="s">
        <v>1669</v>
      </c>
      <c r="R169" s="6" t="s">
        <v>34</v>
      </c>
      <c r="S169" s="6" t="s">
        <v>1611</v>
      </c>
      <c r="T169" s="10">
        <v>2.64118201E8</v>
      </c>
      <c r="U169" s="6" t="s">
        <v>47</v>
      </c>
      <c r="V169" s="6"/>
      <c r="W169" s="6"/>
      <c r="X169" s="6"/>
      <c r="Y169" s="6"/>
      <c r="Z169" s="6" t="str">
        <f t="shared" si="2"/>
        <v>Short</v>
      </c>
      <c r="AA169" s="4"/>
    </row>
    <row r="170">
      <c r="A170" s="5">
        <v>169.0</v>
      </c>
      <c r="B170" s="6" t="s">
        <v>1670</v>
      </c>
      <c r="C170" s="5">
        <v>2011.0</v>
      </c>
      <c r="D170" s="6" t="s">
        <v>1671</v>
      </c>
      <c r="E170" s="5">
        <v>130.0</v>
      </c>
      <c r="F170" s="6" t="s">
        <v>100</v>
      </c>
      <c r="G170" s="6" t="s">
        <v>325</v>
      </c>
      <c r="H170" s="6" t="s">
        <v>1672</v>
      </c>
      <c r="I170" s="6" t="s">
        <v>1673</v>
      </c>
      <c r="J170" s="6" t="s">
        <v>1674</v>
      </c>
      <c r="K170" s="6" t="s">
        <v>30</v>
      </c>
      <c r="L170" s="6" t="s">
        <v>69</v>
      </c>
      <c r="M170" s="6" t="s">
        <v>1675</v>
      </c>
      <c r="N170" s="7">
        <v>87.0</v>
      </c>
      <c r="O170" s="8">
        <v>8.1</v>
      </c>
      <c r="P170" s="9">
        <v>594362.0</v>
      </c>
      <c r="Q170" s="6" t="s">
        <v>1676</v>
      </c>
      <c r="R170" s="6" t="s">
        <v>34</v>
      </c>
      <c r="S170" s="11">
        <v>40858.0</v>
      </c>
      <c r="T170" s="10">
        <v>1.342510594E9</v>
      </c>
      <c r="U170" s="6" t="s">
        <v>180</v>
      </c>
      <c r="V170" s="12" t="s">
        <v>1677</v>
      </c>
      <c r="W170" s="6"/>
      <c r="X170" s="6"/>
      <c r="Y170" s="6"/>
      <c r="Z170" s="6" t="str">
        <f t="shared" si="2"/>
        <v>Long</v>
      </c>
      <c r="AA170" s="4"/>
    </row>
    <row r="171">
      <c r="A171" s="5">
        <v>170.0</v>
      </c>
      <c r="B171" s="6" t="s">
        <v>1678</v>
      </c>
      <c r="C171" s="5">
        <v>2015.0</v>
      </c>
      <c r="D171" s="6" t="s">
        <v>1679</v>
      </c>
      <c r="E171" s="5">
        <v>136.0</v>
      </c>
      <c r="F171" s="6" t="s">
        <v>161</v>
      </c>
      <c r="G171" s="6" t="s">
        <v>642</v>
      </c>
      <c r="H171" s="6" t="s">
        <v>1680</v>
      </c>
      <c r="I171" s="6" t="s">
        <v>1681</v>
      </c>
      <c r="J171" s="6" t="s">
        <v>1682</v>
      </c>
      <c r="K171" s="6" t="s">
        <v>30</v>
      </c>
      <c r="L171" s="6" t="s">
        <v>31</v>
      </c>
      <c r="M171" s="6" t="s">
        <v>1683</v>
      </c>
      <c r="N171" s="7">
        <v>81.0</v>
      </c>
      <c r="O171" s="8">
        <v>8.1</v>
      </c>
      <c r="P171" s="9">
        <v>665521.0</v>
      </c>
      <c r="Q171" s="6" t="s">
        <v>1684</v>
      </c>
      <c r="R171" s="6" t="s">
        <v>34</v>
      </c>
      <c r="S171" s="11">
        <v>42494.0</v>
      </c>
      <c r="T171" s="10">
        <v>2.068223624E9</v>
      </c>
      <c r="U171" s="6" t="s">
        <v>600</v>
      </c>
      <c r="V171" s="12" t="s">
        <v>1685</v>
      </c>
      <c r="W171" s="6"/>
      <c r="X171" s="6"/>
      <c r="Y171" s="6"/>
      <c r="Z171" s="6" t="str">
        <f t="shared" si="2"/>
        <v>Long</v>
      </c>
      <c r="AA171" s="4"/>
    </row>
    <row r="172">
      <c r="A172" s="5">
        <v>171.0</v>
      </c>
      <c r="B172" s="6" t="s">
        <v>1686</v>
      </c>
      <c r="C172" s="5">
        <v>1984.0</v>
      </c>
      <c r="D172" s="6" t="s">
        <v>732</v>
      </c>
      <c r="E172" s="5">
        <v>145.0</v>
      </c>
      <c r="F172" s="6" t="s">
        <v>127</v>
      </c>
      <c r="G172" s="6" t="s">
        <v>1556</v>
      </c>
      <c r="H172" s="6" t="s">
        <v>1687</v>
      </c>
      <c r="I172" s="6" t="s">
        <v>1688</v>
      </c>
      <c r="J172" s="6" t="s">
        <v>1689</v>
      </c>
      <c r="K172" s="6" t="s">
        <v>30</v>
      </c>
      <c r="L172" s="6" t="s">
        <v>1690</v>
      </c>
      <c r="M172" s="6" t="s">
        <v>1691</v>
      </c>
      <c r="N172" s="6"/>
      <c r="O172" s="8">
        <v>8.1</v>
      </c>
      <c r="P172" s="9">
        <v>55529.0</v>
      </c>
      <c r="Q172" s="6" t="s">
        <v>1692</v>
      </c>
      <c r="R172" s="6" t="s">
        <v>34</v>
      </c>
      <c r="S172" s="6" t="s">
        <v>1693</v>
      </c>
      <c r="T172" s="10">
        <v>2164507.0</v>
      </c>
      <c r="U172" s="6" t="s">
        <v>135</v>
      </c>
      <c r="V172" s="6"/>
      <c r="W172" s="6"/>
      <c r="X172" s="6"/>
      <c r="Y172" s="6"/>
      <c r="Z172" s="6" t="str">
        <f t="shared" si="2"/>
        <v>Long</v>
      </c>
      <c r="AA172" s="4"/>
    </row>
    <row r="173">
      <c r="A173" s="5">
        <v>172.0</v>
      </c>
      <c r="B173" s="6" t="s">
        <v>1694</v>
      </c>
      <c r="C173" s="5">
        <v>1971.0</v>
      </c>
      <c r="D173" s="6" t="s">
        <v>1695</v>
      </c>
      <c r="E173" s="5">
        <v>118.0</v>
      </c>
      <c r="F173" s="6" t="s">
        <v>127</v>
      </c>
      <c r="G173" s="6" t="s">
        <v>1090</v>
      </c>
      <c r="H173" s="6" t="s">
        <v>1696</v>
      </c>
      <c r="I173" s="6" t="s">
        <v>1697</v>
      </c>
      <c r="J173" s="6" t="s">
        <v>1698</v>
      </c>
      <c r="K173" s="6" t="s">
        <v>30</v>
      </c>
      <c r="L173" s="6" t="s">
        <v>31</v>
      </c>
      <c r="M173" s="6" t="s">
        <v>1699</v>
      </c>
      <c r="N173" s="6"/>
      <c r="O173" s="8">
        <v>8.1</v>
      </c>
      <c r="P173" s="9">
        <v>33568.0</v>
      </c>
      <c r="Q173" s="6" t="s">
        <v>1700</v>
      </c>
      <c r="R173" s="6" t="s">
        <v>34</v>
      </c>
      <c r="S173" s="6" t="s">
        <v>967</v>
      </c>
      <c r="T173" s="10">
        <v>2.9133E7</v>
      </c>
      <c r="U173" s="6" t="s">
        <v>36</v>
      </c>
      <c r="V173" s="6"/>
      <c r="W173" s="6"/>
      <c r="X173" s="6"/>
      <c r="Y173" s="6"/>
      <c r="Z173" s="6" t="str">
        <f t="shared" si="2"/>
        <v>Short</v>
      </c>
      <c r="AA173" s="4"/>
    </row>
    <row r="174">
      <c r="A174" s="5">
        <v>173.0</v>
      </c>
      <c r="B174" s="6" t="s">
        <v>1701</v>
      </c>
      <c r="C174" s="5">
        <v>1982.0</v>
      </c>
      <c r="D174" s="6" t="s">
        <v>1702</v>
      </c>
      <c r="E174" s="5">
        <v>191.0</v>
      </c>
      <c r="F174" s="6" t="s">
        <v>86</v>
      </c>
      <c r="G174" s="6" t="s">
        <v>1140</v>
      </c>
      <c r="H174" s="6" t="s">
        <v>1703</v>
      </c>
      <c r="I174" s="6" t="s">
        <v>1704</v>
      </c>
      <c r="J174" s="6" t="s">
        <v>1705</v>
      </c>
      <c r="K174" s="6" t="s">
        <v>30</v>
      </c>
      <c r="L174" s="6" t="s">
        <v>1706</v>
      </c>
      <c r="M174" s="6" t="s">
        <v>1707</v>
      </c>
      <c r="N174" s="6"/>
      <c r="O174" s="8">
        <v>8.1</v>
      </c>
      <c r="P174" s="9">
        <v>184127.0</v>
      </c>
      <c r="Q174" s="6" t="s">
        <v>1708</v>
      </c>
      <c r="R174" s="6" t="s">
        <v>34</v>
      </c>
      <c r="S174" s="6" t="s">
        <v>156</v>
      </c>
      <c r="T174" s="10">
        <v>1.27767889E8</v>
      </c>
      <c r="U174" s="6" t="s">
        <v>36</v>
      </c>
      <c r="V174" s="6"/>
      <c r="W174" s="6"/>
      <c r="X174" s="6"/>
      <c r="Y174" s="6"/>
      <c r="Z174" s="6" t="str">
        <f t="shared" si="2"/>
        <v>Long</v>
      </c>
      <c r="AA174" s="4"/>
    </row>
    <row r="175">
      <c r="A175" s="5">
        <v>174.0</v>
      </c>
      <c r="B175" s="6" t="s">
        <v>1709</v>
      </c>
      <c r="C175" s="5">
        <v>1975.0</v>
      </c>
      <c r="D175" s="6" t="s">
        <v>1710</v>
      </c>
      <c r="E175" s="5">
        <v>184.0</v>
      </c>
      <c r="F175" s="6" t="s">
        <v>995</v>
      </c>
      <c r="G175" s="6" t="s">
        <v>532</v>
      </c>
      <c r="H175" s="6" t="s">
        <v>1711</v>
      </c>
      <c r="I175" s="6" t="s">
        <v>1712</v>
      </c>
      <c r="J175" s="6" t="s">
        <v>1713</v>
      </c>
      <c r="K175" s="6" t="s">
        <v>1659</v>
      </c>
      <c r="L175" s="6" t="s">
        <v>1714</v>
      </c>
      <c r="M175" s="6" t="s">
        <v>1715</v>
      </c>
      <c r="N175" s="6"/>
      <c r="O175" s="8">
        <v>8.1</v>
      </c>
      <c r="P175" s="9">
        <v>110576.0</v>
      </c>
      <c r="Q175" s="6" t="s">
        <v>1716</v>
      </c>
      <c r="R175" s="6" t="s">
        <v>34</v>
      </c>
      <c r="S175" s="6" t="s">
        <v>570</v>
      </c>
      <c r="T175" s="10">
        <v>2.0197574E7</v>
      </c>
      <c r="U175" s="6" t="s">
        <v>213</v>
      </c>
      <c r="V175" s="6"/>
      <c r="W175" s="6"/>
      <c r="X175" s="6"/>
      <c r="Y175" s="6"/>
      <c r="Z175" s="6" t="str">
        <f t="shared" si="2"/>
        <v>Long</v>
      </c>
      <c r="AA175" s="4"/>
    </row>
    <row r="176">
      <c r="A176" s="5">
        <v>175.0</v>
      </c>
      <c r="B176" s="6" t="s">
        <v>1717</v>
      </c>
      <c r="C176" s="5">
        <v>1976.0</v>
      </c>
      <c r="D176" s="11">
        <v>27831.0</v>
      </c>
      <c r="E176" s="5">
        <v>120.0</v>
      </c>
      <c r="F176" s="6" t="s">
        <v>1623</v>
      </c>
      <c r="G176" s="6" t="s">
        <v>752</v>
      </c>
      <c r="H176" s="6" t="s">
        <v>1718</v>
      </c>
      <c r="I176" s="6" t="s">
        <v>1719</v>
      </c>
      <c r="J176" s="6" t="s">
        <v>1720</v>
      </c>
      <c r="K176" s="6" t="s">
        <v>30</v>
      </c>
      <c r="L176" s="6" t="s">
        <v>31</v>
      </c>
      <c r="M176" s="6" t="s">
        <v>1721</v>
      </c>
      <c r="N176" s="7">
        <v>69.0</v>
      </c>
      <c r="O176" s="8">
        <v>8.1</v>
      </c>
      <c r="P176" s="9">
        <v>407892.0</v>
      </c>
      <c r="Q176" s="6" t="s">
        <v>1722</v>
      </c>
      <c r="R176" s="6" t="s">
        <v>34</v>
      </c>
      <c r="S176" s="11">
        <v>38906.0</v>
      </c>
      <c r="T176" s="10">
        <v>2.25E8</v>
      </c>
      <c r="U176" s="6" t="s">
        <v>201</v>
      </c>
      <c r="V176" s="12" t="s">
        <v>1723</v>
      </c>
      <c r="W176" s="6"/>
      <c r="X176" s="6"/>
      <c r="Y176" s="6"/>
      <c r="Z176" s="6" t="str">
        <f t="shared" si="2"/>
        <v>Short</v>
      </c>
      <c r="AA176" s="4"/>
    </row>
    <row r="177">
      <c r="A177" s="5">
        <v>176.0</v>
      </c>
      <c r="B177" s="6" t="s">
        <v>1724</v>
      </c>
      <c r="C177" s="5">
        <v>1977.0</v>
      </c>
      <c r="D177" s="6" t="s">
        <v>1725</v>
      </c>
      <c r="E177" s="5">
        <v>93.0</v>
      </c>
      <c r="F177" s="6" t="s">
        <v>931</v>
      </c>
      <c r="G177" s="6" t="s">
        <v>1563</v>
      </c>
      <c r="H177" s="6" t="s">
        <v>1726</v>
      </c>
      <c r="I177" s="6" t="s">
        <v>1727</v>
      </c>
      <c r="J177" s="6" t="s">
        <v>1728</v>
      </c>
      <c r="K177" s="6" t="s">
        <v>576</v>
      </c>
      <c r="L177" s="6" t="s">
        <v>31</v>
      </c>
      <c r="M177" s="6" t="s">
        <v>1729</v>
      </c>
      <c r="N177" s="6"/>
      <c r="O177" s="8">
        <v>8.1</v>
      </c>
      <c r="P177" s="9">
        <v>208523.0</v>
      </c>
      <c r="Q177" s="6" t="s">
        <v>1730</v>
      </c>
      <c r="R177" s="6" t="s">
        <v>34</v>
      </c>
      <c r="S177" s="6" t="s">
        <v>750</v>
      </c>
      <c r="T177" s="10">
        <v>3.8251425E7</v>
      </c>
      <c r="U177" s="6" t="s">
        <v>201</v>
      </c>
      <c r="V177" s="6"/>
      <c r="W177" s="6"/>
      <c r="X177" s="6"/>
      <c r="Y177" s="6"/>
      <c r="Z177" s="6" t="str">
        <f t="shared" si="2"/>
        <v>Short</v>
      </c>
      <c r="AA177" s="4"/>
    </row>
    <row r="178">
      <c r="A178" s="5">
        <v>177.0</v>
      </c>
      <c r="B178" s="6" t="s">
        <v>1731</v>
      </c>
      <c r="C178" s="5">
        <v>2013.0</v>
      </c>
      <c r="D178" s="6" t="s">
        <v>1732</v>
      </c>
      <c r="E178" s="5">
        <v>153.0</v>
      </c>
      <c r="F178" s="6" t="s">
        <v>237</v>
      </c>
      <c r="G178" s="6" t="s">
        <v>348</v>
      </c>
      <c r="H178" s="6" t="s">
        <v>1733</v>
      </c>
      <c r="I178" s="6" t="s">
        <v>1734</v>
      </c>
      <c r="J178" s="6" t="s">
        <v>1735</v>
      </c>
      <c r="K178" s="6" t="s">
        <v>30</v>
      </c>
      <c r="L178" s="6" t="s">
        <v>31</v>
      </c>
      <c r="M178" s="6" t="s">
        <v>1736</v>
      </c>
      <c r="N178" s="7">
        <v>74.0</v>
      </c>
      <c r="O178" s="8">
        <v>8.1</v>
      </c>
      <c r="P178" s="9">
        <v>436571.0</v>
      </c>
      <c r="Q178" s="6" t="s">
        <v>1737</v>
      </c>
      <c r="R178" s="6" t="s">
        <v>34</v>
      </c>
      <c r="S178" s="6" t="s">
        <v>1738</v>
      </c>
      <c r="T178" s="10">
        <v>1.22126687E8</v>
      </c>
      <c r="U178" s="6" t="s">
        <v>213</v>
      </c>
      <c r="V178" s="12" t="s">
        <v>1739</v>
      </c>
      <c r="W178" s="6"/>
      <c r="X178" s="6"/>
      <c r="Y178" s="6"/>
      <c r="Z178" s="6" t="str">
        <f t="shared" si="2"/>
        <v>Long</v>
      </c>
      <c r="AA178" s="4"/>
    </row>
    <row r="179">
      <c r="A179" s="5">
        <v>178.0</v>
      </c>
      <c r="B179" s="6" t="s">
        <v>1740</v>
      </c>
      <c r="C179" s="5">
        <v>2001.0</v>
      </c>
      <c r="D179" s="6" t="s">
        <v>1741</v>
      </c>
      <c r="E179" s="5">
        <v>113.0</v>
      </c>
      <c r="F179" s="6" t="s">
        <v>1742</v>
      </c>
      <c r="G179" s="6" t="s">
        <v>1159</v>
      </c>
      <c r="H179" s="6" t="s">
        <v>1159</v>
      </c>
      <c r="I179" s="6" t="s">
        <v>1743</v>
      </c>
      <c r="J179" s="6" t="s">
        <v>1744</v>
      </c>
      <c r="K179" s="6" t="s">
        <v>30</v>
      </c>
      <c r="L179" s="6" t="s">
        <v>31</v>
      </c>
      <c r="M179" s="6" t="s">
        <v>1745</v>
      </c>
      <c r="N179" s="7">
        <v>88.0</v>
      </c>
      <c r="O179" s="8">
        <v>8.1</v>
      </c>
      <c r="P179" s="9">
        <v>622498.0</v>
      </c>
      <c r="Q179" s="6" t="s">
        <v>1746</v>
      </c>
      <c r="R179" s="6" t="s">
        <v>34</v>
      </c>
      <c r="S179" s="6" t="s">
        <v>1747</v>
      </c>
      <c r="T179" s="10">
        <v>7510877.0</v>
      </c>
      <c r="U179" s="6" t="s">
        <v>1748</v>
      </c>
      <c r="V179" s="12" t="s">
        <v>1749</v>
      </c>
      <c r="W179" s="6"/>
      <c r="X179" s="6"/>
      <c r="Y179" s="6"/>
      <c r="Z179" s="6" t="str">
        <f t="shared" si="2"/>
        <v>Short</v>
      </c>
      <c r="AA179" s="4"/>
    </row>
    <row r="180">
      <c r="A180" s="5">
        <v>179.0</v>
      </c>
      <c r="B180" s="6" t="s">
        <v>1750</v>
      </c>
      <c r="C180" s="5">
        <v>2002.0</v>
      </c>
      <c r="D180" s="6" t="s">
        <v>1751</v>
      </c>
      <c r="E180" s="5">
        <v>141.0</v>
      </c>
      <c r="F180" s="6" t="s">
        <v>1527</v>
      </c>
      <c r="G180" s="6" t="s">
        <v>87</v>
      </c>
      <c r="H180" s="6" t="s">
        <v>1752</v>
      </c>
      <c r="I180" s="6" t="s">
        <v>1753</v>
      </c>
      <c r="J180" s="6" t="s">
        <v>1754</v>
      </c>
      <c r="K180" s="6" t="s">
        <v>354</v>
      </c>
      <c r="L180" s="6" t="s">
        <v>1550</v>
      </c>
      <c r="M180" s="6" t="s">
        <v>1755</v>
      </c>
      <c r="N180" s="7">
        <v>76.0</v>
      </c>
      <c r="O180" s="8">
        <v>8.1</v>
      </c>
      <c r="P180" s="9">
        <v>592039.0</v>
      </c>
      <c r="Q180" s="6" t="s">
        <v>1756</v>
      </c>
      <c r="R180" s="6" t="s">
        <v>34</v>
      </c>
      <c r="S180" s="11">
        <v>37777.0</v>
      </c>
      <c r="T180" s="10">
        <v>3.52114312E8</v>
      </c>
      <c r="U180" s="6" t="s">
        <v>1757</v>
      </c>
      <c r="V180" s="12" t="s">
        <v>1758</v>
      </c>
      <c r="W180" s="6"/>
      <c r="X180" s="6"/>
      <c r="Y180" s="6"/>
      <c r="Z180" s="6" t="str">
        <f t="shared" si="2"/>
        <v>Long</v>
      </c>
      <c r="AA180" s="4"/>
    </row>
    <row r="181">
      <c r="A181" s="5">
        <v>180.0</v>
      </c>
      <c r="B181" s="6" t="s">
        <v>1759</v>
      </c>
      <c r="C181" s="5">
        <v>1962.0</v>
      </c>
      <c r="D181" s="6" t="s">
        <v>1760</v>
      </c>
      <c r="E181" s="5">
        <v>123.0</v>
      </c>
      <c r="F181" s="6" t="s">
        <v>1761</v>
      </c>
      <c r="G181" s="6" t="s">
        <v>730</v>
      </c>
      <c r="H181" s="6" t="s">
        <v>1762</v>
      </c>
      <c r="I181" s="6" t="s">
        <v>1763</v>
      </c>
      <c r="J181" s="6" t="s">
        <v>1764</v>
      </c>
      <c r="K181" s="6" t="s">
        <v>30</v>
      </c>
      <c r="L181" s="6" t="s">
        <v>31</v>
      </c>
      <c r="M181" s="6" t="s">
        <v>1765</v>
      </c>
      <c r="N181" s="6"/>
      <c r="O181" s="8">
        <v>8.1</v>
      </c>
      <c r="P181" s="9">
        <v>56560.0</v>
      </c>
      <c r="Q181" s="6" t="s">
        <v>1766</v>
      </c>
      <c r="R181" s="6" t="s">
        <v>34</v>
      </c>
      <c r="S181" s="11">
        <v>37017.0</v>
      </c>
      <c r="T181" s="10">
        <v>8000000.0</v>
      </c>
      <c r="U181" s="6" t="s">
        <v>1767</v>
      </c>
      <c r="V181" s="6"/>
      <c r="W181" s="6"/>
      <c r="X181" s="6"/>
      <c r="Y181" s="6"/>
      <c r="Z181" s="6" t="str">
        <f t="shared" si="2"/>
        <v>Short</v>
      </c>
      <c r="AA181" s="4"/>
    </row>
    <row r="182">
      <c r="A182" s="5">
        <v>181.0</v>
      </c>
      <c r="B182" s="6" t="s">
        <v>1768</v>
      </c>
      <c r="C182" s="5">
        <v>1944.0</v>
      </c>
      <c r="D182" s="11">
        <v>16082.0</v>
      </c>
      <c r="E182" s="5">
        <v>88.0</v>
      </c>
      <c r="F182" s="6" t="s">
        <v>1769</v>
      </c>
      <c r="G182" s="6" t="s">
        <v>1029</v>
      </c>
      <c r="H182" s="6" t="s">
        <v>1770</v>
      </c>
      <c r="I182" s="6" t="s">
        <v>1771</v>
      </c>
      <c r="J182" s="6" t="s">
        <v>1772</v>
      </c>
      <c r="K182" s="6" t="s">
        <v>30</v>
      </c>
      <c r="L182" s="6" t="s">
        <v>31</v>
      </c>
      <c r="M182" s="6" t="s">
        <v>1773</v>
      </c>
      <c r="N182" s="6"/>
      <c r="O182" s="8">
        <v>8.1</v>
      </c>
      <c r="P182" s="9">
        <v>33877.0</v>
      </c>
      <c r="Q182" s="6" t="s">
        <v>1774</v>
      </c>
      <c r="R182" s="6" t="s">
        <v>34</v>
      </c>
      <c r="S182" s="6" t="s">
        <v>1775</v>
      </c>
      <c r="T182" s="10">
        <v>4000000.0</v>
      </c>
      <c r="U182" s="6" t="s">
        <v>135</v>
      </c>
      <c r="V182" s="6"/>
      <c r="W182" s="6"/>
      <c r="X182" s="6"/>
      <c r="Y182" s="6"/>
      <c r="Z182" s="6" t="str">
        <f t="shared" si="2"/>
        <v>Short</v>
      </c>
      <c r="AA182" s="4"/>
    </row>
    <row r="183">
      <c r="A183" s="5">
        <v>182.0</v>
      </c>
      <c r="B183" s="6" t="s">
        <v>1776</v>
      </c>
      <c r="C183" s="5">
        <v>2001.0</v>
      </c>
      <c r="D183" s="11">
        <v>36933.0</v>
      </c>
      <c r="E183" s="5">
        <v>92.0</v>
      </c>
      <c r="F183" s="6" t="s">
        <v>794</v>
      </c>
      <c r="G183" s="6" t="s">
        <v>1071</v>
      </c>
      <c r="H183" s="6" t="s">
        <v>1777</v>
      </c>
      <c r="I183" s="6" t="s">
        <v>1778</v>
      </c>
      <c r="J183" s="6" t="s">
        <v>1779</v>
      </c>
      <c r="K183" s="6" t="s">
        <v>30</v>
      </c>
      <c r="L183" s="6" t="s">
        <v>31</v>
      </c>
      <c r="M183" s="6" t="s">
        <v>1780</v>
      </c>
      <c r="N183" s="7">
        <v>78.0</v>
      </c>
      <c r="O183" s="8">
        <v>8.1</v>
      </c>
      <c r="P183" s="9">
        <v>639101.0</v>
      </c>
      <c r="Q183" s="6" t="s">
        <v>1781</v>
      </c>
      <c r="R183" s="6" t="s">
        <v>34</v>
      </c>
      <c r="S183" s="6" t="s">
        <v>1782</v>
      </c>
      <c r="T183" s="10">
        <v>6.23966414E8</v>
      </c>
      <c r="U183" s="6" t="s">
        <v>1783</v>
      </c>
      <c r="V183" s="12" t="s">
        <v>1784</v>
      </c>
      <c r="W183" s="6"/>
      <c r="X183" s="6"/>
      <c r="Y183" s="6"/>
      <c r="Z183" s="6" t="str">
        <f t="shared" si="2"/>
        <v>Short</v>
      </c>
      <c r="AA183" s="4"/>
    </row>
    <row r="184">
      <c r="A184" s="5">
        <v>183.0</v>
      </c>
      <c r="B184" s="6" t="s">
        <v>1785</v>
      </c>
      <c r="C184" s="5">
        <v>2007.0</v>
      </c>
      <c r="D184" s="11">
        <v>39149.0</v>
      </c>
      <c r="E184" s="5">
        <v>115.0</v>
      </c>
      <c r="F184" s="6" t="s">
        <v>1786</v>
      </c>
      <c r="G184" s="6" t="s">
        <v>1040</v>
      </c>
      <c r="H184" s="6" t="s">
        <v>1787</v>
      </c>
      <c r="I184" s="6" t="s">
        <v>1788</v>
      </c>
      <c r="J184" s="6" t="s">
        <v>1789</v>
      </c>
      <c r="K184" s="6" t="s">
        <v>1790</v>
      </c>
      <c r="L184" s="6" t="s">
        <v>132</v>
      </c>
      <c r="M184" s="6" t="s">
        <v>1791</v>
      </c>
      <c r="N184" s="7">
        <v>85.0</v>
      </c>
      <c r="O184" s="8">
        <v>8.1</v>
      </c>
      <c r="P184" s="9">
        <v>527907.0</v>
      </c>
      <c r="Q184" s="6" t="s">
        <v>1792</v>
      </c>
      <c r="R184" s="6" t="s">
        <v>34</v>
      </c>
      <c r="S184" s="11">
        <v>39398.0</v>
      </c>
      <c r="T184" s="10">
        <v>4.42824138E8</v>
      </c>
      <c r="U184" s="6" t="s">
        <v>94</v>
      </c>
      <c r="V184" s="12" t="s">
        <v>1793</v>
      </c>
      <c r="W184" s="6"/>
      <c r="X184" s="6"/>
      <c r="Y184" s="6"/>
      <c r="Z184" s="6" t="str">
        <f t="shared" si="2"/>
        <v>Short</v>
      </c>
      <c r="AA184" s="4"/>
    </row>
    <row r="185">
      <c r="A185" s="5">
        <v>184.0</v>
      </c>
      <c r="B185" s="6" t="s">
        <v>1794</v>
      </c>
      <c r="C185" s="5">
        <v>1958.0</v>
      </c>
      <c r="D185" s="6" t="s">
        <v>1795</v>
      </c>
      <c r="E185" s="5">
        <v>108.0</v>
      </c>
      <c r="F185" s="6" t="s">
        <v>604</v>
      </c>
      <c r="G185" s="6" t="s">
        <v>1148</v>
      </c>
      <c r="H185" s="6" t="s">
        <v>1796</v>
      </c>
      <c r="I185" s="6" t="s">
        <v>1797</v>
      </c>
      <c r="J185" s="6" t="s">
        <v>1798</v>
      </c>
      <c r="K185" s="6" t="s">
        <v>30</v>
      </c>
      <c r="L185" s="6" t="s">
        <v>31</v>
      </c>
      <c r="M185" s="6" t="s">
        <v>1799</v>
      </c>
      <c r="N185" s="6"/>
      <c r="O185" s="8">
        <v>8.1</v>
      </c>
      <c r="P185" s="9">
        <v>36009.0</v>
      </c>
      <c r="Q185" s="6" t="s">
        <v>1800</v>
      </c>
      <c r="R185" s="6" t="s">
        <v>34</v>
      </c>
      <c r="S185" s="6" t="s">
        <v>1801</v>
      </c>
      <c r="T185" s="10">
        <v>1.7570324E7</v>
      </c>
      <c r="U185" s="6" t="s">
        <v>1802</v>
      </c>
      <c r="V185" s="6"/>
      <c r="W185" s="6"/>
      <c r="X185" s="6"/>
      <c r="Y185" s="6"/>
      <c r="Z185" s="6" t="str">
        <f t="shared" si="2"/>
        <v>Short</v>
      </c>
      <c r="AA185" s="4"/>
    </row>
    <row r="186">
      <c r="A186" s="5">
        <v>185.0</v>
      </c>
      <c r="B186" s="6" t="s">
        <v>1803</v>
      </c>
      <c r="C186" s="5">
        <v>1939.0</v>
      </c>
      <c r="D186" s="6" t="s">
        <v>1804</v>
      </c>
      <c r="E186" s="5">
        <v>102.0</v>
      </c>
      <c r="F186" s="6" t="s">
        <v>1605</v>
      </c>
      <c r="G186" s="6" t="s">
        <v>1508</v>
      </c>
      <c r="H186" s="6" t="s">
        <v>1805</v>
      </c>
      <c r="I186" s="6" t="s">
        <v>1806</v>
      </c>
      <c r="J186" s="6" t="s">
        <v>1807</v>
      </c>
      <c r="K186" s="6" t="s">
        <v>30</v>
      </c>
      <c r="L186" s="6" t="s">
        <v>31</v>
      </c>
      <c r="M186" s="6" t="s">
        <v>1808</v>
      </c>
      <c r="N186" s="7">
        <v>100.0</v>
      </c>
      <c r="O186" s="8">
        <v>8.1</v>
      </c>
      <c r="P186" s="9">
        <v>311697.0</v>
      </c>
      <c r="Q186" s="6" t="s">
        <v>1809</v>
      </c>
      <c r="R186" s="6" t="s">
        <v>34</v>
      </c>
      <c r="S186" s="6" t="s">
        <v>1810</v>
      </c>
      <c r="T186" s="10">
        <v>3.3711566E7</v>
      </c>
      <c r="U186" s="6" t="s">
        <v>180</v>
      </c>
      <c r="V186" s="12" t="s">
        <v>1811</v>
      </c>
      <c r="W186" s="6"/>
      <c r="X186" s="6"/>
      <c r="Y186" s="6"/>
      <c r="Z186" s="6" t="str">
        <f t="shared" si="2"/>
        <v>Short</v>
      </c>
      <c r="AA186" s="4"/>
    </row>
    <row r="187">
      <c r="A187" s="5">
        <v>186.0</v>
      </c>
      <c r="B187" s="6" t="s">
        <v>1812</v>
      </c>
      <c r="C187" s="5">
        <v>1972.0</v>
      </c>
      <c r="D187" s="11">
        <v>27005.0</v>
      </c>
      <c r="E187" s="5">
        <v>138.0</v>
      </c>
      <c r="F187" s="6" t="s">
        <v>395</v>
      </c>
      <c r="G187" s="6" t="s">
        <v>818</v>
      </c>
      <c r="H187" s="6" t="s">
        <v>1813</v>
      </c>
      <c r="I187" s="6" t="s">
        <v>1814</v>
      </c>
      <c r="J187" s="6" t="s">
        <v>1815</v>
      </c>
      <c r="K187" s="6" t="s">
        <v>209</v>
      </c>
      <c r="L187" s="6" t="s">
        <v>524</v>
      </c>
      <c r="M187" s="6" t="s">
        <v>1816</v>
      </c>
      <c r="N187" s="6"/>
      <c r="O187" s="8">
        <v>8.1</v>
      </c>
      <c r="P187" s="9">
        <v>38576.0</v>
      </c>
      <c r="Q187" s="6" t="s">
        <v>1817</v>
      </c>
      <c r="R187" s="6" t="s">
        <v>34</v>
      </c>
      <c r="S187" s="6" t="s">
        <v>35</v>
      </c>
      <c r="T187" s="10">
        <v>1.4E7</v>
      </c>
      <c r="U187" s="6" t="s">
        <v>1818</v>
      </c>
      <c r="V187" s="6"/>
      <c r="W187" s="6"/>
      <c r="X187" s="6"/>
      <c r="Y187" s="6"/>
      <c r="Z187" s="6" t="str">
        <f t="shared" si="2"/>
        <v>Long</v>
      </c>
      <c r="AA187" s="4"/>
    </row>
    <row r="188">
      <c r="A188" s="5">
        <v>187.0</v>
      </c>
      <c r="B188" s="6" t="s">
        <v>1819</v>
      </c>
      <c r="C188" s="5">
        <v>1953.0</v>
      </c>
      <c r="D188" s="11">
        <v>19399.0</v>
      </c>
      <c r="E188" s="5">
        <v>118.0</v>
      </c>
      <c r="F188" s="6" t="s">
        <v>931</v>
      </c>
      <c r="G188" s="6" t="s">
        <v>1483</v>
      </c>
      <c r="H188" s="6" t="s">
        <v>1820</v>
      </c>
      <c r="I188" s="6" t="s">
        <v>1821</v>
      </c>
      <c r="J188" s="6" t="s">
        <v>1822</v>
      </c>
      <c r="K188" s="6" t="s">
        <v>1823</v>
      </c>
      <c r="L188" s="6" t="s">
        <v>31</v>
      </c>
      <c r="M188" s="6" t="s">
        <v>1824</v>
      </c>
      <c r="N188" s="7">
        <v>76.0</v>
      </c>
      <c r="O188" s="8">
        <v>8.1</v>
      </c>
      <c r="P188" s="9">
        <v>107872.0</v>
      </c>
      <c r="Q188" s="6" t="s">
        <v>1825</v>
      </c>
      <c r="R188" s="6" t="s">
        <v>34</v>
      </c>
      <c r="S188" s="6" t="s">
        <v>517</v>
      </c>
      <c r="T188" s="10">
        <v>1.2E7</v>
      </c>
      <c r="U188" s="6" t="s">
        <v>47</v>
      </c>
      <c r="V188" s="6"/>
      <c r="W188" s="6"/>
      <c r="X188" s="6"/>
      <c r="Y188" s="6"/>
      <c r="Z188" s="6" t="str">
        <f t="shared" si="2"/>
        <v>Short</v>
      </c>
      <c r="AA188" s="4"/>
    </row>
    <row r="189">
      <c r="A189" s="5">
        <v>188.0</v>
      </c>
      <c r="B189" s="6" t="s">
        <v>1826</v>
      </c>
      <c r="C189" s="5">
        <v>1947.0</v>
      </c>
      <c r="D189" s="11">
        <v>17179.0</v>
      </c>
      <c r="E189" s="5">
        <v>97.0</v>
      </c>
      <c r="F189" s="6" t="s">
        <v>689</v>
      </c>
      <c r="G189" s="6" t="s">
        <v>653</v>
      </c>
      <c r="H189" s="6" t="s">
        <v>1827</v>
      </c>
      <c r="I189" s="6" t="s">
        <v>1828</v>
      </c>
      <c r="J189" s="6" t="s">
        <v>1829</v>
      </c>
      <c r="K189" s="6" t="s">
        <v>1370</v>
      </c>
      <c r="L189" s="6" t="s">
        <v>31</v>
      </c>
      <c r="M189" s="6" t="s">
        <v>719</v>
      </c>
      <c r="N189" s="6"/>
      <c r="O189" s="8">
        <v>8.1</v>
      </c>
      <c r="P189" s="9">
        <v>24842.0</v>
      </c>
      <c r="Q189" s="6" t="s">
        <v>1830</v>
      </c>
      <c r="R189" s="6" t="s">
        <v>34</v>
      </c>
      <c r="S189" s="11">
        <v>38145.0</v>
      </c>
      <c r="T189" s="10">
        <v>3050000.0</v>
      </c>
      <c r="U189" s="6" t="s">
        <v>918</v>
      </c>
      <c r="V189" s="6"/>
      <c r="W189" s="6"/>
      <c r="X189" s="6"/>
      <c r="Y189" s="6"/>
      <c r="Z189" s="6" t="str">
        <f t="shared" si="2"/>
        <v>Short</v>
      </c>
      <c r="AA189" s="4"/>
    </row>
    <row r="190">
      <c r="A190" s="5">
        <v>189.0</v>
      </c>
      <c r="B190" s="6" t="s">
        <v>1831</v>
      </c>
      <c r="C190" s="5">
        <v>1959.0</v>
      </c>
      <c r="D190" s="11">
        <v>21559.0</v>
      </c>
      <c r="E190" s="5">
        <v>160.0</v>
      </c>
      <c r="F190" s="6" t="s">
        <v>237</v>
      </c>
      <c r="G190" s="6" t="s">
        <v>1029</v>
      </c>
      <c r="H190" s="6" t="s">
        <v>1832</v>
      </c>
      <c r="I190" s="6" t="s">
        <v>1833</v>
      </c>
      <c r="J190" s="6" t="s">
        <v>1834</v>
      </c>
      <c r="K190" s="6" t="s">
        <v>30</v>
      </c>
      <c r="L190" s="6" t="s">
        <v>31</v>
      </c>
      <c r="M190" s="6" t="s">
        <v>1835</v>
      </c>
      <c r="N190" s="6"/>
      <c r="O190" s="8">
        <v>8.1</v>
      </c>
      <c r="P190" s="9">
        <v>48842.0</v>
      </c>
      <c r="Q190" s="6" t="s">
        <v>1836</v>
      </c>
      <c r="R190" s="6" t="s">
        <v>34</v>
      </c>
      <c r="S190" s="11">
        <v>36837.0</v>
      </c>
      <c r="T190" s="10">
        <v>8000000.0</v>
      </c>
      <c r="U190" s="6" t="s">
        <v>1307</v>
      </c>
      <c r="V190" s="6"/>
      <c r="W190" s="6"/>
      <c r="X190" s="6"/>
      <c r="Y190" s="6"/>
      <c r="Z190" s="6" t="str">
        <f t="shared" si="2"/>
        <v>Long</v>
      </c>
      <c r="AA190" s="4"/>
    </row>
    <row r="191">
      <c r="A191" s="5">
        <v>190.0</v>
      </c>
      <c r="B191" s="6" t="s">
        <v>1837</v>
      </c>
      <c r="C191" s="5">
        <v>1966.0</v>
      </c>
      <c r="D191" s="6" t="s">
        <v>1838</v>
      </c>
      <c r="E191" s="5">
        <v>131.0</v>
      </c>
      <c r="F191" s="6" t="s">
        <v>127</v>
      </c>
      <c r="G191" s="6" t="s">
        <v>976</v>
      </c>
      <c r="H191" s="6" t="s">
        <v>1839</v>
      </c>
      <c r="I191" s="6" t="s">
        <v>1840</v>
      </c>
      <c r="J191" s="6" t="s">
        <v>1841</v>
      </c>
      <c r="K191" s="6" t="s">
        <v>1320</v>
      </c>
      <c r="L191" s="6" t="s">
        <v>31</v>
      </c>
      <c r="M191" s="6" t="s">
        <v>1842</v>
      </c>
      <c r="N191" s="6"/>
      <c r="O191" s="8">
        <v>8.1</v>
      </c>
      <c r="P191" s="9">
        <v>58960.0</v>
      </c>
      <c r="Q191" s="6" t="s">
        <v>1843</v>
      </c>
      <c r="R191" s="6" t="s">
        <v>34</v>
      </c>
      <c r="S191" s="6" t="s">
        <v>1844</v>
      </c>
      <c r="T191" s="10">
        <v>3.3736689E7</v>
      </c>
      <c r="U191" s="6" t="s">
        <v>622</v>
      </c>
      <c r="V191" s="6"/>
      <c r="W191" s="6"/>
      <c r="X191" s="6"/>
      <c r="Y191" s="6"/>
      <c r="Z191" s="6" t="str">
        <f t="shared" si="2"/>
        <v>Long</v>
      </c>
      <c r="AA191" s="4"/>
    </row>
    <row r="192">
      <c r="A192" s="5">
        <v>191.0</v>
      </c>
      <c r="B192" s="6" t="s">
        <v>1845</v>
      </c>
      <c r="C192" s="5">
        <v>1984.0</v>
      </c>
      <c r="D192" s="6" t="s">
        <v>1846</v>
      </c>
      <c r="E192" s="5">
        <v>107.0</v>
      </c>
      <c r="F192" s="6" t="s">
        <v>216</v>
      </c>
      <c r="G192" s="6" t="s">
        <v>424</v>
      </c>
      <c r="H192" s="6" t="s">
        <v>1847</v>
      </c>
      <c r="I192" s="6" t="s">
        <v>1848</v>
      </c>
      <c r="J192" s="6" t="s">
        <v>1849</v>
      </c>
      <c r="K192" s="6" t="s">
        <v>428</v>
      </c>
      <c r="L192" s="6" t="s">
        <v>524</v>
      </c>
      <c r="M192" s="6" t="s">
        <v>1850</v>
      </c>
      <c r="N192" s="7">
        <v>83.0</v>
      </c>
      <c r="O192" s="8">
        <v>8.0</v>
      </c>
      <c r="P192" s="9">
        <v>646546.0</v>
      </c>
      <c r="Q192" s="6" t="s">
        <v>1851</v>
      </c>
      <c r="R192" s="6" t="s">
        <v>34</v>
      </c>
      <c r="S192" s="11">
        <v>35498.0</v>
      </c>
      <c r="T192" s="10">
        <v>7.83712E7</v>
      </c>
      <c r="U192" s="6" t="s">
        <v>265</v>
      </c>
      <c r="V192" s="12" t="s">
        <v>1852</v>
      </c>
      <c r="W192" s="6"/>
      <c r="X192" s="6"/>
      <c r="Y192" s="6"/>
      <c r="Z192" s="6" t="str">
        <f t="shared" si="2"/>
        <v>Short</v>
      </c>
      <c r="AA192" s="4"/>
    </row>
    <row r="193">
      <c r="A193" s="5">
        <v>192.0</v>
      </c>
      <c r="B193" s="6" t="s">
        <v>1853</v>
      </c>
      <c r="C193" s="5">
        <v>1993.0</v>
      </c>
      <c r="D193" s="11">
        <v>34305.0</v>
      </c>
      <c r="E193" s="5">
        <v>101.0</v>
      </c>
      <c r="F193" s="6" t="s">
        <v>1854</v>
      </c>
      <c r="G193" s="6" t="s">
        <v>590</v>
      </c>
      <c r="H193" s="6" t="s">
        <v>1855</v>
      </c>
      <c r="I193" s="6" t="s">
        <v>1856</v>
      </c>
      <c r="J193" s="6" t="s">
        <v>1857</v>
      </c>
      <c r="K193" s="6" t="s">
        <v>1858</v>
      </c>
      <c r="L193" s="6" t="s">
        <v>31</v>
      </c>
      <c r="M193" s="6" t="s">
        <v>1859</v>
      </c>
      <c r="N193" s="7">
        <v>72.0</v>
      </c>
      <c r="O193" s="8">
        <v>8.0</v>
      </c>
      <c r="P193" s="9">
        <v>474776.0</v>
      </c>
      <c r="Q193" s="6" t="s">
        <v>1860</v>
      </c>
      <c r="R193" s="6" t="s">
        <v>34</v>
      </c>
      <c r="S193" s="6" t="s">
        <v>1861</v>
      </c>
      <c r="T193" s="10">
        <v>7.0906973E7</v>
      </c>
      <c r="U193" s="6" t="s">
        <v>36</v>
      </c>
      <c r="V193" s="6"/>
      <c r="W193" s="6"/>
      <c r="X193" s="6"/>
      <c r="Y193" s="6"/>
      <c r="Z193" s="6" t="str">
        <f t="shared" si="2"/>
        <v>Short</v>
      </c>
      <c r="AA193" s="4"/>
    </row>
    <row r="194">
      <c r="A194" s="5">
        <v>193.0</v>
      </c>
      <c r="B194" s="6" t="s">
        <v>1862</v>
      </c>
      <c r="C194" s="5">
        <v>2011.0</v>
      </c>
      <c r="D194" s="11">
        <v>40824.0</v>
      </c>
      <c r="E194" s="5">
        <v>146.0</v>
      </c>
      <c r="F194" s="6" t="s">
        <v>127</v>
      </c>
      <c r="G194" s="6" t="s">
        <v>1402</v>
      </c>
      <c r="H194" s="6" t="s">
        <v>1863</v>
      </c>
      <c r="I194" s="6" t="s">
        <v>1864</v>
      </c>
      <c r="J194" s="6" t="s">
        <v>1865</v>
      </c>
      <c r="K194" s="6" t="s">
        <v>30</v>
      </c>
      <c r="L194" s="6" t="s">
        <v>1866</v>
      </c>
      <c r="M194" s="6" t="s">
        <v>1867</v>
      </c>
      <c r="N194" s="7">
        <v>62.0</v>
      </c>
      <c r="O194" s="8">
        <v>8.1</v>
      </c>
      <c r="P194" s="9">
        <v>344326.0</v>
      </c>
      <c r="Q194" s="6" t="s">
        <v>1868</v>
      </c>
      <c r="R194" s="6" t="s">
        <v>34</v>
      </c>
      <c r="S194" s="11">
        <v>40706.0</v>
      </c>
      <c r="T194" s="10">
        <v>2.16639112E8</v>
      </c>
      <c r="U194" s="6" t="s">
        <v>1869</v>
      </c>
      <c r="V194" s="12" t="s">
        <v>1870</v>
      </c>
      <c r="W194" s="6"/>
      <c r="X194" s="6"/>
      <c r="Y194" s="6"/>
      <c r="Z194" s="6" t="str">
        <f t="shared" si="2"/>
        <v>Long</v>
      </c>
      <c r="AA194" s="4"/>
    </row>
    <row r="195">
      <c r="A195" s="5">
        <v>194.0</v>
      </c>
      <c r="B195" s="6" t="s">
        <v>1871</v>
      </c>
      <c r="C195" s="5">
        <v>1951.0</v>
      </c>
      <c r="D195" s="6" t="s">
        <v>1872</v>
      </c>
      <c r="E195" s="5">
        <v>101.0</v>
      </c>
      <c r="F195" s="6" t="s">
        <v>1202</v>
      </c>
      <c r="G195" s="6" t="s">
        <v>74</v>
      </c>
      <c r="H195" s="6" t="s">
        <v>1873</v>
      </c>
      <c r="I195" s="6" t="s">
        <v>1874</v>
      </c>
      <c r="J195" s="6" t="s">
        <v>1875</v>
      </c>
      <c r="K195" s="6" t="s">
        <v>354</v>
      </c>
      <c r="L195" s="6" t="s">
        <v>31</v>
      </c>
      <c r="M195" s="6" t="s">
        <v>1876</v>
      </c>
      <c r="N195" s="6"/>
      <c r="O195" s="8">
        <v>8.0</v>
      </c>
      <c r="P195" s="9">
        <v>103963.0</v>
      </c>
      <c r="Q195" s="6" t="s">
        <v>1877</v>
      </c>
      <c r="R195" s="6" t="s">
        <v>34</v>
      </c>
      <c r="S195" s="6" t="s">
        <v>1132</v>
      </c>
      <c r="T195" s="10">
        <v>7000000.0</v>
      </c>
      <c r="U195" s="6" t="s">
        <v>622</v>
      </c>
      <c r="V195" s="6"/>
      <c r="W195" s="6"/>
      <c r="X195" s="6"/>
      <c r="Y195" s="6"/>
      <c r="Z195" s="6" t="str">
        <f t="shared" si="2"/>
        <v>Short</v>
      </c>
      <c r="AA195" s="4"/>
    </row>
    <row r="196">
      <c r="A196" s="5">
        <v>195.0</v>
      </c>
      <c r="B196" s="6" t="s">
        <v>1878</v>
      </c>
      <c r="C196" s="5">
        <v>1955.0</v>
      </c>
      <c r="D196" s="6" t="s">
        <v>1879</v>
      </c>
      <c r="E196" s="5">
        <v>92.0</v>
      </c>
      <c r="F196" s="6" t="s">
        <v>689</v>
      </c>
      <c r="G196" s="6" t="s">
        <v>202</v>
      </c>
      <c r="H196" s="6" t="s">
        <v>1880</v>
      </c>
      <c r="I196" s="6" t="s">
        <v>1881</v>
      </c>
      <c r="J196" s="6" t="s">
        <v>1882</v>
      </c>
      <c r="K196" s="6" t="s">
        <v>30</v>
      </c>
      <c r="L196" s="6" t="s">
        <v>31</v>
      </c>
      <c r="M196" s="6" t="s">
        <v>1883</v>
      </c>
      <c r="N196" s="7">
        <v>99.0</v>
      </c>
      <c r="O196" s="8">
        <v>8.0</v>
      </c>
      <c r="P196" s="9">
        <v>68366.0</v>
      </c>
      <c r="Q196" s="6" t="s">
        <v>1884</v>
      </c>
      <c r="R196" s="6" t="s">
        <v>34</v>
      </c>
      <c r="S196" s="6" t="s">
        <v>548</v>
      </c>
      <c r="T196" s="10">
        <v>1500000.0</v>
      </c>
      <c r="U196" s="6" t="s">
        <v>201</v>
      </c>
      <c r="V196" s="12" t="s">
        <v>1885</v>
      </c>
      <c r="W196" s="6"/>
      <c r="X196" s="6"/>
      <c r="Y196" s="6"/>
      <c r="Z196" s="6" t="str">
        <f t="shared" si="2"/>
        <v>Short</v>
      </c>
      <c r="AA196" s="4"/>
    </row>
    <row r="197">
      <c r="A197" s="5">
        <v>196.0</v>
      </c>
      <c r="B197" s="6" t="s">
        <v>1886</v>
      </c>
      <c r="C197" s="5">
        <v>1930.0</v>
      </c>
      <c r="D197" s="6" t="s">
        <v>1887</v>
      </c>
      <c r="E197" s="5">
        <v>136.0</v>
      </c>
      <c r="F197" s="6" t="s">
        <v>290</v>
      </c>
      <c r="G197" s="6" t="s">
        <v>885</v>
      </c>
      <c r="H197" s="6" t="s">
        <v>1888</v>
      </c>
      <c r="I197" s="6" t="s">
        <v>1889</v>
      </c>
      <c r="J197" s="6" t="s">
        <v>1890</v>
      </c>
      <c r="K197" s="6" t="s">
        <v>1891</v>
      </c>
      <c r="L197" s="6" t="s">
        <v>31</v>
      </c>
      <c r="M197" s="6" t="s">
        <v>1892</v>
      </c>
      <c r="N197" s="6"/>
      <c r="O197" s="8">
        <v>8.1</v>
      </c>
      <c r="P197" s="9">
        <v>49038.0</v>
      </c>
      <c r="Q197" s="6" t="s">
        <v>1893</v>
      </c>
      <c r="R197" s="6" t="s">
        <v>34</v>
      </c>
      <c r="S197" s="11">
        <v>36281.0</v>
      </c>
      <c r="T197" s="10">
        <v>3000000.0</v>
      </c>
      <c r="U197" s="6" t="s">
        <v>94</v>
      </c>
      <c r="V197" s="6"/>
      <c r="W197" s="6"/>
      <c r="X197" s="6"/>
      <c r="Y197" s="6"/>
      <c r="Z197" s="6" t="str">
        <f t="shared" si="2"/>
        <v>Long</v>
      </c>
      <c r="AA197" s="4"/>
    </row>
    <row r="198">
      <c r="A198" s="5">
        <v>197.0</v>
      </c>
      <c r="B198" s="6" t="s">
        <v>1894</v>
      </c>
      <c r="C198" s="5">
        <v>1991.0</v>
      </c>
      <c r="D198" s="6" t="s">
        <v>1895</v>
      </c>
      <c r="E198" s="5">
        <v>84.0</v>
      </c>
      <c r="F198" s="6" t="s">
        <v>1896</v>
      </c>
      <c r="G198" s="6" t="s">
        <v>491</v>
      </c>
      <c r="H198" s="6" t="s">
        <v>1897</v>
      </c>
      <c r="I198" s="6" t="s">
        <v>1898</v>
      </c>
      <c r="J198" s="6" t="s">
        <v>1899</v>
      </c>
      <c r="K198" s="6" t="s">
        <v>354</v>
      </c>
      <c r="L198" s="6" t="s">
        <v>31</v>
      </c>
      <c r="M198" s="6" t="s">
        <v>1900</v>
      </c>
      <c r="N198" s="7">
        <v>95.0</v>
      </c>
      <c r="O198" s="8">
        <v>8.0</v>
      </c>
      <c r="P198" s="9">
        <v>336430.0</v>
      </c>
      <c r="Q198" s="6" t="s">
        <v>1901</v>
      </c>
      <c r="R198" s="6" t="s">
        <v>34</v>
      </c>
      <c r="S198" s="11">
        <v>37478.0</v>
      </c>
      <c r="T198" s="10">
        <v>4.25E8</v>
      </c>
      <c r="U198" s="6" t="s">
        <v>466</v>
      </c>
      <c r="V198" s="12" t="s">
        <v>1902</v>
      </c>
      <c r="W198" s="6"/>
      <c r="X198" s="6"/>
      <c r="Y198" s="6"/>
      <c r="Z198" s="6" t="str">
        <f t="shared" si="2"/>
        <v>Short</v>
      </c>
      <c r="AA198" s="4"/>
    </row>
    <row r="199">
      <c r="A199" s="5">
        <v>198.0</v>
      </c>
      <c r="B199" s="6" t="s">
        <v>1903</v>
      </c>
      <c r="C199" s="5">
        <v>2016.0</v>
      </c>
      <c r="D199" s="11">
        <v>42887.0</v>
      </c>
      <c r="E199" s="5">
        <v>118.0</v>
      </c>
      <c r="F199" s="6" t="s">
        <v>1150</v>
      </c>
      <c r="G199" s="6" t="s">
        <v>480</v>
      </c>
      <c r="H199" s="6" t="s">
        <v>1904</v>
      </c>
      <c r="I199" s="6" t="s">
        <v>1905</v>
      </c>
      <c r="J199" s="6" t="s">
        <v>1906</v>
      </c>
      <c r="K199" s="6" t="s">
        <v>1907</v>
      </c>
      <c r="L199" s="6" t="s">
        <v>1908</v>
      </c>
      <c r="M199" s="6" t="s">
        <v>1909</v>
      </c>
      <c r="N199" s="7">
        <v>69.0</v>
      </c>
      <c r="O199" s="8">
        <v>8.1</v>
      </c>
      <c r="P199" s="9">
        <v>113296.0</v>
      </c>
      <c r="Q199" s="6" t="s">
        <v>1910</v>
      </c>
      <c r="R199" s="6" t="s">
        <v>34</v>
      </c>
      <c r="S199" s="11">
        <v>43043.0</v>
      </c>
      <c r="T199" s="10">
        <v>1.40312928E8</v>
      </c>
      <c r="U199" s="6" t="s">
        <v>1911</v>
      </c>
      <c r="V199" s="12" t="s">
        <v>1912</v>
      </c>
      <c r="W199" s="6"/>
      <c r="X199" s="6"/>
      <c r="Y199" s="6"/>
      <c r="Z199" s="6" t="str">
        <f t="shared" si="2"/>
        <v>Short</v>
      </c>
      <c r="AA199" s="4"/>
    </row>
    <row r="200">
      <c r="A200" s="5">
        <v>199.0</v>
      </c>
      <c r="B200" s="6" t="s">
        <v>1913</v>
      </c>
      <c r="C200" s="5">
        <v>1995.0</v>
      </c>
      <c r="D200" s="11">
        <v>35186.0</v>
      </c>
      <c r="E200" s="5">
        <v>129.0</v>
      </c>
      <c r="F200" s="6" t="s">
        <v>1914</v>
      </c>
      <c r="G200" s="6" t="s">
        <v>1422</v>
      </c>
      <c r="H200" s="6" t="s">
        <v>1915</v>
      </c>
      <c r="I200" s="6" t="s">
        <v>1916</v>
      </c>
      <c r="J200" s="6" t="s">
        <v>1917</v>
      </c>
      <c r="K200" s="6" t="s">
        <v>354</v>
      </c>
      <c r="L200" s="6" t="s">
        <v>31</v>
      </c>
      <c r="M200" s="6" t="s">
        <v>1918</v>
      </c>
      <c r="N200" s="7">
        <v>74.0</v>
      </c>
      <c r="O200" s="8">
        <v>8.0</v>
      </c>
      <c r="P200" s="9">
        <v>492644.0</v>
      </c>
      <c r="Q200" s="6" t="s">
        <v>1919</v>
      </c>
      <c r="R200" s="6" t="s">
        <v>34</v>
      </c>
      <c r="S200" s="6" t="s">
        <v>432</v>
      </c>
      <c r="T200" s="10">
        <v>1.68841459E8</v>
      </c>
      <c r="U200" s="6" t="s">
        <v>94</v>
      </c>
      <c r="V200" s="6"/>
      <c r="W200" s="6"/>
      <c r="X200" s="6"/>
      <c r="Y200" s="6"/>
      <c r="Z200" s="6" t="str">
        <f t="shared" si="2"/>
        <v>Long</v>
      </c>
      <c r="AA200" s="4"/>
    </row>
    <row r="201">
      <c r="A201" s="5">
        <v>200.0</v>
      </c>
      <c r="B201" s="6" t="s">
        <v>1920</v>
      </c>
      <c r="C201" s="5">
        <v>2014.0</v>
      </c>
      <c r="D201" s="11">
        <v>41647.0</v>
      </c>
      <c r="E201" s="5">
        <v>121.0</v>
      </c>
      <c r="F201" s="6" t="s">
        <v>174</v>
      </c>
      <c r="G201" s="6" t="s">
        <v>670</v>
      </c>
      <c r="H201" s="6" t="s">
        <v>1921</v>
      </c>
      <c r="I201" s="6" t="s">
        <v>1922</v>
      </c>
      <c r="J201" s="6" t="s">
        <v>1923</v>
      </c>
      <c r="K201" s="6" t="s">
        <v>30</v>
      </c>
      <c r="L201" s="6" t="s">
        <v>69</v>
      </c>
      <c r="M201" s="6" t="s">
        <v>1924</v>
      </c>
      <c r="N201" s="7">
        <v>76.0</v>
      </c>
      <c r="O201" s="8">
        <v>8.1</v>
      </c>
      <c r="P201" s="9">
        <v>768444.0</v>
      </c>
      <c r="Q201" s="6" t="s">
        <v>1925</v>
      </c>
      <c r="R201" s="6" t="s">
        <v>34</v>
      </c>
      <c r="S201" s="11">
        <v>41894.0</v>
      </c>
      <c r="T201" s="10">
        <v>7.73350147E8</v>
      </c>
      <c r="U201" s="6" t="s">
        <v>600</v>
      </c>
      <c r="V201" s="12" t="s">
        <v>1926</v>
      </c>
      <c r="W201" s="6"/>
      <c r="X201" s="6"/>
      <c r="Y201" s="6"/>
      <c r="Z201" s="6" t="str">
        <f t="shared" si="2"/>
        <v>Short</v>
      </c>
      <c r="AA201" s="4"/>
    </row>
    <row r="202">
      <c r="A202" s="5">
        <v>201.0</v>
      </c>
      <c r="B202" s="6" t="s">
        <v>1927</v>
      </c>
      <c r="C202" s="5">
        <v>1975.0</v>
      </c>
      <c r="D202" s="6" t="s">
        <v>1928</v>
      </c>
      <c r="E202" s="5">
        <v>125.0</v>
      </c>
      <c r="F202" s="6" t="s">
        <v>1527</v>
      </c>
      <c r="G202" s="6" t="s">
        <v>76</v>
      </c>
      <c r="H202" s="6" t="s">
        <v>1929</v>
      </c>
      <c r="I202" s="6" t="s">
        <v>1930</v>
      </c>
      <c r="J202" s="6" t="s">
        <v>1931</v>
      </c>
      <c r="K202" s="6" t="s">
        <v>30</v>
      </c>
      <c r="L202" s="6" t="s">
        <v>31</v>
      </c>
      <c r="M202" s="6" t="s">
        <v>1932</v>
      </c>
      <c r="N202" s="6"/>
      <c r="O202" s="8">
        <v>8.0</v>
      </c>
      <c r="P202" s="9">
        <v>194970.0</v>
      </c>
      <c r="Q202" s="6" t="s">
        <v>1933</v>
      </c>
      <c r="R202" s="6" t="s">
        <v>34</v>
      </c>
      <c r="S202" s="6" t="s">
        <v>739</v>
      </c>
      <c r="T202" s="10">
        <v>5.0E7</v>
      </c>
      <c r="U202" s="6" t="s">
        <v>918</v>
      </c>
      <c r="V202" s="6"/>
      <c r="W202" s="6"/>
      <c r="X202" s="6"/>
      <c r="Y202" s="6"/>
      <c r="Z202" s="6" t="str">
        <f t="shared" si="2"/>
        <v>Short</v>
      </c>
      <c r="AA202" s="4"/>
    </row>
    <row r="203">
      <c r="A203" s="5">
        <v>202.0</v>
      </c>
      <c r="B203" s="6" t="s">
        <v>1934</v>
      </c>
      <c r="C203" s="5">
        <v>1975.0</v>
      </c>
      <c r="D203" s="6" t="s">
        <v>1935</v>
      </c>
      <c r="E203" s="5">
        <v>124.0</v>
      </c>
      <c r="F203" s="6" t="s">
        <v>1936</v>
      </c>
      <c r="G203" s="6" t="s">
        <v>87</v>
      </c>
      <c r="H203" s="6" t="s">
        <v>1937</v>
      </c>
      <c r="I203" s="6" t="s">
        <v>1938</v>
      </c>
      <c r="J203" s="6" t="s">
        <v>1939</v>
      </c>
      <c r="K203" s="6" t="s">
        <v>30</v>
      </c>
      <c r="L203" s="6" t="s">
        <v>31</v>
      </c>
      <c r="M203" s="6" t="s">
        <v>1940</v>
      </c>
      <c r="N203" s="7">
        <v>86.0</v>
      </c>
      <c r="O203" s="8">
        <v>8.0</v>
      </c>
      <c r="P203" s="9">
        <v>445407.0</v>
      </c>
      <c r="Q203" s="6" t="s">
        <v>1941</v>
      </c>
      <c r="R203" s="6" t="s">
        <v>34</v>
      </c>
      <c r="S203" s="11">
        <v>36837.0</v>
      </c>
      <c r="T203" s="10">
        <v>4.71203004E8</v>
      </c>
      <c r="U203" s="6" t="s">
        <v>94</v>
      </c>
      <c r="V203" s="12" t="s">
        <v>1942</v>
      </c>
      <c r="W203" s="6"/>
      <c r="X203" s="6"/>
      <c r="Y203" s="6"/>
      <c r="Z203" s="6" t="str">
        <f t="shared" si="2"/>
        <v>Short</v>
      </c>
      <c r="AA203" s="4"/>
    </row>
    <row r="204">
      <c r="A204" s="5">
        <v>203.0</v>
      </c>
      <c r="B204" s="6" t="s">
        <v>1943</v>
      </c>
      <c r="C204" s="5">
        <v>2016.0</v>
      </c>
      <c r="D204" s="11">
        <v>42463.0</v>
      </c>
      <c r="E204" s="5">
        <v>108.0</v>
      </c>
      <c r="F204" s="6" t="s">
        <v>794</v>
      </c>
      <c r="G204" s="6" t="s">
        <v>695</v>
      </c>
      <c r="H204" s="6" t="s">
        <v>1944</v>
      </c>
      <c r="I204" s="6" t="s">
        <v>1945</v>
      </c>
      <c r="J204" s="6" t="s">
        <v>1946</v>
      </c>
      <c r="K204" s="6" t="s">
        <v>30</v>
      </c>
      <c r="L204" s="6" t="s">
        <v>31</v>
      </c>
      <c r="M204" s="6" t="s">
        <v>1947</v>
      </c>
      <c r="N204" s="7">
        <v>78.0</v>
      </c>
      <c r="O204" s="8">
        <v>8.1</v>
      </c>
      <c r="P204" s="9">
        <v>304299.0</v>
      </c>
      <c r="Q204" s="6" t="s">
        <v>1948</v>
      </c>
      <c r="R204" s="6" t="s">
        <v>34</v>
      </c>
      <c r="S204" s="11">
        <v>42557.0</v>
      </c>
      <c r="T204" s="10">
        <v>1.023798144E9</v>
      </c>
      <c r="U204" s="6" t="s">
        <v>1949</v>
      </c>
      <c r="V204" s="12" t="s">
        <v>1950</v>
      </c>
      <c r="W204" s="6"/>
      <c r="X204" s="6"/>
      <c r="Y204" s="6"/>
      <c r="Z204" s="6" t="str">
        <f t="shared" si="2"/>
        <v>Short</v>
      </c>
      <c r="AA204" s="4"/>
    </row>
    <row r="205">
      <c r="A205" s="5">
        <v>204.0</v>
      </c>
      <c r="B205" s="6" t="s">
        <v>1951</v>
      </c>
      <c r="C205" s="5">
        <v>2017.0</v>
      </c>
      <c r="D205" s="11">
        <v>42860.0</v>
      </c>
      <c r="E205" s="5">
        <v>136.0</v>
      </c>
      <c r="F205" s="6" t="s">
        <v>174</v>
      </c>
      <c r="G205" s="6" t="s">
        <v>670</v>
      </c>
      <c r="H205" s="6" t="s">
        <v>1952</v>
      </c>
      <c r="I205" s="6" t="s">
        <v>1922</v>
      </c>
      <c r="J205" s="6" t="s">
        <v>1953</v>
      </c>
      <c r="K205" s="6" t="s">
        <v>30</v>
      </c>
      <c r="L205" s="6" t="s">
        <v>31</v>
      </c>
      <c r="M205" s="6"/>
      <c r="N205" s="7">
        <v>67.0</v>
      </c>
      <c r="O205" s="8">
        <v>8.1</v>
      </c>
      <c r="P205" s="9">
        <v>175272.0</v>
      </c>
      <c r="Q205" s="6" t="s">
        <v>1954</v>
      </c>
      <c r="R205" s="6" t="s">
        <v>34</v>
      </c>
      <c r="S205" s="6"/>
      <c r="T205" s="10">
        <v>8.63756051E8</v>
      </c>
      <c r="U205" s="6" t="s">
        <v>600</v>
      </c>
      <c r="V205" s="12" t="s">
        <v>1955</v>
      </c>
      <c r="W205" s="6"/>
      <c r="X205" s="6"/>
      <c r="Y205" s="6"/>
      <c r="Z205" s="6" t="str">
        <f t="shared" si="2"/>
        <v>Long</v>
      </c>
      <c r="AA205" s="4"/>
    </row>
    <row r="206">
      <c r="A206" s="5">
        <v>205.0</v>
      </c>
      <c r="B206" s="6" t="s">
        <v>1956</v>
      </c>
      <c r="C206" s="5">
        <v>2003.0</v>
      </c>
      <c r="D206" s="11">
        <v>37871.0</v>
      </c>
      <c r="E206" s="5">
        <v>143.0</v>
      </c>
      <c r="F206" s="6" t="s">
        <v>161</v>
      </c>
      <c r="G206" s="6" t="s">
        <v>561</v>
      </c>
      <c r="H206" s="6" t="s">
        <v>1957</v>
      </c>
      <c r="I206" s="6" t="s">
        <v>1958</v>
      </c>
      <c r="J206" s="6" t="s">
        <v>1959</v>
      </c>
      <c r="K206" s="6" t="s">
        <v>30</v>
      </c>
      <c r="L206" s="6" t="s">
        <v>31</v>
      </c>
      <c r="M206" s="6" t="s">
        <v>1960</v>
      </c>
      <c r="N206" s="7">
        <v>63.0</v>
      </c>
      <c r="O206" s="8">
        <v>8.0</v>
      </c>
      <c r="P206" s="9">
        <v>869710.0</v>
      </c>
      <c r="Q206" s="6" t="s">
        <v>1961</v>
      </c>
      <c r="R206" s="6" t="s">
        <v>34</v>
      </c>
      <c r="S206" s="11">
        <v>37664.0</v>
      </c>
      <c r="T206" s="10">
        <v>6.54264015E8</v>
      </c>
      <c r="U206" s="6" t="s">
        <v>478</v>
      </c>
      <c r="V206" s="12" t="s">
        <v>1962</v>
      </c>
      <c r="W206" s="6"/>
      <c r="X206" s="6"/>
      <c r="Y206" s="6"/>
      <c r="Z206" s="6" t="str">
        <f t="shared" si="2"/>
        <v>Long</v>
      </c>
      <c r="AA206" s="13" t="s">
        <v>1963</v>
      </c>
    </row>
    <row r="207">
      <c r="A207" s="5">
        <v>206.0</v>
      </c>
      <c r="B207" s="6" t="s">
        <v>1964</v>
      </c>
      <c r="C207" s="5">
        <v>2004.0</v>
      </c>
      <c r="D207" s="6" t="s">
        <v>1965</v>
      </c>
      <c r="E207" s="5">
        <v>80.0</v>
      </c>
      <c r="F207" s="6" t="s">
        <v>604</v>
      </c>
      <c r="G207" s="6" t="s">
        <v>1167</v>
      </c>
      <c r="H207" s="6" t="s">
        <v>1966</v>
      </c>
      <c r="I207" s="6" t="s">
        <v>1967</v>
      </c>
      <c r="J207" s="6" t="s">
        <v>1968</v>
      </c>
      <c r="K207" s="6" t="s">
        <v>354</v>
      </c>
      <c r="L207" s="6" t="s">
        <v>31</v>
      </c>
      <c r="M207" s="6" t="s">
        <v>1969</v>
      </c>
      <c r="N207" s="7">
        <v>90.0</v>
      </c>
      <c r="O207" s="8">
        <v>8.0</v>
      </c>
      <c r="P207" s="9">
        <v>179650.0</v>
      </c>
      <c r="Q207" s="6" t="s">
        <v>1970</v>
      </c>
      <c r="R207" s="6" t="s">
        <v>34</v>
      </c>
      <c r="S207" s="11">
        <v>38241.0</v>
      </c>
      <c r="T207" s="10">
        <v>1.5992615E7</v>
      </c>
      <c r="U207" s="6" t="s">
        <v>1971</v>
      </c>
      <c r="V207" s="12" t="s">
        <v>1972</v>
      </c>
      <c r="W207" s="6"/>
      <c r="X207" s="6"/>
      <c r="Y207" s="6"/>
      <c r="Z207" s="6" t="str">
        <f t="shared" si="2"/>
        <v>Short</v>
      </c>
      <c r="AA207" s="4"/>
    </row>
    <row r="208">
      <c r="A208" s="5">
        <v>207.0</v>
      </c>
      <c r="B208" s="6" t="s">
        <v>1973</v>
      </c>
      <c r="C208" s="5">
        <v>2014.0</v>
      </c>
      <c r="D208" s="6" t="s">
        <v>1974</v>
      </c>
      <c r="E208" s="5">
        <v>114.0</v>
      </c>
      <c r="F208" s="6" t="s">
        <v>1975</v>
      </c>
      <c r="G208" s="6" t="s">
        <v>993</v>
      </c>
      <c r="H208" s="6" t="s">
        <v>1976</v>
      </c>
      <c r="I208" s="6" t="s">
        <v>1977</v>
      </c>
      <c r="J208" s="6" t="s">
        <v>1978</v>
      </c>
      <c r="K208" s="6" t="s">
        <v>576</v>
      </c>
      <c r="L208" s="6" t="s">
        <v>524</v>
      </c>
      <c r="M208" s="6" t="s">
        <v>1979</v>
      </c>
      <c r="N208" s="7">
        <v>73.0</v>
      </c>
      <c r="O208" s="8">
        <v>8.1</v>
      </c>
      <c r="P208" s="9">
        <v>535118.0</v>
      </c>
      <c r="Q208" s="6" t="s">
        <v>1980</v>
      </c>
      <c r="R208" s="6" t="s">
        <v>34</v>
      </c>
      <c r="S208" s="6" t="s">
        <v>313</v>
      </c>
      <c r="T208" s="10">
        <v>2.33555708E8</v>
      </c>
      <c r="U208" s="6" t="s">
        <v>845</v>
      </c>
      <c r="V208" s="12" t="s">
        <v>1981</v>
      </c>
      <c r="W208" s="6"/>
      <c r="X208" s="6"/>
      <c r="Y208" s="6"/>
      <c r="Z208" s="6" t="str">
        <f t="shared" si="2"/>
        <v>Short</v>
      </c>
      <c r="AA208" s="4"/>
    </row>
    <row r="209">
      <c r="A209" s="5">
        <v>208.0</v>
      </c>
      <c r="B209" s="6" t="s">
        <v>1982</v>
      </c>
      <c r="C209" s="5">
        <v>1974.0</v>
      </c>
      <c r="D209" s="6" t="s">
        <v>1983</v>
      </c>
      <c r="E209" s="5">
        <v>106.0</v>
      </c>
      <c r="F209" s="6" t="s">
        <v>531</v>
      </c>
      <c r="G209" s="6" t="s">
        <v>919</v>
      </c>
      <c r="H209" s="6" t="s">
        <v>1984</v>
      </c>
      <c r="I209" s="6" t="s">
        <v>1985</v>
      </c>
      <c r="J209" s="6" t="s">
        <v>1986</v>
      </c>
      <c r="K209" s="6" t="s">
        <v>576</v>
      </c>
      <c r="L209" s="6" t="s">
        <v>31</v>
      </c>
      <c r="M209" s="6" t="s">
        <v>1987</v>
      </c>
      <c r="N209" s="7">
        <v>80.0</v>
      </c>
      <c r="O209" s="8">
        <v>8.0</v>
      </c>
      <c r="P209" s="9">
        <v>121147.0</v>
      </c>
      <c r="Q209" s="6" t="s">
        <v>1988</v>
      </c>
      <c r="R209" s="6" t="s">
        <v>34</v>
      </c>
      <c r="S209" s="11">
        <v>35865.0</v>
      </c>
      <c r="T209" s="10">
        <v>8.6273333E7</v>
      </c>
      <c r="U209" s="6" t="s">
        <v>135</v>
      </c>
      <c r="V209" s="6"/>
      <c r="W209" s="6"/>
      <c r="X209" s="6"/>
      <c r="Y209" s="6"/>
      <c r="Z209" s="6" t="str">
        <f t="shared" si="2"/>
        <v>Short</v>
      </c>
      <c r="AA209" s="4"/>
    </row>
    <row r="210">
      <c r="A210" s="5">
        <v>209.0</v>
      </c>
      <c r="B210" s="6" t="s">
        <v>1989</v>
      </c>
      <c r="C210" s="5">
        <v>1953.0</v>
      </c>
      <c r="D210" s="11">
        <v>19640.0</v>
      </c>
      <c r="E210" s="5">
        <v>120.0</v>
      </c>
      <c r="F210" s="6" t="s">
        <v>290</v>
      </c>
      <c r="G210" s="6" t="s">
        <v>137</v>
      </c>
      <c r="H210" s="6" t="s">
        <v>1990</v>
      </c>
      <c r="I210" s="6" t="s">
        <v>1991</v>
      </c>
      <c r="J210" s="6" t="s">
        <v>1992</v>
      </c>
      <c r="K210" s="6" t="s">
        <v>386</v>
      </c>
      <c r="L210" s="6" t="s">
        <v>31</v>
      </c>
      <c r="M210" s="6" t="s">
        <v>1993</v>
      </c>
      <c r="N210" s="6"/>
      <c r="O210" s="8">
        <v>8.0</v>
      </c>
      <c r="P210" s="9">
        <v>44802.0</v>
      </c>
      <c r="Q210" s="6" t="s">
        <v>1994</v>
      </c>
      <c r="R210" s="6" t="s">
        <v>34</v>
      </c>
      <c r="S210" s="6" t="s">
        <v>1995</v>
      </c>
      <c r="T210" s="10">
        <v>1.0E7</v>
      </c>
      <c r="U210" s="6" t="s">
        <v>1767</v>
      </c>
      <c r="V210" s="6"/>
      <c r="W210" s="6"/>
      <c r="X210" s="6"/>
      <c r="Y210" s="6"/>
      <c r="Z210" s="6" t="str">
        <f t="shared" si="2"/>
        <v>Short</v>
      </c>
      <c r="AA210" s="4"/>
    </row>
    <row r="211">
      <c r="A211" s="5">
        <v>210.0</v>
      </c>
      <c r="B211" s="6" t="s">
        <v>1996</v>
      </c>
      <c r="C211" s="5">
        <v>2003.0</v>
      </c>
      <c r="D211" s="6" t="s">
        <v>1997</v>
      </c>
      <c r="E211" s="5">
        <v>178.0</v>
      </c>
      <c r="F211" s="6" t="s">
        <v>25</v>
      </c>
      <c r="G211" s="6" t="s">
        <v>847</v>
      </c>
      <c r="H211" s="6" t="s">
        <v>847</v>
      </c>
      <c r="I211" s="6" t="s">
        <v>1998</v>
      </c>
      <c r="J211" s="6" t="s">
        <v>1999</v>
      </c>
      <c r="K211" s="6" t="s">
        <v>30</v>
      </c>
      <c r="L211" s="6" t="s">
        <v>2000</v>
      </c>
      <c r="M211" s="6" t="s">
        <v>2001</v>
      </c>
      <c r="N211" s="7">
        <v>60.0</v>
      </c>
      <c r="O211" s="8">
        <v>8.0</v>
      </c>
      <c r="P211" s="9">
        <v>113851.0</v>
      </c>
      <c r="Q211" s="6" t="s">
        <v>2002</v>
      </c>
      <c r="R211" s="6" t="s">
        <v>34</v>
      </c>
      <c r="S211" s="6" t="s">
        <v>2003</v>
      </c>
      <c r="T211" s="10">
        <v>1.655635E7</v>
      </c>
      <c r="U211" s="6" t="s">
        <v>2004</v>
      </c>
      <c r="V211" s="12" t="s">
        <v>2005</v>
      </c>
      <c r="W211" s="6"/>
      <c r="X211" s="6"/>
      <c r="Y211" s="6"/>
      <c r="Z211" s="6" t="str">
        <f t="shared" si="2"/>
        <v>Long</v>
      </c>
      <c r="AA211" s="4"/>
    </row>
    <row r="212">
      <c r="A212" s="5">
        <v>211.0</v>
      </c>
      <c r="B212" s="6" t="s">
        <v>2006</v>
      </c>
      <c r="C212" s="5">
        <v>1989.0</v>
      </c>
      <c r="D212" s="11">
        <v>32757.0</v>
      </c>
      <c r="E212" s="5">
        <v>128.0</v>
      </c>
      <c r="F212" s="6" t="s">
        <v>1052</v>
      </c>
      <c r="G212" s="6" t="s">
        <v>1111</v>
      </c>
      <c r="H212" s="6" t="s">
        <v>2007</v>
      </c>
      <c r="I212" s="6" t="s">
        <v>2008</v>
      </c>
      <c r="J212" s="6" t="s">
        <v>2009</v>
      </c>
      <c r="K212" s="6" t="s">
        <v>1409</v>
      </c>
      <c r="L212" s="6" t="s">
        <v>31</v>
      </c>
      <c r="M212" s="6" t="s">
        <v>2010</v>
      </c>
      <c r="N212" s="7">
        <v>79.0</v>
      </c>
      <c r="O212" s="8">
        <v>8.0</v>
      </c>
      <c r="P212" s="9">
        <v>295852.0</v>
      </c>
      <c r="Q212" s="6" t="s">
        <v>2011</v>
      </c>
      <c r="R212" s="6" t="s">
        <v>34</v>
      </c>
      <c r="S212" s="11">
        <v>36079.0</v>
      </c>
      <c r="T212" s="10">
        <v>2.35860116E8</v>
      </c>
      <c r="U212" s="6" t="s">
        <v>478</v>
      </c>
      <c r="V212" s="6"/>
      <c r="W212" s="6"/>
      <c r="X212" s="6"/>
      <c r="Y212" s="6"/>
      <c r="Z212" s="6" t="str">
        <f t="shared" si="2"/>
        <v>Long</v>
      </c>
      <c r="AA212" s="4"/>
    </row>
    <row r="213">
      <c r="A213" s="5">
        <v>212.0</v>
      </c>
      <c r="B213" s="6" t="s">
        <v>2012</v>
      </c>
      <c r="C213" s="5">
        <v>1952.0</v>
      </c>
      <c r="D213" s="6" t="s">
        <v>2013</v>
      </c>
      <c r="E213" s="5">
        <v>85.0</v>
      </c>
      <c r="F213" s="6" t="s">
        <v>2014</v>
      </c>
      <c r="G213" s="6" t="s">
        <v>468</v>
      </c>
      <c r="H213" s="6" t="s">
        <v>2015</v>
      </c>
      <c r="I213" s="6" t="s">
        <v>2016</v>
      </c>
      <c r="J213" s="6" t="s">
        <v>2017</v>
      </c>
      <c r="K213" s="6" t="s">
        <v>428</v>
      </c>
      <c r="L213" s="6" t="s">
        <v>31</v>
      </c>
      <c r="M213" s="6" t="s">
        <v>2018</v>
      </c>
      <c r="N213" s="7">
        <v>89.0</v>
      </c>
      <c r="O213" s="8">
        <v>8.0</v>
      </c>
      <c r="P213" s="9">
        <v>83393.0</v>
      </c>
      <c r="Q213" s="6" t="s">
        <v>2019</v>
      </c>
      <c r="R213" s="6" t="s">
        <v>34</v>
      </c>
      <c r="S213" s="6" t="s">
        <v>1048</v>
      </c>
      <c r="T213" s="10">
        <v>9450000.0</v>
      </c>
      <c r="U213" s="6" t="s">
        <v>201</v>
      </c>
      <c r="V213" s="6"/>
      <c r="W213" s="6"/>
      <c r="X213" s="6"/>
      <c r="Y213" s="6"/>
      <c r="Z213" s="6" t="str">
        <f t="shared" si="2"/>
        <v>Short</v>
      </c>
      <c r="AA213" s="4"/>
    </row>
    <row r="214">
      <c r="A214" s="5">
        <v>213.0</v>
      </c>
      <c r="B214" s="6" t="s">
        <v>2020</v>
      </c>
      <c r="C214" s="5">
        <v>1973.0</v>
      </c>
      <c r="D214" s="11">
        <v>27182.0</v>
      </c>
      <c r="E214" s="5">
        <v>151.0</v>
      </c>
      <c r="F214" s="6" t="s">
        <v>1527</v>
      </c>
      <c r="G214" s="6" t="s">
        <v>455</v>
      </c>
      <c r="H214" s="6" t="s">
        <v>2021</v>
      </c>
      <c r="I214" s="6" t="s">
        <v>2022</v>
      </c>
      <c r="J214" s="6" t="s">
        <v>2023</v>
      </c>
      <c r="K214" s="6" t="s">
        <v>428</v>
      </c>
      <c r="L214" s="6" t="s">
        <v>1144</v>
      </c>
      <c r="M214" s="6" t="s">
        <v>1876</v>
      </c>
      <c r="N214" s="6"/>
      <c r="O214" s="8">
        <v>8.0</v>
      </c>
      <c r="P214" s="9">
        <v>101553.0</v>
      </c>
      <c r="Q214" s="6" t="s">
        <v>2024</v>
      </c>
      <c r="R214" s="6" t="s">
        <v>34</v>
      </c>
      <c r="S214" s="6" t="s">
        <v>1995</v>
      </c>
      <c r="T214" s="10">
        <v>5.3267E7</v>
      </c>
      <c r="U214" s="6" t="s">
        <v>303</v>
      </c>
      <c r="V214" s="6"/>
      <c r="W214" s="6"/>
      <c r="X214" s="6"/>
      <c r="Y214" s="6"/>
      <c r="Z214" s="6" t="str">
        <f t="shared" si="2"/>
        <v>Long</v>
      </c>
      <c r="AA214" s="4"/>
    </row>
    <row r="215">
      <c r="A215" s="5">
        <v>214.0</v>
      </c>
      <c r="B215" s="6" t="s">
        <v>2025</v>
      </c>
      <c r="C215" s="5">
        <v>1951.0</v>
      </c>
      <c r="D215" s="11">
        <v>18640.0</v>
      </c>
      <c r="E215" s="5">
        <v>122.0</v>
      </c>
      <c r="F215" s="6" t="s">
        <v>127</v>
      </c>
      <c r="G215" s="6" t="s">
        <v>393</v>
      </c>
      <c r="H215" s="6" t="s">
        <v>2026</v>
      </c>
      <c r="I215" s="6" t="s">
        <v>2027</v>
      </c>
      <c r="J215" s="6" t="s">
        <v>2028</v>
      </c>
      <c r="K215" s="6" t="s">
        <v>428</v>
      </c>
      <c r="L215" s="6" t="s">
        <v>31</v>
      </c>
      <c r="M215" s="6" t="s">
        <v>2029</v>
      </c>
      <c r="N215" s="6"/>
      <c r="O215" s="8">
        <v>8.0</v>
      </c>
      <c r="P215" s="9">
        <v>82622.0</v>
      </c>
      <c r="Q215" s="6" t="s">
        <v>2030</v>
      </c>
      <c r="R215" s="6" t="s">
        <v>34</v>
      </c>
      <c r="S215" s="6" t="s">
        <v>1844</v>
      </c>
      <c r="T215" s="10">
        <v>1.2E7</v>
      </c>
      <c r="U215" s="6" t="s">
        <v>180</v>
      </c>
      <c r="V215" s="6"/>
      <c r="W215" s="6"/>
      <c r="X215" s="6"/>
      <c r="Y215" s="6"/>
      <c r="Z215" s="6" t="str">
        <f t="shared" si="2"/>
        <v>Short</v>
      </c>
      <c r="AA215" s="4"/>
    </row>
    <row r="216">
      <c r="A216" s="5">
        <v>215.0</v>
      </c>
      <c r="B216" s="6" t="s">
        <v>2031</v>
      </c>
      <c r="C216" s="5">
        <v>1944.0</v>
      </c>
      <c r="D216" s="6" t="s">
        <v>2032</v>
      </c>
      <c r="E216" s="5">
        <v>118.0</v>
      </c>
      <c r="F216" s="6" t="s">
        <v>2033</v>
      </c>
      <c r="G216" s="6" t="s">
        <v>247</v>
      </c>
      <c r="H216" s="6" t="s">
        <v>2034</v>
      </c>
      <c r="I216" s="6" t="s">
        <v>2035</v>
      </c>
      <c r="J216" s="6" t="s">
        <v>2036</v>
      </c>
      <c r="K216" s="6" t="s">
        <v>576</v>
      </c>
      <c r="L216" s="6" t="s">
        <v>31</v>
      </c>
      <c r="M216" s="6" t="s">
        <v>1504</v>
      </c>
      <c r="N216" s="6"/>
      <c r="O216" s="8">
        <v>8.0</v>
      </c>
      <c r="P216" s="9">
        <v>56783.0</v>
      </c>
      <c r="Q216" s="6" t="s">
        <v>2037</v>
      </c>
      <c r="R216" s="6" t="s">
        <v>34</v>
      </c>
      <c r="S216" s="6" t="s">
        <v>651</v>
      </c>
      <c r="T216" s="10">
        <v>5000000.0</v>
      </c>
      <c r="U216" s="6" t="s">
        <v>180</v>
      </c>
      <c r="V216" s="6"/>
      <c r="W216" s="6"/>
      <c r="X216" s="6"/>
      <c r="Y216" s="6"/>
      <c r="Z216" s="6" t="str">
        <f t="shared" si="2"/>
        <v>Short</v>
      </c>
      <c r="AA216" s="4"/>
    </row>
    <row r="217">
      <c r="A217" s="5">
        <v>216.0</v>
      </c>
      <c r="B217" s="6" t="s">
        <v>2038</v>
      </c>
      <c r="C217" s="5">
        <v>2005.0</v>
      </c>
      <c r="D217" s="11">
        <v>38356.0</v>
      </c>
      <c r="E217" s="5">
        <v>124.0</v>
      </c>
      <c r="F217" s="6" t="s">
        <v>2039</v>
      </c>
      <c r="G217" s="6" t="s">
        <v>443</v>
      </c>
      <c r="H217" s="6" t="s">
        <v>2040</v>
      </c>
      <c r="I217" s="6" t="s">
        <v>2041</v>
      </c>
      <c r="J217" s="6" t="s">
        <v>2042</v>
      </c>
      <c r="K217" s="6" t="s">
        <v>30</v>
      </c>
      <c r="L217" s="6" t="s">
        <v>31</v>
      </c>
      <c r="M217" s="6" t="s">
        <v>2043</v>
      </c>
      <c r="N217" s="7">
        <v>74.0</v>
      </c>
      <c r="O217" s="8">
        <v>8.0</v>
      </c>
      <c r="P217" s="9">
        <v>685825.0</v>
      </c>
      <c r="Q217" s="6" t="s">
        <v>2044</v>
      </c>
      <c r="R217" s="6" t="s">
        <v>34</v>
      </c>
      <c r="S217" s="6" t="s">
        <v>2045</v>
      </c>
      <c r="T217" s="10">
        <v>1.5873382E8</v>
      </c>
      <c r="U217" s="6" t="s">
        <v>2046</v>
      </c>
      <c r="V217" s="12" t="s">
        <v>2047</v>
      </c>
      <c r="W217" s="6"/>
      <c r="X217" s="6"/>
      <c r="Y217" s="6"/>
      <c r="Z217" s="6" t="str">
        <f t="shared" si="2"/>
        <v>Short</v>
      </c>
      <c r="AA217" s="4"/>
    </row>
    <row r="218">
      <c r="A218" s="5">
        <v>217.0</v>
      </c>
      <c r="B218" s="6" t="s">
        <v>2048</v>
      </c>
      <c r="C218" s="5">
        <v>1961.0</v>
      </c>
      <c r="D218" s="6" t="s">
        <v>2049</v>
      </c>
      <c r="E218" s="5">
        <v>134.0</v>
      </c>
      <c r="F218" s="6" t="s">
        <v>1623</v>
      </c>
      <c r="G218" s="6" t="s">
        <v>1239</v>
      </c>
      <c r="H218" s="6" t="s">
        <v>2050</v>
      </c>
      <c r="I218" s="6" t="s">
        <v>2051</v>
      </c>
      <c r="J218" s="6" t="s">
        <v>2052</v>
      </c>
      <c r="K218" s="6" t="s">
        <v>30</v>
      </c>
      <c r="L218" s="6" t="s">
        <v>31</v>
      </c>
      <c r="M218" s="6" t="s">
        <v>2053</v>
      </c>
      <c r="N218" s="6"/>
      <c r="O218" s="8">
        <v>8.0</v>
      </c>
      <c r="P218" s="9">
        <v>65649.0</v>
      </c>
      <c r="Q218" s="6" t="s">
        <v>2054</v>
      </c>
      <c r="R218" s="6" t="s">
        <v>34</v>
      </c>
      <c r="S218" s="11">
        <v>37352.0</v>
      </c>
      <c r="T218" s="10">
        <v>7600000.0</v>
      </c>
      <c r="U218" s="6" t="s">
        <v>2055</v>
      </c>
      <c r="V218" s="6"/>
      <c r="W218" s="6"/>
      <c r="X218" s="6"/>
      <c r="Y218" s="6"/>
      <c r="Z218" s="6" t="str">
        <f t="shared" si="2"/>
        <v>Long</v>
      </c>
      <c r="AA218" s="4"/>
    </row>
    <row r="219">
      <c r="A219" s="5">
        <v>218.0</v>
      </c>
      <c r="B219" s="6" t="s">
        <v>2056</v>
      </c>
      <c r="C219" s="5">
        <v>1935.0</v>
      </c>
      <c r="D219" s="6" t="s">
        <v>2057</v>
      </c>
      <c r="E219" s="5">
        <v>96.0</v>
      </c>
      <c r="F219" s="6" t="s">
        <v>2058</v>
      </c>
      <c r="G219" s="6" t="s">
        <v>1308</v>
      </c>
      <c r="H219" s="6" t="s">
        <v>2059</v>
      </c>
      <c r="I219" s="6" t="s">
        <v>2060</v>
      </c>
      <c r="J219" s="6" t="s">
        <v>2061</v>
      </c>
      <c r="K219" s="6" t="s">
        <v>209</v>
      </c>
      <c r="L219" s="6" t="s">
        <v>31</v>
      </c>
      <c r="M219" s="6" t="s">
        <v>719</v>
      </c>
      <c r="N219" s="6"/>
      <c r="O219" s="8">
        <v>8.1</v>
      </c>
      <c r="P219" s="9">
        <v>26025.0</v>
      </c>
      <c r="Q219" s="6" t="s">
        <v>2062</v>
      </c>
      <c r="R219" s="6" t="s">
        <v>34</v>
      </c>
      <c r="S219" s="11">
        <v>38082.0</v>
      </c>
      <c r="T219" s="10">
        <v>3000000.0</v>
      </c>
      <c r="U219" s="6" t="s">
        <v>579</v>
      </c>
      <c r="V219" s="6"/>
      <c r="W219" s="6"/>
      <c r="X219" s="6"/>
      <c r="Y219" s="6"/>
      <c r="Z219" s="6" t="str">
        <f t="shared" si="2"/>
        <v>Short</v>
      </c>
      <c r="AA219" s="4"/>
    </row>
    <row r="220">
      <c r="A220" s="5">
        <v>219.0</v>
      </c>
      <c r="B220" s="6" t="s">
        <v>2063</v>
      </c>
      <c r="C220" s="5">
        <v>1956.0</v>
      </c>
      <c r="D220" s="11">
        <v>20612.0</v>
      </c>
      <c r="E220" s="5">
        <v>85.0</v>
      </c>
      <c r="F220" s="6" t="s">
        <v>689</v>
      </c>
      <c r="G220" s="6" t="s">
        <v>532</v>
      </c>
      <c r="H220" s="6" t="s">
        <v>2064</v>
      </c>
      <c r="I220" s="6" t="s">
        <v>2065</v>
      </c>
      <c r="J220" s="6" t="s">
        <v>2066</v>
      </c>
      <c r="K220" s="6" t="s">
        <v>30</v>
      </c>
      <c r="L220" s="6" t="s">
        <v>31</v>
      </c>
      <c r="M220" s="6"/>
      <c r="N220" s="6"/>
      <c r="O220" s="8">
        <v>8.0</v>
      </c>
      <c r="P220" s="9">
        <v>65940.0</v>
      </c>
      <c r="Q220" s="6" t="s">
        <v>2067</v>
      </c>
      <c r="R220" s="6" t="s">
        <v>34</v>
      </c>
      <c r="S220" s="6" t="s">
        <v>2068</v>
      </c>
      <c r="T220" s="10">
        <v>1000000.0</v>
      </c>
      <c r="U220" s="6" t="s">
        <v>201</v>
      </c>
      <c r="V220" s="12" t="s">
        <v>2069</v>
      </c>
      <c r="W220" s="6"/>
      <c r="X220" s="6"/>
      <c r="Y220" s="6"/>
      <c r="Z220" s="6" t="str">
        <f t="shared" si="2"/>
        <v>Short</v>
      </c>
      <c r="AA220" s="4"/>
    </row>
    <row r="221">
      <c r="A221" s="5">
        <v>220.0</v>
      </c>
      <c r="B221" s="6" t="s">
        <v>2070</v>
      </c>
      <c r="C221" s="5">
        <v>2012.0</v>
      </c>
      <c r="D221" s="11">
        <v>41004.0</v>
      </c>
      <c r="E221" s="5">
        <v>143.0</v>
      </c>
      <c r="F221" s="6" t="s">
        <v>216</v>
      </c>
      <c r="G221" s="6" t="s">
        <v>827</v>
      </c>
      <c r="H221" s="6" t="s">
        <v>2071</v>
      </c>
      <c r="I221" s="6" t="s">
        <v>2072</v>
      </c>
      <c r="J221" s="6" t="s">
        <v>2073</v>
      </c>
      <c r="K221" s="6" t="s">
        <v>2074</v>
      </c>
      <c r="L221" s="6" t="s">
        <v>31</v>
      </c>
      <c r="M221" s="6" t="s">
        <v>2075</v>
      </c>
      <c r="N221" s="7">
        <v>69.0</v>
      </c>
      <c r="O221" s="8">
        <v>8.1</v>
      </c>
      <c r="P221" s="9">
        <v>1051143.0</v>
      </c>
      <c r="Q221" s="6" t="s">
        <v>2076</v>
      </c>
      <c r="R221" s="6" t="s">
        <v>34</v>
      </c>
      <c r="S221" s="6" t="s">
        <v>2077</v>
      </c>
      <c r="T221" s="10">
        <v>1.518812988E9</v>
      </c>
      <c r="U221" s="6" t="s">
        <v>600</v>
      </c>
      <c r="V221" s="12" t="s">
        <v>2078</v>
      </c>
      <c r="W221" s="6"/>
      <c r="X221" s="6"/>
      <c r="Y221" s="6"/>
      <c r="Z221" s="6" t="str">
        <f t="shared" si="2"/>
        <v>Long</v>
      </c>
      <c r="AA221" s="4"/>
    </row>
    <row r="222">
      <c r="A222" s="5">
        <v>221.0</v>
      </c>
      <c r="B222" s="6" t="s">
        <v>2079</v>
      </c>
      <c r="C222" s="5">
        <v>1946.0</v>
      </c>
      <c r="D222" s="11">
        <v>16962.0</v>
      </c>
      <c r="E222" s="5">
        <v>101.0</v>
      </c>
      <c r="F222" s="6" t="s">
        <v>2080</v>
      </c>
      <c r="G222" s="6" t="s">
        <v>74</v>
      </c>
      <c r="H222" s="6" t="s">
        <v>2081</v>
      </c>
      <c r="I222" s="6" t="s">
        <v>2082</v>
      </c>
      <c r="J222" s="6" t="s">
        <v>2083</v>
      </c>
      <c r="K222" s="6" t="s">
        <v>2084</v>
      </c>
      <c r="L222" s="6" t="s">
        <v>31</v>
      </c>
      <c r="M222" s="6" t="s">
        <v>1025</v>
      </c>
      <c r="N222" s="6"/>
      <c r="O222" s="8">
        <v>8.0</v>
      </c>
      <c r="P222" s="9">
        <v>77339.0</v>
      </c>
      <c r="Q222" s="6" t="s">
        <v>2085</v>
      </c>
      <c r="R222" s="6" t="s">
        <v>34</v>
      </c>
      <c r="S222" s="6" t="s">
        <v>1247</v>
      </c>
      <c r="T222" s="10">
        <v>4000000.0</v>
      </c>
      <c r="U222" s="6" t="s">
        <v>641</v>
      </c>
      <c r="V222" s="6"/>
      <c r="W222" s="6"/>
      <c r="X222" s="6"/>
      <c r="Y222" s="6"/>
      <c r="Z222" s="6" t="str">
        <f t="shared" si="2"/>
        <v>Short</v>
      </c>
      <c r="AA222" s="4"/>
    </row>
    <row r="223">
      <c r="A223" s="5">
        <v>222.0</v>
      </c>
      <c r="B223" s="6" t="s">
        <v>2086</v>
      </c>
      <c r="C223" s="5">
        <v>1950.0</v>
      </c>
      <c r="D223" s="6" t="s">
        <v>2087</v>
      </c>
      <c r="E223" s="5">
        <v>104.0</v>
      </c>
      <c r="F223" s="6" t="s">
        <v>2088</v>
      </c>
      <c r="G223" s="6" t="s">
        <v>602</v>
      </c>
      <c r="H223" s="6" t="s">
        <v>2089</v>
      </c>
      <c r="I223" s="6" t="s">
        <v>2090</v>
      </c>
      <c r="J223" s="6" t="s">
        <v>2091</v>
      </c>
      <c r="K223" s="6" t="s">
        <v>2092</v>
      </c>
      <c r="L223" s="6" t="s">
        <v>31</v>
      </c>
      <c r="M223" s="6" t="s">
        <v>2093</v>
      </c>
      <c r="N223" s="6"/>
      <c r="O223" s="8">
        <v>8.0</v>
      </c>
      <c r="P223" s="9">
        <v>46446.0</v>
      </c>
      <c r="Q223" s="6" t="s">
        <v>2094</v>
      </c>
      <c r="R223" s="6" t="s">
        <v>34</v>
      </c>
      <c r="S223" s="11">
        <v>37044.0</v>
      </c>
      <c r="T223" s="10">
        <v>6000000.0</v>
      </c>
      <c r="U223" s="6" t="s">
        <v>1498</v>
      </c>
      <c r="V223" s="6"/>
      <c r="W223" s="6"/>
      <c r="X223" s="6"/>
      <c r="Y223" s="6"/>
      <c r="Z223" s="6" t="str">
        <f t="shared" si="2"/>
        <v>Short</v>
      </c>
      <c r="AA223" s="4"/>
    </row>
    <row r="224">
      <c r="A224" s="5">
        <v>223.0</v>
      </c>
      <c r="B224" s="6" t="s">
        <v>2095</v>
      </c>
      <c r="C224" s="5">
        <v>2015.0</v>
      </c>
      <c r="D224" s="11">
        <v>42045.0</v>
      </c>
      <c r="E224" s="5">
        <v>144.0</v>
      </c>
      <c r="F224" s="6" t="s">
        <v>306</v>
      </c>
      <c r="G224" s="6" t="s">
        <v>446</v>
      </c>
      <c r="H224" s="6" t="s">
        <v>2096</v>
      </c>
      <c r="I224" s="6" t="s">
        <v>2097</v>
      </c>
      <c r="J224" s="6" t="s">
        <v>2098</v>
      </c>
      <c r="K224" s="6" t="s">
        <v>68</v>
      </c>
      <c r="L224" s="6" t="s">
        <v>69</v>
      </c>
      <c r="M224" s="6" t="s">
        <v>2099</v>
      </c>
      <c r="N224" s="7">
        <v>80.0</v>
      </c>
      <c r="O224" s="8">
        <v>8.0</v>
      </c>
      <c r="P224" s="9">
        <v>560864.0</v>
      </c>
      <c r="Q224" s="6" t="s">
        <v>2100</v>
      </c>
      <c r="R224" s="6" t="s">
        <v>34</v>
      </c>
      <c r="S224" s="11">
        <v>42705.0</v>
      </c>
      <c r="T224" s="10">
        <v>6.3016189E8</v>
      </c>
      <c r="U224" s="6" t="s">
        <v>135</v>
      </c>
      <c r="V224" s="12" t="s">
        <v>2101</v>
      </c>
      <c r="W224" s="6"/>
      <c r="X224" s="6"/>
      <c r="Y224" s="6"/>
      <c r="Z224" s="6" t="str">
        <f t="shared" si="2"/>
        <v>Long</v>
      </c>
      <c r="AA224" s="4"/>
    </row>
    <row r="225">
      <c r="A225" s="5">
        <v>224.0</v>
      </c>
      <c r="B225" s="6" t="s">
        <v>2102</v>
      </c>
      <c r="C225" s="5">
        <v>1973.0</v>
      </c>
      <c r="D225" s="6" t="s">
        <v>2103</v>
      </c>
      <c r="E225" s="5">
        <v>122.0</v>
      </c>
      <c r="F225" s="6" t="s">
        <v>2104</v>
      </c>
      <c r="G225" s="6" t="s">
        <v>1533</v>
      </c>
      <c r="H225" s="6" t="s">
        <v>2105</v>
      </c>
      <c r="I225" s="6" t="s">
        <v>2106</v>
      </c>
      <c r="J225" s="6" t="s">
        <v>2107</v>
      </c>
      <c r="K225" s="6" t="s">
        <v>2108</v>
      </c>
      <c r="L225" s="6" t="s">
        <v>31</v>
      </c>
      <c r="M225" s="6" t="s">
        <v>2109</v>
      </c>
      <c r="N225" s="7">
        <v>82.0</v>
      </c>
      <c r="O225" s="8">
        <v>8.0</v>
      </c>
      <c r="P225" s="9">
        <v>299364.0</v>
      </c>
      <c r="Q225" s="6" t="s">
        <v>2110</v>
      </c>
      <c r="R225" s="6" t="s">
        <v>34</v>
      </c>
      <c r="S225" s="11">
        <v>35807.0</v>
      </c>
      <c r="T225" s="10">
        <v>4.41306145E8</v>
      </c>
      <c r="U225" s="6" t="s">
        <v>180</v>
      </c>
      <c r="V225" s="12" t="s">
        <v>2111</v>
      </c>
      <c r="W225" s="6"/>
      <c r="X225" s="6"/>
      <c r="Y225" s="6"/>
      <c r="Z225" s="6" t="str">
        <f t="shared" si="2"/>
        <v>Short</v>
      </c>
      <c r="AA225" s="4"/>
    </row>
    <row r="226">
      <c r="A226" s="5">
        <v>225.0</v>
      </c>
      <c r="B226" s="6" t="s">
        <v>2112</v>
      </c>
      <c r="C226" s="5">
        <v>1959.0</v>
      </c>
      <c r="D226" s="11">
        <v>21644.0</v>
      </c>
      <c r="E226" s="5">
        <v>141.0</v>
      </c>
      <c r="F226" s="6" t="s">
        <v>1761</v>
      </c>
      <c r="G226" s="6" t="s">
        <v>623</v>
      </c>
      <c r="H226" s="6" t="s">
        <v>2113</v>
      </c>
      <c r="I226" s="6" t="s">
        <v>2114</v>
      </c>
      <c r="J226" s="6" t="s">
        <v>2115</v>
      </c>
      <c r="K226" s="6" t="s">
        <v>428</v>
      </c>
      <c r="L226" s="6" t="s">
        <v>31</v>
      </c>
      <c r="M226" s="6" t="s">
        <v>2116</v>
      </c>
      <c r="N226" s="6"/>
      <c r="O226" s="8">
        <v>8.0</v>
      </c>
      <c r="P226" s="9">
        <v>45629.0</v>
      </c>
      <c r="Q226" s="6" t="s">
        <v>2117</v>
      </c>
      <c r="R226" s="6" t="s">
        <v>34</v>
      </c>
      <c r="S226" s="11">
        <v>37108.0</v>
      </c>
      <c r="T226" s="10">
        <v>5500000.0</v>
      </c>
      <c r="U226" s="6" t="s">
        <v>2118</v>
      </c>
      <c r="V226" s="6"/>
      <c r="W226" s="6"/>
      <c r="X226" s="6"/>
      <c r="Y226" s="6"/>
      <c r="Z226" s="6" t="str">
        <f t="shared" si="2"/>
        <v>Long</v>
      </c>
      <c r="AA226" s="4"/>
    </row>
    <row r="227">
      <c r="A227" s="5">
        <v>226.0</v>
      </c>
      <c r="B227" s="6" t="s">
        <v>2119</v>
      </c>
      <c r="C227" s="5">
        <v>1940.0</v>
      </c>
      <c r="D227" s="6" t="s">
        <v>2120</v>
      </c>
      <c r="E227" s="5">
        <v>112.0</v>
      </c>
      <c r="F227" s="6" t="s">
        <v>931</v>
      </c>
      <c r="G227" s="6" t="s">
        <v>508</v>
      </c>
      <c r="H227" s="6" t="s">
        <v>2121</v>
      </c>
      <c r="I227" s="6" t="s">
        <v>2122</v>
      </c>
      <c r="J227" s="6" t="s">
        <v>2123</v>
      </c>
      <c r="K227" s="6" t="s">
        <v>354</v>
      </c>
      <c r="L227" s="6" t="s">
        <v>31</v>
      </c>
      <c r="M227" s="6" t="s">
        <v>2124</v>
      </c>
      <c r="N227" s="6"/>
      <c r="O227" s="8">
        <v>8.0</v>
      </c>
      <c r="P227" s="9">
        <v>52602.0</v>
      </c>
      <c r="Q227" s="6" t="s">
        <v>2125</v>
      </c>
      <c r="R227" s="6" t="s">
        <v>34</v>
      </c>
      <c r="S227" s="11">
        <v>35712.0</v>
      </c>
      <c r="T227" s="10">
        <v>3259000.0</v>
      </c>
      <c r="U227" s="6" t="s">
        <v>579</v>
      </c>
      <c r="V227" s="6"/>
      <c r="W227" s="6"/>
      <c r="X227" s="6"/>
      <c r="Y227" s="6"/>
      <c r="Z227" s="6" t="str">
        <f t="shared" si="2"/>
        <v>Short</v>
      </c>
      <c r="AA227" s="4"/>
    </row>
    <row r="228">
      <c r="A228" s="5">
        <v>227.0</v>
      </c>
      <c r="B228" s="6" t="s">
        <v>2126</v>
      </c>
      <c r="C228" s="5">
        <v>1948.0</v>
      </c>
      <c r="D228" s="6" t="s">
        <v>2127</v>
      </c>
      <c r="E228" s="5">
        <v>80.0</v>
      </c>
      <c r="F228" s="6" t="s">
        <v>258</v>
      </c>
      <c r="G228" s="6" t="s">
        <v>74</v>
      </c>
      <c r="H228" s="6" t="s">
        <v>2128</v>
      </c>
      <c r="I228" s="6" t="s">
        <v>2129</v>
      </c>
      <c r="J228" s="6" t="s">
        <v>2130</v>
      </c>
      <c r="K228" s="6" t="s">
        <v>30</v>
      </c>
      <c r="L228" s="6" t="s">
        <v>31</v>
      </c>
      <c r="M228" s="6" t="s">
        <v>1295</v>
      </c>
      <c r="N228" s="6"/>
      <c r="O228" s="8">
        <v>8.0</v>
      </c>
      <c r="P228" s="9">
        <v>102340.0</v>
      </c>
      <c r="Q228" s="6" t="s">
        <v>2131</v>
      </c>
      <c r="R228" s="6" t="s">
        <v>34</v>
      </c>
      <c r="S228" s="11">
        <v>37045.0</v>
      </c>
      <c r="T228" s="10">
        <v>1800000.0</v>
      </c>
      <c r="U228" s="6" t="s">
        <v>180</v>
      </c>
      <c r="V228" s="6"/>
      <c r="W228" s="6"/>
      <c r="X228" s="6"/>
      <c r="Y228" s="6"/>
      <c r="Z228" s="6" t="str">
        <f t="shared" si="2"/>
        <v>Short</v>
      </c>
      <c r="AA228" s="4"/>
    </row>
    <row r="229">
      <c r="A229" s="5">
        <v>228.0</v>
      </c>
      <c r="B229" s="6" t="s">
        <v>2132</v>
      </c>
      <c r="C229" s="5">
        <v>1946.0</v>
      </c>
      <c r="D229" s="6" t="s">
        <v>2133</v>
      </c>
      <c r="E229" s="5">
        <v>114.0</v>
      </c>
      <c r="F229" s="6" t="s">
        <v>2134</v>
      </c>
      <c r="G229" s="6" t="s">
        <v>623</v>
      </c>
      <c r="H229" s="6" t="s">
        <v>2135</v>
      </c>
      <c r="I229" s="6" t="s">
        <v>2136</v>
      </c>
      <c r="J229" s="6" t="s">
        <v>2137</v>
      </c>
      <c r="K229" s="6" t="s">
        <v>30</v>
      </c>
      <c r="L229" s="6" t="s">
        <v>31</v>
      </c>
      <c r="M229" s="6" t="s">
        <v>1883</v>
      </c>
      <c r="N229" s="6"/>
      <c r="O229" s="8">
        <v>8.0</v>
      </c>
      <c r="P229" s="9">
        <v>67315.0</v>
      </c>
      <c r="Q229" s="6" t="s">
        <v>2138</v>
      </c>
      <c r="R229" s="6" t="s">
        <v>34</v>
      </c>
      <c r="S229" s="6" t="s">
        <v>346</v>
      </c>
      <c r="T229" s="10">
        <v>5000000.0</v>
      </c>
      <c r="U229" s="6" t="s">
        <v>180</v>
      </c>
      <c r="V229" s="6"/>
      <c r="W229" s="6"/>
      <c r="X229" s="6"/>
      <c r="Y229" s="6"/>
      <c r="Z229" s="6" t="str">
        <f t="shared" si="2"/>
        <v>Short</v>
      </c>
      <c r="AA229" s="4"/>
    </row>
    <row r="230">
      <c r="A230" s="5">
        <v>229.0</v>
      </c>
      <c r="B230" s="6" t="s">
        <v>2139</v>
      </c>
      <c r="C230" s="5">
        <v>1982.0</v>
      </c>
      <c r="D230" s="6" t="s">
        <v>2140</v>
      </c>
      <c r="E230" s="5">
        <v>95.0</v>
      </c>
      <c r="F230" s="6" t="s">
        <v>2141</v>
      </c>
      <c r="G230" s="6" t="s">
        <v>49</v>
      </c>
      <c r="H230" s="6" t="s">
        <v>2142</v>
      </c>
      <c r="I230" s="6" t="s">
        <v>2143</v>
      </c>
      <c r="J230" s="6" t="s">
        <v>2144</v>
      </c>
      <c r="K230" s="6" t="s">
        <v>30</v>
      </c>
      <c r="L230" s="6" t="s">
        <v>881</v>
      </c>
      <c r="M230" s="6" t="s">
        <v>2145</v>
      </c>
      <c r="N230" s="6"/>
      <c r="O230" s="8">
        <v>8.0</v>
      </c>
      <c r="P230" s="9">
        <v>63190.0</v>
      </c>
      <c r="Q230" s="6" t="s">
        <v>2146</v>
      </c>
      <c r="R230" s="6" t="s">
        <v>34</v>
      </c>
      <c r="S230" s="11">
        <v>36203.0</v>
      </c>
      <c r="T230" s="10">
        <v>2.2244207E7</v>
      </c>
      <c r="U230" s="6" t="s">
        <v>201</v>
      </c>
      <c r="V230" s="6"/>
      <c r="W230" s="6"/>
      <c r="X230" s="6"/>
      <c r="Y230" s="6"/>
      <c r="Z230" s="6" t="str">
        <f t="shared" si="2"/>
        <v>Short</v>
      </c>
      <c r="AA230" s="4"/>
    </row>
    <row r="231">
      <c r="A231" s="5">
        <v>230.0</v>
      </c>
      <c r="B231" s="6" t="s">
        <v>2147</v>
      </c>
      <c r="C231" s="5">
        <v>2010.0</v>
      </c>
      <c r="D231" s="6" t="s">
        <v>2148</v>
      </c>
      <c r="E231" s="5">
        <v>118.0</v>
      </c>
      <c r="F231" s="6" t="s">
        <v>1150</v>
      </c>
      <c r="G231" s="6" t="s">
        <v>1467</v>
      </c>
      <c r="H231" s="6" t="s">
        <v>2149</v>
      </c>
      <c r="I231" s="6" t="s">
        <v>2150</v>
      </c>
      <c r="J231" s="6" t="s">
        <v>2151</v>
      </c>
      <c r="K231" s="6" t="s">
        <v>30</v>
      </c>
      <c r="L231" s="6" t="s">
        <v>2152</v>
      </c>
      <c r="M231" s="6" t="s">
        <v>2153</v>
      </c>
      <c r="N231" s="7">
        <v>88.0</v>
      </c>
      <c r="O231" s="8">
        <v>8.0</v>
      </c>
      <c r="P231" s="9">
        <v>537662.0</v>
      </c>
      <c r="Q231" s="6" t="s">
        <v>2154</v>
      </c>
      <c r="R231" s="6" t="s">
        <v>34</v>
      </c>
      <c r="S231" s="6" t="s">
        <v>2155</v>
      </c>
      <c r="T231" s="10">
        <v>4.14211549E8</v>
      </c>
      <c r="U231" s="6" t="s">
        <v>845</v>
      </c>
      <c r="V231" s="12" t="s">
        <v>2156</v>
      </c>
      <c r="W231" s="6"/>
      <c r="X231" s="6"/>
      <c r="Y231" s="6"/>
      <c r="Z231" s="6" t="str">
        <f t="shared" si="2"/>
        <v>Short</v>
      </c>
      <c r="AA231" s="4"/>
    </row>
    <row r="232">
      <c r="A232" s="5">
        <v>231.0</v>
      </c>
      <c r="B232" s="6" t="s">
        <v>2157</v>
      </c>
      <c r="C232" s="5">
        <v>1983.0</v>
      </c>
      <c r="D232" s="6" t="s">
        <v>2158</v>
      </c>
      <c r="E232" s="5">
        <v>94.0</v>
      </c>
      <c r="F232" s="6" t="s">
        <v>2159</v>
      </c>
      <c r="G232" s="6" t="s">
        <v>147</v>
      </c>
      <c r="H232" s="6" t="s">
        <v>2160</v>
      </c>
      <c r="I232" s="6" t="s">
        <v>2161</v>
      </c>
      <c r="J232" s="6" t="s">
        <v>2162</v>
      </c>
      <c r="K232" s="6" t="s">
        <v>30</v>
      </c>
      <c r="L232" s="6" t="s">
        <v>1550</v>
      </c>
      <c r="M232" s="6" t="s">
        <v>2163</v>
      </c>
      <c r="N232" s="7">
        <v>77.0</v>
      </c>
      <c r="O232" s="8">
        <v>8.0</v>
      </c>
      <c r="P232" s="9">
        <v>110893.0</v>
      </c>
      <c r="Q232" s="6" t="s">
        <v>2164</v>
      </c>
      <c r="R232" s="6" t="s">
        <v>34</v>
      </c>
      <c r="S232" s="6" t="s">
        <v>2165</v>
      </c>
      <c r="T232" s="10">
        <v>2.0645113E7</v>
      </c>
      <c r="U232" s="6" t="s">
        <v>579</v>
      </c>
      <c r="V232" s="12" t="s">
        <v>2166</v>
      </c>
      <c r="W232" s="6"/>
      <c r="X232" s="6"/>
      <c r="Y232" s="6"/>
      <c r="Z232" s="6" t="str">
        <f t="shared" si="2"/>
        <v>Short</v>
      </c>
      <c r="AA232" s="4"/>
    </row>
    <row r="233">
      <c r="A233" s="5">
        <v>232.0</v>
      </c>
      <c r="B233" s="6" t="s">
        <v>2167</v>
      </c>
      <c r="C233" s="5">
        <v>1967.0</v>
      </c>
      <c r="D233" s="6" t="s">
        <v>2168</v>
      </c>
      <c r="E233" s="5">
        <v>106.0</v>
      </c>
      <c r="F233" s="6" t="s">
        <v>1052</v>
      </c>
      <c r="G233" s="6" t="s">
        <v>976</v>
      </c>
      <c r="H233" s="6" t="s">
        <v>2169</v>
      </c>
      <c r="I233" s="6" t="s">
        <v>2170</v>
      </c>
      <c r="J233" s="6" t="s">
        <v>2171</v>
      </c>
      <c r="K233" s="6" t="s">
        <v>30</v>
      </c>
      <c r="L233" s="6" t="s">
        <v>31</v>
      </c>
      <c r="M233" s="6" t="s">
        <v>2172</v>
      </c>
      <c r="N233" s="7">
        <v>77.0</v>
      </c>
      <c r="O233" s="8">
        <v>8.0</v>
      </c>
      <c r="P233" s="9">
        <v>220459.0</v>
      </c>
      <c r="Q233" s="6" t="s">
        <v>2173</v>
      </c>
      <c r="R233" s="6" t="s">
        <v>34</v>
      </c>
      <c r="S233" s="6" t="s">
        <v>863</v>
      </c>
      <c r="T233" s="10">
        <v>1.04945305E8</v>
      </c>
      <c r="U233" s="6" t="s">
        <v>2174</v>
      </c>
      <c r="V233" s="12" t="s">
        <v>2175</v>
      </c>
      <c r="W233" s="6"/>
      <c r="X233" s="6"/>
      <c r="Y233" s="6"/>
      <c r="Z233" s="6" t="str">
        <f t="shared" si="2"/>
        <v>Short</v>
      </c>
      <c r="AA233" s="4"/>
    </row>
    <row r="234">
      <c r="A234" s="5">
        <v>233.0</v>
      </c>
      <c r="B234" s="6" t="s">
        <v>2176</v>
      </c>
      <c r="C234" s="5">
        <v>1991.0</v>
      </c>
      <c r="D234" s="6" t="s">
        <v>2177</v>
      </c>
      <c r="E234" s="5">
        <v>189.0</v>
      </c>
      <c r="F234" s="6" t="s">
        <v>2178</v>
      </c>
      <c r="G234" s="6" t="s">
        <v>1011</v>
      </c>
      <c r="H234" s="6" t="s">
        <v>2179</v>
      </c>
      <c r="I234" s="6" t="s">
        <v>2180</v>
      </c>
      <c r="J234" s="6" t="s">
        <v>2181</v>
      </c>
      <c r="K234" s="6" t="s">
        <v>428</v>
      </c>
      <c r="L234" s="6" t="s">
        <v>1144</v>
      </c>
      <c r="M234" s="6" t="s">
        <v>2182</v>
      </c>
      <c r="N234" s="7">
        <v>72.0</v>
      </c>
      <c r="O234" s="8">
        <v>8.0</v>
      </c>
      <c r="P234" s="9">
        <v>120061.0</v>
      </c>
      <c r="Q234" s="6" t="s">
        <v>2183</v>
      </c>
      <c r="R234" s="6" t="s">
        <v>34</v>
      </c>
      <c r="S234" s="6" t="s">
        <v>1132</v>
      </c>
      <c r="T234" s="10">
        <v>2.05405498E8</v>
      </c>
      <c r="U234" s="6" t="s">
        <v>213</v>
      </c>
      <c r="V234" s="6"/>
      <c r="W234" s="6"/>
      <c r="X234" s="6"/>
      <c r="Y234" s="6"/>
      <c r="Z234" s="6" t="str">
        <f t="shared" si="2"/>
        <v>Long</v>
      </c>
      <c r="AA234" s="4"/>
    </row>
    <row r="235">
      <c r="A235" s="5">
        <v>234.0</v>
      </c>
      <c r="B235" s="6" t="s">
        <v>2184</v>
      </c>
      <c r="C235" s="5">
        <v>1996.0</v>
      </c>
      <c r="D235" s="6" t="s">
        <v>2185</v>
      </c>
      <c r="E235" s="5">
        <v>135.0</v>
      </c>
      <c r="F235" s="6" t="s">
        <v>127</v>
      </c>
      <c r="G235" s="6" t="s">
        <v>124</v>
      </c>
      <c r="H235" s="6" t="s">
        <v>2186</v>
      </c>
      <c r="I235" s="6" t="s">
        <v>2187</v>
      </c>
      <c r="J235" s="6" t="s">
        <v>2188</v>
      </c>
      <c r="K235" s="6" t="s">
        <v>30</v>
      </c>
      <c r="L235" s="6" t="s">
        <v>31</v>
      </c>
      <c r="M235" s="6" t="s">
        <v>2189</v>
      </c>
      <c r="N235" s="7">
        <v>84.0</v>
      </c>
      <c r="O235" s="8">
        <v>8.0</v>
      </c>
      <c r="P235" s="9">
        <v>75931.0</v>
      </c>
      <c r="Q235" s="6" t="s">
        <v>2190</v>
      </c>
      <c r="R235" s="6" t="s">
        <v>34</v>
      </c>
      <c r="S235" s="11">
        <v>35796.0</v>
      </c>
      <c r="T235" s="10">
        <v>2.447848E7</v>
      </c>
      <c r="U235" s="6" t="s">
        <v>123</v>
      </c>
      <c r="V235" s="6"/>
      <c r="W235" s="6"/>
      <c r="X235" s="6"/>
      <c r="Y235" s="6"/>
      <c r="Z235" s="6" t="str">
        <f t="shared" si="2"/>
        <v>Long</v>
      </c>
      <c r="AA235" s="4"/>
    </row>
    <row r="236">
      <c r="A236" s="5">
        <v>235.0</v>
      </c>
      <c r="B236" s="6" t="s">
        <v>2191</v>
      </c>
      <c r="C236" s="5">
        <v>2006.0</v>
      </c>
      <c r="D236" s="11">
        <v>38941.0</v>
      </c>
      <c r="E236" s="5">
        <v>143.0</v>
      </c>
      <c r="F236" s="6" t="s">
        <v>1936</v>
      </c>
      <c r="G236" s="6" t="s">
        <v>378</v>
      </c>
      <c r="H236" s="6" t="s">
        <v>2192</v>
      </c>
      <c r="I236" s="6" t="s">
        <v>2193</v>
      </c>
      <c r="J236" s="6" t="s">
        <v>2194</v>
      </c>
      <c r="K236" s="6" t="s">
        <v>2195</v>
      </c>
      <c r="L236" s="6" t="s">
        <v>1277</v>
      </c>
      <c r="M236" s="6" t="s">
        <v>2196</v>
      </c>
      <c r="N236" s="7">
        <v>64.0</v>
      </c>
      <c r="O236" s="8">
        <v>8.0</v>
      </c>
      <c r="P236" s="9">
        <v>424781.0</v>
      </c>
      <c r="Q236" s="6" t="s">
        <v>2197</v>
      </c>
      <c r="R236" s="6" t="s">
        <v>34</v>
      </c>
      <c r="S236" s="6" t="s">
        <v>2198</v>
      </c>
      <c r="T236" s="10">
        <v>1.71720398E8</v>
      </c>
      <c r="U236" s="6" t="s">
        <v>180</v>
      </c>
      <c r="V236" s="12" t="s">
        <v>2199</v>
      </c>
      <c r="W236" s="6"/>
      <c r="X236" s="6"/>
      <c r="Y236" s="6"/>
      <c r="Z236" s="6" t="str">
        <f t="shared" si="2"/>
        <v>Long</v>
      </c>
      <c r="AA236" s="4"/>
    </row>
    <row r="237">
      <c r="A237" s="5">
        <v>236.0</v>
      </c>
      <c r="B237" s="6" t="s">
        <v>2200</v>
      </c>
      <c r="C237" s="5">
        <v>1999.0</v>
      </c>
      <c r="D237" s="11">
        <v>36708.0</v>
      </c>
      <c r="E237" s="5">
        <v>188.0</v>
      </c>
      <c r="F237" s="6" t="s">
        <v>127</v>
      </c>
      <c r="G237" s="6" t="s">
        <v>1049</v>
      </c>
      <c r="H237" s="6" t="s">
        <v>1049</v>
      </c>
      <c r="I237" s="6" t="s">
        <v>2201</v>
      </c>
      <c r="J237" s="6" t="s">
        <v>2202</v>
      </c>
      <c r="K237" s="6" t="s">
        <v>1659</v>
      </c>
      <c r="L237" s="6" t="s">
        <v>31</v>
      </c>
      <c r="M237" s="6" t="s">
        <v>2203</v>
      </c>
      <c r="N237" s="7">
        <v>77.0</v>
      </c>
      <c r="O237" s="8">
        <v>8.0</v>
      </c>
      <c r="P237" s="9">
        <v>251286.0</v>
      </c>
      <c r="Q237" s="6" t="s">
        <v>2204</v>
      </c>
      <c r="R237" s="6" t="s">
        <v>34</v>
      </c>
      <c r="S237" s="6" t="s">
        <v>2205</v>
      </c>
      <c r="T237" s="10">
        <v>4.8446802E7</v>
      </c>
      <c r="U237" s="6" t="s">
        <v>110</v>
      </c>
      <c r="V237" s="12" t="s">
        <v>2206</v>
      </c>
      <c r="W237" s="6"/>
      <c r="X237" s="6"/>
      <c r="Y237" s="6"/>
      <c r="Z237" s="6" t="str">
        <f t="shared" si="2"/>
        <v>Long</v>
      </c>
      <c r="AA237" s="4"/>
    </row>
    <row r="238">
      <c r="A238" s="5">
        <v>237.0</v>
      </c>
      <c r="B238" s="6" t="s">
        <v>2207</v>
      </c>
      <c r="C238" s="5">
        <v>1988.0</v>
      </c>
      <c r="D238" s="6" t="s">
        <v>2208</v>
      </c>
      <c r="E238" s="5">
        <v>133.0</v>
      </c>
      <c r="F238" s="6" t="s">
        <v>127</v>
      </c>
      <c r="G238" s="6" t="s">
        <v>112</v>
      </c>
      <c r="H238" s="6" t="s">
        <v>2209</v>
      </c>
      <c r="I238" s="6" t="s">
        <v>2210</v>
      </c>
      <c r="J238" s="6" t="s">
        <v>2211</v>
      </c>
      <c r="K238" s="6" t="s">
        <v>209</v>
      </c>
      <c r="L238" s="6" t="s">
        <v>31</v>
      </c>
      <c r="M238" s="6" t="s">
        <v>2212</v>
      </c>
      <c r="N238" s="7">
        <v>65.0</v>
      </c>
      <c r="O238" s="8">
        <v>8.0</v>
      </c>
      <c r="P238" s="9">
        <v>403104.0</v>
      </c>
      <c r="Q238" s="6" t="s">
        <v>2213</v>
      </c>
      <c r="R238" s="6" t="s">
        <v>34</v>
      </c>
      <c r="S238" s="11">
        <v>36526.0</v>
      </c>
      <c r="T238" s="10">
        <v>3.54825435E8</v>
      </c>
      <c r="U238" s="6" t="s">
        <v>579</v>
      </c>
      <c r="V238" s="6"/>
      <c r="W238" s="6"/>
      <c r="X238" s="6"/>
      <c r="Y238" s="6"/>
      <c r="Z238" s="6" t="str">
        <f t="shared" si="2"/>
        <v>Long</v>
      </c>
      <c r="AA238" s="4"/>
    </row>
    <row r="239">
      <c r="A239" s="5">
        <v>238.0</v>
      </c>
      <c r="B239" s="6" t="s">
        <v>2214</v>
      </c>
      <c r="C239" s="5">
        <v>2015.0</v>
      </c>
      <c r="D239" s="11">
        <v>42583.0</v>
      </c>
      <c r="E239" s="5">
        <v>156.0</v>
      </c>
      <c r="F239" s="6" t="s">
        <v>1936</v>
      </c>
      <c r="G239" s="6" t="s">
        <v>60</v>
      </c>
      <c r="H239" s="6" t="s">
        <v>2215</v>
      </c>
      <c r="I239" s="6" t="s">
        <v>2216</v>
      </c>
      <c r="J239" s="6" t="s">
        <v>2217</v>
      </c>
      <c r="K239" s="6" t="s">
        <v>2218</v>
      </c>
      <c r="L239" s="6" t="s">
        <v>2219</v>
      </c>
      <c r="M239" s="6" t="s">
        <v>2220</v>
      </c>
      <c r="N239" s="7">
        <v>76.0</v>
      </c>
      <c r="O239" s="8">
        <v>8.0</v>
      </c>
      <c r="P239" s="9">
        <v>504647.0</v>
      </c>
      <c r="Q239" s="6" t="s">
        <v>2221</v>
      </c>
      <c r="R239" s="6" t="s">
        <v>34</v>
      </c>
      <c r="S239" s="6" t="s">
        <v>2222</v>
      </c>
      <c r="T239" s="10">
        <v>5.32950503E8</v>
      </c>
      <c r="U239" s="6" t="s">
        <v>135</v>
      </c>
      <c r="V239" s="12" t="s">
        <v>2223</v>
      </c>
      <c r="W239" s="6"/>
      <c r="X239" s="6"/>
      <c r="Y239" s="6"/>
      <c r="Z239" s="6" t="str">
        <f t="shared" si="2"/>
        <v>Long</v>
      </c>
      <c r="AA239" s="4"/>
    </row>
    <row r="240">
      <c r="A240" s="5">
        <v>239.0</v>
      </c>
      <c r="B240" s="6" t="s">
        <v>2224</v>
      </c>
      <c r="C240" s="5">
        <v>1993.0</v>
      </c>
      <c r="D240" s="6" t="s">
        <v>2225</v>
      </c>
      <c r="E240" s="5">
        <v>76.0</v>
      </c>
      <c r="F240" s="6" t="s">
        <v>1896</v>
      </c>
      <c r="G240" s="6" t="s">
        <v>613</v>
      </c>
      <c r="H240" s="6" t="s">
        <v>2226</v>
      </c>
      <c r="I240" s="6" t="s">
        <v>2227</v>
      </c>
      <c r="J240" s="6" t="s">
        <v>2228</v>
      </c>
      <c r="K240" s="6" t="s">
        <v>30</v>
      </c>
      <c r="L240" s="6" t="s">
        <v>31</v>
      </c>
      <c r="M240" s="6" t="s">
        <v>2229</v>
      </c>
      <c r="N240" s="6"/>
      <c r="O240" s="8">
        <v>8.0</v>
      </c>
      <c r="P240" s="9">
        <v>238561.0</v>
      </c>
      <c r="Q240" s="6" t="s">
        <v>2230</v>
      </c>
      <c r="R240" s="6" t="s">
        <v>34</v>
      </c>
      <c r="S240" s="11">
        <v>35473.0</v>
      </c>
      <c r="T240" s="10">
        <v>8.975831E7</v>
      </c>
      <c r="U240" s="6" t="s">
        <v>2231</v>
      </c>
      <c r="V240" s="12" t="s">
        <v>2232</v>
      </c>
      <c r="W240" s="6"/>
      <c r="X240" s="6"/>
      <c r="Y240" s="6"/>
      <c r="Z240" s="6" t="str">
        <f t="shared" si="2"/>
        <v>Short</v>
      </c>
      <c r="AA240" s="4"/>
    </row>
    <row r="241">
      <c r="A241" s="5">
        <v>240.0</v>
      </c>
      <c r="B241" s="6" t="s">
        <v>2233</v>
      </c>
      <c r="C241" s="5">
        <v>1962.0</v>
      </c>
      <c r="D241" s="6" t="s">
        <v>2234</v>
      </c>
      <c r="E241" s="5">
        <v>126.0</v>
      </c>
      <c r="F241" s="6" t="s">
        <v>2235</v>
      </c>
      <c r="G241" s="6" t="s">
        <v>741</v>
      </c>
      <c r="H241" s="6" t="s">
        <v>2236</v>
      </c>
      <c r="I241" s="6" t="s">
        <v>2237</v>
      </c>
      <c r="J241" s="6" t="s">
        <v>2238</v>
      </c>
      <c r="K241" s="6" t="s">
        <v>30</v>
      </c>
      <c r="L241" s="6" t="s">
        <v>31</v>
      </c>
      <c r="M241" s="6" t="s">
        <v>2239</v>
      </c>
      <c r="N241" s="7">
        <v>94.0</v>
      </c>
      <c r="O241" s="8">
        <v>8.0</v>
      </c>
      <c r="P241" s="9">
        <v>63422.0</v>
      </c>
      <c r="Q241" s="6" t="s">
        <v>2240</v>
      </c>
      <c r="R241" s="6" t="s">
        <v>34</v>
      </c>
      <c r="S241" s="6" t="s">
        <v>548</v>
      </c>
      <c r="T241" s="10">
        <v>7716241.0</v>
      </c>
      <c r="U241" s="6" t="s">
        <v>2241</v>
      </c>
      <c r="V241" s="12" t="s">
        <v>2242</v>
      </c>
      <c r="W241" s="6"/>
      <c r="X241" s="6"/>
      <c r="Y241" s="6"/>
      <c r="Z241" s="6" t="str">
        <f t="shared" si="2"/>
        <v>Short</v>
      </c>
      <c r="AA241" s="4"/>
    </row>
    <row r="242">
      <c r="A242" s="5">
        <v>241.0</v>
      </c>
      <c r="B242" s="6" t="s">
        <v>2243</v>
      </c>
      <c r="C242" s="5">
        <v>2016.0</v>
      </c>
      <c r="D242" s="11">
        <v>42706.0</v>
      </c>
      <c r="E242" s="5">
        <v>108.0</v>
      </c>
      <c r="F242" s="6" t="s">
        <v>1063</v>
      </c>
      <c r="G242" s="6" t="s">
        <v>1460</v>
      </c>
      <c r="H242" s="6" t="s">
        <v>2244</v>
      </c>
      <c r="I242" s="6" t="s">
        <v>2245</v>
      </c>
      <c r="J242" s="6" t="s">
        <v>2246</v>
      </c>
      <c r="K242" s="6" t="s">
        <v>30</v>
      </c>
      <c r="L242" s="6" t="s">
        <v>31</v>
      </c>
      <c r="M242" s="6" t="s">
        <v>2247</v>
      </c>
      <c r="N242" s="7">
        <v>65.0</v>
      </c>
      <c r="O242" s="8">
        <v>8.0</v>
      </c>
      <c r="P242" s="9">
        <v>644281.0</v>
      </c>
      <c r="Q242" s="6" t="s">
        <v>2248</v>
      </c>
      <c r="R242" s="6" t="s">
        <v>34</v>
      </c>
      <c r="S242" s="11">
        <v>42648.0</v>
      </c>
      <c r="T242" s="10">
        <v>7.83112979E8</v>
      </c>
      <c r="U242" s="6" t="s">
        <v>135</v>
      </c>
      <c r="V242" s="12" t="s">
        <v>2249</v>
      </c>
      <c r="W242" s="6"/>
      <c r="X242" s="6"/>
      <c r="Y242" s="6"/>
      <c r="Z242" s="6" t="str">
        <f t="shared" si="2"/>
        <v>Short</v>
      </c>
      <c r="AA242" s="4"/>
    </row>
    <row r="243">
      <c r="A243" s="5">
        <v>242.0</v>
      </c>
      <c r="B243" s="6" t="s">
        <v>2250</v>
      </c>
      <c r="C243" s="5">
        <v>1969.0</v>
      </c>
      <c r="D243" s="11">
        <v>25392.0</v>
      </c>
      <c r="E243" s="5">
        <v>135.0</v>
      </c>
      <c r="F243" s="6" t="s">
        <v>2251</v>
      </c>
      <c r="G243" s="6" t="s">
        <v>1298</v>
      </c>
      <c r="H243" s="6" t="s">
        <v>2252</v>
      </c>
      <c r="I243" s="6" t="s">
        <v>2253</v>
      </c>
      <c r="J243" s="6" t="s">
        <v>2254</v>
      </c>
      <c r="K243" s="6" t="s">
        <v>2255</v>
      </c>
      <c r="L243" s="6" t="s">
        <v>31</v>
      </c>
      <c r="M243" s="6" t="s">
        <v>2256</v>
      </c>
      <c r="N243" s="6"/>
      <c r="O243" s="8">
        <v>8.0</v>
      </c>
      <c r="P243" s="9">
        <v>65987.0</v>
      </c>
      <c r="Q243" s="6" t="s">
        <v>2257</v>
      </c>
      <c r="R243" s="6" t="s">
        <v>34</v>
      </c>
      <c r="S243" s="6" t="s">
        <v>1132</v>
      </c>
      <c r="T243" s="10">
        <v>1.0526417E7</v>
      </c>
      <c r="U243" s="6" t="s">
        <v>180</v>
      </c>
      <c r="V243" s="6"/>
      <c r="W243" s="6"/>
      <c r="X243" s="6"/>
      <c r="Y243" s="6"/>
      <c r="Z243" s="6" t="str">
        <f t="shared" si="2"/>
        <v>Long</v>
      </c>
      <c r="AA243" s="4"/>
    </row>
    <row r="244">
      <c r="A244" s="5">
        <v>243.0</v>
      </c>
      <c r="B244" s="6" t="s">
        <v>2258</v>
      </c>
      <c r="C244" s="5">
        <v>1992.0</v>
      </c>
      <c r="D244" s="6" t="s">
        <v>2259</v>
      </c>
      <c r="E244" s="5">
        <v>90.0</v>
      </c>
      <c r="F244" s="6" t="s">
        <v>794</v>
      </c>
      <c r="G244" s="6" t="s">
        <v>1271</v>
      </c>
      <c r="H244" s="6" t="s">
        <v>2260</v>
      </c>
      <c r="I244" s="6" t="s">
        <v>2261</v>
      </c>
      <c r="J244" s="6" t="s">
        <v>2262</v>
      </c>
      <c r="K244" s="6" t="s">
        <v>30</v>
      </c>
      <c r="L244" s="6" t="s">
        <v>31</v>
      </c>
      <c r="M244" s="6" t="s">
        <v>2263</v>
      </c>
      <c r="N244" s="6"/>
      <c r="O244" s="8">
        <v>8.0</v>
      </c>
      <c r="P244" s="9">
        <v>281651.0</v>
      </c>
      <c r="Q244" s="6" t="s">
        <v>2264</v>
      </c>
      <c r="R244" s="6" t="s">
        <v>34</v>
      </c>
      <c r="S244" s="11">
        <v>38117.0</v>
      </c>
      <c r="T244" s="10">
        <v>5.04050219E8</v>
      </c>
      <c r="U244" s="6" t="s">
        <v>1783</v>
      </c>
      <c r="V244" s="12" t="s">
        <v>2265</v>
      </c>
      <c r="W244" s="6"/>
      <c r="X244" s="6"/>
      <c r="Y244" s="6"/>
      <c r="Z244" s="6" t="str">
        <f t="shared" si="2"/>
        <v>Short</v>
      </c>
      <c r="AA244" s="4"/>
    </row>
    <row r="245">
      <c r="A245" s="5">
        <v>244.0</v>
      </c>
      <c r="B245" s="6" t="s">
        <v>2266</v>
      </c>
      <c r="C245" s="5">
        <v>2003.0</v>
      </c>
      <c r="D245" s="11">
        <v>38231.0</v>
      </c>
      <c r="E245" s="5">
        <v>125.0</v>
      </c>
      <c r="F245" s="6" t="s">
        <v>100</v>
      </c>
      <c r="G245" s="6" t="s">
        <v>1451</v>
      </c>
      <c r="H245" s="6" t="s">
        <v>2267</v>
      </c>
      <c r="I245" s="6" t="s">
        <v>2268</v>
      </c>
      <c r="J245" s="6" t="s">
        <v>2269</v>
      </c>
      <c r="K245" s="6" t="s">
        <v>406</v>
      </c>
      <c r="L245" s="6" t="s">
        <v>31</v>
      </c>
      <c r="M245" s="6" t="s">
        <v>2270</v>
      </c>
      <c r="N245" s="7">
        <v>58.0</v>
      </c>
      <c r="O245" s="8">
        <v>8.0</v>
      </c>
      <c r="P245" s="9">
        <v>364938.0</v>
      </c>
      <c r="Q245" s="6" t="s">
        <v>2271</v>
      </c>
      <c r="R245" s="6" t="s">
        <v>34</v>
      </c>
      <c r="S245" s="6" t="s">
        <v>2272</v>
      </c>
      <c r="T245" s="10">
        <v>1.22919055E8</v>
      </c>
      <c r="U245" s="6" t="s">
        <v>539</v>
      </c>
      <c r="V245" s="12" t="s">
        <v>2273</v>
      </c>
      <c r="W245" s="6"/>
      <c r="X245" s="6"/>
      <c r="Y245" s="6"/>
      <c r="Z245" s="6" t="str">
        <f t="shared" si="2"/>
        <v>Short</v>
      </c>
      <c r="AA245" s="4"/>
    </row>
    <row r="246">
      <c r="A246" s="5">
        <v>245.0</v>
      </c>
      <c r="B246" s="6" t="s">
        <v>2274</v>
      </c>
      <c r="C246" s="5">
        <v>1970.0</v>
      </c>
      <c r="D246" s="11">
        <v>25603.0</v>
      </c>
      <c r="E246" s="5">
        <v>172.0</v>
      </c>
      <c r="F246" s="6" t="s">
        <v>2275</v>
      </c>
      <c r="G246" s="6" t="s">
        <v>455</v>
      </c>
      <c r="H246" s="6" t="s">
        <v>2276</v>
      </c>
      <c r="I246" s="6" t="s">
        <v>2277</v>
      </c>
      <c r="J246" s="6" t="s">
        <v>2278</v>
      </c>
      <c r="K246" s="6" t="s">
        <v>2279</v>
      </c>
      <c r="L246" s="6" t="s">
        <v>31</v>
      </c>
      <c r="M246" s="6" t="s">
        <v>2280</v>
      </c>
      <c r="N246" s="7">
        <v>91.0</v>
      </c>
      <c r="O246" s="8">
        <v>8.0</v>
      </c>
      <c r="P246" s="9">
        <v>80730.0</v>
      </c>
      <c r="Q246" s="6" t="s">
        <v>2281</v>
      </c>
      <c r="R246" s="6" t="s">
        <v>34</v>
      </c>
      <c r="S246" s="11">
        <v>36202.0</v>
      </c>
      <c r="T246" s="10">
        <v>6.1749765E7</v>
      </c>
      <c r="U246" s="6" t="s">
        <v>303</v>
      </c>
      <c r="V246" s="6"/>
      <c r="W246" s="6"/>
      <c r="X246" s="6"/>
      <c r="Y246" s="6"/>
      <c r="Z246" s="6" t="str">
        <f t="shared" si="2"/>
        <v>Long</v>
      </c>
      <c r="AA246" s="4"/>
    </row>
    <row r="247">
      <c r="A247" s="5">
        <v>246.0</v>
      </c>
      <c r="B247" s="6" t="s">
        <v>2282</v>
      </c>
      <c r="C247" s="5">
        <v>1945.0</v>
      </c>
      <c r="D247" s="11">
        <v>16803.0</v>
      </c>
      <c r="E247" s="5">
        <v>101.0</v>
      </c>
      <c r="F247" s="6" t="s">
        <v>511</v>
      </c>
      <c r="G247" s="6" t="s">
        <v>137</v>
      </c>
      <c r="H247" s="6" t="s">
        <v>2283</v>
      </c>
      <c r="I247" s="6" t="s">
        <v>2284</v>
      </c>
      <c r="J247" s="6" t="s">
        <v>2285</v>
      </c>
      <c r="K247" s="6" t="s">
        <v>30</v>
      </c>
      <c r="L247" s="6" t="s">
        <v>31</v>
      </c>
      <c r="M247" s="6" t="s">
        <v>2286</v>
      </c>
      <c r="N247" s="6"/>
      <c r="O247" s="8">
        <v>8.0</v>
      </c>
      <c r="P247" s="9">
        <v>26834.0</v>
      </c>
      <c r="Q247" s="6" t="s">
        <v>2287</v>
      </c>
      <c r="R247" s="6" t="s">
        <v>34</v>
      </c>
      <c r="S247" s="11">
        <v>37044.0</v>
      </c>
      <c r="T247" s="10">
        <v>6500000.0</v>
      </c>
      <c r="U247" s="6" t="s">
        <v>47</v>
      </c>
      <c r="V247" s="6"/>
      <c r="W247" s="6"/>
      <c r="X247" s="6"/>
      <c r="Y247" s="6"/>
      <c r="Z247" s="6" t="str">
        <f t="shared" si="2"/>
        <v>Short</v>
      </c>
      <c r="AA247" s="4"/>
    </row>
    <row r="248">
      <c r="A248" s="5">
        <v>247.0</v>
      </c>
      <c r="B248" s="6" t="s">
        <v>2288</v>
      </c>
      <c r="C248" s="5">
        <v>2013.0</v>
      </c>
      <c r="D248" s="6" t="s">
        <v>2289</v>
      </c>
      <c r="E248" s="5">
        <v>96.0</v>
      </c>
      <c r="F248" s="6" t="s">
        <v>127</v>
      </c>
      <c r="G248" s="6" t="s">
        <v>359</v>
      </c>
      <c r="H248" s="6" t="s">
        <v>359</v>
      </c>
      <c r="I248" s="6" t="s">
        <v>2290</v>
      </c>
      <c r="J248" s="6" t="s">
        <v>2291</v>
      </c>
      <c r="K248" s="6" t="s">
        <v>30</v>
      </c>
      <c r="L248" s="6" t="s">
        <v>31</v>
      </c>
      <c r="M248" s="6" t="s">
        <v>2292</v>
      </c>
      <c r="N248" s="7">
        <v>82.0</v>
      </c>
      <c r="O248" s="8">
        <v>8.0</v>
      </c>
      <c r="P248" s="9">
        <v>62348.0</v>
      </c>
      <c r="Q248" s="6" t="s">
        <v>2293</v>
      </c>
      <c r="R248" s="6" t="s">
        <v>34</v>
      </c>
      <c r="S248" s="6" t="s">
        <v>2294</v>
      </c>
      <c r="T248" s="10">
        <v>1013100.0</v>
      </c>
      <c r="U248" s="6" t="s">
        <v>2295</v>
      </c>
      <c r="V248" s="12" t="s">
        <v>2296</v>
      </c>
      <c r="W248" s="6"/>
      <c r="X248" s="6"/>
      <c r="Y248" s="6"/>
      <c r="Z248" s="6" t="str">
        <f t="shared" si="2"/>
        <v>Short</v>
      </c>
      <c r="AA248" s="4"/>
    </row>
    <row r="249">
      <c r="A249" s="5">
        <v>248.0</v>
      </c>
      <c r="B249" s="6" t="s">
        <v>2297</v>
      </c>
      <c r="C249" s="5">
        <v>1940.0</v>
      </c>
      <c r="D249" s="6" t="s">
        <v>2298</v>
      </c>
      <c r="E249" s="5">
        <v>92.0</v>
      </c>
      <c r="F249" s="6" t="s">
        <v>149</v>
      </c>
      <c r="G249" s="6" t="s">
        <v>623</v>
      </c>
      <c r="H249" s="6" t="s">
        <v>2299</v>
      </c>
      <c r="I249" s="6" t="s">
        <v>2300</v>
      </c>
      <c r="J249" s="6" t="s">
        <v>2301</v>
      </c>
      <c r="K249" s="6" t="s">
        <v>354</v>
      </c>
      <c r="L249" s="6" t="s">
        <v>31</v>
      </c>
      <c r="M249" s="6" t="s">
        <v>1883</v>
      </c>
      <c r="N249" s="6"/>
      <c r="O249" s="8">
        <v>8.0</v>
      </c>
      <c r="P249" s="9">
        <v>43551.0</v>
      </c>
      <c r="Q249" s="6" t="s">
        <v>2302</v>
      </c>
      <c r="R249" s="6" t="s">
        <v>34</v>
      </c>
      <c r="S249" s="6" t="s">
        <v>2303</v>
      </c>
      <c r="T249" s="10">
        <v>1000000.0</v>
      </c>
      <c r="U249" s="6" t="s">
        <v>36</v>
      </c>
      <c r="V249" s="6"/>
      <c r="W249" s="6"/>
      <c r="X249" s="6"/>
      <c r="Y249" s="6"/>
      <c r="Z249" s="6" t="str">
        <f t="shared" si="2"/>
        <v>Short</v>
      </c>
      <c r="AA249" s="4"/>
    </row>
    <row r="250">
      <c r="A250" s="5">
        <v>249.0</v>
      </c>
      <c r="B250" s="6" t="s">
        <v>2304</v>
      </c>
      <c r="C250" s="5">
        <v>1999.0</v>
      </c>
      <c r="D250" s="11">
        <v>36230.0</v>
      </c>
      <c r="E250" s="5">
        <v>112.0</v>
      </c>
      <c r="F250" s="6" t="s">
        <v>1150</v>
      </c>
      <c r="G250" s="6" t="s">
        <v>315</v>
      </c>
      <c r="H250" s="6" t="s">
        <v>2305</v>
      </c>
      <c r="I250" s="6" t="s">
        <v>2306</v>
      </c>
      <c r="J250" s="6" t="s">
        <v>2307</v>
      </c>
      <c r="K250" s="6" t="s">
        <v>30</v>
      </c>
      <c r="L250" s="6" t="s">
        <v>2308</v>
      </c>
      <c r="M250" s="6" t="s">
        <v>2309</v>
      </c>
      <c r="N250" s="7">
        <v>86.0</v>
      </c>
      <c r="O250" s="8">
        <v>8.0</v>
      </c>
      <c r="P250" s="9">
        <v>67045.0</v>
      </c>
      <c r="Q250" s="6" t="s">
        <v>2310</v>
      </c>
      <c r="R250" s="6" t="s">
        <v>34</v>
      </c>
      <c r="S250" s="11">
        <v>36718.0</v>
      </c>
      <c r="T250" s="10">
        <v>6197866.0</v>
      </c>
      <c r="U250" s="6" t="s">
        <v>478</v>
      </c>
      <c r="V250" s="12" t="s">
        <v>2311</v>
      </c>
      <c r="W250" s="6"/>
      <c r="X250" s="6"/>
      <c r="Y250" s="6"/>
      <c r="Z250" s="6" t="str">
        <f t="shared" si="2"/>
        <v>Short</v>
      </c>
      <c r="AA250" s="4"/>
    </row>
    <row r="251">
      <c r="A251" s="5">
        <v>250.0</v>
      </c>
      <c r="B251" s="6" t="s">
        <v>2312</v>
      </c>
      <c r="C251" s="5">
        <v>2008.0</v>
      </c>
      <c r="D251" s="6" t="s">
        <v>2313</v>
      </c>
      <c r="E251" s="5">
        <v>120.0</v>
      </c>
      <c r="F251" s="6" t="s">
        <v>127</v>
      </c>
      <c r="G251" s="6" t="s">
        <v>276</v>
      </c>
      <c r="H251" s="6" t="s">
        <v>2314</v>
      </c>
      <c r="I251" s="6" t="s">
        <v>2315</v>
      </c>
      <c r="J251" s="6" t="s">
        <v>2316</v>
      </c>
      <c r="K251" s="6" t="s">
        <v>2317</v>
      </c>
      <c r="L251" s="6" t="s">
        <v>2318</v>
      </c>
      <c r="M251" s="6" t="s">
        <v>2319</v>
      </c>
      <c r="N251" s="7">
        <v>86.0</v>
      </c>
      <c r="O251" s="8">
        <v>8.0</v>
      </c>
      <c r="P251" s="9">
        <v>679975.0</v>
      </c>
      <c r="Q251" s="6" t="s">
        <v>2320</v>
      </c>
      <c r="R251" s="6" t="s">
        <v>34</v>
      </c>
      <c r="S251" s="6" t="s">
        <v>2321</v>
      </c>
      <c r="T251" s="10">
        <v>3.77910544E8</v>
      </c>
      <c r="U251" s="6" t="s">
        <v>2322</v>
      </c>
      <c r="V251" s="12" t="s">
        <v>2323</v>
      </c>
      <c r="W251" s="6"/>
      <c r="X251" s="6"/>
      <c r="Y251" s="6"/>
      <c r="Z251" s="6" t="str">
        <f t="shared" si="2"/>
        <v>Short</v>
      </c>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15">
        <f>MIN(D2:D251)</f>
        <v>7824</v>
      </c>
      <c r="E253" s="16">
        <f>AVERAGE(E2:E251)</f>
        <v>126.808</v>
      </c>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hyperlinks>
    <hyperlink r:id="rId1" ref="V3"/>
    <hyperlink r:id="rId2" ref="V4"/>
    <hyperlink r:id="rId3" ref="V5"/>
    <hyperlink r:id="rId4" ref="V6"/>
    <hyperlink r:id="rId5" ref="V7"/>
    <hyperlink r:id="rId6" ref="V8"/>
    <hyperlink r:id="rId7" ref="V10"/>
    <hyperlink r:id="rId8" ref="V11"/>
    <hyperlink r:id="rId9" ref="V12"/>
    <hyperlink r:id="rId10" ref="V13"/>
    <hyperlink r:id="rId11" ref="V14"/>
    <hyperlink r:id="rId12" ref="V15"/>
    <hyperlink r:id="rId13" ref="V18"/>
    <hyperlink r:id="rId14" ref="V19"/>
    <hyperlink r:id="rId15" ref="V25"/>
    <hyperlink r:id="rId16" ref="V27"/>
    <hyperlink r:id="rId17" ref="V28"/>
    <hyperlink r:id="rId18" ref="V29"/>
    <hyperlink r:id="rId19" ref="V30"/>
    <hyperlink r:id="rId20" ref="V31"/>
    <hyperlink r:id="rId21" ref="V33"/>
    <hyperlink r:id="rId22" ref="V34"/>
    <hyperlink r:id="rId23" ref="V36"/>
    <hyperlink r:id="rId24" ref="V37"/>
    <hyperlink r:id="rId25" ref="V39"/>
    <hyperlink r:id="rId26" ref="V40"/>
    <hyperlink r:id="rId27" ref="V41"/>
    <hyperlink r:id="rId28" ref="V42"/>
    <hyperlink r:id="rId29" ref="V43"/>
    <hyperlink r:id="rId30" ref="V44"/>
    <hyperlink r:id="rId31" ref="V47"/>
    <hyperlink r:id="rId32" ref="V50"/>
    <hyperlink r:id="rId33" ref="V53"/>
    <hyperlink r:id="rId34" ref="V54"/>
    <hyperlink r:id="rId35" ref="V55"/>
    <hyperlink r:id="rId36" ref="V61"/>
    <hyperlink r:id="rId37" ref="V65"/>
    <hyperlink r:id="rId38" ref="V69"/>
    <hyperlink r:id="rId39" ref="V71"/>
    <hyperlink r:id="rId40" ref="V72"/>
    <hyperlink r:id="rId41" ref="V75"/>
    <hyperlink r:id="rId42" ref="V78"/>
    <hyperlink r:id="rId43" ref="V79"/>
    <hyperlink r:id="rId44" ref="V80"/>
    <hyperlink r:id="rId45" ref="V82"/>
    <hyperlink r:id="rId46" ref="V87"/>
    <hyperlink r:id="rId47" ref="V89"/>
    <hyperlink r:id="rId48" ref="V90"/>
    <hyperlink r:id="rId49" ref="V91"/>
    <hyperlink r:id="rId50" ref="V92"/>
    <hyperlink r:id="rId51" ref="V93"/>
    <hyperlink r:id="rId52" ref="V99"/>
    <hyperlink r:id="rId53" ref="V103"/>
    <hyperlink r:id="rId54" ref="V105"/>
    <hyperlink r:id="rId55" ref="V107"/>
    <hyperlink r:id="rId56" ref="V108"/>
    <hyperlink r:id="rId57" ref="V109"/>
    <hyperlink r:id="rId58" ref="V113"/>
    <hyperlink r:id="rId59" ref="V115"/>
    <hyperlink r:id="rId60" ref="V116"/>
    <hyperlink r:id="rId61" ref="V117"/>
    <hyperlink r:id="rId62" ref="V119"/>
    <hyperlink r:id="rId63" ref="V120"/>
    <hyperlink r:id="rId64" ref="V123"/>
    <hyperlink r:id="rId65" ref="V126"/>
    <hyperlink r:id="rId66" ref="V128"/>
    <hyperlink r:id="rId67" ref="V130"/>
    <hyperlink r:id="rId68" ref="V131"/>
    <hyperlink r:id="rId69" ref="V132"/>
    <hyperlink r:id="rId70" ref="V133"/>
    <hyperlink r:id="rId71" ref="V134"/>
    <hyperlink r:id="rId72" ref="V135"/>
    <hyperlink r:id="rId73" ref="V136"/>
    <hyperlink r:id="rId74" ref="V137"/>
    <hyperlink r:id="rId75" ref="V138"/>
    <hyperlink r:id="rId76" ref="V139"/>
    <hyperlink r:id="rId77" ref="V140"/>
    <hyperlink r:id="rId78" ref="V142"/>
    <hyperlink r:id="rId79" ref="V144"/>
    <hyperlink r:id="rId80" ref="V145"/>
    <hyperlink r:id="rId81" ref="V147"/>
    <hyperlink r:id="rId82" ref="V150"/>
    <hyperlink r:id="rId83" ref="V155"/>
    <hyperlink r:id="rId84" ref="V159"/>
    <hyperlink r:id="rId85" ref="V160"/>
    <hyperlink r:id="rId86" ref="V161"/>
    <hyperlink r:id="rId87" ref="V162"/>
    <hyperlink r:id="rId88" ref="V164"/>
    <hyperlink r:id="rId89" ref="V165"/>
    <hyperlink r:id="rId90" ref="V167"/>
    <hyperlink r:id="rId91" ref="V170"/>
    <hyperlink r:id="rId92" ref="V171"/>
    <hyperlink r:id="rId93" ref="V176"/>
    <hyperlink r:id="rId94" ref="V178"/>
    <hyperlink r:id="rId95" ref="V179"/>
    <hyperlink r:id="rId96" ref="V180"/>
    <hyperlink r:id="rId97" ref="V183"/>
    <hyperlink r:id="rId98" ref="V184"/>
    <hyperlink r:id="rId99" ref="V186"/>
    <hyperlink r:id="rId100" ref="V192"/>
    <hyperlink r:id="rId101" ref="V194"/>
    <hyperlink r:id="rId102" ref="V196"/>
    <hyperlink r:id="rId103" ref="V198"/>
    <hyperlink r:id="rId104" ref="V199"/>
    <hyperlink r:id="rId105" ref="V201"/>
    <hyperlink r:id="rId106" ref="V203"/>
    <hyperlink r:id="rId107" ref="V204"/>
    <hyperlink r:id="rId108" ref="V205"/>
    <hyperlink r:id="rId109" ref="V206"/>
    <hyperlink r:id="rId110" ref="V207"/>
    <hyperlink r:id="rId111" ref="V208"/>
    <hyperlink r:id="rId112" ref="V211"/>
    <hyperlink r:id="rId113" ref="V217"/>
    <hyperlink r:id="rId114" ref="V220"/>
    <hyperlink r:id="rId115" ref="V221"/>
    <hyperlink r:id="rId116" ref="V224"/>
    <hyperlink r:id="rId117" ref="V225"/>
    <hyperlink r:id="rId118" ref="V231"/>
    <hyperlink r:id="rId119" ref="V232"/>
    <hyperlink r:id="rId120" ref="V233"/>
    <hyperlink r:id="rId121" ref="V236"/>
    <hyperlink r:id="rId122" ref="V237"/>
    <hyperlink r:id="rId123" ref="V239"/>
    <hyperlink r:id="rId124" ref="V240"/>
    <hyperlink r:id="rId125" ref="V241"/>
    <hyperlink r:id="rId126" ref="V242"/>
    <hyperlink r:id="rId127" ref="V244"/>
    <hyperlink r:id="rId128" ref="V245"/>
    <hyperlink r:id="rId129" ref="V248"/>
    <hyperlink r:id="rId130" ref="V250"/>
    <hyperlink r:id="rId131" ref="V251"/>
  </hyperlinks>
  <drawing r:id="rId132"/>
  <tableParts count="1">
    <tablePart r:id="rId134"/>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2324</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53" t="s">
        <v>17</v>
      </c>
      <c r="S1" s="53" t="s">
        <v>18</v>
      </c>
      <c r="T1" s="53" t="s">
        <v>19</v>
      </c>
      <c r="U1" s="53" t="s">
        <v>20</v>
      </c>
      <c r="V1" s="53" t="s">
        <v>21</v>
      </c>
      <c r="W1" s="53">
        <f>COUNTA(X2:X156)</f>
        <v>16</v>
      </c>
      <c r="X1" s="53" t="s">
        <v>6</v>
      </c>
      <c r="Y1" s="53" t="s">
        <v>22</v>
      </c>
      <c r="Z1" s="53" t="s">
        <v>2325</v>
      </c>
      <c r="AA1" s="49" t="s">
        <v>2343</v>
      </c>
      <c r="AB1" s="49" t="s">
        <v>2344</v>
      </c>
    </row>
    <row r="2" hidden="1">
      <c r="A2" s="54">
        <v>26.0</v>
      </c>
      <c r="B2" s="55" t="s">
        <v>305</v>
      </c>
      <c r="C2" s="54">
        <v>2014.0</v>
      </c>
      <c r="D2" s="56">
        <v>41831.0</v>
      </c>
      <c r="E2" s="54">
        <v>169.0</v>
      </c>
      <c r="F2" s="55" t="s">
        <v>306</v>
      </c>
      <c r="G2" s="55" t="s">
        <v>64</v>
      </c>
      <c r="H2" s="55" t="s">
        <v>307</v>
      </c>
      <c r="I2" s="55" t="s">
        <v>308</v>
      </c>
      <c r="J2" s="55" t="s">
        <v>309</v>
      </c>
      <c r="K2" s="55" t="s">
        <v>30</v>
      </c>
      <c r="L2" s="55" t="s">
        <v>310</v>
      </c>
      <c r="M2" s="55" t="s">
        <v>311</v>
      </c>
      <c r="N2" s="55">
        <v>74.0</v>
      </c>
      <c r="O2" s="57">
        <v>8.6</v>
      </c>
      <c r="P2" s="58">
        <v>1057411.0</v>
      </c>
      <c r="Q2" s="55" t="s">
        <v>312</v>
      </c>
      <c r="R2" s="55" t="s">
        <v>34</v>
      </c>
      <c r="S2" s="55" t="s">
        <v>313</v>
      </c>
      <c r="T2" s="30">
        <v>6.77471339E8</v>
      </c>
      <c r="U2" s="55" t="s">
        <v>47</v>
      </c>
      <c r="V2" s="59" t="s">
        <v>314</v>
      </c>
      <c r="W2" s="55"/>
      <c r="X2" s="55" t="s">
        <v>315</v>
      </c>
      <c r="Y2" s="55">
        <f t="shared" ref="Y2:Y17" si="1">COUNTIF($G$2:$G$251,X2)</f>
        <v>0</v>
      </c>
      <c r="Z2" s="55" t="str">
        <f t="shared" ref="Z2:Z35" si="2"> LEFT(F2,Find(",",F2)-1)</f>
        <v>Adventure</v>
      </c>
      <c r="AA2" s="51"/>
      <c r="AB2" s="51"/>
    </row>
    <row r="3" hidden="1">
      <c r="A3" s="54">
        <v>36.0</v>
      </c>
      <c r="B3" s="55" t="s">
        <v>412</v>
      </c>
      <c r="C3" s="54">
        <v>2014.0</v>
      </c>
      <c r="D3" s="55" t="s">
        <v>413</v>
      </c>
      <c r="E3" s="54">
        <v>107.0</v>
      </c>
      <c r="F3" s="55" t="s">
        <v>414</v>
      </c>
      <c r="G3" s="55" t="s">
        <v>255</v>
      </c>
      <c r="H3" s="55" t="s">
        <v>255</v>
      </c>
      <c r="I3" s="55" t="s">
        <v>415</v>
      </c>
      <c r="J3" s="55" t="s">
        <v>416</v>
      </c>
      <c r="K3" s="55" t="s">
        <v>30</v>
      </c>
      <c r="L3" s="55" t="s">
        <v>31</v>
      </c>
      <c r="M3" s="55" t="s">
        <v>417</v>
      </c>
      <c r="N3" s="55">
        <v>88.0</v>
      </c>
      <c r="O3" s="57">
        <v>8.5</v>
      </c>
      <c r="P3" s="58">
        <v>485079.0</v>
      </c>
      <c r="Q3" s="55" t="s">
        <v>418</v>
      </c>
      <c r="R3" s="55" t="s">
        <v>34</v>
      </c>
      <c r="S3" s="55" t="s">
        <v>419</v>
      </c>
      <c r="T3" s="30">
        <v>4.9300298E7</v>
      </c>
      <c r="U3" s="55" t="s">
        <v>420</v>
      </c>
      <c r="V3" s="59" t="s">
        <v>421</v>
      </c>
      <c r="W3" s="55"/>
      <c r="X3" s="55" t="s">
        <v>247</v>
      </c>
      <c r="Y3" s="55">
        <f t="shared" si="1"/>
        <v>0</v>
      </c>
      <c r="Z3" s="55" t="str">
        <f t="shared" si="2"/>
        <v>Drama</v>
      </c>
      <c r="AA3" s="51"/>
      <c r="AB3" s="51"/>
    </row>
    <row r="4" hidden="1">
      <c r="A4" s="54">
        <v>49.0</v>
      </c>
      <c r="B4" s="55" t="s">
        <v>550</v>
      </c>
      <c r="C4" s="54">
        <v>2012.0</v>
      </c>
      <c r="D4" s="55" t="s">
        <v>551</v>
      </c>
      <c r="E4" s="54">
        <v>165.0</v>
      </c>
      <c r="F4" s="55" t="s">
        <v>552</v>
      </c>
      <c r="G4" s="55" t="s">
        <v>115</v>
      </c>
      <c r="H4" s="55" t="s">
        <v>115</v>
      </c>
      <c r="I4" s="55" t="s">
        <v>553</v>
      </c>
      <c r="J4" s="55" t="s">
        <v>554</v>
      </c>
      <c r="K4" s="55" t="s">
        <v>555</v>
      </c>
      <c r="L4" s="55" t="s">
        <v>31</v>
      </c>
      <c r="M4" s="55" t="s">
        <v>556</v>
      </c>
      <c r="N4" s="55">
        <v>81.0</v>
      </c>
      <c r="O4" s="57">
        <v>8.4</v>
      </c>
      <c r="P4" s="58">
        <v>1047465.0</v>
      </c>
      <c r="Q4" s="55" t="s">
        <v>557</v>
      </c>
      <c r="R4" s="55" t="s">
        <v>34</v>
      </c>
      <c r="S4" s="55" t="s">
        <v>558</v>
      </c>
      <c r="T4" s="30">
        <v>4.25368238E8</v>
      </c>
      <c r="U4" s="55" t="s">
        <v>559</v>
      </c>
      <c r="V4" s="59" t="s">
        <v>560</v>
      </c>
      <c r="W4" s="55"/>
      <c r="X4" s="55" t="s">
        <v>561</v>
      </c>
      <c r="Y4" s="55">
        <f t="shared" si="1"/>
        <v>0</v>
      </c>
      <c r="Z4" s="55" t="str">
        <f t="shared" si="2"/>
        <v>Drama</v>
      </c>
      <c r="AA4" s="51"/>
      <c r="AB4" s="51"/>
    </row>
    <row r="5" hidden="1">
      <c r="A5" s="54">
        <v>52.0</v>
      </c>
      <c r="B5" s="55" t="s">
        <v>581</v>
      </c>
      <c r="C5" s="54">
        <v>2012.0</v>
      </c>
      <c r="D5" s="55" t="s">
        <v>582</v>
      </c>
      <c r="E5" s="54">
        <v>164.0</v>
      </c>
      <c r="F5" s="55" t="s">
        <v>583</v>
      </c>
      <c r="G5" s="55" t="s">
        <v>64</v>
      </c>
      <c r="H5" s="55" t="s">
        <v>65</v>
      </c>
      <c r="I5" s="55" t="s">
        <v>584</v>
      </c>
      <c r="J5" s="55" t="s">
        <v>585</v>
      </c>
      <c r="K5" s="55" t="s">
        <v>586</v>
      </c>
      <c r="L5" s="55" t="s">
        <v>524</v>
      </c>
      <c r="M5" s="55" t="s">
        <v>587</v>
      </c>
      <c r="N5" s="55">
        <v>78.0</v>
      </c>
      <c r="O5" s="57">
        <v>8.5</v>
      </c>
      <c r="P5" s="58">
        <v>1228378.0</v>
      </c>
      <c r="Q5" s="55" t="s">
        <v>588</v>
      </c>
      <c r="R5" s="55" t="s">
        <v>34</v>
      </c>
      <c r="S5" s="56">
        <v>40980.0</v>
      </c>
      <c r="T5" s="30">
        <v>1.081041287E9</v>
      </c>
      <c r="U5" s="55" t="s">
        <v>180</v>
      </c>
      <c r="V5" s="59" t="s">
        <v>589</v>
      </c>
      <c r="W5" s="55"/>
      <c r="X5" s="55" t="s">
        <v>590</v>
      </c>
      <c r="Y5" s="55">
        <f t="shared" si="1"/>
        <v>0</v>
      </c>
      <c r="Z5" s="55" t="str">
        <f t="shared" si="2"/>
        <v>Action</v>
      </c>
      <c r="AA5" s="51"/>
      <c r="AB5" s="51"/>
    </row>
    <row r="6" hidden="1">
      <c r="A6" s="54">
        <v>77.0</v>
      </c>
      <c r="B6" s="55" t="s">
        <v>819</v>
      </c>
      <c r="C6" s="54">
        <v>2017.0</v>
      </c>
      <c r="D6" s="55" t="s">
        <v>820</v>
      </c>
      <c r="E6" s="54">
        <v>113.0</v>
      </c>
      <c r="F6" s="55" t="s">
        <v>821</v>
      </c>
      <c r="G6" s="55" t="s">
        <v>367</v>
      </c>
      <c r="H6" s="55" t="s">
        <v>367</v>
      </c>
      <c r="I6" s="55" t="s">
        <v>822</v>
      </c>
      <c r="J6" s="55" t="s">
        <v>823</v>
      </c>
      <c r="K6" s="55" t="s">
        <v>30</v>
      </c>
      <c r="L6" s="55" t="s">
        <v>524</v>
      </c>
      <c r="M6" s="55" t="s">
        <v>824</v>
      </c>
      <c r="N6" s="55">
        <v>83.0</v>
      </c>
      <c r="O6" s="57">
        <v>8.5</v>
      </c>
      <c r="P6" s="58">
        <v>2872.0</v>
      </c>
      <c r="Q6" s="55" t="s">
        <v>825</v>
      </c>
      <c r="R6" s="55" t="s">
        <v>34</v>
      </c>
      <c r="S6" s="55"/>
      <c r="T6" s="30">
        <v>2.26945087E8</v>
      </c>
      <c r="U6" s="55" t="s">
        <v>539</v>
      </c>
      <c r="V6" s="59" t="s">
        <v>826</v>
      </c>
      <c r="W6" s="55"/>
      <c r="X6" s="55" t="s">
        <v>827</v>
      </c>
      <c r="Y6" s="55">
        <f t="shared" si="1"/>
        <v>1</v>
      </c>
      <c r="Z6" s="55" t="str">
        <f t="shared" si="2"/>
        <v>Action</v>
      </c>
      <c r="AA6" s="51"/>
      <c r="AB6" s="51"/>
    </row>
    <row r="7">
      <c r="A7" s="54">
        <v>104.0</v>
      </c>
      <c r="B7" s="55" t="s">
        <v>1072</v>
      </c>
      <c r="C7" s="54">
        <v>2015.0</v>
      </c>
      <c r="D7" s="55" t="s">
        <v>1073</v>
      </c>
      <c r="E7" s="54">
        <v>95.0</v>
      </c>
      <c r="F7" s="55" t="s">
        <v>794</v>
      </c>
      <c r="G7" s="55" t="s">
        <v>1074</v>
      </c>
      <c r="H7" s="55" t="s">
        <v>1075</v>
      </c>
      <c r="I7" s="55" t="s">
        <v>1076</v>
      </c>
      <c r="J7" s="55" t="s">
        <v>1077</v>
      </c>
      <c r="K7" s="55" t="s">
        <v>30</v>
      </c>
      <c r="L7" s="55" t="s">
        <v>31</v>
      </c>
      <c r="M7" s="55" t="s">
        <v>1078</v>
      </c>
      <c r="N7" s="55">
        <v>94.0</v>
      </c>
      <c r="O7" s="57">
        <v>8.2</v>
      </c>
      <c r="P7" s="58">
        <v>421211.0</v>
      </c>
      <c r="Q7" s="55" t="s">
        <v>1079</v>
      </c>
      <c r="R7" s="55" t="s">
        <v>34</v>
      </c>
      <c r="S7" s="56">
        <v>42074.0</v>
      </c>
      <c r="T7" s="30">
        <v>8.57611174E8</v>
      </c>
      <c r="U7" s="55" t="s">
        <v>1080</v>
      </c>
      <c r="V7" s="59" t="s">
        <v>1081</v>
      </c>
      <c r="W7" s="55"/>
      <c r="X7" s="55" t="s">
        <v>1074</v>
      </c>
      <c r="Y7" s="55">
        <f t="shared" si="1"/>
        <v>1</v>
      </c>
      <c r="Z7" s="55" t="str">
        <f t="shared" si="2"/>
        <v>Animation</v>
      </c>
      <c r="AA7" s="60">
        <f>Average(O7,O16,O28)</f>
        <v>8.133333333</v>
      </c>
      <c r="AB7" s="63">
        <f>Average(T7,T16,T28)</f>
        <v>627422280.7</v>
      </c>
    </row>
    <row r="8" hidden="1">
      <c r="A8" s="54">
        <v>106.0</v>
      </c>
      <c r="B8" s="55" t="s">
        <v>1091</v>
      </c>
      <c r="C8" s="54">
        <v>2015.0</v>
      </c>
      <c r="D8" s="55" t="s">
        <v>1092</v>
      </c>
      <c r="E8" s="54">
        <v>118.0</v>
      </c>
      <c r="F8" s="62" t="s">
        <v>2334</v>
      </c>
      <c r="G8" s="55" t="s">
        <v>872</v>
      </c>
      <c r="H8" s="55" t="s">
        <v>1093</v>
      </c>
      <c r="I8" s="55" t="s">
        <v>1094</v>
      </c>
      <c r="J8" s="55" t="s">
        <v>1095</v>
      </c>
      <c r="K8" s="55" t="s">
        <v>30</v>
      </c>
      <c r="L8" s="55" t="s">
        <v>1096</v>
      </c>
      <c r="M8" s="55" t="s">
        <v>1097</v>
      </c>
      <c r="N8" s="55">
        <v>86.0</v>
      </c>
      <c r="O8" s="57">
        <v>8.2</v>
      </c>
      <c r="P8" s="58">
        <v>226372.0</v>
      </c>
      <c r="Q8" s="55" t="s">
        <v>1098</v>
      </c>
      <c r="R8" s="55" t="s">
        <v>34</v>
      </c>
      <c r="S8" s="56">
        <v>42372.0</v>
      </c>
      <c r="T8" s="30">
        <v>3.6262783E7</v>
      </c>
      <c r="U8" s="55" t="s">
        <v>1099</v>
      </c>
      <c r="V8" s="59" t="s">
        <v>1100</v>
      </c>
      <c r="W8" s="55"/>
      <c r="X8" s="55" t="s">
        <v>101</v>
      </c>
      <c r="Y8" s="55">
        <f t="shared" si="1"/>
        <v>0</v>
      </c>
      <c r="Z8" s="55" t="str">
        <f t="shared" si="2"/>
        <v>Drama</v>
      </c>
      <c r="AA8" s="51"/>
      <c r="AB8" s="51"/>
    </row>
    <row r="9" hidden="1">
      <c r="A9" s="54">
        <v>107.0</v>
      </c>
      <c r="B9" s="55" t="s">
        <v>1101</v>
      </c>
      <c r="C9" s="54">
        <v>2016.0</v>
      </c>
      <c r="D9" s="55" t="s">
        <v>1102</v>
      </c>
      <c r="E9" s="54">
        <v>128.0</v>
      </c>
      <c r="F9" s="55" t="s">
        <v>1103</v>
      </c>
      <c r="G9" s="55" t="s">
        <v>255</v>
      </c>
      <c r="H9" s="55" t="s">
        <v>255</v>
      </c>
      <c r="I9" s="55" t="s">
        <v>1104</v>
      </c>
      <c r="J9" s="55" t="s">
        <v>1105</v>
      </c>
      <c r="K9" s="55" t="s">
        <v>30</v>
      </c>
      <c r="L9" s="55" t="s">
        <v>31</v>
      </c>
      <c r="M9" s="55" t="s">
        <v>1106</v>
      </c>
      <c r="N9" s="55">
        <v>93.0</v>
      </c>
      <c r="O9" s="57">
        <v>8.2</v>
      </c>
      <c r="P9" s="58">
        <v>272059.0</v>
      </c>
      <c r="Q9" s="55" t="s">
        <v>1107</v>
      </c>
      <c r="R9" s="55" t="s">
        <v>34</v>
      </c>
      <c r="S9" s="55" t="s">
        <v>1108</v>
      </c>
      <c r="T9" s="30">
        <v>4.46092357E8</v>
      </c>
      <c r="U9" s="55" t="s">
        <v>1109</v>
      </c>
      <c r="V9" s="59" t="s">
        <v>1110</v>
      </c>
      <c r="W9" s="55"/>
      <c r="X9" s="55" t="s">
        <v>1111</v>
      </c>
      <c r="Y9" s="55">
        <f t="shared" si="1"/>
        <v>0</v>
      </c>
      <c r="Z9" s="55" t="str">
        <f t="shared" si="2"/>
        <v>Comedy</v>
      </c>
      <c r="AA9" s="51"/>
      <c r="AB9" s="51"/>
    </row>
    <row r="10" hidden="1">
      <c r="A10" s="54">
        <v>108.0</v>
      </c>
      <c r="B10" s="55" t="s">
        <v>1112</v>
      </c>
      <c r="C10" s="54">
        <v>2017.0</v>
      </c>
      <c r="D10" s="56">
        <v>42797.0</v>
      </c>
      <c r="E10" s="54">
        <v>137.0</v>
      </c>
      <c r="F10" s="55" t="s">
        <v>1113</v>
      </c>
      <c r="G10" s="55" t="s">
        <v>680</v>
      </c>
      <c r="H10" s="55" t="s">
        <v>1114</v>
      </c>
      <c r="I10" s="55" t="s">
        <v>1115</v>
      </c>
      <c r="J10" s="55" t="s">
        <v>1116</v>
      </c>
      <c r="K10" s="55" t="s">
        <v>428</v>
      </c>
      <c r="L10" s="55" t="s">
        <v>1117</v>
      </c>
      <c r="M10" s="55" t="s">
        <v>1118</v>
      </c>
      <c r="N10" s="55">
        <v>77.0</v>
      </c>
      <c r="O10" s="57">
        <v>8.3</v>
      </c>
      <c r="P10" s="58">
        <v>316354.0</v>
      </c>
      <c r="Q10" s="55" t="s">
        <v>1119</v>
      </c>
      <c r="R10" s="55" t="s">
        <v>34</v>
      </c>
      <c r="S10" s="55" t="s">
        <v>1120</v>
      </c>
      <c r="T10" s="30">
        <v>6.1917995E8</v>
      </c>
      <c r="U10" s="55" t="s">
        <v>135</v>
      </c>
      <c r="V10" s="59" t="s">
        <v>1121</v>
      </c>
      <c r="W10" s="55"/>
      <c r="X10" s="55" t="s">
        <v>115</v>
      </c>
      <c r="Y10" s="55">
        <f t="shared" si="1"/>
        <v>1</v>
      </c>
      <c r="Z10" s="55" t="str">
        <f t="shared" si="2"/>
        <v>Action</v>
      </c>
      <c r="AA10" s="51"/>
      <c r="AB10" s="51"/>
    </row>
    <row r="11" hidden="1">
      <c r="A11" s="54">
        <v>114.0</v>
      </c>
      <c r="B11" s="55" t="s">
        <v>1168</v>
      </c>
      <c r="C11" s="54">
        <v>2011.0</v>
      </c>
      <c r="D11" s="56">
        <v>40795.0</v>
      </c>
      <c r="E11" s="54">
        <v>140.0</v>
      </c>
      <c r="F11" s="55" t="s">
        <v>1169</v>
      </c>
      <c r="G11" s="55" t="s">
        <v>501</v>
      </c>
      <c r="H11" s="55" t="s">
        <v>1170</v>
      </c>
      <c r="I11" s="55" t="s">
        <v>1171</v>
      </c>
      <c r="J11" s="55" t="s">
        <v>1172</v>
      </c>
      <c r="K11" s="55" t="s">
        <v>428</v>
      </c>
      <c r="L11" s="55" t="s">
        <v>31</v>
      </c>
      <c r="M11" s="55" t="s">
        <v>1173</v>
      </c>
      <c r="N11" s="55">
        <v>71.0</v>
      </c>
      <c r="O11" s="57">
        <v>8.2</v>
      </c>
      <c r="P11" s="58">
        <v>358261.0</v>
      </c>
      <c r="Q11" s="55" t="s">
        <v>1174</v>
      </c>
      <c r="R11" s="55" t="s">
        <v>34</v>
      </c>
      <c r="S11" s="55" t="s">
        <v>1175</v>
      </c>
      <c r="T11" s="30">
        <v>2.3057115E7</v>
      </c>
      <c r="U11" s="55" t="s">
        <v>1176</v>
      </c>
      <c r="V11" s="59" t="s">
        <v>1177</v>
      </c>
      <c r="W11" s="55"/>
      <c r="X11" s="55" t="s">
        <v>664</v>
      </c>
      <c r="Y11" s="55">
        <f t="shared" si="1"/>
        <v>0</v>
      </c>
      <c r="Z11" s="55" t="str">
        <f t="shared" si="2"/>
        <v>Action</v>
      </c>
      <c r="AA11" s="51"/>
      <c r="AB11" s="51"/>
    </row>
    <row r="12" hidden="1">
      <c r="A12" s="54">
        <v>116.0</v>
      </c>
      <c r="B12" s="55" t="s">
        <v>1188</v>
      </c>
      <c r="C12" s="54">
        <v>2013.0</v>
      </c>
      <c r="D12" s="55" t="s">
        <v>1189</v>
      </c>
      <c r="E12" s="54">
        <v>180.0</v>
      </c>
      <c r="F12" s="55" t="s">
        <v>1190</v>
      </c>
      <c r="G12" s="55" t="s">
        <v>205</v>
      </c>
      <c r="H12" s="55" t="s">
        <v>1191</v>
      </c>
      <c r="I12" s="55" t="s">
        <v>1192</v>
      </c>
      <c r="J12" s="55" t="s">
        <v>1193</v>
      </c>
      <c r="K12" s="55" t="s">
        <v>354</v>
      </c>
      <c r="L12" s="55" t="s">
        <v>31</v>
      </c>
      <c r="M12" s="55" t="s">
        <v>1194</v>
      </c>
      <c r="N12" s="55">
        <v>75.0</v>
      </c>
      <c r="O12" s="57">
        <v>8.2</v>
      </c>
      <c r="P12" s="58">
        <v>874371.0</v>
      </c>
      <c r="Q12" s="55" t="s">
        <v>1195</v>
      </c>
      <c r="R12" s="55" t="s">
        <v>34</v>
      </c>
      <c r="S12" s="55" t="s">
        <v>1196</v>
      </c>
      <c r="T12" s="30">
        <v>3.92000694E8</v>
      </c>
      <c r="U12" s="55" t="s">
        <v>1197</v>
      </c>
      <c r="V12" s="59" t="s">
        <v>1198</v>
      </c>
      <c r="W12" s="55"/>
      <c r="X12" s="55" t="s">
        <v>1199</v>
      </c>
      <c r="Y12" s="55">
        <f t="shared" si="1"/>
        <v>0</v>
      </c>
      <c r="Z12" s="55" t="str">
        <f t="shared" si="2"/>
        <v>Biography</v>
      </c>
      <c r="AA12" s="51"/>
      <c r="AB12" s="51"/>
    </row>
    <row r="13" hidden="1">
      <c r="A13" s="54">
        <v>118.0</v>
      </c>
      <c r="B13" s="55" t="s">
        <v>1209</v>
      </c>
      <c r="C13" s="54">
        <v>2016.0</v>
      </c>
      <c r="D13" s="56">
        <v>42471.0</v>
      </c>
      <c r="E13" s="54">
        <v>139.0</v>
      </c>
      <c r="F13" s="55" t="s">
        <v>86</v>
      </c>
      <c r="G13" s="55" t="s">
        <v>673</v>
      </c>
      <c r="H13" s="55" t="s">
        <v>1210</v>
      </c>
      <c r="I13" s="55" t="s">
        <v>1211</v>
      </c>
      <c r="J13" s="55" t="s">
        <v>1212</v>
      </c>
      <c r="K13" s="55" t="s">
        <v>1213</v>
      </c>
      <c r="L13" s="55" t="s">
        <v>1214</v>
      </c>
      <c r="M13" s="55" t="s">
        <v>1215</v>
      </c>
      <c r="N13" s="55">
        <v>71.0</v>
      </c>
      <c r="O13" s="57">
        <v>8.2</v>
      </c>
      <c r="P13" s="58">
        <v>221901.0</v>
      </c>
      <c r="Q13" s="55" t="s">
        <v>1216</v>
      </c>
      <c r="R13" s="55" t="s">
        <v>34</v>
      </c>
      <c r="S13" s="55" t="s">
        <v>1217</v>
      </c>
      <c r="T13" s="30">
        <v>1.75302354E8</v>
      </c>
      <c r="U13" s="55" t="s">
        <v>1218</v>
      </c>
      <c r="V13" s="59" t="s">
        <v>1219</v>
      </c>
      <c r="W13" s="55"/>
      <c r="X13" s="55" t="s">
        <v>1220</v>
      </c>
      <c r="Y13" s="55">
        <f t="shared" si="1"/>
        <v>0</v>
      </c>
      <c r="Z13" s="55" t="str">
        <f t="shared" si="2"/>
        <v>Biography</v>
      </c>
      <c r="AA13" s="51"/>
      <c r="AB13" s="51"/>
    </row>
    <row r="14" hidden="1">
      <c r="A14" s="54">
        <v>138.0</v>
      </c>
      <c r="B14" s="55" t="s">
        <v>1394</v>
      </c>
      <c r="C14" s="54">
        <v>2014.0</v>
      </c>
      <c r="D14" s="56">
        <v>41708.0</v>
      </c>
      <c r="E14" s="54">
        <v>149.0</v>
      </c>
      <c r="F14" s="55" t="s">
        <v>237</v>
      </c>
      <c r="G14" s="55" t="s">
        <v>128</v>
      </c>
      <c r="H14" s="55" t="s">
        <v>1395</v>
      </c>
      <c r="I14" s="55" t="s">
        <v>1396</v>
      </c>
      <c r="J14" s="55" t="s">
        <v>1397</v>
      </c>
      <c r="K14" s="55" t="s">
        <v>30</v>
      </c>
      <c r="L14" s="55" t="s">
        <v>31</v>
      </c>
      <c r="M14" s="55" t="s">
        <v>1398</v>
      </c>
      <c r="N14" s="55">
        <v>79.0</v>
      </c>
      <c r="O14" s="57">
        <v>8.1</v>
      </c>
      <c r="P14" s="58">
        <v>640332.0</v>
      </c>
      <c r="Q14" s="55" t="s">
        <v>1399</v>
      </c>
      <c r="R14" s="55" t="s">
        <v>34</v>
      </c>
      <c r="S14" s="55" t="s">
        <v>1400</v>
      </c>
      <c r="T14" s="30">
        <v>3.69330363E8</v>
      </c>
      <c r="U14" s="55" t="s">
        <v>135</v>
      </c>
      <c r="V14" s="59" t="s">
        <v>1401</v>
      </c>
      <c r="W14" s="55"/>
      <c r="X14" s="55" t="s">
        <v>1402</v>
      </c>
      <c r="Y14" s="55">
        <f t="shared" si="1"/>
        <v>1</v>
      </c>
      <c r="Z14" s="55" t="str">
        <f t="shared" si="2"/>
        <v>Crime</v>
      </c>
      <c r="AA14" s="51"/>
      <c r="AB14" s="51"/>
    </row>
    <row r="15" hidden="1">
      <c r="A15" s="54">
        <v>143.0</v>
      </c>
      <c r="B15" s="55" t="s">
        <v>1439</v>
      </c>
      <c r="C15" s="54">
        <v>2013.0</v>
      </c>
      <c r="D15" s="55" t="s">
        <v>1440</v>
      </c>
      <c r="E15" s="54">
        <v>123.0</v>
      </c>
      <c r="F15" s="55" t="s">
        <v>1441</v>
      </c>
      <c r="G15" s="55" t="s">
        <v>1151</v>
      </c>
      <c r="H15" s="55" t="s">
        <v>1442</v>
      </c>
      <c r="I15" s="55" t="s">
        <v>1443</v>
      </c>
      <c r="J15" s="55" t="s">
        <v>1444</v>
      </c>
      <c r="K15" s="55" t="s">
        <v>1445</v>
      </c>
      <c r="L15" s="55" t="s">
        <v>1446</v>
      </c>
      <c r="M15" s="55" t="s">
        <v>1447</v>
      </c>
      <c r="N15" s="55">
        <v>75.0</v>
      </c>
      <c r="O15" s="57">
        <v>8.1</v>
      </c>
      <c r="P15" s="58">
        <v>341336.0</v>
      </c>
      <c r="Q15" s="55" t="s">
        <v>1448</v>
      </c>
      <c r="R15" s="55" t="s">
        <v>34</v>
      </c>
      <c r="S15" s="55" t="s">
        <v>1449</v>
      </c>
      <c r="T15" s="30">
        <v>9.0247624E7</v>
      </c>
      <c r="U15" s="55" t="s">
        <v>94</v>
      </c>
      <c r="V15" s="59" t="s">
        <v>1450</v>
      </c>
      <c r="W15" s="55"/>
      <c r="X15" s="55" t="s">
        <v>1451</v>
      </c>
      <c r="Y15" s="55">
        <f t="shared" si="1"/>
        <v>0</v>
      </c>
      <c r="Z15" s="55" t="str">
        <f t="shared" si="2"/>
        <v>Action</v>
      </c>
      <c r="AA15" s="51"/>
      <c r="AB15" s="51"/>
    </row>
    <row r="16">
      <c r="A16" s="54">
        <v>146.0</v>
      </c>
      <c r="B16" s="55" t="s">
        <v>1468</v>
      </c>
      <c r="C16" s="54">
        <v>2014.0</v>
      </c>
      <c r="D16" s="56">
        <v>41924.0</v>
      </c>
      <c r="E16" s="54">
        <v>93.0</v>
      </c>
      <c r="F16" s="55" t="s">
        <v>593</v>
      </c>
      <c r="G16" s="55" t="s">
        <v>1469</v>
      </c>
      <c r="H16" s="55" t="s">
        <v>1470</v>
      </c>
      <c r="I16" s="55" t="s">
        <v>1471</v>
      </c>
      <c r="J16" s="55" t="s">
        <v>1472</v>
      </c>
      <c r="K16" s="55" t="s">
        <v>1473</v>
      </c>
      <c r="L16" s="55" t="s">
        <v>1474</v>
      </c>
      <c r="M16" s="55" t="s">
        <v>1475</v>
      </c>
      <c r="N16" s="55">
        <v>85.0</v>
      </c>
      <c r="O16" s="57">
        <v>8.1</v>
      </c>
      <c r="P16" s="58">
        <v>33478.0</v>
      </c>
      <c r="Q16" s="55" t="s">
        <v>1476</v>
      </c>
      <c r="R16" s="55" t="s">
        <v>34</v>
      </c>
      <c r="S16" s="55" t="s">
        <v>1477</v>
      </c>
      <c r="T16" s="30">
        <v>857524.0</v>
      </c>
      <c r="U16" s="55" t="s">
        <v>1478</v>
      </c>
      <c r="V16" s="59" t="s">
        <v>1479</v>
      </c>
      <c r="W16" s="55"/>
      <c r="X16" s="55" t="s">
        <v>1480</v>
      </c>
      <c r="Y16" s="55">
        <f t="shared" si="1"/>
        <v>1</v>
      </c>
      <c r="Z16" s="55" t="str">
        <f t="shared" si="2"/>
        <v>Animation</v>
      </c>
      <c r="AA16" s="51"/>
      <c r="AB16" s="51"/>
    </row>
    <row r="17" hidden="1">
      <c r="A17" s="54">
        <v>154.0</v>
      </c>
      <c r="B17" s="55" t="s">
        <v>1544</v>
      </c>
      <c r="C17" s="54">
        <v>2015.0</v>
      </c>
      <c r="D17" s="55" t="s">
        <v>1545</v>
      </c>
      <c r="E17" s="54">
        <v>128.0</v>
      </c>
      <c r="F17" s="55" t="s">
        <v>1546</v>
      </c>
      <c r="G17" s="55" t="s">
        <v>1480</v>
      </c>
      <c r="H17" s="55" t="s">
        <v>1547</v>
      </c>
      <c r="I17" s="55" t="s">
        <v>1548</v>
      </c>
      <c r="J17" s="55" t="s">
        <v>1549</v>
      </c>
      <c r="K17" s="55" t="s">
        <v>30</v>
      </c>
      <c r="L17" s="55" t="s">
        <v>1550</v>
      </c>
      <c r="M17" s="55" t="s">
        <v>1551</v>
      </c>
      <c r="N17" s="55">
        <v>93.0</v>
      </c>
      <c r="O17" s="57">
        <v>8.1</v>
      </c>
      <c r="P17" s="58">
        <v>274216.0</v>
      </c>
      <c r="Q17" s="55" t="s">
        <v>1552</v>
      </c>
      <c r="R17" s="55" t="s">
        <v>34</v>
      </c>
      <c r="S17" s="55" t="s">
        <v>1553</v>
      </c>
      <c r="T17" s="30">
        <v>9.8275238E7</v>
      </c>
      <c r="U17" s="55" t="s">
        <v>1554</v>
      </c>
      <c r="V17" s="59" t="s">
        <v>1555</v>
      </c>
      <c r="W17" s="55"/>
      <c r="X17" s="55" t="s">
        <v>1556</v>
      </c>
      <c r="Y17" s="55">
        <f t="shared" si="1"/>
        <v>0</v>
      </c>
      <c r="Z17" s="55" t="str">
        <f t="shared" si="2"/>
        <v>Crime</v>
      </c>
      <c r="AA17" s="51"/>
      <c r="AB17" s="51"/>
    </row>
    <row r="18" hidden="1">
      <c r="A18" s="54">
        <v>158.0</v>
      </c>
      <c r="B18" s="55" t="s">
        <v>1579</v>
      </c>
      <c r="C18" s="54">
        <v>2013.0</v>
      </c>
      <c r="D18" s="56">
        <v>41497.0</v>
      </c>
      <c r="E18" s="54">
        <v>134.0</v>
      </c>
      <c r="F18" s="55" t="s">
        <v>86</v>
      </c>
      <c r="G18" s="55" t="s">
        <v>1375</v>
      </c>
      <c r="H18" s="55" t="s">
        <v>1580</v>
      </c>
      <c r="I18" s="55" t="s">
        <v>1581</v>
      </c>
      <c r="J18" s="55" t="s">
        <v>1582</v>
      </c>
      <c r="K18" s="55" t="s">
        <v>30</v>
      </c>
      <c r="L18" s="55" t="s">
        <v>69</v>
      </c>
      <c r="M18" s="55" t="s">
        <v>1583</v>
      </c>
      <c r="N18" s="55">
        <v>96.0</v>
      </c>
      <c r="O18" s="57">
        <v>8.1</v>
      </c>
      <c r="P18" s="58">
        <v>490387.0</v>
      </c>
      <c r="Q18" s="55" t="s">
        <v>1584</v>
      </c>
      <c r="R18" s="55" t="s">
        <v>34</v>
      </c>
      <c r="S18" s="56">
        <v>41732.0</v>
      </c>
      <c r="T18" s="30">
        <v>1.87733202E8</v>
      </c>
      <c r="U18" s="55" t="s">
        <v>1585</v>
      </c>
      <c r="V18" s="59" t="s">
        <v>1586</v>
      </c>
      <c r="W18" s="55"/>
      <c r="X18" s="55"/>
      <c r="Y18" s="55"/>
      <c r="Z18" s="55" t="str">
        <f t="shared" si="2"/>
        <v>Biography</v>
      </c>
      <c r="AA18" s="51"/>
      <c r="AB18" s="51"/>
    </row>
    <row r="19" hidden="1">
      <c r="A19" s="54">
        <v>159.0</v>
      </c>
      <c r="B19" s="55" t="s">
        <v>1587</v>
      </c>
      <c r="C19" s="54">
        <v>2014.0</v>
      </c>
      <c r="D19" s="55" t="s">
        <v>1588</v>
      </c>
      <c r="E19" s="54">
        <v>99.0</v>
      </c>
      <c r="F19" s="55" t="s">
        <v>1022</v>
      </c>
      <c r="G19" s="55" t="s">
        <v>1524</v>
      </c>
      <c r="H19" s="55" t="s">
        <v>1589</v>
      </c>
      <c r="I19" s="55" t="s">
        <v>1590</v>
      </c>
      <c r="J19" s="55" t="s">
        <v>1591</v>
      </c>
      <c r="K19" s="55" t="s">
        <v>354</v>
      </c>
      <c r="L19" s="55" t="s">
        <v>132</v>
      </c>
      <c r="M19" s="55" t="s">
        <v>1592</v>
      </c>
      <c r="N19" s="55">
        <v>88.0</v>
      </c>
      <c r="O19" s="57">
        <v>8.1</v>
      </c>
      <c r="P19" s="58">
        <v>537323.0</v>
      </c>
      <c r="Q19" s="55" t="s">
        <v>1593</v>
      </c>
      <c r="R19" s="55" t="s">
        <v>34</v>
      </c>
      <c r="S19" s="55" t="s">
        <v>1594</v>
      </c>
      <c r="T19" s="30">
        <v>1.72936941E8</v>
      </c>
      <c r="U19" s="55" t="s">
        <v>1585</v>
      </c>
      <c r="V19" s="59" t="s">
        <v>1595</v>
      </c>
      <c r="W19" s="55"/>
      <c r="X19" s="55"/>
      <c r="Y19" s="55"/>
      <c r="Z19" s="55" t="str">
        <f t="shared" si="2"/>
        <v>Adventure</v>
      </c>
      <c r="AA19" s="51"/>
      <c r="AB19" s="51"/>
    </row>
    <row r="20" hidden="1">
      <c r="A20" s="54">
        <v>160.0</v>
      </c>
      <c r="B20" s="55" t="s">
        <v>1596</v>
      </c>
      <c r="C20" s="54">
        <v>2015.0</v>
      </c>
      <c r="D20" s="55" t="s">
        <v>1597</v>
      </c>
      <c r="E20" s="54">
        <v>120.0</v>
      </c>
      <c r="F20" s="55" t="s">
        <v>174</v>
      </c>
      <c r="G20" s="55" t="s">
        <v>528</v>
      </c>
      <c r="H20" s="55" t="s">
        <v>1598</v>
      </c>
      <c r="I20" s="55" t="s">
        <v>1599</v>
      </c>
      <c r="J20" s="55" t="s">
        <v>1600</v>
      </c>
      <c r="K20" s="55" t="s">
        <v>536</v>
      </c>
      <c r="L20" s="55" t="s">
        <v>1214</v>
      </c>
      <c r="M20" s="55" t="s">
        <v>1601</v>
      </c>
      <c r="N20" s="55">
        <v>90.0</v>
      </c>
      <c r="O20" s="57">
        <v>8.1</v>
      </c>
      <c r="P20" s="58">
        <v>638510.0</v>
      </c>
      <c r="Q20" s="55" t="s">
        <v>1602</v>
      </c>
      <c r="R20" s="55" t="s">
        <v>34</v>
      </c>
      <c r="S20" s="56">
        <v>42013.0</v>
      </c>
      <c r="T20" s="30">
        <v>3.75209362E8</v>
      </c>
      <c r="U20" s="55" t="s">
        <v>213</v>
      </c>
      <c r="V20" s="59" t="s">
        <v>1603</v>
      </c>
      <c r="W20" s="55"/>
      <c r="X20" s="55"/>
      <c r="Y20" s="55"/>
      <c r="Z20" s="55" t="str">
        <f t="shared" si="2"/>
        <v>Action</v>
      </c>
      <c r="AA20" s="51"/>
      <c r="AB20" s="51"/>
    </row>
    <row r="21" hidden="1">
      <c r="A21" s="54">
        <v>166.0</v>
      </c>
      <c r="B21" s="55" t="s">
        <v>1648</v>
      </c>
      <c r="C21" s="54">
        <v>2017.0</v>
      </c>
      <c r="D21" s="56">
        <v>42923.0</v>
      </c>
      <c r="E21" s="54">
        <v>133.0</v>
      </c>
      <c r="F21" s="55" t="s">
        <v>174</v>
      </c>
      <c r="G21" s="55" t="s">
        <v>802</v>
      </c>
      <c r="H21" s="55" t="s">
        <v>1649</v>
      </c>
      <c r="I21" s="55" t="s">
        <v>1650</v>
      </c>
      <c r="J21" s="55" t="s">
        <v>1651</v>
      </c>
      <c r="K21" s="55" t="s">
        <v>30</v>
      </c>
      <c r="L21" s="55" t="s">
        <v>31</v>
      </c>
      <c r="M21" s="55"/>
      <c r="N21" s="55">
        <v>73.0</v>
      </c>
      <c r="O21" s="57">
        <v>8.1</v>
      </c>
      <c r="P21" s="58">
        <v>64044.0</v>
      </c>
      <c r="Q21" s="55" t="s">
        <v>1652</v>
      </c>
      <c r="R21" s="55" t="s">
        <v>34</v>
      </c>
      <c r="S21" s="55"/>
      <c r="T21" s="30">
        <v>8.80166924E8</v>
      </c>
      <c r="U21" s="55" t="s">
        <v>539</v>
      </c>
      <c r="V21" s="59" t="s">
        <v>1653</v>
      </c>
      <c r="W21" s="55"/>
      <c r="X21" s="55"/>
      <c r="Y21" s="55"/>
      <c r="Z21" s="55" t="str">
        <f t="shared" si="2"/>
        <v>Action</v>
      </c>
      <c r="AA21" s="51"/>
      <c r="AB21" s="51"/>
    </row>
    <row r="22" hidden="1">
      <c r="A22" s="54">
        <v>169.0</v>
      </c>
      <c r="B22" s="55" t="s">
        <v>1670</v>
      </c>
      <c r="C22" s="54">
        <v>2011.0</v>
      </c>
      <c r="D22" s="55" t="s">
        <v>1671</v>
      </c>
      <c r="E22" s="54">
        <v>130.0</v>
      </c>
      <c r="F22" s="55" t="s">
        <v>100</v>
      </c>
      <c r="G22" s="55" t="s">
        <v>325</v>
      </c>
      <c r="H22" s="55" t="s">
        <v>1672</v>
      </c>
      <c r="I22" s="55" t="s">
        <v>1673</v>
      </c>
      <c r="J22" s="55" t="s">
        <v>1674</v>
      </c>
      <c r="K22" s="55" t="s">
        <v>30</v>
      </c>
      <c r="L22" s="55" t="s">
        <v>69</v>
      </c>
      <c r="M22" s="55" t="s">
        <v>1675</v>
      </c>
      <c r="N22" s="55">
        <v>87.0</v>
      </c>
      <c r="O22" s="57">
        <v>8.1</v>
      </c>
      <c r="P22" s="58">
        <v>594362.0</v>
      </c>
      <c r="Q22" s="55" t="s">
        <v>1676</v>
      </c>
      <c r="R22" s="55" t="s">
        <v>34</v>
      </c>
      <c r="S22" s="56">
        <v>40858.0</v>
      </c>
      <c r="T22" s="30">
        <v>1.342510594E9</v>
      </c>
      <c r="U22" s="55" t="s">
        <v>180</v>
      </c>
      <c r="V22" s="59" t="s">
        <v>1677</v>
      </c>
      <c r="W22" s="55"/>
      <c r="X22" s="55"/>
      <c r="Y22" s="55"/>
      <c r="Z22" s="55" t="str">
        <f t="shared" si="2"/>
        <v>Adventure</v>
      </c>
      <c r="AA22" s="51"/>
      <c r="AB22" s="51"/>
    </row>
    <row r="23" hidden="1">
      <c r="A23" s="54">
        <v>170.0</v>
      </c>
      <c r="B23" s="55" t="s">
        <v>1678</v>
      </c>
      <c r="C23" s="54">
        <v>2015.0</v>
      </c>
      <c r="D23" s="55" t="s">
        <v>1679</v>
      </c>
      <c r="E23" s="54">
        <v>136.0</v>
      </c>
      <c r="F23" s="55" t="s">
        <v>161</v>
      </c>
      <c r="G23" s="55" t="s">
        <v>642</v>
      </c>
      <c r="H23" s="55" t="s">
        <v>1680</v>
      </c>
      <c r="I23" s="55" t="s">
        <v>1681</v>
      </c>
      <c r="J23" s="55" t="s">
        <v>1682</v>
      </c>
      <c r="K23" s="55" t="s">
        <v>30</v>
      </c>
      <c r="L23" s="55" t="s">
        <v>31</v>
      </c>
      <c r="M23" s="55" t="s">
        <v>1683</v>
      </c>
      <c r="N23" s="55">
        <v>81.0</v>
      </c>
      <c r="O23" s="57">
        <v>8.1</v>
      </c>
      <c r="P23" s="58">
        <v>665521.0</v>
      </c>
      <c r="Q23" s="55" t="s">
        <v>1684</v>
      </c>
      <c r="R23" s="55" t="s">
        <v>34</v>
      </c>
      <c r="S23" s="56">
        <v>42494.0</v>
      </c>
      <c r="T23" s="30">
        <v>2.068223624E9</v>
      </c>
      <c r="U23" s="55" t="s">
        <v>600</v>
      </c>
      <c r="V23" s="59" t="s">
        <v>1685</v>
      </c>
      <c r="W23" s="55"/>
      <c r="X23" s="55"/>
      <c r="Y23" s="55"/>
      <c r="Z23" s="55" t="str">
        <f t="shared" si="2"/>
        <v>Action</v>
      </c>
      <c r="AA23" s="51"/>
      <c r="AB23" s="51"/>
    </row>
    <row r="24" hidden="1">
      <c r="A24" s="54">
        <v>177.0</v>
      </c>
      <c r="B24" s="55" t="s">
        <v>1731</v>
      </c>
      <c r="C24" s="54">
        <v>2013.0</v>
      </c>
      <c r="D24" s="55" t="s">
        <v>1732</v>
      </c>
      <c r="E24" s="54">
        <v>153.0</v>
      </c>
      <c r="F24" s="55" t="s">
        <v>237</v>
      </c>
      <c r="G24" s="55" t="s">
        <v>348</v>
      </c>
      <c r="H24" s="55" t="s">
        <v>1733</v>
      </c>
      <c r="I24" s="55" t="s">
        <v>1734</v>
      </c>
      <c r="J24" s="55" t="s">
        <v>1735</v>
      </c>
      <c r="K24" s="55" t="s">
        <v>30</v>
      </c>
      <c r="L24" s="55" t="s">
        <v>31</v>
      </c>
      <c r="M24" s="55" t="s">
        <v>1736</v>
      </c>
      <c r="N24" s="55">
        <v>74.0</v>
      </c>
      <c r="O24" s="57">
        <v>8.1</v>
      </c>
      <c r="P24" s="58">
        <v>436571.0</v>
      </c>
      <c r="Q24" s="55" t="s">
        <v>1737</v>
      </c>
      <c r="R24" s="55" t="s">
        <v>34</v>
      </c>
      <c r="S24" s="55" t="s">
        <v>1738</v>
      </c>
      <c r="T24" s="30">
        <v>1.22126687E8</v>
      </c>
      <c r="U24" s="55" t="s">
        <v>213</v>
      </c>
      <c r="V24" s="59" t="s">
        <v>1739</v>
      </c>
      <c r="W24" s="55"/>
      <c r="X24" s="55"/>
      <c r="Y24" s="55"/>
      <c r="Z24" s="55" t="str">
        <f t="shared" si="2"/>
        <v>Crime</v>
      </c>
      <c r="AA24" s="51"/>
      <c r="AB24" s="51"/>
    </row>
    <row r="25" hidden="1">
      <c r="A25" s="54">
        <v>193.0</v>
      </c>
      <c r="B25" s="55" t="s">
        <v>1862</v>
      </c>
      <c r="C25" s="54">
        <v>2011.0</v>
      </c>
      <c r="D25" s="56">
        <v>40824.0</v>
      </c>
      <c r="E25" s="54">
        <v>146.0</v>
      </c>
      <c r="F25" s="62" t="s">
        <v>2334</v>
      </c>
      <c r="G25" s="55" t="s">
        <v>1402</v>
      </c>
      <c r="H25" s="55" t="s">
        <v>1863</v>
      </c>
      <c r="I25" s="55" t="s">
        <v>1864</v>
      </c>
      <c r="J25" s="55" t="s">
        <v>1865</v>
      </c>
      <c r="K25" s="55" t="s">
        <v>30</v>
      </c>
      <c r="L25" s="55" t="s">
        <v>1866</v>
      </c>
      <c r="M25" s="55" t="s">
        <v>1867</v>
      </c>
      <c r="N25" s="55">
        <v>62.0</v>
      </c>
      <c r="O25" s="57">
        <v>8.1</v>
      </c>
      <c r="P25" s="58">
        <v>344326.0</v>
      </c>
      <c r="Q25" s="55" t="s">
        <v>1868</v>
      </c>
      <c r="R25" s="55" t="s">
        <v>34</v>
      </c>
      <c r="S25" s="56">
        <v>40706.0</v>
      </c>
      <c r="T25" s="30">
        <v>2.16639112E8</v>
      </c>
      <c r="U25" s="55" t="s">
        <v>1869</v>
      </c>
      <c r="V25" s="59" t="s">
        <v>1870</v>
      </c>
      <c r="W25" s="55"/>
      <c r="X25" s="55"/>
      <c r="Y25" s="55"/>
      <c r="Z25" s="55" t="str">
        <f t="shared" si="2"/>
        <v>Drama</v>
      </c>
      <c r="AA25" s="51"/>
      <c r="AB25" s="51"/>
    </row>
    <row r="26" hidden="1">
      <c r="A26" s="54">
        <v>198.0</v>
      </c>
      <c r="B26" s="55" t="s">
        <v>1903</v>
      </c>
      <c r="C26" s="54">
        <v>2016.0</v>
      </c>
      <c r="D26" s="56">
        <v>42887.0</v>
      </c>
      <c r="E26" s="54">
        <v>118.0</v>
      </c>
      <c r="F26" s="55" t="s">
        <v>1150</v>
      </c>
      <c r="G26" s="55" t="s">
        <v>480</v>
      </c>
      <c r="H26" s="55" t="s">
        <v>1904</v>
      </c>
      <c r="I26" s="55" t="s">
        <v>1905</v>
      </c>
      <c r="J26" s="55" t="s">
        <v>1906</v>
      </c>
      <c r="K26" s="55" t="s">
        <v>1907</v>
      </c>
      <c r="L26" s="55" t="s">
        <v>1908</v>
      </c>
      <c r="M26" s="55" t="s">
        <v>1909</v>
      </c>
      <c r="N26" s="55">
        <v>69.0</v>
      </c>
      <c r="O26" s="57">
        <v>8.1</v>
      </c>
      <c r="P26" s="58">
        <v>113296.0</v>
      </c>
      <c r="Q26" s="55" t="s">
        <v>1910</v>
      </c>
      <c r="R26" s="55" t="s">
        <v>34</v>
      </c>
      <c r="S26" s="56">
        <v>43043.0</v>
      </c>
      <c r="T26" s="30">
        <v>1.40312928E8</v>
      </c>
      <c r="U26" s="55" t="s">
        <v>1911</v>
      </c>
      <c r="V26" s="59" t="s">
        <v>1912</v>
      </c>
      <c r="W26" s="55"/>
      <c r="X26" s="55"/>
      <c r="Y26" s="55"/>
      <c r="Z26" s="55" t="str">
        <f t="shared" si="2"/>
        <v>Biography</v>
      </c>
      <c r="AA26" s="51"/>
      <c r="AB26" s="51"/>
    </row>
    <row r="27" hidden="1">
      <c r="A27" s="54">
        <v>200.0</v>
      </c>
      <c r="B27" s="55" t="s">
        <v>1920</v>
      </c>
      <c r="C27" s="54">
        <v>2014.0</v>
      </c>
      <c r="D27" s="56">
        <v>41647.0</v>
      </c>
      <c r="E27" s="54">
        <v>121.0</v>
      </c>
      <c r="F27" s="55" t="s">
        <v>174</v>
      </c>
      <c r="G27" s="55" t="s">
        <v>670</v>
      </c>
      <c r="H27" s="55" t="s">
        <v>1921</v>
      </c>
      <c r="I27" s="55" t="s">
        <v>1922</v>
      </c>
      <c r="J27" s="55" t="s">
        <v>1923</v>
      </c>
      <c r="K27" s="55" t="s">
        <v>30</v>
      </c>
      <c r="L27" s="55" t="s">
        <v>69</v>
      </c>
      <c r="M27" s="55" t="s">
        <v>1924</v>
      </c>
      <c r="N27" s="55">
        <v>76.0</v>
      </c>
      <c r="O27" s="57">
        <v>8.1</v>
      </c>
      <c r="P27" s="58">
        <v>768444.0</v>
      </c>
      <c r="Q27" s="55" t="s">
        <v>1925</v>
      </c>
      <c r="R27" s="55" t="s">
        <v>34</v>
      </c>
      <c r="S27" s="56">
        <v>41894.0</v>
      </c>
      <c r="T27" s="30">
        <v>7.73350147E8</v>
      </c>
      <c r="U27" s="55" t="s">
        <v>600</v>
      </c>
      <c r="V27" s="59" t="s">
        <v>1926</v>
      </c>
      <c r="W27" s="55"/>
      <c r="X27" s="55"/>
      <c r="Y27" s="55"/>
      <c r="Z27" s="55" t="str">
        <f t="shared" si="2"/>
        <v>Action</v>
      </c>
      <c r="AA27" s="51"/>
      <c r="AB27" s="51"/>
    </row>
    <row r="28">
      <c r="A28" s="54">
        <v>203.0</v>
      </c>
      <c r="B28" s="55" t="s">
        <v>1943</v>
      </c>
      <c r="C28" s="54">
        <v>2016.0</v>
      </c>
      <c r="D28" s="56">
        <v>42463.0</v>
      </c>
      <c r="E28" s="54">
        <v>108.0</v>
      </c>
      <c r="F28" s="55" t="s">
        <v>794</v>
      </c>
      <c r="G28" s="55" t="s">
        <v>695</v>
      </c>
      <c r="H28" s="55" t="s">
        <v>1944</v>
      </c>
      <c r="I28" s="55" t="s">
        <v>1945</v>
      </c>
      <c r="J28" s="55" t="s">
        <v>1946</v>
      </c>
      <c r="K28" s="55" t="s">
        <v>30</v>
      </c>
      <c r="L28" s="55" t="s">
        <v>31</v>
      </c>
      <c r="M28" s="55" t="s">
        <v>1947</v>
      </c>
      <c r="N28" s="55">
        <v>78.0</v>
      </c>
      <c r="O28" s="57">
        <v>8.1</v>
      </c>
      <c r="P28" s="58">
        <v>304299.0</v>
      </c>
      <c r="Q28" s="55" t="s">
        <v>1948</v>
      </c>
      <c r="R28" s="55" t="s">
        <v>34</v>
      </c>
      <c r="S28" s="56">
        <v>42557.0</v>
      </c>
      <c r="T28" s="30">
        <v>1.023798144E9</v>
      </c>
      <c r="U28" s="55" t="s">
        <v>1949</v>
      </c>
      <c r="V28" s="59" t="s">
        <v>1950</v>
      </c>
      <c r="W28" s="55"/>
      <c r="X28" s="55"/>
      <c r="Y28" s="55"/>
      <c r="Z28" s="55" t="str">
        <f t="shared" si="2"/>
        <v>Animation</v>
      </c>
      <c r="AA28" s="51"/>
      <c r="AB28" s="51"/>
    </row>
    <row r="29" hidden="1">
      <c r="A29" s="54">
        <v>204.0</v>
      </c>
      <c r="B29" s="55" t="s">
        <v>1951</v>
      </c>
      <c r="C29" s="54">
        <v>2017.0</v>
      </c>
      <c r="D29" s="56">
        <v>42860.0</v>
      </c>
      <c r="E29" s="54">
        <v>136.0</v>
      </c>
      <c r="F29" s="55" t="s">
        <v>174</v>
      </c>
      <c r="G29" s="55" t="s">
        <v>670</v>
      </c>
      <c r="H29" s="55" t="s">
        <v>1952</v>
      </c>
      <c r="I29" s="55" t="s">
        <v>1922</v>
      </c>
      <c r="J29" s="55" t="s">
        <v>1953</v>
      </c>
      <c r="K29" s="55" t="s">
        <v>30</v>
      </c>
      <c r="L29" s="55" t="s">
        <v>31</v>
      </c>
      <c r="M29" s="55"/>
      <c r="N29" s="55">
        <v>67.0</v>
      </c>
      <c r="O29" s="57">
        <v>8.1</v>
      </c>
      <c r="P29" s="58">
        <v>175272.0</v>
      </c>
      <c r="Q29" s="55" t="s">
        <v>1954</v>
      </c>
      <c r="R29" s="55" t="s">
        <v>34</v>
      </c>
      <c r="S29" s="55"/>
      <c r="T29" s="30">
        <v>8.63756051E8</v>
      </c>
      <c r="U29" s="55" t="s">
        <v>600</v>
      </c>
      <c r="V29" s="59" t="s">
        <v>1955</v>
      </c>
      <c r="W29" s="55"/>
      <c r="X29" s="55"/>
      <c r="Y29" s="55"/>
      <c r="Z29" s="55" t="str">
        <f t="shared" si="2"/>
        <v>Action</v>
      </c>
      <c r="AA29" s="51"/>
      <c r="AB29" s="51"/>
    </row>
    <row r="30" hidden="1">
      <c r="A30" s="54">
        <v>207.0</v>
      </c>
      <c r="B30" s="55" t="s">
        <v>1973</v>
      </c>
      <c r="C30" s="54">
        <v>2014.0</v>
      </c>
      <c r="D30" s="55" t="s">
        <v>1974</v>
      </c>
      <c r="E30" s="54">
        <v>114.0</v>
      </c>
      <c r="F30" s="55" t="s">
        <v>1975</v>
      </c>
      <c r="G30" s="55" t="s">
        <v>993</v>
      </c>
      <c r="H30" s="55" t="s">
        <v>1976</v>
      </c>
      <c r="I30" s="55" t="s">
        <v>1977</v>
      </c>
      <c r="J30" s="55" t="s">
        <v>1978</v>
      </c>
      <c r="K30" s="55" t="s">
        <v>576</v>
      </c>
      <c r="L30" s="55" t="s">
        <v>524</v>
      </c>
      <c r="M30" s="55" t="s">
        <v>1979</v>
      </c>
      <c r="N30" s="55">
        <v>73.0</v>
      </c>
      <c r="O30" s="57">
        <v>8.1</v>
      </c>
      <c r="P30" s="58">
        <v>535118.0</v>
      </c>
      <c r="Q30" s="55" t="s">
        <v>1980</v>
      </c>
      <c r="R30" s="55" t="s">
        <v>34</v>
      </c>
      <c r="S30" s="55" t="s">
        <v>313</v>
      </c>
      <c r="T30" s="30">
        <v>2.33555708E8</v>
      </c>
      <c r="U30" s="55" t="s">
        <v>845</v>
      </c>
      <c r="V30" s="59" t="s">
        <v>1981</v>
      </c>
      <c r="W30" s="55"/>
      <c r="X30" s="55"/>
      <c r="Y30" s="55"/>
      <c r="Z30" s="55" t="str">
        <f t="shared" si="2"/>
        <v>Biography</v>
      </c>
      <c r="AA30" s="51"/>
      <c r="AB30" s="51"/>
    </row>
    <row r="31" hidden="1">
      <c r="A31" s="54">
        <v>220.0</v>
      </c>
      <c r="B31" s="55" t="s">
        <v>2070</v>
      </c>
      <c r="C31" s="54">
        <v>2012.0</v>
      </c>
      <c r="D31" s="56">
        <v>41004.0</v>
      </c>
      <c r="E31" s="54">
        <v>143.0</v>
      </c>
      <c r="F31" s="55" t="s">
        <v>216</v>
      </c>
      <c r="G31" s="55" t="s">
        <v>827</v>
      </c>
      <c r="H31" s="55" t="s">
        <v>2071</v>
      </c>
      <c r="I31" s="55" t="s">
        <v>2072</v>
      </c>
      <c r="J31" s="55" t="s">
        <v>2073</v>
      </c>
      <c r="K31" s="55" t="s">
        <v>2074</v>
      </c>
      <c r="L31" s="55" t="s">
        <v>31</v>
      </c>
      <c r="M31" s="55" t="s">
        <v>2075</v>
      </c>
      <c r="N31" s="55">
        <v>69.0</v>
      </c>
      <c r="O31" s="57">
        <v>8.1</v>
      </c>
      <c r="P31" s="58">
        <v>1051143.0</v>
      </c>
      <c r="Q31" s="55" t="s">
        <v>2076</v>
      </c>
      <c r="R31" s="55" t="s">
        <v>34</v>
      </c>
      <c r="S31" s="55" t="s">
        <v>2077</v>
      </c>
      <c r="T31" s="30">
        <v>1.518812988E9</v>
      </c>
      <c r="U31" s="55" t="s">
        <v>600</v>
      </c>
      <c r="V31" s="59" t="s">
        <v>2078</v>
      </c>
      <c r="W31" s="55"/>
      <c r="X31" s="55"/>
      <c r="Y31" s="55"/>
      <c r="Z31" s="55" t="str">
        <f t="shared" si="2"/>
        <v>Action</v>
      </c>
      <c r="AA31" s="51"/>
      <c r="AB31" s="51"/>
    </row>
    <row r="32" hidden="1">
      <c r="A32" s="54">
        <v>223.0</v>
      </c>
      <c r="B32" s="55" t="s">
        <v>2095</v>
      </c>
      <c r="C32" s="54">
        <v>2015.0</v>
      </c>
      <c r="D32" s="56">
        <v>42045.0</v>
      </c>
      <c r="E32" s="54">
        <v>144.0</v>
      </c>
      <c r="F32" s="55" t="s">
        <v>306</v>
      </c>
      <c r="G32" s="55" t="s">
        <v>446</v>
      </c>
      <c r="H32" s="55" t="s">
        <v>2096</v>
      </c>
      <c r="I32" s="55" t="s">
        <v>2097</v>
      </c>
      <c r="J32" s="55" t="s">
        <v>2098</v>
      </c>
      <c r="K32" s="55" t="s">
        <v>68</v>
      </c>
      <c r="L32" s="55" t="s">
        <v>69</v>
      </c>
      <c r="M32" s="55" t="s">
        <v>2099</v>
      </c>
      <c r="N32" s="55">
        <v>80.0</v>
      </c>
      <c r="O32" s="57">
        <v>8.0</v>
      </c>
      <c r="P32" s="58">
        <v>560864.0</v>
      </c>
      <c r="Q32" s="55" t="s">
        <v>2100</v>
      </c>
      <c r="R32" s="55" t="s">
        <v>34</v>
      </c>
      <c r="S32" s="56">
        <v>42705.0</v>
      </c>
      <c r="T32" s="30">
        <v>6.3016189E8</v>
      </c>
      <c r="U32" s="55" t="s">
        <v>135</v>
      </c>
      <c r="V32" s="59" t="s">
        <v>2101</v>
      </c>
      <c r="W32" s="55"/>
      <c r="X32" s="55"/>
      <c r="Y32" s="55"/>
      <c r="Z32" s="55" t="str">
        <f t="shared" si="2"/>
        <v>Adventure</v>
      </c>
      <c r="AA32" s="51"/>
      <c r="AB32" s="51"/>
    </row>
    <row r="33" hidden="1">
      <c r="A33" s="54">
        <v>238.0</v>
      </c>
      <c r="B33" s="55" t="s">
        <v>2214</v>
      </c>
      <c r="C33" s="54">
        <v>2015.0</v>
      </c>
      <c r="D33" s="56">
        <v>42583.0</v>
      </c>
      <c r="E33" s="54">
        <v>156.0</v>
      </c>
      <c r="F33" s="55" t="s">
        <v>1936</v>
      </c>
      <c r="G33" s="55" t="s">
        <v>60</v>
      </c>
      <c r="H33" s="55" t="s">
        <v>2215</v>
      </c>
      <c r="I33" s="55" t="s">
        <v>2216</v>
      </c>
      <c r="J33" s="55" t="s">
        <v>2217</v>
      </c>
      <c r="K33" s="55" t="s">
        <v>2218</v>
      </c>
      <c r="L33" s="55" t="s">
        <v>2219</v>
      </c>
      <c r="M33" s="55" t="s">
        <v>2220</v>
      </c>
      <c r="N33" s="55">
        <v>76.0</v>
      </c>
      <c r="O33" s="57">
        <v>8.0</v>
      </c>
      <c r="P33" s="58">
        <v>504647.0</v>
      </c>
      <c r="Q33" s="55" t="s">
        <v>2221</v>
      </c>
      <c r="R33" s="55" t="s">
        <v>34</v>
      </c>
      <c r="S33" s="55" t="s">
        <v>2222</v>
      </c>
      <c r="T33" s="30">
        <v>5.32950503E8</v>
      </c>
      <c r="U33" s="55" t="s">
        <v>135</v>
      </c>
      <c r="V33" s="59" t="s">
        <v>2223</v>
      </c>
      <c r="W33" s="55"/>
      <c r="X33" s="55"/>
      <c r="Y33" s="55"/>
      <c r="Z33" s="55" t="str">
        <f t="shared" si="2"/>
        <v>Adventure</v>
      </c>
      <c r="AA33" s="51"/>
      <c r="AB33" s="51"/>
    </row>
    <row r="34" hidden="1">
      <c r="A34" s="54">
        <v>241.0</v>
      </c>
      <c r="B34" s="55" t="s">
        <v>2243</v>
      </c>
      <c r="C34" s="54">
        <v>2016.0</v>
      </c>
      <c r="D34" s="56">
        <v>42706.0</v>
      </c>
      <c r="E34" s="54">
        <v>108.0</v>
      </c>
      <c r="F34" s="55" t="s">
        <v>1063</v>
      </c>
      <c r="G34" s="55" t="s">
        <v>1460</v>
      </c>
      <c r="H34" s="55" t="s">
        <v>2244</v>
      </c>
      <c r="I34" s="55" t="s">
        <v>2245</v>
      </c>
      <c r="J34" s="55" t="s">
        <v>2246</v>
      </c>
      <c r="K34" s="55" t="s">
        <v>30</v>
      </c>
      <c r="L34" s="55" t="s">
        <v>31</v>
      </c>
      <c r="M34" s="55" t="s">
        <v>2247</v>
      </c>
      <c r="N34" s="55">
        <v>65.0</v>
      </c>
      <c r="O34" s="57">
        <v>8.0</v>
      </c>
      <c r="P34" s="58">
        <v>644281.0</v>
      </c>
      <c r="Q34" s="55" t="s">
        <v>2248</v>
      </c>
      <c r="R34" s="55" t="s">
        <v>34</v>
      </c>
      <c r="S34" s="56">
        <v>42648.0</v>
      </c>
      <c r="T34" s="30">
        <v>7.83112979E8</v>
      </c>
      <c r="U34" s="55" t="s">
        <v>135</v>
      </c>
      <c r="V34" s="59" t="s">
        <v>2249</v>
      </c>
      <c r="W34" s="55"/>
      <c r="X34" s="55"/>
      <c r="Y34" s="55"/>
      <c r="Z34" s="55" t="str">
        <f t="shared" si="2"/>
        <v>Action</v>
      </c>
      <c r="AA34" s="51"/>
      <c r="AB34" s="51"/>
    </row>
    <row r="35" hidden="1">
      <c r="A35" s="54">
        <v>247.0</v>
      </c>
      <c r="B35" s="55" t="s">
        <v>2288</v>
      </c>
      <c r="C35" s="54">
        <v>2013.0</v>
      </c>
      <c r="D35" s="55" t="s">
        <v>2289</v>
      </c>
      <c r="E35" s="54">
        <v>96.0</v>
      </c>
      <c r="F35" s="62" t="s">
        <v>2334</v>
      </c>
      <c r="G35" s="55" t="s">
        <v>359</v>
      </c>
      <c r="H35" s="55" t="s">
        <v>359</v>
      </c>
      <c r="I35" s="55" t="s">
        <v>2290</v>
      </c>
      <c r="J35" s="55" t="s">
        <v>2291</v>
      </c>
      <c r="K35" s="55" t="s">
        <v>30</v>
      </c>
      <c r="L35" s="55" t="s">
        <v>31</v>
      </c>
      <c r="M35" s="55" t="s">
        <v>2292</v>
      </c>
      <c r="N35" s="55">
        <v>82.0</v>
      </c>
      <c r="O35" s="57">
        <v>8.0</v>
      </c>
      <c r="P35" s="58">
        <v>62348.0</v>
      </c>
      <c r="Q35" s="55" t="s">
        <v>2293</v>
      </c>
      <c r="R35" s="55" t="s">
        <v>34</v>
      </c>
      <c r="S35" s="55" t="s">
        <v>2294</v>
      </c>
      <c r="T35" s="30">
        <v>1013100.0</v>
      </c>
      <c r="U35" s="55" t="s">
        <v>2295</v>
      </c>
      <c r="V35" s="59" t="s">
        <v>2296</v>
      </c>
      <c r="W35" s="55"/>
      <c r="X35" s="55"/>
      <c r="Y35" s="55"/>
      <c r="Z35" s="55" t="str">
        <f t="shared" si="2"/>
        <v>Drama</v>
      </c>
      <c r="AA35" s="51"/>
      <c r="AB35" s="51"/>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Animation"/>
      </customFilters>
    </filterColumn>
  </autoFilter>
  <conditionalFormatting sqref="AA1:AB1 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2324</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53" t="s">
        <v>17</v>
      </c>
      <c r="S1" s="53" t="s">
        <v>18</v>
      </c>
      <c r="T1" s="53" t="s">
        <v>19</v>
      </c>
      <c r="U1" s="53" t="s">
        <v>20</v>
      </c>
      <c r="V1" s="53" t="s">
        <v>21</v>
      </c>
      <c r="W1" s="53">
        <f>COUNTA(X2:X156)</f>
        <v>16</v>
      </c>
      <c r="X1" s="53" t="s">
        <v>6</v>
      </c>
      <c r="Y1" s="53" t="s">
        <v>22</v>
      </c>
      <c r="Z1" s="53" t="s">
        <v>2325</v>
      </c>
      <c r="AA1" s="49" t="s">
        <v>2343</v>
      </c>
      <c r="AB1" s="49" t="s">
        <v>2344</v>
      </c>
    </row>
    <row r="2" hidden="1">
      <c r="A2" s="54">
        <v>26.0</v>
      </c>
      <c r="B2" s="55" t="s">
        <v>305</v>
      </c>
      <c r="C2" s="54">
        <v>2014.0</v>
      </c>
      <c r="D2" s="56">
        <v>41831.0</v>
      </c>
      <c r="E2" s="54">
        <v>169.0</v>
      </c>
      <c r="F2" s="55" t="s">
        <v>306</v>
      </c>
      <c r="G2" s="55" t="s">
        <v>64</v>
      </c>
      <c r="H2" s="55" t="s">
        <v>307</v>
      </c>
      <c r="I2" s="55" t="s">
        <v>308</v>
      </c>
      <c r="J2" s="55" t="s">
        <v>309</v>
      </c>
      <c r="K2" s="55" t="s">
        <v>30</v>
      </c>
      <c r="L2" s="55" t="s">
        <v>310</v>
      </c>
      <c r="M2" s="55" t="s">
        <v>311</v>
      </c>
      <c r="N2" s="55">
        <v>74.0</v>
      </c>
      <c r="O2" s="57">
        <v>8.6</v>
      </c>
      <c r="P2" s="58">
        <v>1057411.0</v>
      </c>
      <c r="Q2" s="55" t="s">
        <v>312</v>
      </c>
      <c r="R2" s="55" t="s">
        <v>34</v>
      </c>
      <c r="S2" s="55" t="s">
        <v>313</v>
      </c>
      <c r="T2" s="30">
        <v>6.77471339E8</v>
      </c>
      <c r="U2" s="55" t="s">
        <v>47</v>
      </c>
      <c r="V2" s="59" t="s">
        <v>314</v>
      </c>
      <c r="W2" s="55"/>
      <c r="X2" s="55" t="s">
        <v>315</v>
      </c>
      <c r="Y2" s="55">
        <f t="shared" ref="Y2:Y17" si="1">COUNTIF($G$2:$G$251,X2)</f>
        <v>0</v>
      </c>
      <c r="Z2" s="55" t="str">
        <f t="shared" ref="Z2:Z35" si="2"> LEFT(F2,Find(",",F2)-1)</f>
        <v>Adventure</v>
      </c>
      <c r="AA2" s="51"/>
      <c r="AB2" s="51"/>
    </row>
    <row r="3" hidden="1">
      <c r="A3" s="54">
        <v>36.0</v>
      </c>
      <c r="B3" s="55" t="s">
        <v>412</v>
      </c>
      <c r="C3" s="54">
        <v>2014.0</v>
      </c>
      <c r="D3" s="55" t="s">
        <v>413</v>
      </c>
      <c r="E3" s="54">
        <v>107.0</v>
      </c>
      <c r="F3" s="55" t="s">
        <v>414</v>
      </c>
      <c r="G3" s="55" t="s">
        <v>255</v>
      </c>
      <c r="H3" s="55" t="s">
        <v>255</v>
      </c>
      <c r="I3" s="55" t="s">
        <v>415</v>
      </c>
      <c r="J3" s="55" t="s">
        <v>416</v>
      </c>
      <c r="K3" s="55" t="s">
        <v>30</v>
      </c>
      <c r="L3" s="55" t="s">
        <v>31</v>
      </c>
      <c r="M3" s="55" t="s">
        <v>417</v>
      </c>
      <c r="N3" s="55">
        <v>88.0</v>
      </c>
      <c r="O3" s="57">
        <v>8.5</v>
      </c>
      <c r="P3" s="58">
        <v>485079.0</v>
      </c>
      <c r="Q3" s="55" t="s">
        <v>418</v>
      </c>
      <c r="R3" s="55" t="s">
        <v>34</v>
      </c>
      <c r="S3" s="55" t="s">
        <v>419</v>
      </c>
      <c r="T3" s="30">
        <v>4.9300298E7</v>
      </c>
      <c r="U3" s="55" t="s">
        <v>420</v>
      </c>
      <c r="V3" s="59" t="s">
        <v>421</v>
      </c>
      <c r="W3" s="55"/>
      <c r="X3" s="55" t="s">
        <v>247</v>
      </c>
      <c r="Y3" s="55">
        <f t="shared" si="1"/>
        <v>0</v>
      </c>
      <c r="Z3" s="55" t="str">
        <f t="shared" si="2"/>
        <v>Drama</v>
      </c>
      <c r="AA3" s="51"/>
      <c r="AB3" s="51"/>
    </row>
    <row r="4" hidden="1">
      <c r="A4" s="54">
        <v>49.0</v>
      </c>
      <c r="B4" s="55" t="s">
        <v>550</v>
      </c>
      <c r="C4" s="54">
        <v>2012.0</v>
      </c>
      <c r="D4" s="55" t="s">
        <v>551</v>
      </c>
      <c r="E4" s="54">
        <v>165.0</v>
      </c>
      <c r="F4" s="55" t="s">
        <v>552</v>
      </c>
      <c r="G4" s="55" t="s">
        <v>115</v>
      </c>
      <c r="H4" s="55" t="s">
        <v>115</v>
      </c>
      <c r="I4" s="55" t="s">
        <v>553</v>
      </c>
      <c r="J4" s="55" t="s">
        <v>554</v>
      </c>
      <c r="K4" s="55" t="s">
        <v>555</v>
      </c>
      <c r="L4" s="55" t="s">
        <v>31</v>
      </c>
      <c r="M4" s="55" t="s">
        <v>556</v>
      </c>
      <c r="N4" s="55">
        <v>81.0</v>
      </c>
      <c r="O4" s="57">
        <v>8.4</v>
      </c>
      <c r="P4" s="58">
        <v>1047465.0</v>
      </c>
      <c r="Q4" s="55" t="s">
        <v>557</v>
      </c>
      <c r="R4" s="55" t="s">
        <v>34</v>
      </c>
      <c r="S4" s="55" t="s">
        <v>558</v>
      </c>
      <c r="T4" s="30">
        <v>4.25368238E8</v>
      </c>
      <c r="U4" s="55" t="s">
        <v>559</v>
      </c>
      <c r="V4" s="59" t="s">
        <v>560</v>
      </c>
      <c r="W4" s="55"/>
      <c r="X4" s="55" t="s">
        <v>561</v>
      </c>
      <c r="Y4" s="55">
        <f t="shared" si="1"/>
        <v>0</v>
      </c>
      <c r="Z4" s="55" t="str">
        <f t="shared" si="2"/>
        <v>Drama</v>
      </c>
      <c r="AA4" s="51"/>
      <c r="AB4" s="51"/>
    </row>
    <row r="5" hidden="1">
      <c r="A5" s="54">
        <v>52.0</v>
      </c>
      <c r="B5" s="55" t="s">
        <v>581</v>
      </c>
      <c r="C5" s="54">
        <v>2012.0</v>
      </c>
      <c r="D5" s="55" t="s">
        <v>582</v>
      </c>
      <c r="E5" s="54">
        <v>164.0</v>
      </c>
      <c r="F5" s="55" t="s">
        <v>583</v>
      </c>
      <c r="G5" s="55" t="s">
        <v>64</v>
      </c>
      <c r="H5" s="55" t="s">
        <v>65</v>
      </c>
      <c r="I5" s="55" t="s">
        <v>584</v>
      </c>
      <c r="J5" s="55" t="s">
        <v>585</v>
      </c>
      <c r="K5" s="55" t="s">
        <v>586</v>
      </c>
      <c r="L5" s="55" t="s">
        <v>524</v>
      </c>
      <c r="M5" s="55" t="s">
        <v>587</v>
      </c>
      <c r="N5" s="55">
        <v>78.0</v>
      </c>
      <c r="O5" s="57">
        <v>8.5</v>
      </c>
      <c r="P5" s="58">
        <v>1228378.0</v>
      </c>
      <c r="Q5" s="55" t="s">
        <v>588</v>
      </c>
      <c r="R5" s="55" t="s">
        <v>34</v>
      </c>
      <c r="S5" s="56">
        <v>40980.0</v>
      </c>
      <c r="T5" s="30">
        <v>1.081041287E9</v>
      </c>
      <c r="U5" s="55" t="s">
        <v>180</v>
      </c>
      <c r="V5" s="59" t="s">
        <v>589</v>
      </c>
      <c r="W5" s="55"/>
      <c r="X5" s="55" t="s">
        <v>590</v>
      </c>
      <c r="Y5" s="55">
        <f t="shared" si="1"/>
        <v>0</v>
      </c>
      <c r="Z5" s="55" t="str">
        <f t="shared" si="2"/>
        <v>Action</v>
      </c>
      <c r="AA5" s="51"/>
      <c r="AB5" s="51"/>
    </row>
    <row r="6" hidden="1">
      <c r="A6" s="54">
        <v>77.0</v>
      </c>
      <c r="B6" s="55" t="s">
        <v>819</v>
      </c>
      <c r="C6" s="54">
        <v>2017.0</v>
      </c>
      <c r="D6" s="55" t="s">
        <v>820</v>
      </c>
      <c r="E6" s="54">
        <v>113.0</v>
      </c>
      <c r="F6" s="55" t="s">
        <v>821</v>
      </c>
      <c r="G6" s="55" t="s">
        <v>367</v>
      </c>
      <c r="H6" s="55" t="s">
        <v>367</v>
      </c>
      <c r="I6" s="55" t="s">
        <v>822</v>
      </c>
      <c r="J6" s="55" t="s">
        <v>823</v>
      </c>
      <c r="K6" s="55" t="s">
        <v>30</v>
      </c>
      <c r="L6" s="55" t="s">
        <v>524</v>
      </c>
      <c r="M6" s="55" t="s">
        <v>824</v>
      </c>
      <c r="N6" s="55">
        <v>83.0</v>
      </c>
      <c r="O6" s="57">
        <v>8.5</v>
      </c>
      <c r="P6" s="58">
        <v>2872.0</v>
      </c>
      <c r="Q6" s="55" t="s">
        <v>825</v>
      </c>
      <c r="R6" s="55" t="s">
        <v>34</v>
      </c>
      <c r="S6" s="55"/>
      <c r="T6" s="30">
        <v>2.26945087E8</v>
      </c>
      <c r="U6" s="55" t="s">
        <v>539</v>
      </c>
      <c r="V6" s="59" t="s">
        <v>826</v>
      </c>
      <c r="W6" s="55"/>
      <c r="X6" s="55" t="s">
        <v>827</v>
      </c>
      <c r="Y6" s="55">
        <f t="shared" si="1"/>
        <v>1</v>
      </c>
      <c r="Z6" s="55" t="str">
        <f t="shared" si="2"/>
        <v>Action</v>
      </c>
      <c r="AA6" s="51"/>
      <c r="AB6" s="51"/>
    </row>
    <row r="7" hidden="1">
      <c r="A7" s="54">
        <v>104.0</v>
      </c>
      <c r="B7" s="55" t="s">
        <v>1072</v>
      </c>
      <c r="C7" s="54">
        <v>2015.0</v>
      </c>
      <c r="D7" s="55" t="s">
        <v>1073</v>
      </c>
      <c r="E7" s="54">
        <v>95.0</v>
      </c>
      <c r="F7" s="55" t="s">
        <v>794</v>
      </c>
      <c r="G7" s="55" t="s">
        <v>1074</v>
      </c>
      <c r="H7" s="55" t="s">
        <v>1075</v>
      </c>
      <c r="I7" s="55" t="s">
        <v>1076</v>
      </c>
      <c r="J7" s="55" t="s">
        <v>1077</v>
      </c>
      <c r="K7" s="55" t="s">
        <v>30</v>
      </c>
      <c r="L7" s="55" t="s">
        <v>31</v>
      </c>
      <c r="M7" s="55" t="s">
        <v>1078</v>
      </c>
      <c r="N7" s="55">
        <v>94.0</v>
      </c>
      <c r="O7" s="57">
        <v>8.2</v>
      </c>
      <c r="P7" s="58">
        <v>421211.0</v>
      </c>
      <c r="Q7" s="55" t="s">
        <v>1079</v>
      </c>
      <c r="R7" s="55" t="s">
        <v>34</v>
      </c>
      <c r="S7" s="56">
        <v>42074.0</v>
      </c>
      <c r="T7" s="30">
        <v>8.57611174E8</v>
      </c>
      <c r="U7" s="55" t="s">
        <v>1080</v>
      </c>
      <c r="V7" s="59" t="s">
        <v>1081</v>
      </c>
      <c r="W7" s="55"/>
      <c r="X7" s="55" t="s">
        <v>1074</v>
      </c>
      <c r="Y7" s="55">
        <f t="shared" si="1"/>
        <v>1</v>
      </c>
      <c r="Z7" s="55" t="str">
        <f t="shared" si="2"/>
        <v>Animation</v>
      </c>
      <c r="AA7" s="51"/>
      <c r="AB7" s="51"/>
    </row>
    <row r="8" hidden="1">
      <c r="A8" s="54">
        <v>106.0</v>
      </c>
      <c r="B8" s="55" t="s">
        <v>1091</v>
      </c>
      <c r="C8" s="54">
        <v>2015.0</v>
      </c>
      <c r="D8" s="55" t="s">
        <v>1092</v>
      </c>
      <c r="E8" s="54">
        <v>118.0</v>
      </c>
      <c r="F8" s="62" t="s">
        <v>2334</v>
      </c>
      <c r="G8" s="55" t="s">
        <v>872</v>
      </c>
      <c r="H8" s="55" t="s">
        <v>1093</v>
      </c>
      <c r="I8" s="55" t="s">
        <v>1094</v>
      </c>
      <c r="J8" s="55" t="s">
        <v>1095</v>
      </c>
      <c r="K8" s="55" t="s">
        <v>30</v>
      </c>
      <c r="L8" s="55" t="s">
        <v>1096</v>
      </c>
      <c r="M8" s="55" t="s">
        <v>1097</v>
      </c>
      <c r="N8" s="55">
        <v>86.0</v>
      </c>
      <c r="O8" s="57">
        <v>8.2</v>
      </c>
      <c r="P8" s="58">
        <v>226372.0</v>
      </c>
      <c r="Q8" s="55" t="s">
        <v>1098</v>
      </c>
      <c r="R8" s="55" t="s">
        <v>34</v>
      </c>
      <c r="S8" s="56">
        <v>42372.0</v>
      </c>
      <c r="T8" s="30">
        <v>3.6262783E7</v>
      </c>
      <c r="U8" s="55" t="s">
        <v>1099</v>
      </c>
      <c r="V8" s="59" t="s">
        <v>1100</v>
      </c>
      <c r="W8" s="55"/>
      <c r="X8" s="55" t="s">
        <v>101</v>
      </c>
      <c r="Y8" s="55">
        <f t="shared" si="1"/>
        <v>0</v>
      </c>
      <c r="Z8" s="55" t="str">
        <f t="shared" si="2"/>
        <v>Drama</v>
      </c>
      <c r="AA8" s="51"/>
      <c r="AB8" s="51"/>
    </row>
    <row r="9">
      <c r="A9" s="54">
        <v>107.0</v>
      </c>
      <c r="B9" s="55" t="s">
        <v>1101</v>
      </c>
      <c r="C9" s="54">
        <v>2016.0</v>
      </c>
      <c r="D9" s="55" t="s">
        <v>1102</v>
      </c>
      <c r="E9" s="54">
        <v>128.0</v>
      </c>
      <c r="F9" s="55" t="s">
        <v>1103</v>
      </c>
      <c r="G9" s="55" t="s">
        <v>255</v>
      </c>
      <c r="H9" s="55" t="s">
        <v>255</v>
      </c>
      <c r="I9" s="55" t="s">
        <v>1104</v>
      </c>
      <c r="J9" s="55" t="s">
        <v>1105</v>
      </c>
      <c r="K9" s="55" t="s">
        <v>30</v>
      </c>
      <c r="L9" s="55" t="s">
        <v>31</v>
      </c>
      <c r="M9" s="55" t="s">
        <v>1106</v>
      </c>
      <c r="N9" s="55">
        <v>93.0</v>
      </c>
      <c r="O9" s="57">
        <v>8.2</v>
      </c>
      <c r="P9" s="58">
        <v>272059.0</v>
      </c>
      <c r="Q9" s="55" t="s">
        <v>1107</v>
      </c>
      <c r="R9" s="55" t="s">
        <v>34</v>
      </c>
      <c r="S9" s="55" t="s">
        <v>1108</v>
      </c>
      <c r="T9" s="30">
        <v>4.46092357E8</v>
      </c>
      <c r="U9" s="55" t="s">
        <v>1109</v>
      </c>
      <c r="V9" s="59" t="s">
        <v>1110</v>
      </c>
      <c r="W9" s="55"/>
      <c r="X9" s="55" t="s">
        <v>1111</v>
      </c>
      <c r="Y9" s="55">
        <f t="shared" si="1"/>
        <v>0</v>
      </c>
      <c r="Z9" s="55" t="str">
        <f t="shared" si="2"/>
        <v>Comedy</v>
      </c>
      <c r="AA9" s="60">
        <f>Average(O9)</f>
        <v>8.2</v>
      </c>
      <c r="AB9" s="63">
        <f>Average(T9)</f>
        <v>446092357</v>
      </c>
    </row>
    <row r="10" hidden="1">
      <c r="A10" s="54">
        <v>108.0</v>
      </c>
      <c r="B10" s="55" t="s">
        <v>1112</v>
      </c>
      <c r="C10" s="54">
        <v>2017.0</v>
      </c>
      <c r="D10" s="56">
        <v>42797.0</v>
      </c>
      <c r="E10" s="54">
        <v>137.0</v>
      </c>
      <c r="F10" s="55" t="s">
        <v>1113</v>
      </c>
      <c r="G10" s="55" t="s">
        <v>680</v>
      </c>
      <c r="H10" s="55" t="s">
        <v>1114</v>
      </c>
      <c r="I10" s="55" t="s">
        <v>1115</v>
      </c>
      <c r="J10" s="55" t="s">
        <v>1116</v>
      </c>
      <c r="K10" s="55" t="s">
        <v>428</v>
      </c>
      <c r="L10" s="55" t="s">
        <v>1117</v>
      </c>
      <c r="M10" s="55" t="s">
        <v>1118</v>
      </c>
      <c r="N10" s="55">
        <v>77.0</v>
      </c>
      <c r="O10" s="57">
        <v>8.3</v>
      </c>
      <c r="P10" s="58">
        <v>316354.0</v>
      </c>
      <c r="Q10" s="55" t="s">
        <v>1119</v>
      </c>
      <c r="R10" s="55" t="s">
        <v>34</v>
      </c>
      <c r="S10" s="55" t="s">
        <v>1120</v>
      </c>
      <c r="T10" s="30">
        <v>6.1917995E8</v>
      </c>
      <c r="U10" s="55" t="s">
        <v>135</v>
      </c>
      <c r="V10" s="59" t="s">
        <v>1121</v>
      </c>
      <c r="W10" s="55"/>
      <c r="X10" s="55" t="s">
        <v>115</v>
      </c>
      <c r="Y10" s="55">
        <f t="shared" si="1"/>
        <v>1</v>
      </c>
      <c r="Z10" s="55" t="str">
        <f t="shared" si="2"/>
        <v>Action</v>
      </c>
      <c r="AA10" s="51"/>
      <c r="AB10" s="51"/>
    </row>
    <row r="11" hidden="1">
      <c r="A11" s="54">
        <v>114.0</v>
      </c>
      <c r="B11" s="55" t="s">
        <v>1168</v>
      </c>
      <c r="C11" s="54">
        <v>2011.0</v>
      </c>
      <c r="D11" s="56">
        <v>40795.0</v>
      </c>
      <c r="E11" s="54">
        <v>140.0</v>
      </c>
      <c r="F11" s="55" t="s">
        <v>1169</v>
      </c>
      <c r="G11" s="55" t="s">
        <v>501</v>
      </c>
      <c r="H11" s="55" t="s">
        <v>1170</v>
      </c>
      <c r="I11" s="55" t="s">
        <v>1171</v>
      </c>
      <c r="J11" s="55" t="s">
        <v>1172</v>
      </c>
      <c r="K11" s="55" t="s">
        <v>428</v>
      </c>
      <c r="L11" s="55" t="s">
        <v>31</v>
      </c>
      <c r="M11" s="55" t="s">
        <v>1173</v>
      </c>
      <c r="N11" s="55">
        <v>71.0</v>
      </c>
      <c r="O11" s="57">
        <v>8.2</v>
      </c>
      <c r="P11" s="58">
        <v>358261.0</v>
      </c>
      <c r="Q11" s="55" t="s">
        <v>1174</v>
      </c>
      <c r="R11" s="55" t="s">
        <v>34</v>
      </c>
      <c r="S11" s="55" t="s">
        <v>1175</v>
      </c>
      <c r="T11" s="30">
        <v>2.3057115E7</v>
      </c>
      <c r="U11" s="55" t="s">
        <v>1176</v>
      </c>
      <c r="V11" s="59" t="s">
        <v>1177</v>
      </c>
      <c r="W11" s="55"/>
      <c r="X11" s="55" t="s">
        <v>664</v>
      </c>
      <c r="Y11" s="55">
        <f t="shared" si="1"/>
        <v>0</v>
      </c>
      <c r="Z11" s="55" t="str">
        <f t="shared" si="2"/>
        <v>Action</v>
      </c>
      <c r="AA11" s="51"/>
      <c r="AB11" s="51"/>
    </row>
    <row r="12" hidden="1">
      <c r="A12" s="54">
        <v>116.0</v>
      </c>
      <c r="B12" s="55" t="s">
        <v>1188</v>
      </c>
      <c r="C12" s="54">
        <v>2013.0</v>
      </c>
      <c r="D12" s="55" t="s">
        <v>1189</v>
      </c>
      <c r="E12" s="54">
        <v>180.0</v>
      </c>
      <c r="F12" s="55" t="s">
        <v>1190</v>
      </c>
      <c r="G12" s="55" t="s">
        <v>205</v>
      </c>
      <c r="H12" s="55" t="s">
        <v>1191</v>
      </c>
      <c r="I12" s="55" t="s">
        <v>1192</v>
      </c>
      <c r="J12" s="55" t="s">
        <v>1193</v>
      </c>
      <c r="K12" s="55" t="s">
        <v>354</v>
      </c>
      <c r="L12" s="55" t="s">
        <v>31</v>
      </c>
      <c r="M12" s="55" t="s">
        <v>1194</v>
      </c>
      <c r="N12" s="55">
        <v>75.0</v>
      </c>
      <c r="O12" s="57">
        <v>8.2</v>
      </c>
      <c r="P12" s="58">
        <v>874371.0</v>
      </c>
      <c r="Q12" s="55" t="s">
        <v>1195</v>
      </c>
      <c r="R12" s="55" t="s">
        <v>34</v>
      </c>
      <c r="S12" s="55" t="s">
        <v>1196</v>
      </c>
      <c r="T12" s="30">
        <v>3.92000694E8</v>
      </c>
      <c r="U12" s="55" t="s">
        <v>1197</v>
      </c>
      <c r="V12" s="59" t="s">
        <v>1198</v>
      </c>
      <c r="W12" s="55"/>
      <c r="X12" s="55" t="s">
        <v>1199</v>
      </c>
      <c r="Y12" s="55">
        <f t="shared" si="1"/>
        <v>0</v>
      </c>
      <c r="Z12" s="55" t="str">
        <f t="shared" si="2"/>
        <v>Biography</v>
      </c>
      <c r="AA12" s="51"/>
      <c r="AB12" s="51"/>
    </row>
    <row r="13" hidden="1">
      <c r="A13" s="54">
        <v>118.0</v>
      </c>
      <c r="B13" s="55" t="s">
        <v>1209</v>
      </c>
      <c r="C13" s="54">
        <v>2016.0</v>
      </c>
      <c r="D13" s="56">
        <v>42471.0</v>
      </c>
      <c r="E13" s="54">
        <v>139.0</v>
      </c>
      <c r="F13" s="55" t="s">
        <v>86</v>
      </c>
      <c r="G13" s="55" t="s">
        <v>673</v>
      </c>
      <c r="H13" s="55" t="s">
        <v>1210</v>
      </c>
      <c r="I13" s="55" t="s">
        <v>1211</v>
      </c>
      <c r="J13" s="55" t="s">
        <v>1212</v>
      </c>
      <c r="K13" s="55" t="s">
        <v>1213</v>
      </c>
      <c r="L13" s="55" t="s">
        <v>1214</v>
      </c>
      <c r="M13" s="55" t="s">
        <v>1215</v>
      </c>
      <c r="N13" s="55">
        <v>71.0</v>
      </c>
      <c r="O13" s="57">
        <v>8.2</v>
      </c>
      <c r="P13" s="58">
        <v>221901.0</v>
      </c>
      <c r="Q13" s="55" t="s">
        <v>1216</v>
      </c>
      <c r="R13" s="55" t="s">
        <v>34</v>
      </c>
      <c r="S13" s="55" t="s">
        <v>1217</v>
      </c>
      <c r="T13" s="30">
        <v>1.75302354E8</v>
      </c>
      <c r="U13" s="55" t="s">
        <v>1218</v>
      </c>
      <c r="V13" s="59" t="s">
        <v>1219</v>
      </c>
      <c r="W13" s="55"/>
      <c r="X13" s="55" t="s">
        <v>1220</v>
      </c>
      <c r="Y13" s="55">
        <f t="shared" si="1"/>
        <v>0</v>
      </c>
      <c r="Z13" s="55" t="str">
        <f t="shared" si="2"/>
        <v>Biography</v>
      </c>
      <c r="AA13" s="51"/>
      <c r="AB13" s="51"/>
    </row>
    <row r="14" hidden="1">
      <c r="A14" s="54">
        <v>138.0</v>
      </c>
      <c r="B14" s="55" t="s">
        <v>1394</v>
      </c>
      <c r="C14" s="54">
        <v>2014.0</v>
      </c>
      <c r="D14" s="56">
        <v>41708.0</v>
      </c>
      <c r="E14" s="54">
        <v>149.0</v>
      </c>
      <c r="F14" s="55" t="s">
        <v>237</v>
      </c>
      <c r="G14" s="55" t="s">
        <v>128</v>
      </c>
      <c r="H14" s="55" t="s">
        <v>1395</v>
      </c>
      <c r="I14" s="55" t="s">
        <v>1396</v>
      </c>
      <c r="J14" s="55" t="s">
        <v>1397</v>
      </c>
      <c r="K14" s="55" t="s">
        <v>30</v>
      </c>
      <c r="L14" s="55" t="s">
        <v>31</v>
      </c>
      <c r="M14" s="55" t="s">
        <v>1398</v>
      </c>
      <c r="N14" s="55">
        <v>79.0</v>
      </c>
      <c r="O14" s="57">
        <v>8.1</v>
      </c>
      <c r="P14" s="58">
        <v>640332.0</v>
      </c>
      <c r="Q14" s="55" t="s">
        <v>1399</v>
      </c>
      <c r="R14" s="55" t="s">
        <v>34</v>
      </c>
      <c r="S14" s="55" t="s">
        <v>1400</v>
      </c>
      <c r="T14" s="30">
        <v>3.69330363E8</v>
      </c>
      <c r="U14" s="55" t="s">
        <v>135</v>
      </c>
      <c r="V14" s="59" t="s">
        <v>1401</v>
      </c>
      <c r="W14" s="55"/>
      <c r="X14" s="55" t="s">
        <v>1402</v>
      </c>
      <c r="Y14" s="55">
        <f t="shared" si="1"/>
        <v>1</v>
      </c>
      <c r="Z14" s="55" t="str">
        <f t="shared" si="2"/>
        <v>Crime</v>
      </c>
      <c r="AA14" s="51"/>
      <c r="AB14" s="51"/>
    </row>
    <row r="15" hidden="1">
      <c r="A15" s="54">
        <v>143.0</v>
      </c>
      <c r="B15" s="55" t="s">
        <v>1439</v>
      </c>
      <c r="C15" s="54">
        <v>2013.0</v>
      </c>
      <c r="D15" s="55" t="s">
        <v>1440</v>
      </c>
      <c r="E15" s="54">
        <v>123.0</v>
      </c>
      <c r="F15" s="55" t="s">
        <v>1441</v>
      </c>
      <c r="G15" s="55" t="s">
        <v>1151</v>
      </c>
      <c r="H15" s="55" t="s">
        <v>1442</v>
      </c>
      <c r="I15" s="55" t="s">
        <v>1443</v>
      </c>
      <c r="J15" s="55" t="s">
        <v>1444</v>
      </c>
      <c r="K15" s="55" t="s">
        <v>1445</v>
      </c>
      <c r="L15" s="55" t="s">
        <v>1446</v>
      </c>
      <c r="M15" s="55" t="s">
        <v>1447</v>
      </c>
      <c r="N15" s="55">
        <v>75.0</v>
      </c>
      <c r="O15" s="57">
        <v>8.1</v>
      </c>
      <c r="P15" s="58">
        <v>341336.0</v>
      </c>
      <c r="Q15" s="55" t="s">
        <v>1448</v>
      </c>
      <c r="R15" s="55" t="s">
        <v>34</v>
      </c>
      <c r="S15" s="55" t="s">
        <v>1449</v>
      </c>
      <c r="T15" s="30">
        <v>9.0247624E7</v>
      </c>
      <c r="U15" s="55" t="s">
        <v>94</v>
      </c>
      <c r="V15" s="59" t="s">
        <v>1450</v>
      </c>
      <c r="W15" s="55"/>
      <c r="X15" s="55" t="s">
        <v>1451</v>
      </c>
      <c r="Y15" s="55">
        <f t="shared" si="1"/>
        <v>0</v>
      </c>
      <c r="Z15" s="55" t="str">
        <f t="shared" si="2"/>
        <v>Action</v>
      </c>
      <c r="AA15" s="51"/>
      <c r="AB15" s="51"/>
    </row>
    <row r="16" hidden="1">
      <c r="A16" s="54">
        <v>146.0</v>
      </c>
      <c r="B16" s="55" t="s">
        <v>1468</v>
      </c>
      <c r="C16" s="54">
        <v>2014.0</v>
      </c>
      <c r="D16" s="56">
        <v>41924.0</v>
      </c>
      <c r="E16" s="54">
        <v>93.0</v>
      </c>
      <c r="F16" s="55" t="s">
        <v>593</v>
      </c>
      <c r="G16" s="55" t="s">
        <v>1469</v>
      </c>
      <c r="H16" s="55" t="s">
        <v>1470</v>
      </c>
      <c r="I16" s="55" t="s">
        <v>1471</v>
      </c>
      <c r="J16" s="55" t="s">
        <v>1472</v>
      </c>
      <c r="K16" s="55" t="s">
        <v>1473</v>
      </c>
      <c r="L16" s="55" t="s">
        <v>1474</v>
      </c>
      <c r="M16" s="55" t="s">
        <v>1475</v>
      </c>
      <c r="N16" s="55">
        <v>85.0</v>
      </c>
      <c r="O16" s="57">
        <v>8.1</v>
      </c>
      <c r="P16" s="58">
        <v>33478.0</v>
      </c>
      <c r="Q16" s="55" t="s">
        <v>1476</v>
      </c>
      <c r="R16" s="55" t="s">
        <v>34</v>
      </c>
      <c r="S16" s="55" t="s">
        <v>1477</v>
      </c>
      <c r="T16" s="30">
        <v>857524.0</v>
      </c>
      <c r="U16" s="55" t="s">
        <v>1478</v>
      </c>
      <c r="V16" s="59" t="s">
        <v>1479</v>
      </c>
      <c r="W16" s="55"/>
      <c r="X16" s="55" t="s">
        <v>1480</v>
      </c>
      <c r="Y16" s="55">
        <f t="shared" si="1"/>
        <v>1</v>
      </c>
      <c r="Z16" s="55" t="str">
        <f t="shared" si="2"/>
        <v>Animation</v>
      </c>
      <c r="AA16" s="51"/>
      <c r="AB16" s="51"/>
    </row>
    <row r="17" hidden="1">
      <c r="A17" s="54">
        <v>154.0</v>
      </c>
      <c r="B17" s="55" t="s">
        <v>1544</v>
      </c>
      <c r="C17" s="54">
        <v>2015.0</v>
      </c>
      <c r="D17" s="55" t="s">
        <v>1545</v>
      </c>
      <c r="E17" s="54">
        <v>128.0</v>
      </c>
      <c r="F17" s="55" t="s">
        <v>1546</v>
      </c>
      <c r="G17" s="55" t="s">
        <v>1480</v>
      </c>
      <c r="H17" s="55" t="s">
        <v>1547</v>
      </c>
      <c r="I17" s="55" t="s">
        <v>1548</v>
      </c>
      <c r="J17" s="55" t="s">
        <v>1549</v>
      </c>
      <c r="K17" s="55" t="s">
        <v>30</v>
      </c>
      <c r="L17" s="55" t="s">
        <v>1550</v>
      </c>
      <c r="M17" s="55" t="s">
        <v>1551</v>
      </c>
      <c r="N17" s="55">
        <v>93.0</v>
      </c>
      <c r="O17" s="57">
        <v>8.1</v>
      </c>
      <c r="P17" s="58">
        <v>274216.0</v>
      </c>
      <c r="Q17" s="55" t="s">
        <v>1552</v>
      </c>
      <c r="R17" s="55" t="s">
        <v>34</v>
      </c>
      <c r="S17" s="55" t="s">
        <v>1553</v>
      </c>
      <c r="T17" s="30">
        <v>9.8275238E7</v>
      </c>
      <c r="U17" s="55" t="s">
        <v>1554</v>
      </c>
      <c r="V17" s="59" t="s">
        <v>1555</v>
      </c>
      <c r="W17" s="55"/>
      <c r="X17" s="55" t="s">
        <v>1556</v>
      </c>
      <c r="Y17" s="55">
        <f t="shared" si="1"/>
        <v>0</v>
      </c>
      <c r="Z17" s="55" t="str">
        <f t="shared" si="2"/>
        <v>Crime</v>
      </c>
      <c r="AA17" s="51"/>
      <c r="AB17" s="51"/>
    </row>
    <row r="18" hidden="1">
      <c r="A18" s="54">
        <v>158.0</v>
      </c>
      <c r="B18" s="55" t="s">
        <v>1579</v>
      </c>
      <c r="C18" s="54">
        <v>2013.0</v>
      </c>
      <c r="D18" s="56">
        <v>41497.0</v>
      </c>
      <c r="E18" s="54">
        <v>134.0</v>
      </c>
      <c r="F18" s="55" t="s">
        <v>86</v>
      </c>
      <c r="G18" s="55" t="s">
        <v>1375</v>
      </c>
      <c r="H18" s="55" t="s">
        <v>1580</v>
      </c>
      <c r="I18" s="55" t="s">
        <v>1581</v>
      </c>
      <c r="J18" s="55" t="s">
        <v>1582</v>
      </c>
      <c r="K18" s="55" t="s">
        <v>30</v>
      </c>
      <c r="L18" s="55" t="s">
        <v>69</v>
      </c>
      <c r="M18" s="55" t="s">
        <v>1583</v>
      </c>
      <c r="N18" s="55">
        <v>96.0</v>
      </c>
      <c r="O18" s="57">
        <v>8.1</v>
      </c>
      <c r="P18" s="58">
        <v>490387.0</v>
      </c>
      <c r="Q18" s="55" t="s">
        <v>1584</v>
      </c>
      <c r="R18" s="55" t="s">
        <v>34</v>
      </c>
      <c r="S18" s="56">
        <v>41732.0</v>
      </c>
      <c r="T18" s="30">
        <v>1.87733202E8</v>
      </c>
      <c r="U18" s="55" t="s">
        <v>1585</v>
      </c>
      <c r="V18" s="59" t="s">
        <v>1586</v>
      </c>
      <c r="W18" s="55"/>
      <c r="X18" s="55"/>
      <c r="Y18" s="55"/>
      <c r="Z18" s="55" t="str">
        <f t="shared" si="2"/>
        <v>Biography</v>
      </c>
      <c r="AA18" s="51"/>
      <c r="AB18" s="51"/>
    </row>
    <row r="19" hidden="1">
      <c r="A19" s="54">
        <v>159.0</v>
      </c>
      <c r="B19" s="55" t="s">
        <v>1587</v>
      </c>
      <c r="C19" s="54">
        <v>2014.0</v>
      </c>
      <c r="D19" s="55" t="s">
        <v>1588</v>
      </c>
      <c r="E19" s="54">
        <v>99.0</v>
      </c>
      <c r="F19" s="55" t="s">
        <v>1022</v>
      </c>
      <c r="G19" s="55" t="s">
        <v>1524</v>
      </c>
      <c r="H19" s="55" t="s">
        <v>1589</v>
      </c>
      <c r="I19" s="55" t="s">
        <v>1590</v>
      </c>
      <c r="J19" s="55" t="s">
        <v>1591</v>
      </c>
      <c r="K19" s="55" t="s">
        <v>354</v>
      </c>
      <c r="L19" s="55" t="s">
        <v>132</v>
      </c>
      <c r="M19" s="55" t="s">
        <v>1592</v>
      </c>
      <c r="N19" s="55">
        <v>88.0</v>
      </c>
      <c r="O19" s="57">
        <v>8.1</v>
      </c>
      <c r="P19" s="58">
        <v>537323.0</v>
      </c>
      <c r="Q19" s="55" t="s">
        <v>1593</v>
      </c>
      <c r="R19" s="55" t="s">
        <v>34</v>
      </c>
      <c r="S19" s="55" t="s">
        <v>1594</v>
      </c>
      <c r="T19" s="30">
        <v>1.72936941E8</v>
      </c>
      <c r="U19" s="55" t="s">
        <v>1585</v>
      </c>
      <c r="V19" s="59" t="s">
        <v>1595</v>
      </c>
      <c r="W19" s="55"/>
      <c r="X19" s="55"/>
      <c r="Y19" s="55"/>
      <c r="Z19" s="55" t="str">
        <f t="shared" si="2"/>
        <v>Adventure</v>
      </c>
      <c r="AA19" s="51"/>
      <c r="AB19" s="51"/>
    </row>
    <row r="20" hidden="1">
      <c r="A20" s="54">
        <v>160.0</v>
      </c>
      <c r="B20" s="55" t="s">
        <v>1596</v>
      </c>
      <c r="C20" s="54">
        <v>2015.0</v>
      </c>
      <c r="D20" s="55" t="s">
        <v>1597</v>
      </c>
      <c r="E20" s="54">
        <v>120.0</v>
      </c>
      <c r="F20" s="55" t="s">
        <v>174</v>
      </c>
      <c r="G20" s="55" t="s">
        <v>528</v>
      </c>
      <c r="H20" s="55" t="s">
        <v>1598</v>
      </c>
      <c r="I20" s="55" t="s">
        <v>1599</v>
      </c>
      <c r="J20" s="55" t="s">
        <v>1600</v>
      </c>
      <c r="K20" s="55" t="s">
        <v>536</v>
      </c>
      <c r="L20" s="55" t="s">
        <v>1214</v>
      </c>
      <c r="M20" s="55" t="s">
        <v>1601</v>
      </c>
      <c r="N20" s="55">
        <v>90.0</v>
      </c>
      <c r="O20" s="57">
        <v>8.1</v>
      </c>
      <c r="P20" s="58">
        <v>638510.0</v>
      </c>
      <c r="Q20" s="55" t="s">
        <v>1602</v>
      </c>
      <c r="R20" s="55" t="s">
        <v>34</v>
      </c>
      <c r="S20" s="56">
        <v>42013.0</v>
      </c>
      <c r="T20" s="30">
        <v>3.75209362E8</v>
      </c>
      <c r="U20" s="55" t="s">
        <v>213</v>
      </c>
      <c r="V20" s="59" t="s">
        <v>1603</v>
      </c>
      <c r="W20" s="55"/>
      <c r="X20" s="55"/>
      <c r="Y20" s="55"/>
      <c r="Z20" s="55" t="str">
        <f t="shared" si="2"/>
        <v>Action</v>
      </c>
      <c r="AA20" s="51"/>
      <c r="AB20" s="51"/>
    </row>
    <row r="21" hidden="1">
      <c r="A21" s="54">
        <v>166.0</v>
      </c>
      <c r="B21" s="55" t="s">
        <v>1648</v>
      </c>
      <c r="C21" s="54">
        <v>2017.0</v>
      </c>
      <c r="D21" s="56">
        <v>42923.0</v>
      </c>
      <c r="E21" s="54">
        <v>133.0</v>
      </c>
      <c r="F21" s="55" t="s">
        <v>174</v>
      </c>
      <c r="G21" s="55" t="s">
        <v>802</v>
      </c>
      <c r="H21" s="55" t="s">
        <v>1649</v>
      </c>
      <c r="I21" s="55" t="s">
        <v>1650</v>
      </c>
      <c r="J21" s="55" t="s">
        <v>1651</v>
      </c>
      <c r="K21" s="55" t="s">
        <v>30</v>
      </c>
      <c r="L21" s="55" t="s">
        <v>31</v>
      </c>
      <c r="M21" s="55"/>
      <c r="N21" s="55">
        <v>73.0</v>
      </c>
      <c r="O21" s="57">
        <v>8.1</v>
      </c>
      <c r="P21" s="58">
        <v>64044.0</v>
      </c>
      <c r="Q21" s="55" t="s">
        <v>1652</v>
      </c>
      <c r="R21" s="55" t="s">
        <v>34</v>
      </c>
      <c r="S21" s="55"/>
      <c r="T21" s="30">
        <v>8.80166924E8</v>
      </c>
      <c r="U21" s="55" t="s">
        <v>539</v>
      </c>
      <c r="V21" s="59" t="s">
        <v>1653</v>
      </c>
      <c r="W21" s="55"/>
      <c r="X21" s="55"/>
      <c r="Y21" s="55"/>
      <c r="Z21" s="55" t="str">
        <f t="shared" si="2"/>
        <v>Action</v>
      </c>
      <c r="AA21" s="51"/>
      <c r="AB21" s="51"/>
    </row>
    <row r="22" hidden="1">
      <c r="A22" s="54">
        <v>169.0</v>
      </c>
      <c r="B22" s="55" t="s">
        <v>1670</v>
      </c>
      <c r="C22" s="54">
        <v>2011.0</v>
      </c>
      <c r="D22" s="55" t="s">
        <v>1671</v>
      </c>
      <c r="E22" s="54">
        <v>130.0</v>
      </c>
      <c r="F22" s="55" t="s">
        <v>100</v>
      </c>
      <c r="G22" s="55" t="s">
        <v>325</v>
      </c>
      <c r="H22" s="55" t="s">
        <v>1672</v>
      </c>
      <c r="I22" s="55" t="s">
        <v>1673</v>
      </c>
      <c r="J22" s="55" t="s">
        <v>1674</v>
      </c>
      <c r="K22" s="55" t="s">
        <v>30</v>
      </c>
      <c r="L22" s="55" t="s">
        <v>69</v>
      </c>
      <c r="M22" s="55" t="s">
        <v>1675</v>
      </c>
      <c r="N22" s="55">
        <v>87.0</v>
      </c>
      <c r="O22" s="57">
        <v>8.1</v>
      </c>
      <c r="P22" s="58">
        <v>594362.0</v>
      </c>
      <c r="Q22" s="55" t="s">
        <v>1676</v>
      </c>
      <c r="R22" s="55" t="s">
        <v>34</v>
      </c>
      <c r="S22" s="56">
        <v>40858.0</v>
      </c>
      <c r="T22" s="30">
        <v>1.342510594E9</v>
      </c>
      <c r="U22" s="55" t="s">
        <v>180</v>
      </c>
      <c r="V22" s="59" t="s">
        <v>1677</v>
      </c>
      <c r="W22" s="55"/>
      <c r="X22" s="55"/>
      <c r="Y22" s="55"/>
      <c r="Z22" s="55" t="str">
        <f t="shared" si="2"/>
        <v>Adventure</v>
      </c>
      <c r="AA22" s="51"/>
      <c r="AB22" s="51"/>
    </row>
    <row r="23" hidden="1">
      <c r="A23" s="54">
        <v>170.0</v>
      </c>
      <c r="B23" s="55" t="s">
        <v>1678</v>
      </c>
      <c r="C23" s="54">
        <v>2015.0</v>
      </c>
      <c r="D23" s="55" t="s">
        <v>1679</v>
      </c>
      <c r="E23" s="54">
        <v>136.0</v>
      </c>
      <c r="F23" s="55" t="s">
        <v>161</v>
      </c>
      <c r="G23" s="55" t="s">
        <v>642</v>
      </c>
      <c r="H23" s="55" t="s">
        <v>1680</v>
      </c>
      <c r="I23" s="55" t="s">
        <v>1681</v>
      </c>
      <c r="J23" s="55" t="s">
        <v>1682</v>
      </c>
      <c r="K23" s="55" t="s">
        <v>30</v>
      </c>
      <c r="L23" s="55" t="s">
        <v>31</v>
      </c>
      <c r="M23" s="55" t="s">
        <v>1683</v>
      </c>
      <c r="N23" s="55">
        <v>81.0</v>
      </c>
      <c r="O23" s="57">
        <v>8.1</v>
      </c>
      <c r="P23" s="58">
        <v>665521.0</v>
      </c>
      <c r="Q23" s="55" t="s">
        <v>1684</v>
      </c>
      <c r="R23" s="55" t="s">
        <v>34</v>
      </c>
      <c r="S23" s="56">
        <v>42494.0</v>
      </c>
      <c r="T23" s="30">
        <v>2.068223624E9</v>
      </c>
      <c r="U23" s="55" t="s">
        <v>600</v>
      </c>
      <c r="V23" s="59" t="s">
        <v>1685</v>
      </c>
      <c r="W23" s="55"/>
      <c r="X23" s="55"/>
      <c r="Y23" s="55"/>
      <c r="Z23" s="55" t="str">
        <f t="shared" si="2"/>
        <v>Action</v>
      </c>
      <c r="AA23" s="51"/>
      <c r="AB23" s="51"/>
    </row>
    <row r="24" hidden="1">
      <c r="A24" s="54">
        <v>177.0</v>
      </c>
      <c r="B24" s="55" t="s">
        <v>1731</v>
      </c>
      <c r="C24" s="54">
        <v>2013.0</v>
      </c>
      <c r="D24" s="55" t="s">
        <v>1732</v>
      </c>
      <c r="E24" s="54">
        <v>153.0</v>
      </c>
      <c r="F24" s="55" t="s">
        <v>237</v>
      </c>
      <c r="G24" s="55" t="s">
        <v>348</v>
      </c>
      <c r="H24" s="55" t="s">
        <v>1733</v>
      </c>
      <c r="I24" s="55" t="s">
        <v>1734</v>
      </c>
      <c r="J24" s="55" t="s">
        <v>1735</v>
      </c>
      <c r="K24" s="55" t="s">
        <v>30</v>
      </c>
      <c r="L24" s="55" t="s">
        <v>31</v>
      </c>
      <c r="M24" s="55" t="s">
        <v>1736</v>
      </c>
      <c r="N24" s="55">
        <v>74.0</v>
      </c>
      <c r="O24" s="57">
        <v>8.1</v>
      </c>
      <c r="P24" s="58">
        <v>436571.0</v>
      </c>
      <c r="Q24" s="55" t="s">
        <v>1737</v>
      </c>
      <c r="R24" s="55" t="s">
        <v>34</v>
      </c>
      <c r="S24" s="55" t="s">
        <v>1738</v>
      </c>
      <c r="T24" s="30">
        <v>1.22126687E8</v>
      </c>
      <c r="U24" s="55" t="s">
        <v>213</v>
      </c>
      <c r="V24" s="59" t="s">
        <v>1739</v>
      </c>
      <c r="W24" s="55"/>
      <c r="X24" s="55"/>
      <c r="Y24" s="55"/>
      <c r="Z24" s="55" t="str">
        <f t="shared" si="2"/>
        <v>Crime</v>
      </c>
      <c r="AA24" s="51"/>
      <c r="AB24" s="51"/>
    </row>
    <row r="25" hidden="1">
      <c r="A25" s="54">
        <v>193.0</v>
      </c>
      <c r="B25" s="55" t="s">
        <v>1862</v>
      </c>
      <c r="C25" s="54">
        <v>2011.0</v>
      </c>
      <c r="D25" s="56">
        <v>40824.0</v>
      </c>
      <c r="E25" s="54">
        <v>146.0</v>
      </c>
      <c r="F25" s="62" t="s">
        <v>2334</v>
      </c>
      <c r="G25" s="55" t="s">
        <v>1402</v>
      </c>
      <c r="H25" s="55" t="s">
        <v>1863</v>
      </c>
      <c r="I25" s="55" t="s">
        <v>1864</v>
      </c>
      <c r="J25" s="55" t="s">
        <v>1865</v>
      </c>
      <c r="K25" s="55" t="s">
        <v>30</v>
      </c>
      <c r="L25" s="55" t="s">
        <v>1866</v>
      </c>
      <c r="M25" s="55" t="s">
        <v>1867</v>
      </c>
      <c r="N25" s="55">
        <v>62.0</v>
      </c>
      <c r="O25" s="57">
        <v>8.1</v>
      </c>
      <c r="P25" s="58">
        <v>344326.0</v>
      </c>
      <c r="Q25" s="55" t="s">
        <v>1868</v>
      </c>
      <c r="R25" s="55" t="s">
        <v>34</v>
      </c>
      <c r="S25" s="56">
        <v>40706.0</v>
      </c>
      <c r="T25" s="30">
        <v>2.16639112E8</v>
      </c>
      <c r="U25" s="55" t="s">
        <v>1869</v>
      </c>
      <c r="V25" s="59" t="s">
        <v>1870</v>
      </c>
      <c r="W25" s="55"/>
      <c r="X25" s="55"/>
      <c r="Y25" s="55"/>
      <c r="Z25" s="55" t="str">
        <f t="shared" si="2"/>
        <v>Drama</v>
      </c>
      <c r="AA25" s="51"/>
      <c r="AB25" s="51"/>
    </row>
    <row r="26" hidden="1">
      <c r="A26" s="54">
        <v>198.0</v>
      </c>
      <c r="B26" s="55" t="s">
        <v>1903</v>
      </c>
      <c r="C26" s="54">
        <v>2016.0</v>
      </c>
      <c r="D26" s="56">
        <v>42887.0</v>
      </c>
      <c r="E26" s="54">
        <v>118.0</v>
      </c>
      <c r="F26" s="55" t="s">
        <v>1150</v>
      </c>
      <c r="G26" s="55" t="s">
        <v>480</v>
      </c>
      <c r="H26" s="55" t="s">
        <v>1904</v>
      </c>
      <c r="I26" s="55" t="s">
        <v>1905</v>
      </c>
      <c r="J26" s="55" t="s">
        <v>1906</v>
      </c>
      <c r="K26" s="55" t="s">
        <v>1907</v>
      </c>
      <c r="L26" s="55" t="s">
        <v>1908</v>
      </c>
      <c r="M26" s="55" t="s">
        <v>1909</v>
      </c>
      <c r="N26" s="55">
        <v>69.0</v>
      </c>
      <c r="O26" s="57">
        <v>8.1</v>
      </c>
      <c r="P26" s="58">
        <v>113296.0</v>
      </c>
      <c r="Q26" s="55" t="s">
        <v>1910</v>
      </c>
      <c r="R26" s="55" t="s">
        <v>34</v>
      </c>
      <c r="S26" s="56">
        <v>43043.0</v>
      </c>
      <c r="T26" s="30">
        <v>1.40312928E8</v>
      </c>
      <c r="U26" s="55" t="s">
        <v>1911</v>
      </c>
      <c r="V26" s="59" t="s">
        <v>1912</v>
      </c>
      <c r="W26" s="55"/>
      <c r="X26" s="55"/>
      <c r="Y26" s="55"/>
      <c r="Z26" s="55" t="str">
        <f t="shared" si="2"/>
        <v>Biography</v>
      </c>
      <c r="AA26" s="51"/>
      <c r="AB26" s="51"/>
    </row>
    <row r="27" hidden="1">
      <c r="A27" s="54">
        <v>200.0</v>
      </c>
      <c r="B27" s="55" t="s">
        <v>1920</v>
      </c>
      <c r="C27" s="54">
        <v>2014.0</v>
      </c>
      <c r="D27" s="56">
        <v>41647.0</v>
      </c>
      <c r="E27" s="54">
        <v>121.0</v>
      </c>
      <c r="F27" s="55" t="s">
        <v>174</v>
      </c>
      <c r="G27" s="55" t="s">
        <v>670</v>
      </c>
      <c r="H27" s="55" t="s">
        <v>1921</v>
      </c>
      <c r="I27" s="55" t="s">
        <v>1922</v>
      </c>
      <c r="J27" s="55" t="s">
        <v>1923</v>
      </c>
      <c r="K27" s="55" t="s">
        <v>30</v>
      </c>
      <c r="L27" s="55" t="s">
        <v>69</v>
      </c>
      <c r="M27" s="55" t="s">
        <v>1924</v>
      </c>
      <c r="N27" s="55">
        <v>76.0</v>
      </c>
      <c r="O27" s="57">
        <v>8.1</v>
      </c>
      <c r="P27" s="58">
        <v>768444.0</v>
      </c>
      <c r="Q27" s="55" t="s">
        <v>1925</v>
      </c>
      <c r="R27" s="55" t="s">
        <v>34</v>
      </c>
      <c r="S27" s="56">
        <v>41894.0</v>
      </c>
      <c r="T27" s="30">
        <v>7.73350147E8</v>
      </c>
      <c r="U27" s="55" t="s">
        <v>600</v>
      </c>
      <c r="V27" s="59" t="s">
        <v>1926</v>
      </c>
      <c r="W27" s="55"/>
      <c r="X27" s="55"/>
      <c r="Y27" s="55"/>
      <c r="Z27" s="55" t="str">
        <f t="shared" si="2"/>
        <v>Action</v>
      </c>
      <c r="AA27" s="51"/>
      <c r="AB27" s="51"/>
    </row>
    <row r="28" hidden="1">
      <c r="A28" s="54">
        <v>203.0</v>
      </c>
      <c r="B28" s="55" t="s">
        <v>1943</v>
      </c>
      <c r="C28" s="54">
        <v>2016.0</v>
      </c>
      <c r="D28" s="56">
        <v>42463.0</v>
      </c>
      <c r="E28" s="54">
        <v>108.0</v>
      </c>
      <c r="F28" s="55" t="s">
        <v>794</v>
      </c>
      <c r="G28" s="55" t="s">
        <v>695</v>
      </c>
      <c r="H28" s="55" t="s">
        <v>1944</v>
      </c>
      <c r="I28" s="55" t="s">
        <v>1945</v>
      </c>
      <c r="J28" s="55" t="s">
        <v>1946</v>
      </c>
      <c r="K28" s="55" t="s">
        <v>30</v>
      </c>
      <c r="L28" s="55" t="s">
        <v>31</v>
      </c>
      <c r="M28" s="55" t="s">
        <v>1947</v>
      </c>
      <c r="N28" s="55">
        <v>78.0</v>
      </c>
      <c r="O28" s="57">
        <v>8.1</v>
      </c>
      <c r="P28" s="58">
        <v>304299.0</v>
      </c>
      <c r="Q28" s="55" t="s">
        <v>1948</v>
      </c>
      <c r="R28" s="55" t="s">
        <v>34</v>
      </c>
      <c r="S28" s="56">
        <v>42557.0</v>
      </c>
      <c r="T28" s="30">
        <v>1.023798144E9</v>
      </c>
      <c r="U28" s="55" t="s">
        <v>1949</v>
      </c>
      <c r="V28" s="59" t="s">
        <v>1950</v>
      </c>
      <c r="W28" s="55"/>
      <c r="X28" s="55"/>
      <c r="Y28" s="55"/>
      <c r="Z28" s="55" t="str">
        <f t="shared" si="2"/>
        <v>Animation</v>
      </c>
      <c r="AA28" s="51"/>
      <c r="AB28" s="51"/>
    </row>
    <row r="29" hidden="1">
      <c r="A29" s="54">
        <v>204.0</v>
      </c>
      <c r="B29" s="55" t="s">
        <v>1951</v>
      </c>
      <c r="C29" s="54">
        <v>2017.0</v>
      </c>
      <c r="D29" s="56">
        <v>42860.0</v>
      </c>
      <c r="E29" s="54">
        <v>136.0</v>
      </c>
      <c r="F29" s="55" t="s">
        <v>174</v>
      </c>
      <c r="G29" s="55" t="s">
        <v>670</v>
      </c>
      <c r="H29" s="55" t="s">
        <v>1952</v>
      </c>
      <c r="I29" s="55" t="s">
        <v>1922</v>
      </c>
      <c r="J29" s="55" t="s">
        <v>1953</v>
      </c>
      <c r="K29" s="55" t="s">
        <v>30</v>
      </c>
      <c r="L29" s="55" t="s">
        <v>31</v>
      </c>
      <c r="M29" s="55"/>
      <c r="N29" s="55">
        <v>67.0</v>
      </c>
      <c r="O29" s="57">
        <v>8.1</v>
      </c>
      <c r="P29" s="58">
        <v>175272.0</v>
      </c>
      <c r="Q29" s="55" t="s">
        <v>1954</v>
      </c>
      <c r="R29" s="55" t="s">
        <v>34</v>
      </c>
      <c r="S29" s="55"/>
      <c r="T29" s="30">
        <v>8.63756051E8</v>
      </c>
      <c r="U29" s="55" t="s">
        <v>600</v>
      </c>
      <c r="V29" s="59" t="s">
        <v>1955</v>
      </c>
      <c r="W29" s="55"/>
      <c r="X29" s="55"/>
      <c r="Y29" s="55"/>
      <c r="Z29" s="55" t="str">
        <f t="shared" si="2"/>
        <v>Action</v>
      </c>
      <c r="AA29" s="51"/>
      <c r="AB29" s="51"/>
    </row>
    <row r="30" hidden="1">
      <c r="A30" s="54">
        <v>207.0</v>
      </c>
      <c r="B30" s="55" t="s">
        <v>1973</v>
      </c>
      <c r="C30" s="54">
        <v>2014.0</v>
      </c>
      <c r="D30" s="55" t="s">
        <v>1974</v>
      </c>
      <c r="E30" s="54">
        <v>114.0</v>
      </c>
      <c r="F30" s="55" t="s">
        <v>1975</v>
      </c>
      <c r="G30" s="55" t="s">
        <v>993</v>
      </c>
      <c r="H30" s="55" t="s">
        <v>1976</v>
      </c>
      <c r="I30" s="55" t="s">
        <v>1977</v>
      </c>
      <c r="J30" s="55" t="s">
        <v>1978</v>
      </c>
      <c r="K30" s="55" t="s">
        <v>576</v>
      </c>
      <c r="L30" s="55" t="s">
        <v>524</v>
      </c>
      <c r="M30" s="55" t="s">
        <v>1979</v>
      </c>
      <c r="N30" s="55">
        <v>73.0</v>
      </c>
      <c r="O30" s="57">
        <v>8.1</v>
      </c>
      <c r="P30" s="58">
        <v>535118.0</v>
      </c>
      <c r="Q30" s="55" t="s">
        <v>1980</v>
      </c>
      <c r="R30" s="55" t="s">
        <v>34</v>
      </c>
      <c r="S30" s="55" t="s">
        <v>313</v>
      </c>
      <c r="T30" s="30">
        <v>2.33555708E8</v>
      </c>
      <c r="U30" s="55" t="s">
        <v>845</v>
      </c>
      <c r="V30" s="59" t="s">
        <v>1981</v>
      </c>
      <c r="W30" s="55"/>
      <c r="X30" s="55"/>
      <c r="Y30" s="55"/>
      <c r="Z30" s="55" t="str">
        <f t="shared" si="2"/>
        <v>Biography</v>
      </c>
      <c r="AA30" s="51"/>
      <c r="AB30" s="51"/>
    </row>
    <row r="31" hidden="1">
      <c r="A31" s="54">
        <v>220.0</v>
      </c>
      <c r="B31" s="55" t="s">
        <v>2070</v>
      </c>
      <c r="C31" s="54">
        <v>2012.0</v>
      </c>
      <c r="D31" s="56">
        <v>41004.0</v>
      </c>
      <c r="E31" s="54">
        <v>143.0</v>
      </c>
      <c r="F31" s="55" t="s">
        <v>216</v>
      </c>
      <c r="G31" s="55" t="s">
        <v>827</v>
      </c>
      <c r="H31" s="55" t="s">
        <v>2071</v>
      </c>
      <c r="I31" s="55" t="s">
        <v>2072</v>
      </c>
      <c r="J31" s="55" t="s">
        <v>2073</v>
      </c>
      <c r="K31" s="55" t="s">
        <v>2074</v>
      </c>
      <c r="L31" s="55" t="s">
        <v>31</v>
      </c>
      <c r="M31" s="55" t="s">
        <v>2075</v>
      </c>
      <c r="N31" s="55">
        <v>69.0</v>
      </c>
      <c r="O31" s="57">
        <v>8.1</v>
      </c>
      <c r="P31" s="58">
        <v>1051143.0</v>
      </c>
      <c r="Q31" s="55" t="s">
        <v>2076</v>
      </c>
      <c r="R31" s="55" t="s">
        <v>34</v>
      </c>
      <c r="S31" s="55" t="s">
        <v>2077</v>
      </c>
      <c r="T31" s="30">
        <v>1.518812988E9</v>
      </c>
      <c r="U31" s="55" t="s">
        <v>600</v>
      </c>
      <c r="V31" s="59" t="s">
        <v>2078</v>
      </c>
      <c r="W31" s="55"/>
      <c r="X31" s="55"/>
      <c r="Y31" s="55"/>
      <c r="Z31" s="55" t="str">
        <f t="shared" si="2"/>
        <v>Action</v>
      </c>
      <c r="AA31" s="51"/>
      <c r="AB31" s="51"/>
    </row>
    <row r="32" hidden="1">
      <c r="A32" s="54">
        <v>223.0</v>
      </c>
      <c r="B32" s="55" t="s">
        <v>2095</v>
      </c>
      <c r="C32" s="54">
        <v>2015.0</v>
      </c>
      <c r="D32" s="56">
        <v>42045.0</v>
      </c>
      <c r="E32" s="54">
        <v>144.0</v>
      </c>
      <c r="F32" s="55" t="s">
        <v>306</v>
      </c>
      <c r="G32" s="55" t="s">
        <v>446</v>
      </c>
      <c r="H32" s="55" t="s">
        <v>2096</v>
      </c>
      <c r="I32" s="55" t="s">
        <v>2097</v>
      </c>
      <c r="J32" s="55" t="s">
        <v>2098</v>
      </c>
      <c r="K32" s="55" t="s">
        <v>68</v>
      </c>
      <c r="L32" s="55" t="s">
        <v>69</v>
      </c>
      <c r="M32" s="55" t="s">
        <v>2099</v>
      </c>
      <c r="N32" s="55">
        <v>80.0</v>
      </c>
      <c r="O32" s="57">
        <v>8.0</v>
      </c>
      <c r="P32" s="58">
        <v>560864.0</v>
      </c>
      <c r="Q32" s="55" t="s">
        <v>2100</v>
      </c>
      <c r="R32" s="55" t="s">
        <v>34</v>
      </c>
      <c r="S32" s="56">
        <v>42705.0</v>
      </c>
      <c r="T32" s="30">
        <v>6.3016189E8</v>
      </c>
      <c r="U32" s="55" t="s">
        <v>135</v>
      </c>
      <c r="V32" s="59" t="s">
        <v>2101</v>
      </c>
      <c r="W32" s="55"/>
      <c r="X32" s="55"/>
      <c r="Y32" s="55"/>
      <c r="Z32" s="55" t="str">
        <f t="shared" si="2"/>
        <v>Adventure</v>
      </c>
      <c r="AA32" s="51"/>
      <c r="AB32" s="51"/>
    </row>
    <row r="33" hidden="1">
      <c r="A33" s="54">
        <v>238.0</v>
      </c>
      <c r="B33" s="55" t="s">
        <v>2214</v>
      </c>
      <c r="C33" s="54">
        <v>2015.0</v>
      </c>
      <c r="D33" s="56">
        <v>42583.0</v>
      </c>
      <c r="E33" s="54">
        <v>156.0</v>
      </c>
      <c r="F33" s="55" t="s">
        <v>1936</v>
      </c>
      <c r="G33" s="55" t="s">
        <v>60</v>
      </c>
      <c r="H33" s="55" t="s">
        <v>2215</v>
      </c>
      <c r="I33" s="55" t="s">
        <v>2216</v>
      </c>
      <c r="J33" s="55" t="s">
        <v>2217</v>
      </c>
      <c r="K33" s="55" t="s">
        <v>2218</v>
      </c>
      <c r="L33" s="55" t="s">
        <v>2219</v>
      </c>
      <c r="M33" s="55" t="s">
        <v>2220</v>
      </c>
      <c r="N33" s="55">
        <v>76.0</v>
      </c>
      <c r="O33" s="57">
        <v>8.0</v>
      </c>
      <c r="P33" s="58">
        <v>504647.0</v>
      </c>
      <c r="Q33" s="55" t="s">
        <v>2221</v>
      </c>
      <c r="R33" s="55" t="s">
        <v>34</v>
      </c>
      <c r="S33" s="55" t="s">
        <v>2222</v>
      </c>
      <c r="T33" s="30">
        <v>5.32950503E8</v>
      </c>
      <c r="U33" s="55" t="s">
        <v>135</v>
      </c>
      <c r="V33" s="59" t="s">
        <v>2223</v>
      </c>
      <c r="W33" s="55"/>
      <c r="X33" s="55"/>
      <c r="Y33" s="55"/>
      <c r="Z33" s="55" t="str">
        <f t="shared" si="2"/>
        <v>Adventure</v>
      </c>
      <c r="AA33" s="51"/>
      <c r="AB33" s="51"/>
    </row>
    <row r="34" hidden="1">
      <c r="A34" s="54">
        <v>241.0</v>
      </c>
      <c r="B34" s="55" t="s">
        <v>2243</v>
      </c>
      <c r="C34" s="54">
        <v>2016.0</v>
      </c>
      <c r="D34" s="56">
        <v>42706.0</v>
      </c>
      <c r="E34" s="54">
        <v>108.0</v>
      </c>
      <c r="F34" s="55" t="s">
        <v>1063</v>
      </c>
      <c r="G34" s="55" t="s">
        <v>1460</v>
      </c>
      <c r="H34" s="55" t="s">
        <v>2244</v>
      </c>
      <c r="I34" s="55" t="s">
        <v>2245</v>
      </c>
      <c r="J34" s="55" t="s">
        <v>2246</v>
      </c>
      <c r="K34" s="55" t="s">
        <v>30</v>
      </c>
      <c r="L34" s="55" t="s">
        <v>31</v>
      </c>
      <c r="M34" s="55" t="s">
        <v>2247</v>
      </c>
      <c r="N34" s="55">
        <v>65.0</v>
      </c>
      <c r="O34" s="57">
        <v>8.0</v>
      </c>
      <c r="P34" s="58">
        <v>644281.0</v>
      </c>
      <c r="Q34" s="55" t="s">
        <v>2248</v>
      </c>
      <c r="R34" s="55" t="s">
        <v>34</v>
      </c>
      <c r="S34" s="56">
        <v>42648.0</v>
      </c>
      <c r="T34" s="30">
        <v>7.83112979E8</v>
      </c>
      <c r="U34" s="55" t="s">
        <v>135</v>
      </c>
      <c r="V34" s="59" t="s">
        <v>2249</v>
      </c>
      <c r="W34" s="55"/>
      <c r="X34" s="55"/>
      <c r="Y34" s="55"/>
      <c r="Z34" s="55" t="str">
        <f t="shared" si="2"/>
        <v>Action</v>
      </c>
      <c r="AA34" s="51"/>
      <c r="AB34" s="51"/>
    </row>
    <row r="35" hidden="1">
      <c r="A35" s="54">
        <v>247.0</v>
      </c>
      <c r="B35" s="55" t="s">
        <v>2288</v>
      </c>
      <c r="C35" s="54">
        <v>2013.0</v>
      </c>
      <c r="D35" s="55" t="s">
        <v>2289</v>
      </c>
      <c r="E35" s="54">
        <v>96.0</v>
      </c>
      <c r="F35" s="62" t="s">
        <v>2334</v>
      </c>
      <c r="G35" s="55" t="s">
        <v>359</v>
      </c>
      <c r="H35" s="55" t="s">
        <v>359</v>
      </c>
      <c r="I35" s="55" t="s">
        <v>2290</v>
      </c>
      <c r="J35" s="55" t="s">
        <v>2291</v>
      </c>
      <c r="K35" s="55" t="s">
        <v>30</v>
      </c>
      <c r="L35" s="55" t="s">
        <v>31</v>
      </c>
      <c r="M35" s="55" t="s">
        <v>2292</v>
      </c>
      <c r="N35" s="55">
        <v>82.0</v>
      </c>
      <c r="O35" s="57">
        <v>8.0</v>
      </c>
      <c r="P35" s="58">
        <v>62348.0</v>
      </c>
      <c r="Q35" s="55" t="s">
        <v>2293</v>
      </c>
      <c r="R35" s="55" t="s">
        <v>34</v>
      </c>
      <c r="S35" s="55" t="s">
        <v>2294</v>
      </c>
      <c r="T35" s="30">
        <v>1013100.0</v>
      </c>
      <c r="U35" s="55" t="s">
        <v>2295</v>
      </c>
      <c r="V35" s="59" t="s">
        <v>2296</v>
      </c>
      <c r="W35" s="55"/>
      <c r="X35" s="55"/>
      <c r="Y35" s="55"/>
      <c r="Z35" s="55" t="str">
        <f t="shared" si="2"/>
        <v>Drama</v>
      </c>
      <c r="AA35" s="51"/>
      <c r="AB35" s="51"/>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Comedy"/>
      </customFilters>
    </filterColumn>
  </autoFilter>
  <conditionalFormatting sqref="AA1:AB1 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9.13"/>
    <col customWidth="1" min="16" max="16" width="10.38"/>
    <col customWidth="1" min="17" max="17" width="9.88"/>
    <col customWidth="1" min="18" max="18" width="8.0"/>
    <col customWidth="1" min="19" max="19" width="10.75"/>
    <col customWidth="1" min="23" max="23" width="7.38"/>
  </cols>
  <sheetData>
    <row r="1">
      <c r="A1" s="53" t="s">
        <v>2324</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53" t="s">
        <v>17</v>
      </c>
      <c r="S1" s="53" t="s">
        <v>18</v>
      </c>
      <c r="T1" s="53" t="s">
        <v>19</v>
      </c>
      <c r="U1" s="53" t="s">
        <v>20</v>
      </c>
      <c r="V1" s="53" t="s">
        <v>21</v>
      </c>
      <c r="W1" s="53">
        <f>COUNTA(X2:X156)</f>
        <v>16</v>
      </c>
      <c r="X1" s="53" t="s">
        <v>6</v>
      </c>
      <c r="Y1" s="53" t="s">
        <v>22</v>
      </c>
      <c r="Z1" s="53" t="s">
        <v>2325</v>
      </c>
      <c r="AA1" s="49" t="s">
        <v>2343</v>
      </c>
      <c r="AB1" s="49" t="s">
        <v>2344</v>
      </c>
    </row>
    <row r="2" hidden="1">
      <c r="A2" s="54">
        <v>26.0</v>
      </c>
      <c r="B2" s="55" t="s">
        <v>305</v>
      </c>
      <c r="C2" s="54">
        <v>2014.0</v>
      </c>
      <c r="D2" s="56">
        <v>41831.0</v>
      </c>
      <c r="E2" s="54">
        <v>169.0</v>
      </c>
      <c r="F2" s="55" t="s">
        <v>306</v>
      </c>
      <c r="G2" s="55" t="s">
        <v>64</v>
      </c>
      <c r="H2" s="55" t="s">
        <v>307</v>
      </c>
      <c r="I2" s="55" t="s">
        <v>308</v>
      </c>
      <c r="J2" s="55" t="s">
        <v>309</v>
      </c>
      <c r="K2" s="55" t="s">
        <v>30</v>
      </c>
      <c r="L2" s="55" t="s">
        <v>310</v>
      </c>
      <c r="M2" s="55" t="s">
        <v>311</v>
      </c>
      <c r="N2" s="55">
        <v>74.0</v>
      </c>
      <c r="O2" s="57">
        <v>8.6</v>
      </c>
      <c r="P2" s="58">
        <v>1057411.0</v>
      </c>
      <c r="Q2" s="55" t="s">
        <v>312</v>
      </c>
      <c r="R2" s="55" t="s">
        <v>34</v>
      </c>
      <c r="S2" s="55" t="s">
        <v>313</v>
      </c>
      <c r="T2" s="30">
        <v>6.77471339E8</v>
      </c>
      <c r="U2" s="55" t="s">
        <v>47</v>
      </c>
      <c r="V2" s="59" t="s">
        <v>314</v>
      </c>
      <c r="W2" s="55"/>
      <c r="X2" s="55" t="s">
        <v>315</v>
      </c>
      <c r="Y2" s="55">
        <f t="shared" ref="Y2:Y17" si="1">COUNTIF($G$2:$G$251,X2)</f>
        <v>0</v>
      </c>
      <c r="Z2" s="55" t="str">
        <f t="shared" ref="Z2:Z35" si="2"> LEFT(F2,Find(",",F2)-1)</f>
        <v>Adventure</v>
      </c>
      <c r="AA2" s="51"/>
      <c r="AB2" s="51"/>
    </row>
    <row r="3" hidden="1">
      <c r="A3" s="54">
        <v>36.0</v>
      </c>
      <c r="B3" s="55" t="s">
        <v>412</v>
      </c>
      <c r="C3" s="54">
        <v>2014.0</v>
      </c>
      <c r="D3" s="55" t="s">
        <v>413</v>
      </c>
      <c r="E3" s="54">
        <v>107.0</v>
      </c>
      <c r="F3" s="55" t="s">
        <v>414</v>
      </c>
      <c r="G3" s="55" t="s">
        <v>255</v>
      </c>
      <c r="H3" s="55" t="s">
        <v>255</v>
      </c>
      <c r="I3" s="55" t="s">
        <v>415</v>
      </c>
      <c r="J3" s="55" t="s">
        <v>416</v>
      </c>
      <c r="K3" s="55" t="s">
        <v>30</v>
      </c>
      <c r="L3" s="55" t="s">
        <v>31</v>
      </c>
      <c r="M3" s="55" t="s">
        <v>417</v>
      </c>
      <c r="N3" s="55">
        <v>88.0</v>
      </c>
      <c r="O3" s="57">
        <v>8.5</v>
      </c>
      <c r="P3" s="58">
        <v>485079.0</v>
      </c>
      <c r="Q3" s="55" t="s">
        <v>418</v>
      </c>
      <c r="R3" s="55" t="s">
        <v>34</v>
      </c>
      <c r="S3" s="55" t="s">
        <v>419</v>
      </c>
      <c r="T3" s="30">
        <v>4.9300298E7</v>
      </c>
      <c r="U3" s="55" t="s">
        <v>420</v>
      </c>
      <c r="V3" s="59" t="s">
        <v>421</v>
      </c>
      <c r="W3" s="55"/>
      <c r="X3" s="55" t="s">
        <v>247</v>
      </c>
      <c r="Y3" s="55">
        <f t="shared" si="1"/>
        <v>0</v>
      </c>
      <c r="Z3" s="55" t="str">
        <f t="shared" si="2"/>
        <v>Drama</v>
      </c>
      <c r="AA3" s="51"/>
      <c r="AB3" s="51"/>
    </row>
    <row r="4" hidden="1">
      <c r="A4" s="54">
        <v>49.0</v>
      </c>
      <c r="B4" s="55" t="s">
        <v>550</v>
      </c>
      <c r="C4" s="54">
        <v>2012.0</v>
      </c>
      <c r="D4" s="55" t="s">
        <v>551</v>
      </c>
      <c r="E4" s="54">
        <v>165.0</v>
      </c>
      <c r="F4" s="55" t="s">
        <v>552</v>
      </c>
      <c r="G4" s="55" t="s">
        <v>115</v>
      </c>
      <c r="H4" s="55" t="s">
        <v>115</v>
      </c>
      <c r="I4" s="55" t="s">
        <v>553</v>
      </c>
      <c r="J4" s="55" t="s">
        <v>554</v>
      </c>
      <c r="K4" s="55" t="s">
        <v>555</v>
      </c>
      <c r="L4" s="55" t="s">
        <v>31</v>
      </c>
      <c r="M4" s="55" t="s">
        <v>556</v>
      </c>
      <c r="N4" s="55">
        <v>81.0</v>
      </c>
      <c r="O4" s="57">
        <v>8.4</v>
      </c>
      <c r="P4" s="58">
        <v>1047465.0</v>
      </c>
      <c r="Q4" s="55" t="s">
        <v>557</v>
      </c>
      <c r="R4" s="55" t="s">
        <v>34</v>
      </c>
      <c r="S4" s="55" t="s">
        <v>558</v>
      </c>
      <c r="T4" s="30">
        <v>4.25368238E8</v>
      </c>
      <c r="U4" s="55" t="s">
        <v>559</v>
      </c>
      <c r="V4" s="59" t="s">
        <v>560</v>
      </c>
      <c r="W4" s="55"/>
      <c r="X4" s="55" t="s">
        <v>561</v>
      </c>
      <c r="Y4" s="55">
        <f t="shared" si="1"/>
        <v>0</v>
      </c>
      <c r="Z4" s="55" t="str">
        <f t="shared" si="2"/>
        <v>Drama</v>
      </c>
      <c r="AA4" s="51"/>
      <c r="AB4" s="51"/>
    </row>
    <row r="5" hidden="1">
      <c r="A5" s="54">
        <v>52.0</v>
      </c>
      <c r="B5" s="55" t="s">
        <v>581</v>
      </c>
      <c r="C5" s="54">
        <v>2012.0</v>
      </c>
      <c r="D5" s="55" t="s">
        <v>582</v>
      </c>
      <c r="E5" s="54">
        <v>164.0</v>
      </c>
      <c r="F5" s="55" t="s">
        <v>583</v>
      </c>
      <c r="G5" s="55" t="s">
        <v>64</v>
      </c>
      <c r="H5" s="55" t="s">
        <v>65</v>
      </c>
      <c r="I5" s="55" t="s">
        <v>584</v>
      </c>
      <c r="J5" s="55" t="s">
        <v>585</v>
      </c>
      <c r="K5" s="55" t="s">
        <v>586</v>
      </c>
      <c r="L5" s="55" t="s">
        <v>524</v>
      </c>
      <c r="M5" s="55" t="s">
        <v>587</v>
      </c>
      <c r="N5" s="55">
        <v>78.0</v>
      </c>
      <c r="O5" s="57">
        <v>8.5</v>
      </c>
      <c r="P5" s="58">
        <v>1228378.0</v>
      </c>
      <c r="Q5" s="55" t="s">
        <v>588</v>
      </c>
      <c r="R5" s="55" t="s">
        <v>34</v>
      </c>
      <c r="S5" s="56">
        <v>40980.0</v>
      </c>
      <c r="T5" s="30">
        <v>1.081041287E9</v>
      </c>
      <c r="U5" s="55" t="s">
        <v>180</v>
      </c>
      <c r="V5" s="59" t="s">
        <v>589</v>
      </c>
      <c r="W5" s="55"/>
      <c r="X5" s="55" t="s">
        <v>590</v>
      </c>
      <c r="Y5" s="55">
        <f t="shared" si="1"/>
        <v>0</v>
      </c>
      <c r="Z5" s="55" t="str">
        <f t="shared" si="2"/>
        <v>Action</v>
      </c>
      <c r="AA5" s="51"/>
      <c r="AB5" s="51"/>
    </row>
    <row r="6" hidden="1">
      <c r="A6" s="54">
        <v>77.0</v>
      </c>
      <c r="B6" s="55" t="s">
        <v>819</v>
      </c>
      <c r="C6" s="54">
        <v>2017.0</v>
      </c>
      <c r="D6" s="55" t="s">
        <v>820</v>
      </c>
      <c r="E6" s="54">
        <v>113.0</v>
      </c>
      <c r="F6" s="55" t="s">
        <v>821</v>
      </c>
      <c r="G6" s="55" t="s">
        <v>367</v>
      </c>
      <c r="H6" s="55" t="s">
        <v>367</v>
      </c>
      <c r="I6" s="55" t="s">
        <v>822</v>
      </c>
      <c r="J6" s="55" t="s">
        <v>823</v>
      </c>
      <c r="K6" s="55" t="s">
        <v>30</v>
      </c>
      <c r="L6" s="55" t="s">
        <v>524</v>
      </c>
      <c r="M6" s="55" t="s">
        <v>824</v>
      </c>
      <c r="N6" s="55">
        <v>83.0</v>
      </c>
      <c r="O6" s="57">
        <v>8.5</v>
      </c>
      <c r="P6" s="58">
        <v>2872.0</v>
      </c>
      <c r="Q6" s="55" t="s">
        <v>825</v>
      </c>
      <c r="R6" s="55" t="s">
        <v>34</v>
      </c>
      <c r="S6" s="55"/>
      <c r="T6" s="30">
        <v>2.26945087E8</v>
      </c>
      <c r="U6" s="55" t="s">
        <v>539</v>
      </c>
      <c r="V6" s="59" t="s">
        <v>826</v>
      </c>
      <c r="W6" s="55"/>
      <c r="X6" s="55" t="s">
        <v>827</v>
      </c>
      <c r="Y6" s="55">
        <f t="shared" si="1"/>
        <v>1</v>
      </c>
      <c r="Z6" s="55" t="str">
        <f t="shared" si="2"/>
        <v>Action</v>
      </c>
      <c r="AA6" s="51"/>
      <c r="AB6" s="51"/>
    </row>
    <row r="7" hidden="1">
      <c r="A7" s="54">
        <v>104.0</v>
      </c>
      <c r="B7" s="55" t="s">
        <v>1072</v>
      </c>
      <c r="C7" s="54">
        <v>2015.0</v>
      </c>
      <c r="D7" s="55" t="s">
        <v>1073</v>
      </c>
      <c r="E7" s="54">
        <v>95.0</v>
      </c>
      <c r="F7" s="55" t="s">
        <v>794</v>
      </c>
      <c r="G7" s="55" t="s">
        <v>1074</v>
      </c>
      <c r="H7" s="55" t="s">
        <v>1075</v>
      </c>
      <c r="I7" s="55" t="s">
        <v>1076</v>
      </c>
      <c r="J7" s="55" t="s">
        <v>1077</v>
      </c>
      <c r="K7" s="55" t="s">
        <v>30</v>
      </c>
      <c r="L7" s="55" t="s">
        <v>31</v>
      </c>
      <c r="M7" s="55" t="s">
        <v>1078</v>
      </c>
      <c r="N7" s="55">
        <v>94.0</v>
      </c>
      <c r="O7" s="57">
        <v>8.2</v>
      </c>
      <c r="P7" s="58">
        <v>421211.0</v>
      </c>
      <c r="Q7" s="55" t="s">
        <v>1079</v>
      </c>
      <c r="R7" s="55" t="s">
        <v>34</v>
      </c>
      <c r="S7" s="56">
        <v>42074.0</v>
      </c>
      <c r="T7" s="30">
        <v>8.57611174E8</v>
      </c>
      <c r="U7" s="55" t="s">
        <v>1080</v>
      </c>
      <c r="V7" s="59" t="s">
        <v>1081</v>
      </c>
      <c r="W7" s="55"/>
      <c r="X7" s="55" t="s">
        <v>1074</v>
      </c>
      <c r="Y7" s="55">
        <f t="shared" si="1"/>
        <v>1</v>
      </c>
      <c r="Z7" s="55" t="str">
        <f t="shared" si="2"/>
        <v>Animation</v>
      </c>
      <c r="AA7" s="51"/>
      <c r="AB7" s="51"/>
    </row>
    <row r="8" hidden="1">
      <c r="A8" s="54">
        <v>106.0</v>
      </c>
      <c r="B8" s="55" t="s">
        <v>1091</v>
      </c>
      <c r="C8" s="54">
        <v>2015.0</v>
      </c>
      <c r="D8" s="55" t="s">
        <v>1092</v>
      </c>
      <c r="E8" s="54">
        <v>118.0</v>
      </c>
      <c r="F8" s="62" t="s">
        <v>2334</v>
      </c>
      <c r="G8" s="55" t="s">
        <v>872</v>
      </c>
      <c r="H8" s="55" t="s">
        <v>1093</v>
      </c>
      <c r="I8" s="55" t="s">
        <v>1094</v>
      </c>
      <c r="J8" s="55" t="s">
        <v>1095</v>
      </c>
      <c r="K8" s="55" t="s">
        <v>30</v>
      </c>
      <c r="L8" s="55" t="s">
        <v>1096</v>
      </c>
      <c r="M8" s="55" t="s">
        <v>1097</v>
      </c>
      <c r="N8" s="55">
        <v>86.0</v>
      </c>
      <c r="O8" s="57">
        <v>8.2</v>
      </c>
      <c r="P8" s="58">
        <v>226372.0</v>
      </c>
      <c r="Q8" s="55" t="s">
        <v>1098</v>
      </c>
      <c r="R8" s="55" t="s">
        <v>34</v>
      </c>
      <c r="S8" s="56">
        <v>42372.0</v>
      </c>
      <c r="T8" s="30">
        <v>3.6262783E7</v>
      </c>
      <c r="U8" s="55" t="s">
        <v>1099</v>
      </c>
      <c r="V8" s="59" t="s">
        <v>1100</v>
      </c>
      <c r="W8" s="55"/>
      <c r="X8" s="55" t="s">
        <v>101</v>
      </c>
      <c r="Y8" s="55">
        <f t="shared" si="1"/>
        <v>0</v>
      </c>
      <c r="Z8" s="55" t="str">
        <f t="shared" si="2"/>
        <v>Drama</v>
      </c>
      <c r="AA8" s="51"/>
      <c r="AB8" s="51"/>
    </row>
    <row r="9" hidden="1">
      <c r="A9" s="54">
        <v>107.0</v>
      </c>
      <c r="B9" s="55" t="s">
        <v>1101</v>
      </c>
      <c r="C9" s="54">
        <v>2016.0</v>
      </c>
      <c r="D9" s="55" t="s">
        <v>1102</v>
      </c>
      <c r="E9" s="54">
        <v>128.0</v>
      </c>
      <c r="F9" s="55" t="s">
        <v>1103</v>
      </c>
      <c r="G9" s="55" t="s">
        <v>255</v>
      </c>
      <c r="H9" s="55" t="s">
        <v>255</v>
      </c>
      <c r="I9" s="55" t="s">
        <v>1104</v>
      </c>
      <c r="J9" s="55" t="s">
        <v>1105</v>
      </c>
      <c r="K9" s="55" t="s">
        <v>30</v>
      </c>
      <c r="L9" s="55" t="s">
        <v>31</v>
      </c>
      <c r="M9" s="55" t="s">
        <v>1106</v>
      </c>
      <c r="N9" s="55">
        <v>93.0</v>
      </c>
      <c r="O9" s="57">
        <v>8.2</v>
      </c>
      <c r="P9" s="58">
        <v>272059.0</v>
      </c>
      <c r="Q9" s="55" t="s">
        <v>1107</v>
      </c>
      <c r="R9" s="55" t="s">
        <v>34</v>
      </c>
      <c r="S9" s="55" t="s">
        <v>1108</v>
      </c>
      <c r="T9" s="30">
        <v>4.46092357E8</v>
      </c>
      <c r="U9" s="55" t="s">
        <v>1109</v>
      </c>
      <c r="V9" s="59" t="s">
        <v>1110</v>
      </c>
      <c r="W9" s="55"/>
      <c r="X9" s="55" t="s">
        <v>1111</v>
      </c>
      <c r="Y9" s="55">
        <f t="shared" si="1"/>
        <v>0</v>
      </c>
      <c r="Z9" s="55" t="str">
        <f t="shared" si="2"/>
        <v>Comedy</v>
      </c>
      <c r="AA9" s="51"/>
      <c r="AB9" s="51"/>
    </row>
    <row r="10" hidden="1">
      <c r="A10" s="54">
        <v>108.0</v>
      </c>
      <c r="B10" s="55" t="s">
        <v>1112</v>
      </c>
      <c r="C10" s="54">
        <v>2017.0</v>
      </c>
      <c r="D10" s="56">
        <v>42797.0</v>
      </c>
      <c r="E10" s="54">
        <v>137.0</v>
      </c>
      <c r="F10" s="55" t="s">
        <v>1113</v>
      </c>
      <c r="G10" s="55" t="s">
        <v>680</v>
      </c>
      <c r="H10" s="55" t="s">
        <v>1114</v>
      </c>
      <c r="I10" s="55" t="s">
        <v>1115</v>
      </c>
      <c r="J10" s="55" t="s">
        <v>1116</v>
      </c>
      <c r="K10" s="55" t="s">
        <v>428</v>
      </c>
      <c r="L10" s="55" t="s">
        <v>1117</v>
      </c>
      <c r="M10" s="55" t="s">
        <v>1118</v>
      </c>
      <c r="N10" s="55">
        <v>77.0</v>
      </c>
      <c r="O10" s="57">
        <v>8.3</v>
      </c>
      <c r="P10" s="58">
        <v>316354.0</v>
      </c>
      <c r="Q10" s="55" t="s">
        <v>1119</v>
      </c>
      <c r="R10" s="55" t="s">
        <v>34</v>
      </c>
      <c r="S10" s="55" t="s">
        <v>1120</v>
      </c>
      <c r="T10" s="30">
        <v>6.1917995E8</v>
      </c>
      <c r="U10" s="55" t="s">
        <v>135</v>
      </c>
      <c r="V10" s="59" t="s">
        <v>1121</v>
      </c>
      <c r="W10" s="55"/>
      <c r="X10" s="55" t="s">
        <v>115</v>
      </c>
      <c r="Y10" s="55">
        <f t="shared" si="1"/>
        <v>1</v>
      </c>
      <c r="Z10" s="55" t="str">
        <f t="shared" si="2"/>
        <v>Action</v>
      </c>
      <c r="AA10" s="51"/>
      <c r="AB10" s="51"/>
    </row>
    <row r="11" hidden="1">
      <c r="A11" s="54">
        <v>114.0</v>
      </c>
      <c r="B11" s="55" t="s">
        <v>1168</v>
      </c>
      <c r="C11" s="54">
        <v>2011.0</v>
      </c>
      <c r="D11" s="56">
        <v>40795.0</v>
      </c>
      <c r="E11" s="54">
        <v>140.0</v>
      </c>
      <c r="F11" s="55" t="s">
        <v>1169</v>
      </c>
      <c r="G11" s="55" t="s">
        <v>501</v>
      </c>
      <c r="H11" s="55" t="s">
        <v>1170</v>
      </c>
      <c r="I11" s="55" t="s">
        <v>1171</v>
      </c>
      <c r="J11" s="55" t="s">
        <v>1172</v>
      </c>
      <c r="K11" s="55" t="s">
        <v>428</v>
      </c>
      <c r="L11" s="55" t="s">
        <v>31</v>
      </c>
      <c r="M11" s="55" t="s">
        <v>1173</v>
      </c>
      <c r="N11" s="55">
        <v>71.0</v>
      </c>
      <c r="O11" s="57">
        <v>8.2</v>
      </c>
      <c r="P11" s="58">
        <v>358261.0</v>
      </c>
      <c r="Q11" s="55" t="s">
        <v>1174</v>
      </c>
      <c r="R11" s="55" t="s">
        <v>34</v>
      </c>
      <c r="S11" s="55" t="s">
        <v>1175</v>
      </c>
      <c r="T11" s="30">
        <v>2.3057115E7</v>
      </c>
      <c r="U11" s="55" t="s">
        <v>1176</v>
      </c>
      <c r="V11" s="59" t="s">
        <v>1177</v>
      </c>
      <c r="W11" s="55"/>
      <c r="X11" s="55" t="s">
        <v>664</v>
      </c>
      <c r="Y11" s="55">
        <f t="shared" si="1"/>
        <v>0</v>
      </c>
      <c r="Z11" s="55" t="str">
        <f t="shared" si="2"/>
        <v>Action</v>
      </c>
      <c r="AA11" s="51"/>
      <c r="AB11" s="51"/>
    </row>
    <row r="12">
      <c r="A12" s="54">
        <v>116.0</v>
      </c>
      <c r="B12" s="55" t="s">
        <v>1188</v>
      </c>
      <c r="C12" s="54">
        <v>2013.0</v>
      </c>
      <c r="D12" s="55" t="s">
        <v>1189</v>
      </c>
      <c r="E12" s="54">
        <v>180.0</v>
      </c>
      <c r="F12" s="55" t="s">
        <v>1190</v>
      </c>
      <c r="G12" s="55" t="s">
        <v>205</v>
      </c>
      <c r="H12" s="55" t="s">
        <v>1191</v>
      </c>
      <c r="I12" s="55" t="s">
        <v>1192</v>
      </c>
      <c r="J12" s="55" t="s">
        <v>1193</v>
      </c>
      <c r="K12" s="55" t="s">
        <v>354</v>
      </c>
      <c r="L12" s="55" t="s">
        <v>31</v>
      </c>
      <c r="M12" s="55" t="s">
        <v>1194</v>
      </c>
      <c r="N12" s="55">
        <v>75.0</v>
      </c>
      <c r="O12" s="57">
        <v>8.2</v>
      </c>
      <c r="P12" s="58">
        <v>874371.0</v>
      </c>
      <c r="Q12" s="55" t="s">
        <v>1195</v>
      </c>
      <c r="R12" s="55" t="s">
        <v>34</v>
      </c>
      <c r="S12" s="55" t="s">
        <v>1196</v>
      </c>
      <c r="T12" s="30">
        <v>3.92000694E8</v>
      </c>
      <c r="U12" s="55" t="s">
        <v>1197</v>
      </c>
      <c r="V12" s="59" t="s">
        <v>1198</v>
      </c>
      <c r="W12" s="55"/>
      <c r="X12" s="55" t="s">
        <v>1199</v>
      </c>
      <c r="Y12" s="55">
        <f t="shared" si="1"/>
        <v>0</v>
      </c>
      <c r="Z12" s="55" t="str">
        <f t="shared" si="2"/>
        <v>Biography</v>
      </c>
      <c r="AA12" s="60">
        <f> Average(O12,O13,O18,O26,O30)</f>
        <v>8.14</v>
      </c>
      <c r="AB12" s="63">
        <f>Average(T12,T13,T18,T26,T30)</f>
        <v>225780977.2</v>
      </c>
    </row>
    <row r="13">
      <c r="A13" s="54">
        <v>118.0</v>
      </c>
      <c r="B13" s="55" t="s">
        <v>1209</v>
      </c>
      <c r="C13" s="54">
        <v>2016.0</v>
      </c>
      <c r="D13" s="56">
        <v>42471.0</v>
      </c>
      <c r="E13" s="54">
        <v>139.0</v>
      </c>
      <c r="F13" s="55" t="s">
        <v>86</v>
      </c>
      <c r="G13" s="55" t="s">
        <v>673</v>
      </c>
      <c r="H13" s="55" t="s">
        <v>1210</v>
      </c>
      <c r="I13" s="55" t="s">
        <v>1211</v>
      </c>
      <c r="J13" s="55" t="s">
        <v>1212</v>
      </c>
      <c r="K13" s="55" t="s">
        <v>1213</v>
      </c>
      <c r="L13" s="55" t="s">
        <v>1214</v>
      </c>
      <c r="M13" s="55" t="s">
        <v>1215</v>
      </c>
      <c r="N13" s="55">
        <v>71.0</v>
      </c>
      <c r="O13" s="57">
        <v>8.2</v>
      </c>
      <c r="P13" s="58">
        <v>221901.0</v>
      </c>
      <c r="Q13" s="55" t="s">
        <v>1216</v>
      </c>
      <c r="R13" s="55" t="s">
        <v>34</v>
      </c>
      <c r="S13" s="55" t="s">
        <v>1217</v>
      </c>
      <c r="T13" s="30">
        <v>1.75302354E8</v>
      </c>
      <c r="U13" s="55" t="s">
        <v>1218</v>
      </c>
      <c r="V13" s="59" t="s">
        <v>1219</v>
      </c>
      <c r="W13" s="55"/>
      <c r="X13" s="55" t="s">
        <v>1220</v>
      </c>
      <c r="Y13" s="55">
        <f t="shared" si="1"/>
        <v>0</v>
      </c>
      <c r="Z13" s="55" t="str">
        <f t="shared" si="2"/>
        <v>Biography</v>
      </c>
      <c r="AA13" s="51"/>
      <c r="AB13" s="51"/>
    </row>
    <row r="14" hidden="1">
      <c r="A14" s="54">
        <v>138.0</v>
      </c>
      <c r="B14" s="55" t="s">
        <v>1394</v>
      </c>
      <c r="C14" s="54">
        <v>2014.0</v>
      </c>
      <c r="D14" s="56">
        <v>41708.0</v>
      </c>
      <c r="E14" s="54">
        <v>149.0</v>
      </c>
      <c r="F14" s="55" t="s">
        <v>237</v>
      </c>
      <c r="G14" s="55" t="s">
        <v>128</v>
      </c>
      <c r="H14" s="55" t="s">
        <v>1395</v>
      </c>
      <c r="I14" s="55" t="s">
        <v>1396</v>
      </c>
      <c r="J14" s="55" t="s">
        <v>1397</v>
      </c>
      <c r="K14" s="55" t="s">
        <v>30</v>
      </c>
      <c r="L14" s="55" t="s">
        <v>31</v>
      </c>
      <c r="M14" s="55" t="s">
        <v>1398</v>
      </c>
      <c r="N14" s="55">
        <v>79.0</v>
      </c>
      <c r="O14" s="57">
        <v>8.1</v>
      </c>
      <c r="P14" s="58">
        <v>640332.0</v>
      </c>
      <c r="Q14" s="55" t="s">
        <v>1399</v>
      </c>
      <c r="R14" s="55" t="s">
        <v>34</v>
      </c>
      <c r="S14" s="55" t="s">
        <v>1400</v>
      </c>
      <c r="T14" s="30">
        <v>3.69330363E8</v>
      </c>
      <c r="U14" s="55" t="s">
        <v>135</v>
      </c>
      <c r="V14" s="59" t="s">
        <v>1401</v>
      </c>
      <c r="W14" s="55"/>
      <c r="X14" s="55" t="s">
        <v>1402</v>
      </c>
      <c r="Y14" s="55">
        <f t="shared" si="1"/>
        <v>1</v>
      </c>
      <c r="Z14" s="55" t="str">
        <f t="shared" si="2"/>
        <v>Crime</v>
      </c>
      <c r="AA14" s="51"/>
      <c r="AB14" s="51"/>
    </row>
    <row r="15" hidden="1">
      <c r="A15" s="54">
        <v>143.0</v>
      </c>
      <c r="B15" s="55" t="s">
        <v>1439</v>
      </c>
      <c r="C15" s="54">
        <v>2013.0</v>
      </c>
      <c r="D15" s="55" t="s">
        <v>1440</v>
      </c>
      <c r="E15" s="54">
        <v>123.0</v>
      </c>
      <c r="F15" s="55" t="s">
        <v>1441</v>
      </c>
      <c r="G15" s="55" t="s">
        <v>1151</v>
      </c>
      <c r="H15" s="55" t="s">
        <v>1442</v>
      </c>
      <c r="I15" s="55" t="s">
        <v>1443</v>
      </c>
      <c r="J15" s="55" t="s">
        <v>1444</v>
      </c>
      <c r="K15" s="55" t="s">
        <v>1445</v>
      </c>
      <c r="L15" s="55" t="s">
        <v>1446</v>
      </c>
      <c r="M15" s="55" t="s">
        <v>1447</v>
      </c>
      <c r="N15" s="55">
        <v>75.0</v>
      </c>
      <c r="O15" s="57">
        <v>8.1</v>
      </c>
      <c r="P15" s="58">
        <v>341336.0</v>
      </c>
      <c r="Q15" s="55" t="s">
        <v>1448</v>
      </c>
      <c r="R15" s="55" t="s">
        <v>34</v>
      </c>
      <c r="S15" s="55" t="s">
        <v>1449</v>
      </c>
      <c r="T15" s="30">
        <v>9.0247624E7</v>
      </c>
      <c r="U15" s="55" t="s">
        <v>94</v>
      </c>
      <c r="V15" s="59" t="s">
        <v>1450</v>
      </c>
      <c r="W15" s="55"/>
      <c r="X15" s="55" t="s">
        <v>1451</v>
      </c>
      <c r="Y15" s="55">
        <f t="shared" si="1"/>
        <v>0</v>
      </c>
      <c r="Z15" s="55" t="str">
        <f t="shared" si="2"/>
        <v>Action</v>
      </c>
      <c r="AA15" s="51"/>
      <c r="AB15" s="51"/>
    </row>
    <row r="16" hidden="1">
      <c r="A16" s="54">
        <v>146.0</v>
      </c>
      <c r="B16" s="55" t="s">
        <v>1468</v>
      </c>
      <c r="C16" s="54">
        <v>2014.0</v>
      </c>
      <c r="D16" s="56">
        <v>41924.0</v>
      </c>
      <c r="E16" s="54">
        <v>93.0</v>
      </c>
      <c r="F16" s="55" t="s">
        <v>593</v>
      </c>
      <c r="G16" s="55" t="s">
        <v>1469</v>
      </c>
      <c r="H16" s="55" t="s">
        <v>1470</v>
      </c>
      <c r="I16" s="55" t="s">
        <v>1471</v>
      </c>
      <c r="J16" s="55" t="s">
        <v>1472</v>
      </c>
      <c r="K16" s="55" t="s">
        <v>1473</v>
      </c>
      <c r="L16" s="55" t="s">
        <v>1474</v>
      </c>
      <c r="M16" s="55" t="s">
        <v>1475</v>
      </c>
      <c r="N16" s="55">
        <v>85.0</v>
      </c>
      <c r="O16" s="57">
        <v>8.1</v>
      </c>
      <c r="P16" s="58">
        <v>33478.0</v>
      </c>
      <c r="Q16" s="55" t="s">
        <v>1476</v>
      </c>
      <c r="R16" s="55" t="s">
        <v>34</v>
      </c>
      <c r="S16" s="55" t="s">
        <v>1477</v>
      </c>
      <c r="T16" s="30">
        <v>857524.0</v>
      </c>
      <c r="U16" s="55" t="s">
        <v>1478</v>
      </c>
      <c r="V16" s="59" t="s">
        <v>1479</v>
      </c>
      <c r="W16" s="55"/>
      <c r="X16" s="55" t="s">
        <v>1480</v>
      </c>
      <c r="Y16" s="55">
        <f t="shared" si="1"/>
        <v>1</v>
      </c>
      <c r="Z16" s="55" t="str">
        <f t="shared" si="2"/>
        <v>Animation</v>
      </c>
      <c r="AA16" s="51"/>
      <c r="AB16" s="51"/>
    </row>
    <row r="17" hidden="1">
      <c r="A17" s="54">
        <v>154.0</v>
      </c>
      <c r="B17" s="55" t="s">
        <v>1544</v>
      </c>
      <c r="C17" s="54">
        <v>2015.0</v>
      </c>
      <c r="D17" s="55" t="s">
        <v>1545</v>
      </c>
      <c r="E17" s="54">
        <v>128.0</v>
      </c>
      <c r="F17" s="55" t="s">
        <v>1546</v>
      </c>
      <c r="G17" s="55" t="s">
        <v>1480</v>
      </c>
      <c r="H17" s="55" t="s">
        <v>1547</v>
      </c>
      <c r="I17" s="55" t="s">
        <v>1548</v>
      </c>
      <c r="J17" s="55" t="s">
        <v>1549</v>
      </c>
      <c r="K17" s="55" t="s">
        <v>30</v>
      </c>
      <c r="L17" s="55" t="s">
        <v>1550</v>
      </c>
      <c r="M17" s="55" t="s">
        <v>1551</v>
      </c>
      <c r="N17" s="55">
        <v>93.0</v>
      </c>
      <c r="O17" s="57">
        <v>8.1</v>
      </c>
      <c r="P17" s="58">
        <v>274216.0</v>
      </c>
      <c r="Q17" s="55" t="s">
        <v>1552</v>
      </c>
      <c r="R17" s="55" t="s">
        <v>34</v>
      </c>
      <c r="S17" s="55" t="s">
        <v>1553</v>
      </c>
      <c r="T17" s="30">
        <v>9.8275238E7</v>
      </c>
      <c r="U17" s="55" t="s">
        <v>1554</v>
      </c>
      <c r="V17" s="59" t="s">
        <v>1555</v>
      </c>
      <c r="W17" s="55"/>
      <c r="X17" s="55" t="s">
        <v>1556</v>
      </c>
      <c r="Y17" s="55">
        <f t="shared" si="1"/>
        <v>0</v>
      </c>
      <c r="Z17" s="55" t="str">
        <f t="shared" si="2"/>
        <v>Crime</v>
      </c>
      <c r="AA17" s="51"/>
      <c r="AB17" s="51"/>
    </row>
    <row r="18">
      <c r="A18" s="54">
        <v>158.0</v>
      </c>
      <c r="B18" s="55" t="s">
        <v>1579</v>
      </c>
      <c r="C18" s="54">
        <v>2013.0</v>
      </c>
      <c r="D18" s="56">
        <v>41497.0</v>
      </c>
      <c r="E18" s="54">
        <v>134.0</v>
      </c>
      <c r="F18" s="55" t="s">
        <v>86</v>
      </c>
      <c r="G18" s="55" t="s">
        <v>1375</v>
      </c>
      <c r="H18" s="55" t="s">
        <v>1580</v>
      </c>
      <c r="I18" s="55" t="s">
        <v>1581</v>
      </c>
      <c r="J18" s="55" t="s">
        <v>1582</v>
      </c>
      <c r="K18" s="55" t="s">
        <v>30</v>
      </c>
      <c r="L18" s="55" t="s">
        <v>69</v>
      </c>
      <c r="M18" s="55" t="s">
        <v>1583</v>
      </c>
      <c r="N18" s="55">
        <v>96.0</v>
      </c>
      <c r="O18" s="57">
        <v>8.1</v>
      </c>
      <c r="P18" s="58">
        <v>490387.0</v>
      </c>
      <c r="Q18" s="55" t="s">
        <v>1584</v>
      </c>
      <c r="R18" s="55" t="s">
        <v>34</v>
      </c>
      <c r="S18" s="56">
        <v>41732.0</v>
      </c>
      <c r="T18" s="30">
        <v>1.87733202E8</v>
      </c>
      <c r="U18" s="55" t="s">
        <v>1585</v>
      </c>
      <c r="V18" s="59" t="s">
        <v>1586</v>
      </c>
      <c r="W18" s="55"/>
      <c r="X18" s="55"/>
      <c r="Y18" s="55"/>
      <c r="Z18" s="55" t="str">
        <f t="shared" si="2"/>
        <v>Biography</v>
      </c>
      <c r="AA18" s="51"/>
      <c r="AB18" s="51"/>
    </row>
    <row r="19" hidden="1">
      <c r="A19" s="54">
        <v>159.0</v>
      </c>
      <c r="B19" s="55" t="s">
        <v>1587</v>
      </c>
      <c r="C19" s="54">
        <v>2014.0</v>
      </c>
      <c r="D19" s="55" t="s">
        <v>1588</v>
      </c>
      <c r="E19" s="54">
        <v>99.0</v>
      </c>
      <c r="F19" s="55" t="s">
        <v>1022</v>
      </c>
      <c r="G19" s="55" t="s">
        <v>1524</v>
      </c>
      <c r="H19" s="55" t="s">
        <v>1589</v>
      </c>
      <c r="I19" s="55" t="s">
        <v>1590</v>
      </c>
      <c r="J19" s="55" t="s">
        <v>1591</v>
      </c>
      <c r="K19" s="55" t="s">
        <v>354</v>
      </c>
      <c r="L19" s="55" t="s">
        <v>132</v>
      </c>
      <c r="M19" s="55" t="s">
        <v>1592</v>
      </c>
      <c r="N19" s="55">
        <v>88.0</v>
      </c>
      <c r="O19" s="57">
        <v>8.1</v>
      </c>
      <c r="P19" s="58">
        <v>537323.0</v>
      </c>
      <c r="Q19" s="55" t="s">
        <v>1593</v>
      </c>
      <c r="R19" s="55" t="s">
        <v>34</v>
      </c>
      <c r="S19" s="55" t="s">
        <v>1594</v>
      </c>
      <c r="T19" s="30">
        <v>1.72936941E8</v>
      </c>
      <c r="U19" s="55" t="s">
        <v>1585</v>
      </c>
      <c r="V19" s="59" t="s">
        <v>1595</v>
      </c>
      <c r="W19" s="55"/>
      <c r="X19" s="55"/>
      <c r="Y19" s="55"/>
      <c r="Z19" s="55" t="str">
        <f t="shared" si="2"/>
        <v>Adventure</v>
      </c>
      <c r="AA19" s="51"/>
      <c r="AB19" s="51"/>
    </row>
    <row r="20" hidden="1">
      <c r="A20" s="54">
        <v>160.0</v>
      </c>
      <c r="B20" s="55" t="s">
        <v>1596</v>
      </c>
      <c r="C20" s="54">
        <v>2015.0</v>
      </c>
      <c r="D20" s="55" t="s">
        <v>1597</v>
      </c>
      <c r="E20" s="54">
        <v>120.0</v>
      </c>
      <c r="F20" s="55" t="s">
        <v>174</v>
      </c>
      <c r="G20" s="55" t="s">
        <v>528</v>
      </c>
      <c r="H20" s="55" t="s">
        <v>1598</v>
      </c>
      <c r="I20" s="55" t="s">
        <v>1599</v>
      </c>
      <c r="J20" s="55" t="s">
        <v>1600</v>
      </c>
      <c r="K20" s="55" t="s">
        <v>536</v>
      </c>
      <c r="L20" s="55" t="s">
        <v>1214</v>
      </c>
      <c r="M20" s="55" t="s">
        <v>1601</v>
      </c>
      <c r="N20" s="55">
        <v>90.0</v>
      </c>
      <c r="O20" s="57">
        <v>8.1</v>
      </c>
      <c r="P20" s="58">
        <v>638510.0</v>
      </c>
      <c r="Q20" s="55" t="s">
        <v>1602</v>
      </c>
      <c r="R20" s="55" t="s">
        <v>34</v>
      </c>
      <c r="S20" s="56">
        <v>42013.0</v>
      </c>
      <c r="T20" s="30">
        <v>3.75209362E8</v>
      </c>
      <c r="U20" s="55" t="s">
        <v>213</v>
      </c>
      <c r="V20" s="59" t="s">
        <v>1603</v>
      </c>
      <c r="W20" s="55"/>
      <c r="X20" s="55"/>
      <c r="Y20" s="55"/>
      <c r="Z20" s="55" t="str">
        <f t="shared" si="2"/>
        <v>Action</v>
      </c>
      <c r="AA20" s="51"/>
      <c r="AB20" s="51"/>
    </row>
    <row r="21" hidden="1">
      <c r="A21" s="54">
        <v>166.0</v>
      </c>
      <c r="B21" s="55" t="s">
        <v>1648</v>
      </c>
      <c r="C21" s="54">
        <v>2017.0</v>
      </c>
      <c r="D21" s="56">
        <v>42923.0</v>
      </c>
      <c r="E21" s="54">
        <v>133.0</v>
      </c>
      <c r="F21" s="55" t="s">
        <v>174</v>
      </c>
      <c r="G21" s="55" t="s">
        <v>802</v>
      </c>
      <c r="H21" s="55" t="s">
        <v>1649</v>
      </c>
      <c r="I21" s="55" t="s">
        <v>1650</v>
      </c>
      <c r="J21" s="55" t="s">
        <v>1651</v>
      </c>
      <c r="K21" s="55" t="s">
        <v>30</v>
      </c>
      <c r="L21" s="55" t="s">
        <v>31</v>
      </c>
      <c r="M21" s="55"/>
      <c r="N21" s="55">
        <v>73.0</v>
      </c>
      <c r="O21" s="57">
        <v>8.1</v>
      </c>
      <c r="P21" s="58">
        <v>64044.0</v>
      </c>
      <c r="Q21" s="55" t="s">
        <v>1652</v>
      </c>
      <c r="R21" s="55" t="s">
        <v>34</v>
      </c>
      <c r="S21" s="55"/>
      <c r="T21" s="30">
        <v>8.80166924E8</v>
      </c>
      <c r="U21" s="55" t="s">
        <v>539</v>
      </c>
      <c r="V21" s="59" t="s">
        <v>1653</v>
      </c>
      <c r="W21" s="55"/>
      <c r="X21" s="55"/>
      <c r="Y21" s="55"/>
      <c r="Z21" s="55" t="str">
        <f t="shared" si="2"/>
        <v>Action</v>
      </c>
      <c r="AA21" s="51"/>
      <c r="AB21" s="51"/>
    </row>
    <row r="22" hidden="1">
      <c r="A22" s="54">
        <v>169.0</v>
      </c>
      <c r="B22" s="55" t="s">
        <v>1670</v>
      </c>
      <c r="C22" s="54">
        <v>2011.0</v>
      </c>
      <c r="D22" s="55" t="s">
        <v>1671</v>
      </c>
      <c r="E22" s="54">
        <v>130.0</v>
      </c>
      <c r="F22" s="55" t="s">
        <v>100</v>
      </c>
      <c r="G22" s="55" t="s">
        <v>325</v>
      </c>
      <c r="H22" s="55" t="s">
        <v>1672</v>
      </c>
      <c r="I22" s="55" t="s">
        <v>1673</v>
      </c>
      <c r="J22" s="55" t="s">
        <v>1674</v>
      </c>
      <c r="K22" s="55" t="s">
        <v>30</v>
      </c>
      <c r="L22" s="55" t="s">
        <v>69</v>
      </c>
      <c r="M22" s="55" t="s">
        <v>1675</v>
      </c>
      <c r="N22" s="55">
        <v>87.0</v>
      </c>
      <c r="O22" s="57">
        <v>8.1</v>
      </c>
      <c r="P22" s="58">
        <v>594362.0</v>
      </c>
      <c r="Q22" s="55" t="s">
        <v>1676</v>
      </c>
      <c r="R22" s="55" t="s">
        <v>34</v>
      </c>
      <c r="S22" s="56">
        <v>40858.0</v>
      </c>
      <c r="T22" s="30">
        <v>1.342510594E9</v>
      </c>
      <c r="U22" s="55" t="s">
        <v>180</v>
      </c>
      <c r="V22" s="59" t="s">
        <v>1677</v>
      </c>
      <c r="W22" s="55"/>
      <c r="X22" s="55"/>
      <c r="Y22" s="55"/>
      <c r="Z22" s="55" t="str">
        <f t="shared" si="2"/>
        <v>Adventure</v>
      </c>
      <c r="AA22" s="51"/>
      <c r="AB22" s="51"/>
    </row>
    <row r="23" hidden="1">
      <c r="A23" s="54">
        <v>170.0</v>
      </c>
      <c r="B23" s="55" t="s">
        <v>1678</v>
      </c>
      <c r="C23" s="54">
        <v>2015.0</v>
      </c>
      <c r="D23" s="55" t="s">
        <v>1679</v>
      </c>
      <c r="E23" s="54">
        <v>136.0</v>
      </c>
      <c r="F23" s="55" t="s">
        <v>161</v>
      </c>
      <c r="G23" s="55" t="s">
        <v>642</v>
      </c>
      <c r="H23" s="55" t="s">
        <v>1680</v>
      </c>
      <c r="I23" s="55" t="s">
        <v>1681</v>
      </c>
      <c r="J23" s="55" t="s">
        <v>1682</v>
      </c>
      <c r="K23" s="55" t="s">
        <v>30</v>
      </c>
      <c r="L23" s="55" t="s">
        <v>31</v>
      </c>
      <c r="M23" s="55" t="s">
        <v>1683</v>
      </c>
      <c r="N23" s="55">
        <v>81.0</v>
      </c>
      <c r="O23" s="57">
        <v>8.1</v>
      </c>
      <c r="P23" s="58">
        <v>665521.0</v>
      </c>
      <c r="Q23" s="55" t="s">
        <v>1684</v>
      </c>
      <c r="R23" s="55" t="s">
        <v>34</v>
      </c>
      <c r="S23" s="56">
        <v>42494.0</v>
      </c>
      <c r="T23" s="30">
        <v>2.068223624E9</v>
      </c>
      <c r="U23" s="55" t="s">
        <v>600</v>
      </c>
      <c r="V23" s="59" t="s">
        <v>1685</v>
      </c>
      <c r="W23" s="55"/>
      <c r="X23" s="55"/>
      <c r="Y23" s="55"/>
      <c r="Z23" s="55" t="str">
        <f t="shared" si="2"/>
        <v>Action</v>
      </c>
      <c r="AA23" s="51"/>
      <c r="AB23" s="51"/>
    </row>
    <row r="24" hidden="1">
      <c r="A24" s="54">
        <v>177.0</v>
      </c>
      <c r="B24" s="55" t="s">
        <v>1731</v>
      </c>
      <c r="C24" s="54">
        <v>2013.0</v>
      </c>
      <c r="D24" s="55" t="s">
        <v>1732</v>
      </c>
      <c r="E24" s="54">
        <v>153.0</v>
      </c>
      <c r="F24" s="55" t="s">
        <v>237</v>
      </c>
      <c r="G24" s="55" t="s">
        <v>348</v>
      </c>
      <c r="H24" s="55" t="s">
        <v>1733</v>
      </c>
      <c r="I24" s="55" t="s">
        <v>1734</v>
      </c>
      <c r="J24" s="55" t="s">
        <v>1735</v>
      </c>
      <c r="K24" s="55" t="s">
        <v>30</v>
      </c>
      <c r="L24" s="55" t="s">
        <v>31</v>
      </c>
      <c r="M24" s="55" t="s">
        <v>1736</v>
      </c>
      <c r="N24" s="55">
        <v>74.0</v>
      </c>
      <c r="O24" s="57">
        <v>8.1</v>
      </c>
      <c r="P24" s="58">
        <v>436571.0</v>
      </c>
      <c r="Q24" s="55" t="s">
        <v>1737</v>
      </c>
      <c r="R24" s="55" t="s">
        <v>34</v>
      </c>
      <c r="S24" s="55" t="s">
        <v>1738</v>
      </c>
      <c r="T24" s="30">
        <v>1.22126687E8</v>
      </c>
      <c r="U24" s="55" t="s">
        <v>213</v>
      </c>
      <c r="V24" s="59" t="s">
        <v>1739</v>
      </c>
      <c r="W24" s="55"/>
      <c r="X24" s="55"/>
      <c r="Y24" s="55"/>
      <c r="Z24" s="55" t="str">
        <f t="shared" si="2"/>
        <v>Crime</v>
      </c>
      <c r="AA24" s="51"/>
      <c r="AB24" s="51"/>
    </row>
    <row r="25" hidden="1">
      <c r="A25" s="54">
        <v>193.0</v>
      </c>
      <c r="B25" s="55" t="s">
        <v>1862</v>
      </c>
      <c r="C25" s="54">
        <v>2011.0</v>
      </c>
      <c r="D25" s="56">
        <v>40824.0</v>
      </c>
      <c r="E25" s="54">
        <v>146.0</v>
      </c>
      <c r="F25" s="62" t="s">
        <v>2334</v>
      </c>
      <c r="G25" s="55" t="s">
        <v>1402</v>
      </c>
      <c r="H25" s="55" t="s">
        <v>1863</v>
      </c>
      <c r="I25" s="55" t="s">
        <v>1864</v>
      </c>
      <c r="J25" s="55" t="s">
        <v>1865</v>
      </c>
      <c r="K25" s="55" t="s">
        <v>30</v>
      </c>
      <c r="L25" s="55" t="s">
        <v>1866</v>
      </c>
      <c r="M25" s="55" t="s">
        <v>1867</v>
      </c>
      <c r="N25" s="55">
        <v>62.0</v>
      </c>
      <c r="O25" s="57">
        <v>8.1</v>
      </c>
      <c r="P25" s="58">
        <v>344326.0</v>
      </c>
      <c r="Q25" s="55" t="s">
        <v>1868</v>
      </c>
      <c r="R25" s="55" t="s">
        <v>34</v>
      </c>
      <c r="S25" s="56">
        <v>40706.0</v>
      </c>
      <c r="T25" s="30">
        <v>2.16639112E8</v>
      </c>
      <c r="U25" s="55" t="s">
        <v>1869</v>
      </c>
      <c r="V25" s="59" t="s">
        <v>1870</v>
      </c>
      <c r="W25" s="55"/>
      <c r="X25" s="55"/>
      <c r="Y25" s="55"/>
      <c r="Z25" s="55" t="str">
        <f t="shared" si="2"/>
        <v>Drama</v>
      </c>
      <c r="AA25" s="51"/>
      <c r="AB25" s="51"/>
    </row>
    <row r="26">
      <c r="A26" s="54">
        <v>198.0</v>
      </c>
      <c r="B26" s="55" t="s">
        <v>1903</v>
      </c>
      <c r="C26" s="54">
        <v>2016.0</v>
      </c>
      <c r="D26" s="56">
        <v>42887.0</v>
      </c>
      <c r="E26" s="54">
        <v>118.0</v>
      </c>
      <c r="F26" s="55" t="s">
        <v>1150</v>
      </c>
      <c r="G26" s="55" t="s">
        <v>480</v>
      </c>
      <c r="H26" s="55" t="s">
        <v>1904</v>
      </c>
      <c r="I26" s="55" t="s">
        <v>1905</v>
      </c>
      <c r="J26" s="55" t="s">
        <v>1906</v>
      </c>
      <c r="K26" s="55" t="s">
        <v>1907</v>
      </c>
      <c r="L26" s="55" t="s">
        <v>1908</v>
      </c>
      <c r="M26" s="55" t="s">
        <v>1909</v>
      </c>
      <c r="N26" s="55">
        <v>69.0</v>
      </c>
      <c r="O26" s="57">
        <v>8.1</v>
      </c>
      <c r="P26" s="58">
        <v>113296.0</v>
      </c>
      <c r="Q26" s="55" t="s">
        <v>1910</v>
      </c>
      <c r="R26" s="55" t="s">
        <v>34</v>
      </c>
      <c r="S26" s="56">
        <v>43043.0</v>
      </c>
      <c r="T26" s="30">
        <v>1.40312928E8</v>
      </c>
      <c r="U26" s="55" t="s">
        <v>1911</v>
      </c>
      <c r="V26" s="59" t="s">
        <v>1912</v>
      </c>
      <c r="W26" s="55"/>
      <c r="X26" s="55"/>
      <c r="Y26" s="55"/>
      <c r="Z26" s="55" t="str">
        <f t="shared" si="2"/>
        <v>Biography</v>
      </c>
      <c r="AA26" s="51"/>
      <c r="AB26" s="51"/>
    </row>
    <row r="27" hidden="1">
      <c r="A27" s="54">
        <v>200.0</v>
      </c>
      <c r="B27" s="55" t="s">
        <v>1920</v>
      </c>
      <c r="C27" s="54">
        <v>2014.0</v>
      </c>
      <c r="D27" s="56">
        <v>41647.0</v>
      </c>
      <c r="E27" s="54">
        <v>121.0</v>
      </c>
      <c r="F27" s="55" t="s">
        <v>174</v>
      </c>
      <c r="G27" s="55" t="s">
        <v>670</v>
      </c>
      <c r="H27" s="55" t="s">
        <v>1921</v>
      </c>
      <c r="I27" s="55" t="s">
        <v>1922</v>
      </c>
      <c r="J27" s="55" t="s">
        <v>1923</v>
      </c>
      <c r="K27" s="55" t="s">
        <v>30</v>
      </c>
      <c r="L27" s="55" t="s">
        <v>69</v>
      </c>
      <c r="M27" s="55" t="s">
        <v>1924</v>
      </c>
      <c r="N27" s="55">
        <v>76.0</v>
      </c>
      <c r="O27" s="57">
        <v>8.1</v>
      </c>
      <c r="P27" s="58">
        <v>768444.0</v>
      </c>
      <c r="Q27" s="55" t="s">
        <v>1925</v>
      </c>
      <c r="R27" s="55" t="s">
        <v>34</v>
      </c>
      <c r="S27" s="56">
        <v>41894.0</v>
      </c>
      <c r="T27" s="30">
        <v>7.73350147E8</v>
      </c>
      <c r="U27" s="55" t="s">
        <v>600</v>
      </c>
      <c r="V27" s="59" t="s">
        <v>1926</v>
      </c>
      <c r="W27" s="55"/>
      <c r="X27" s="55"/>
      <c r="Y27" s="55"/>
      <c r="Z27" s="55" t="str">
        <f t="shared" si="2"/>
        <v>Action</v>
      </c>
      <c r="AA27" s="51"/>
      <c r="AB27" s="51"/>
    </row>
    <row r="28" hidden="1">
      <c r="A28" s="54">
        <v>203.0</v>
      </c>
      <c r="B28" s="55" t="s">
        <v>1943</v>
      </c>
      <c r="C28" s="54">
        <v>2016.0</v>
      </c>
      <c r="D28" s="56">
        <v>42463.0</v>
      </c>
      <c r="E28" s="54">
        <v>108.0</v>
      </c>
      <c r="F28" s="55" t="s">
        <v>794</v>
      </c>
      <c r="G28" s="55" t="s">
        <v>695</v>
      </c>
      <c r="H28" s="55" t="s">
        <v>1944</v>
      </c>
      <c r="I28" s="55" t="s">
        <v>1945</v>
      </c>
      <c r="J28" s="55" t="s">
        <v>1946</v>
      </c>
      <c r="K28" s="55" t="s">
        <v>30</v>
      </c>
      <c r="L28" s="55" t="s">
        <v>31</v>
      </c>
      <c r="M28" s="55" t="s">
        <v>1947</v>
      </c>
      <c r="N28" s="55">
        <v>78.0</v>
      </c>
      <c r="O28" s="57">
        <v>8.1</v>
      </c>
      <c r="P28" s="58">
        <v>304299.0</v>
      </c>
      <c r="Q28" s="55" t="s">
        <v>1948</v>
      </c>
      <c r="R28" s="55" t="s">
        <v>34</v>
      </c>
      <c r="S28" s="56">
        <v>42557.0</v>
      </c>
      <c r="T28" s="30">
        <v>1.023798144E9</v>
      </c>
      <c r="U28" s="55" t="s">
        <v>1949</v>
      </c>
      <c r="V28" s="59" t="s">
        <v>1950</v>
      </c>
      <c r="W28" s="55"/>
      <c r="X28" s="55"/>
      <c r="Y28" s="55"/>
      <c r="Z28" s="55" t="str">
        <f t="shared" si="2"/>
        <v>Animation</v>
      </c>
      <c r="AA28" s="51"/>
      <c r="AB28" s="51"/>
    </row>
    <row r="29" hidden="1">
      <c r="A29" s="54">
        <v>204.0</v>
      </c>
      <c r="B29" s="55" t="s">
        <v>1951</v>
      </c>
      <c r="C29" s="54">
        <v>2017.0</v>
      </c>
      <c r="D29" s="56">
        <v>42860.0</v>
      </c>
      <c r="E29" s="54">
        <v>136.0</v>
      </c>
      <c r="F29" s="55" t="s">
        <v>174</v>
      </c>
      <c r="G29" s="55" t="s">
        <v>670</v>
      </c>
      <c r="H29" s="55" t="s">
        <v>1952</v>
      </c>
      <c r="I29" s="55" t="s">
        <v>1922</v>
      </c>
      <c r="J29" s="55" t="s">
        <v>1953</v>
      </c>
      <c r="K29" s="55" t="s">
        <v>30</v>
      </c>
      <c r="L29" s="55" t="s">
        <v>31</v>
      </c>
      <c r="M29" s="55"/>
      <c r="N29" s="55">
        <v>67.0</v>
      </c>
      <c r="O29" s="57">
        <v>8.1</v>
      </c>
      <c r="P29" s="58">
        <v>175272.0</v>
      </c>
      <c r="Q29" s="55" t="s">
        <v>1954</v>
      </c>
      <c r="R29" s="55" t="s">
        <v>34</v>
      </c>
      <c r="S29" s="55"/>
      <c r="T29" s="30">
        <v>8.63756051E8</v>
      </c>
      <c r="U29" s="55" t="s">
        <v>600</v>
      </c>
      <c r="V29" s="59" t="s">
        <v>1955</v>
      </c>
      <c r="W29" s="55"/>
      <c r="X29" s="55"/>
      <c r="Y29" s="55"/>
      <c r="Z29" s="55" t="str">
        <f t="shared" si="2"/>
        <v>Action</v>
      </c>
      <c r="AA29" s="51"/>
      <c r="AB29" s="51"/>
    </row>
    <row r="30">
      <c r="A30" s="54">
        <v>207.0</v>
      </c>
      <c r="B30" s="55" t="s">
        <v>1973</v>
      </c>
      <c r="C30" s="54">
        <v>2014.0</v>
      </c>
      <c r="D30" s="55" t="s">
        <v>1974</v>
      </c>
      <c r="E30" s="54">
        <v>114.0</v>
      </c>
      <c r="F30" s="55" t="s">
        <v>1975</v>
      </c>
      <c r="G30" s="55" t="s">
        <v>993</v>
      </c>
      <c r="H30" s="55" t="s">
        <v>1976</v>
      </c>
      <c r="I30" s="55" t="s">
        <v>1977</v>
      </c>
      <c r="J30" s="55" t="s">
        <v>1978</v>
      </c>
      <c r="K30" s="55" t="s">
        <v>576</v>
      </c>
      <c r="L30" s="55" t="s">
        <v>524</v>
      </c>
      <c r="M30" s="55" t="s">
        <v>1979</v>
      </c>
      <c r="N30" s="55">
        <v>73.0</v>
      </c>
      <c r="O30" s="57">
        <v>8.1</v>
      </c>
      <c r="P30" s="58">
        <v>535118.0</v>
      </c>
      <c r="Q30" s="55" t="s">
        <v>1980</v>
      </c>
      <c r="R30" s="55" t="s">
        <v>34</v>
      </c>
      <c r="S30" s="55" t="s">
        <v>313</v>
      </c>
      <c r="T30" s="30">
        <v>2.33555708E8</v>
      </c>
      <c r="U30" s="55" t="s">
        <v>845</v>
      </c>
      <c r="V30" s="59" t="s">
        <v>1981</v>
      </c>
      <c r="W30" s="55"/>
      <c r="X30" s="55"/>
      <c r="Y30" s="55"/>
      <c r="Z30" s="55" t="str">
        <f t="shared" si="2"/>
        <v>Biography</v>
      </c>
      <c r="AA30" s="51"/>
      <c r="AB30" s="51"/>
    </row>
    <row r="31" hidden="1">
      <c r="A31" s="54">
        <v>220.0</v>
      </c>
      <c r="B31" s="55" t="s">
        <v>2070</v>
      </c>
      <c r="C31" s="54">
        <v>2012.0</v>
      </c>
      <c r="D31" s="56">
        <v>41004.0</v>
      </c>
      <c r="E31" s="54">
        <v>143.0</v>
      </c>
      <c r="F31" s="55" t="s">
        <v>216</v>
      </c>
      <c r="G31" s="55" t="s">
        <v>827</v>
      </c>
      <c r="H31" s="55" t="s">
        <v>2071</v>
      </c>
      <c r="I31" s="55" t="s">
        <v>2072</v>
      </c>
      <c r="J31" s="55" t="s">
        <v>2073</v>
      </c>
      <c r="K31" s="55" t="s">
        <v>2074</v>
      </c>
      <c r="L31" s="55" t="s">
        <v>31</v>
      </c>
      <c r="M31" s="55" t="s">
        <v>2075</v>
      </c>
      <c r="N31" s="55">
        <v>69.0</v>
      </c>
      <c r="O31" s="57">
        <v>8.1</v>
      </c>
      <c r="P31" s="58">
        <v>1051143.0</v>
      </c>
      <c r="Q31" s="55" t="s">
        <v>2076</v>
      </c>
      <c r="R31" s="55" t="s">
        <v>34</v>
      </c>
      <c r="S31" s="55" t="s">
        <v>2077</v>
      </c>
      <c r="T31" s="30">
        <v>1.518812988E9</v>
      </c>
      <c r="U31" s="55" t="s">
        <v>600</v>
      </c>
      <c r="V31" s="59" t="s">
        <v>2078</v>
      </c>
      <c r="W31" s="55"/>
      <c r="X31" s="55"/>
      <c r="Y31" s="55"/>
      <c r="Z31" s="55" t="str">
        <f t="shared" si="2"/>
        <v>Action</v>
      </c>
      <c r="AA31" s="51"/>
      <c r="AB31" s="51"/>
    </row>
    <row r="32" hidden="1">
      <c r="A32" s="54">
        <v>223.0</v>
      </c>
      <c r="B32" s="55" t="s">
        <v>2095</v>
      </c>
      <c r="C32" s="54">
        <v>2015.0</v>
      </c>
      <c r="D32" s="56">
        <v>42045.0</v>
      </c>
      <c r="E32" s="54">
        <v>144.0</v>
      </c>
      <c r="F32" s="55" t="s">
        <v>306</v>
      </c>
      <c r="G32" s="55" t="s">
        <v>446</v>
      </c>
      <c r="H32" s="55" t="s">
        <v>2096</v>
      </c>
      <c r="I32" s="55" t="s">
        <v>2097</v>
      </c>
      <c r="J32" s="55" t="s">
        <v>2098</v>
      </c>
      <c r="K32" s="55" t="s">
        <v>68</v>
      </c>
      <c r="L32" s="55" t="s">
        <v>69</v>
      </c>
      <c r="M32" s="55" t="s">
        <v>2099</v>
      </c>
      <c r="N32" s="55">
        <v>80.0</v>
      </c>
      <c r="O32" s="57">
        <v>8.0</v>
      </c>
      <c r="P32" s="58">
        <v>560864.0</v>
      </c>
      <c r="Q32" s="55" t="s">
        <v>2100</v>
      </c>
      <c r="R32" s="55" t="s">
        <v>34</v>
      </c>
      <c r="S32" s="56">
        <v>42705.0</v>
      </c>
      <c r="T32" s="30">
        <v>6.3016189E8</v>
      </c>
      <c r="U32" s="55" t="s">
        <v>135</v>
      </c>
      <c r="V32" s="59" t="s">
        <v>2101</v>
      </c>
      <c r="W32" s="55"/>
      <c r="X32" s="55"/>
      <c r="Y32" s="55"/>
      <c r="Z32" s="55" t="str">
        <f t="shared" si="2"/>
        <v>Adventure</v>
      </c>
      <c r="AA32" s="51"/>
      <c r="AB32" s="51"/>
    </row>
    <row r="33" hidden="1">
      <c r="A33" s="54">
        <v>238.0</v>
      </c>
      <c r="B33" s="55" t="s">
        <v>2214</v>
      </c>
      <c r="C33" s="54">
        <v>2015.0</v>
      </c>
      <c r="D33" s="56">
        <v>42583.0</v>
      </c>
      <c r="E33" s="54">
        <v>156.0</v>
      </c>
      <c r="F33" s="55" t="s">
        <v>1936</v>
      </c>
      <c r="G33" s="55" t="s">
        <v>60</v>
      </c>
      <c r="H33" s="55" t="s">
        <v>2215</v>
      </c>
      <c r="I33" s="55" t="s">
        <v>2216</v>
      </c>
      <c r="J33" s="55" t="s">
        <v>2217</v>
      </c>
      <c r="K33" s="55" t="s">
        <v>2218</v>
      </c>
      <c r="L33" s="55" t="s">
        <v>2219</v>
      </c>
      <c r="M33" s="55" t="s">
        <v>2220</v>
      </c>
      <c r="N33" s="55">
        <v>76.0</v>
      </c>
      <c r="O33" s="57">
        <v>8.0</v>
      </c>
      <c r="P33" s="58">
        <v>504647.0</v>
      </c>
      <c r="Q33" s="55" t="s">
        <v>2221</v>
      </c>
      <c r="R33" s="55" t="s">
        <v>34</v>
      </c>
      <c r="S33" s="55" t="s">
        <v>2222</v>
      </c>
      <c r="T33" s="30">
        <v>5.32950503E8</v>
      </c>
      <c r="U33" s="55" t="s">
        <v>135</v>
      </c>
      <c r="V33" s="59" t="s">
        <v>2223</v>
      </c>
      <c r="W33" s="55"/>
      <c r="X33" s="55"/>
      <c r="Y33" s="55"/>
      <c r="Z33" s="55" t="str">
        <f t="shared" si="2"/>
        <v>Adventure</v>
      </c>
      <c r="AA33" s="51"/>
      <c r="AB33" s="51"/>
    </row>
    <row r="34" hidden="1">
      <c r="A34" s="54">
        <v>241.0</v>
      </c>
      <c r="B34" s="55" t="s">
        <v>2243</v>
      </c>
      <c r="C34" s="54">
        <v>2016.0</v>
      </c>
      <c r="D34" s="56">
        <v>42706.0</v>
      </c>
      <c r="E34" s="54">
        <v>108.0</v>
      </c>
      <c r="F34" s="55" t="s">
        <v>1063</v>
      </c>
      <c r="G34" s="55" t="s">
        <v>1460</v>
      </c>
      <c r="H34" s="55" t="s">
        <v>2244</v>
      </c>
      <c r="I34" s="55" t="s">
        <v>2245</v>
      </c>
      <c r="J34" s="55" t="s">
        <v>2246</v>
      </c>
      <c r="K34" s="55" t="s">
        <v>30</v>
      </c>
      <c r="L34" s="55" t="s">
        <v>31</v>
      </c>
      <c r="M34" s="55" t="s">
        <v>2247</v>
      </c>
      <c r="N34" s="55">
        <v>65.0</v>
      </c>
      <c r="O34" s="57">
        <v>8.0</v>
      </c>
      <c r="P34" s="58">
        <v>644281.0</v>
      </c>
      <c r="Q34" s="55" t="s">
        <v>2248</v>
      </c>
      <c r="R34" s="55" t="s">
        <v>34</v>
      </c>
      <c r="S34" s="56">
        <v>42648.0</v>
      </c>
      <c r="T34" s="30">
        <v>7.83112979E8</v>
      </c>
      <c r="U34" s="55" t="s">
        <v>135</v>
      </c>
      <c r="V34" s="59" t="s">
        <v>2249</v>
      </c>
      <c r="W34" s="55"/>
      <c r="X34" s="55"/>
      <c r="Y34" s="55"/>
      <c r="Z34" s="55" t="str">
        <f t="shared" si="2"/>
        <v>Action</v>
      </c>
      <c r="AA34" s="51"/>
      <c r="AB34" s="51"/>
    </row>
    <row r="35" hidden="1">
      <c r="A35" s="54">
        <v>247.0</v>
      </c>
      <c r="B35" s="55" t="s">
        <v>2288</v>
      </c>
      <c r="C35" s="54">
        <v>2013.0</v>
      </c>
      <c r="D35" s="55" t="s">
        <v>2289</v>
      </c>
      <c r="E35" s="54">
        <v>96.0</v>
      </c>
      <c r="F35" s="62" t="s">
        <v>2334</v>
      </c>
      <c r="G35" s="55" t="s">
        <v>359</v>
      </c>
      <c r="H35" s="55" t="s">
        <v>359</v>
      </c>
      <c r="I35" s="55" t="s">
        <v>2290</v>
      </c>
      <c r="J35" s="55" t="s">
        <v>2291</v>
      </c>
      <c r="K35" s="55" t="s">
        <v>30</v>
      </c>
      <c r="L35" s="55" t="s">
        <v>31</v>
      </c>
      <c r="M35" s="55" t="s">
        <v>2292</v>
      </c>
      <c r="N35" s="55">
        <v>82.0</v>
      </c>
      <c r="O35" s="57">
        <v>8.0</v>
      </c>
      <c r="P35" s="58">
        <v>62348.0</v>
      </c>
      <c r="Q35" s="55" t="s">
        <v>2293</v>
      </c>
      <c r="R35" s="55" t="s">
        <v>34</v>
      </c>
      <c r="S35" s="55" t="s">
        <v>2294</v>
      </c>
      <c r="T35" s="30">
        <v>1013100.0</v>
      </c>
      <c r="U35" s="55" t="s">
        <v>2295</v>
      </c>
      <c r="V35" s="59" t="s">
        <v>2296</v>
      </c>
      <c r="W35" s="55"/>
      <c r="X35" s="55"/>
      <c r="Y35" s="55"/>
      <c r="Z35" s="55" t="str">
        <f t="shared" si="2"/>
        <v>Drama</v>
      </c>
      <c r="AA35" s="51"/>
      <c r="AB35" s="51"/>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Biography"/>
      </customFilters>
    </filterColumn>
  </autoFilter>
  <conditionalFormatting sqref="AA1:AB1 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2324</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53" t="s">
        <v>17</v>
      </c>
      <c r="S1" s="53" t="s">
        <v>18</v>
      </c>
      <c r="T1" s="53" t="s">
        <v>19</v>
      </c>
      <c r="U1" s="53" t="s">
        <v>20</v>
      </c>
      <c r="V1" s="53" t="s">
        <v>21</v>
      </c>
      <c r="W1" s="53">
        <f>COUNTA(X2:X156)</f>
        <v>16</v>
      </c>
      <c r="X1" s="53" t="s">
        <v>6</v>
      </c>
      <c r="Y1" s="53" t="s">
        <v>22</v>
      </c>
      <c r="Z1" s="53" t="s">
        <v>2325</v>
      </c>
      <c r="AA1" s="49" t="s">
        <v>2343</v>
      </c>
      <c r="AB1" s="49" t="s">
        <v>2344</v>
      </c>
    </row>
    <row r="2" hidden="1">
      <c r="A2" s="54">
        <v>26.0</v>
      </c>
      <c r="B2" s="55" t="s">
        <v>305</v>
      </c>
      <c r="C2" s="54">
        <v>2014.0</v>
      </c>
      <c r="D2" s="56">
        <v>41831.0</v>
      </c>
      <c r="E2" s="54">
        <v>169.0</v>
      </c>
      <c r="F2" s="55" t="s">
        <v>306</v>
      </c>
      <c r="G2" s="55" t="s">
        <v>64</v>
      </c>
      <c r="H2" s="55" t="s">
        <v>307</v>
      </c>
      <c r="I2" s="55" t="s">
        <v>308</v>
      </c>
      <c r="J2" s="55" t="s">
        <v>309</v>
      </c>
      <c r="K2" s="55" t="s">
        <v>30</v>
      </c>
      <c r="L2" s="55" t="s">
        <v>310</v>
      </c>
      <c r="M2" s="55" t="s">
        <v>311</v>
      </c>
      <c r="N2" s="55">
        <v>74.0</v>
      </c>
      <c r="O2" s="57">
        <v>8.6</v>
      </c>
      <c r="P2" s="58">
        <v>1057411.0</v>
      </c>
      <c r="Q2" s="55" t="s">
        <v>312</v>
      </c>
      <c r="R2" s="55" t="s">
        <v>34</v>
      </c>
      <c r="S2" s="55" t="s">
        <v>313</v>
      </c>
      <c r="T2" s="30">
        <v>6.77471339E8</v>
      </c>
      <c r="U2" s="55" t="s">
        <v>47</v>
      </c>
      <c r="V2" s="59" t="s">
        <v>314</v>
      </c>
      <c r="W2" s="55"/>
      <c r="X2" s="55" t="s">
        <v>315</v>
      </c>
      <c r="Y2" s="55">
        <f t="shared" ref="Y2:Y17" si="1">COUNTIF($G$2:$G$251,X2)</f>
        <v>0</v>
      </c>
      <c r="Z2" s="55" t="str">
        <f t="shared" ref="Z2:Z35" si="2"> LEFT(F2,Find(",",F2)-1)</f>
        <v>Adventure</v>
      </c>
      <c r="AA2" s="51"/>
      <c r="AB2" s="51"/>
    </row>
    <row r="3" hidden="1">
      <c r="A3" s="54">
        <v>36.0</v>
      </c>
      <c r="B3" s="55" t="s">
        <v>412</v>
      </c>
      <c r="C3" s="54">
        <v>2014.0</v>
      </c>
      <c r="D3" s="55" t="s">
        <v>413</v>
      </c>
      <c r="E3" s="54">
        <v>107.0</v>
      </c>
      <c r="F3" s="55" t="s">
        <v>414</v>
      </c>
      <c r="G3" s="55" t="s">
        <v>255</v>
      </c>
      <c r="H3" s="55" t="s">
        <v>255</v>
      </c>
      <c r="I3" s="55" t="s">
        <v>415</v>
      </c>
      <c r="J3" s="55" t="s">
        <v>416</v>
      </c>
      <c r="K3" s="55" t="s">
        <v>30</v>
      </c>
      <c r="L3" s="55" t="s">
        <v>31</v>
      </c>
      <c r="M3" s="55" t="s">
        <v>417</v>
      </c>
      <c r="N3" s="55">
        <v>88.0</v>
      </c>
      <c r="O3" s="57">
        <v>8.5</v>
      </c>
      <c r="P3" s="58">
        <v>485079.0</v>
      </c>
      <c r="Q3" s="55" t="s">
        <v>418</v>
      </c>
      <c r="R3" s="55" t="s">
        <v>34</v>
      </c>
      <c r="S3" s="55" t="s">
        <v>419</v>
      </c>
      <c r="T3" s="30">
        <v>4.9300298E7</v>
      </c>
      <c r="U3" s="55" t="s">
        <v>420</v>
      </c>
      <c r="V3" s="59" t="s">
        <v>421</v>
      </c>
      <c r="W3" s="55"/>
      <c r="X3" s="55" t="s">
        <v>247</v>
      </c>
      <c r="Y3" s="55">
        <f t="shared" si="1"/>
        <v>0</v>
      </c>
      <c r="Z3" s="55" t="str">
        <f t="shared" si="2"/>
        <v>Drama</v>
      </c>
      <c r="AA3" s="51"/>
      <c r="AB3" s="51"/>
    </row>
    <row r="4" hidden="1">
      <c r="A4" s="54">
        <v>49.0</v>
      </c>
      <c r="B4" s="55" t="s">
        <v>550</v>
      </c>
      <c r="C4" s="54">
        <v>2012.0</v>
      </c>
      <c r="D4" s="55" t="s">
        <v>551</v>
      </c>
      <c r="E4" s="54">
        <v>165.0</v>
      </c>
      <c r="F4" s="55" t="s">
        <v>552</v>
      </c>
      <c r="G4" s="55" t="s">
        <v>115</v>
      </c>
      <c r="H4" s="55" t="s">
        <v>115</v>
      </c>
      <c r="I4" s="55" t="s">
        <v>553</v>
      </c>
      <c r="J4" s="55" t="s">
        <v>554</v>
      </c>
      <c r="K4" s="55" t="s">
        <v>555</v>
      </c>
      <c r="L4" s="55" t="s">
        <v>31</v>
      </c>
      <c r="M4" s="55" t="s">
        <v>556</v>
      </c>
      <c r="N4" s="55">
        <v>81.0</v>
      </c>
      <c r="O4" s="57">
        <v>8.4</v>
      </c>
      <c r="P4" s="58">
        <v>1047465.0</v>
      </c>
      <c r="Q4" s="55" t="s">
        <v>557</v>
      </c>
      <c r="R4" s="55" t="s">
        <v>34</v>
      </c>
      <c r="S4" s="55" t="s">
        <v>558</v>
      </c>
      <c r="T4" s="30">
        <v>4.25368238E8</v>
      </c>
      <c r="U4" s="55" t="s">
        <v>559</v>
      </c>
      <c r="V4" s="59" t="s">
        <v>560</v>
      </c>
      <c r="W4" s="55"/>
      <c r="X4" s="55" t="s">
        <v>561</v>
      </c>
      <c r="Y4" s="55">
        <f t="shared" si="1"/>
        <v>0</v>
      </c>
      <c r="Z4" s="55" t="str">
        <f t="shared" si="2"/>
        <v>Drama</v>
      </c>
      <c r="AA4" s="51"/>
      <c r="AB4" s="51"/>
    </row>
    <row r="5" hidden="1">
      <c r="A5" s="54">
        <v>52.0</v>
      </c>
      <c r="B5" s="55" t="s">
        <v>581</v>
      </c>
      <c r="C5" s="54">
        <v>2012.0</v>
      </c>
      <c r="D5" s="55" t="s">
        <v>582</v>
      </c>
      <c r="E5" s="54">
        <v>164.0</v>
      </c>
      <c r="F5" s="55" t="s">
        <v>583</v>
      </c>
      <c r="G5" s="55" t="s">
        <v>64</v>
      </c>
      <c r="H5" s="55" t="s">
        <v>65</v>
      </c>
      <c r="I5" s="55" t="s">
        <v>584</v>
      </c>
      <c r="J5" s="55" t="s">
        <v>585</v>
      </c>
      <c r="K5" s="55" t="s">
        <v>586</v>
      </c>
      <c r="L5" s="55" t="s">
        <v>524</v>
      </c>
      <c r="M5" s="55" t="s">
        <v>587</v>
      </c>
      <c r="N5" s="55">
        <v>78.0</v>
      </c>
      <c r="O5" s="57">
        <v>8.5</v>
      </c>
      <c r="P5" s="58">
        <v>1228378.0</v>
      </c>
      <c r="Q5" s="55" t="s">
        <v>588</v>
      </c>
      <c r="R5" s="55" t="s">
        <v>34</v>
      </c>
      <c r="S5" s="56">
        <v>40980.0</v>
      </c>
      <c r="T5" s="30">
        <v>1.081041287E9</v>
      </c>
      <c r="U5" s="55" t="s">
        <v>180</v>
      </c>
      <c r="V5" s="59" t="s">
        <v>589</v>
      </c>
      <c r="W5" s="55"/>
      <c r="X5" s="55" t="s">
        <v>590</v>
      </c>
      <c r="Y5" s="55">
        <f t="shared" si="1"/>
        <v>0</v>
      </c>
      <c r="Z5" s="55" t="str">
        <f t="shared" si="2"/>
        <v>Action</v>
      </c>
      <c r="AA5" s="51"/>
      <c r="AB5" s="51"/>
    </row>
    <row r="6" hidden="1">
      <c r="A6" s="54">
        <v>77.0</v>
      </c>
      <c r="B6" s="55" t="s">
        <v>819</v>
      </c>
      <c r="C6" s="54">
        <v>2017.0</v>
      </c>
      <c r="D6" s="55" t="s">
        <v>820</v>
      </c>
      <c r="E6" s="54">
        <v>113.0</v>
      </c>
      <c r="F6" s="55" t="s">
        <v>821</v>
      </c>
      <c r="G6" s="55" t="s">
        <v>367</v>
      </c>
      <c r="H6" s="55" t="s">
        <v>367</v>
      </c>
      <c r="I6" s="55" t="s">
        <v>822</v>
      </c>
      <c r="J6" s="55" t="s">
        <v>823</v>
      </c>
      <c r="K6" s="55" t="s">
        <v>30</v>
      </c>
      <c r="L6" s="55" t="s">
        <v>524</v>
      </c>
      <c r="M6" s="55" t="s">
        <v>824</v>
      </c>
      <c r="N6" s="55">
        <v>83.0</v>
      </c>
      <c r="O6" s="57">
        <v>8.5</v>
      </c>
      <c r="P6" s="58">
        <v>2872.0</v>
      </c>
      <c r="Q6" s="55" t="s">
        <v>825</v>
      </c>
      <c r="R6" s="55" t="s">
        <v>34</v>
      </c>
      <c r="S6" s="55"/>
      <c r="T6" s="30">
        <v>2.26945087E8</v>
      </c>
      <c r="U6" s="55" t="s">
        <v>539</v>
      </c>
      <c r="V6" s="59" t="s">
        <v>826</v>
      </c>
      <c r="W6" s="55"/>
      <c r="X6" s="55" t="s">
        <v>827</v>
      </c>
      <c r="Y6" s="55">
        <f t="shared" si="1"/>
        <v>1</v>
      </c>
      <c r="Z6" s="55" t="str">
        <f t="shared" si="2"/>
        <v>Action</v>
      </c>
      <c r="AA6" s="51"/>
      <c r="AB6" s="51"/>
    </row>
    <row r="7" hidden="1">
      <c r="A7" s="54">
        <v>104.0</v>
      </c>
      <c r="B7" s="55" t="s">
        <v>1072</v>
      </c>
      <c r="C7" s="54">
        <v>2015.0</v>
      </c>
      <c r="D7" s="55" t="s">
        <v>1073</v>
      </c>
      <c r="E7" s="54">
        <v>95.0</v>
      </c>
      <c r="F7" s="55" t="s">
        <v>794</v>
      </c>
      <c r="G7" s="55" t="s">
        <v>1074</v>
      </c>
      <c r="H7" s="55" t="s">
        <v>1075</v>
      </c>
      <c r="I7" s="55" t="s">
        <v>1076</v>
      </c>
      <c r="J7" s="55" t="s">
        <v>1077</v>
      </c>
      <c r="K7" s="55" t="s">
        <v>30</v>
      </c>
      <c r="L7" s="55" t="s">
        <v>31</v>
      </c>
      <c r="M7" s="55" t="s">
        <v>1078</v>
      </c>
      <c r="N7" s="55">
        <v>94.0</v>
      </c>
      <c r="O7" s="57">
        <v>8.2</v>
      </c>
      <c r="P7" s="58">
        <v>421211.0</v>
      </c>
      <c r="Q7" s="55" t="s">
        <v>1079</v>
      </c>
      <c r="R7" s="55" t="s">
        <v>34</v>
      </c>
      <c r="S7" s="56">
        <v>42074.0</v>
      </c>
      <c r="T7" s="30">
        <v>8.57611174E8</v>
      </c>
      <c r="U7" s="55" t="s">
        <v>1080</v>
      </c>
      <c r="V7" s="59" t="s">
        <v>1081</v>
      </c>
      <c r="W7" s="55"/>
      <c r="X7" s="55" t="s">
        <v>1074</v>
      </c>
      <c r="Y7" s="55">
        <f t="shared" si="1"/>
        <v>1</v>
      </c>
      <c r="Z7" s="55" t="str">
        <f t="shared" si="2"/>
        <v>Animation</v>
      </c>
      <c r="AA7" s="51"/>
      <c r="AB7" s="51"/>
    </row>
    <row r="8" hidden="1">
      <c r="A8" s="54">
        <v>106.0</v>
      </c>
      <c r="B8" s="55" t="s">
        <v>1091</v>
      </c>
      <c r="C8" s="54">
        <v>2015.0</v>
      </c>
      <c r="D8" s="55" t="s">
        <v>1092</v>
      </c>
      <c r="E8" s="54">
        <v>118.0</v>
      </c>
      <c r="F8" s="62" t="s">
        <v>2334</v>
      </c>
      <c r="G8" s="55" t="s">
        <v>872</v>
      </c>
      <c r="H8" s="55" t="s">
        <v>1093</v>
      </c>
      <c r="I8" s="55" t="s">
        <v>1094</v>
      </c>
      <c r="J8" s="55" t="s">
        <v>1095</v>
      </c>
      <c r="K8" s="55" t="s">
        <v>30</v>
      </c>
      <c r="L8" s="55" t="s">
        <v>1096</v>
      </c>
      <c r="M8" s="55" t="s">
        <v>1097</v>
      </c>
      <c r="N8" s="55">
        <v>86.0</v>
      </c>
      <c r="O8" s="57">
        <v>8.2</v>
      </c>
      <c r="P8" s="58">
        <v>226372.0</v>
      </c>
      <c r="Q8" s="55" t="s">
        <v>1098</v>
      </c>
      <c r="R8" s="55" t="s">
        <v>34</v>
      </c>
      <c r="S8" s="56">
        <v>42372.0</v>
      </c>
      <c r="T8" s="30">
        <v>3.6262783E7</v>
      </c>
      <c r="U8" s="55" t="s">
        <v>1099</v>
      </c>
      <c r="V8" s="59" t="s">
        <v>1100</v>
      </c>
      <c r="W8" s="55"/>
      <c r="X8" s="55" t="s">
        <v>101</v>
      </c>
      <c r="Y8" s="55">
        <f t="shared" si="1"/>
        <v>0</v>
      </c>
      <c r="Z8" s="55" t="str">
        <f t="shared" si="2"/>
        <v>Drama</v>
      </c>
      <c r="AA8" s="51"/>
      <c r="AB8" s="51"/>
    </row>
    <row r="9" hidden="1">
      <c r="A9" s="54">
        <v>107.0</v>
      </c>
      <c r="B9" s="55" t="s">
        <v>1101</v>
      </c>
      <c r="C9" s="54">
        <v>2016.0</v>
      </c>
      <c r="D9" s="55" t="s">
        <v>1102</v>
      </c>
      <c r="E9" s="54">
        <v>128.0</v>
      </c>
      <c r="F9" s="55" t="s">
        <v>1103</v>
      </c>
      <c r="G9" s="55" t="s">
        <v>255</v>
      </c>
      <c r="H9" s="55" t="s">
        <v>255</v>
      </c>
      <c r="I9" s="55" t="s">
        <v>1104</v>
      </c>
      <c r="J9" s="55" t="s">
        <v>1105</v>
      </c>
      <c r="K9" s="55" t="s">
        <v>30</v>
      </c>
      <c r="L9" s="55" t="s">
        <v>31</v>
      </c>
      <c r="M9" s="55" t="s">
        <v>1106</v>
      </c>
      <c r="N9" s="55">
        <v>93.0</v>
      </c>
      <c r="O9" s="57">
        <v>8.2</v>
      </c>
      <c r="P9" s="58">
        <v>272059.0</v>
      </c>
      <c r="Q9" s="55" t="s">
        <v>1107</v>
      </c>
      <c r="R9" s="55" t="s">
        <v>34</v>
      </c>
      <c r="S9" s="55" t="s">
        <v>1108</v>
      </c>
      <c r="T9" s="30">
        <v>4.46092357E8</v>
      </c>
      <c r="U9" s="55" t="s">
        <v>1109</v>
      </c>
      <c r="V9" s="59" t="s">
        <v>1110</v>
      </c>
      <c r="W9" s="55"/>
      <c r="X9" s="55" t="s">
        <v>1111</v>
      </c>
      <c r="Y9" s="55">
        <f t="shared" si="1"/>
        <v>0</v>
      </c>
      <c r="Z9" s="55" t="str">
        <f t="shared" si="2"/>
        <v>Comedy</v>
      </c>
      <c r="AA9" s="51"/>
      <c r="AB9" s="51"/>
    </row>
    <row r="10" hidden="1">
      <c r="A10" s="54">
        <v>108.0</v>
      </c>
      <c r="B10" s="55" t="s">
        <v>1112</v>
      </c>
      <c r="C10" s="54">
        <v>2017.0</v>
      </c>
      <c r="D10" s="56">
        <v>42797.0</v>
      </c>
      <c r="E10" s="54">
        <v>137.0</v>
      </c>
      <c r="F10" s="55" t="s">
        <v>1113</v>
      </c>
      <c r="G10" s="55" t="s">
        <v>680</v>
      </c>
      <c r="H10" s="55" t="s">
        <v>1114</v>
      </c>
      <c r="I10" s="55" t="s">
        <v>1115</v>
      </c>
      <c r="J10" s="55" t="s">
        <v>1116</v>
      </c>
      <c r="K10" s="55" t="s">
        <v>428</v>
      </c>
      <c r="L10" s="55" t="s">
        <v>1117</v>
      </c>
      <c r="M10" s="55" t="s">
        <v>1118</v>
      </c>
      <c r="N10" s="55">
        <v>77.0</v>
      </c>
      <c r="O10" s="57">
        <v>8.3</v>
      </c>
      <c r="P10" s="58">
        <v>316354.0</v>
      </c>
      <c r="Q10" s="55" t="s">
        <v>1119</v>
      </c>
      <c r="R10" s="55" t="s">
        <v>34</v>
      </c>
      <c r="S10" s="55" t="s">
        <v>1120</v>
      </c>
      <c r="T10" s="30">
        <v>6.1917995E8</v>
      </c>
      <c r="U10" s="55" t="s">
        <v>135</v>
      </c>
      <c r="V10" s="59" t="s">
        <v>1121</v>
      </c>
      <c r="W10" s="55"/>
      <c r="X10" s="55" t="s">
        <v>115</v>
      </c>
      <c r="Y10" s="55">
        <f t="shared" si="1"/>
        <v>1</v>
      </c>
      <c r="Z10" s="55" t="str">
        <f t="shared" si="2"/>
        <v>Action</v>
      </c>
      <c r="AA10" s="51"/>
      <c r="AB10" s="51"/>
    </row>
    <row r="11" hidden="1">
      <c r="A11" s="54">
        <v>114.0</v>
      </c>
      <c r="B11" s="55" t="s">
        <v>1168</v>
      </c>
      <c r="C11" s="54">
        <v>2011.0</v>
      </c>
      <c r="D11" s="56">
        <v>40795.0</v>
      </c>
      <c r="E11" s="54">
        <v>140.0</v>
      </c>
      <c r="F11" s="55" t="s">
        <v>1169</v>
      </c>
      <c r="G11" s="55" t="s">
        <v>501</v>
      </c>
      <c r="H11" s="55" t="s">
        <v>1170</v>
      </c>
      <c r="I11" s="55" t="s">
        <v>1171</v>
      </c>
      <c r="J11" s="55" t="s">
        <v>1172</v>
      </c>
      <c r="K11" s="55" t="s">
        <v>428</v>
      </c>
      <c r="L11" s="55" t="s">
        <v>31</v>
      </c>
      <c r="M11" s="55" t="s">
        <v>1173</v>
      </c>
      <c r="N11" s="55">
        <v>71.0</v>
      </c>
      <c r="O11" s="57">
        <v>8.2</v>
      </c>
      <c r="P11" s="58">
        <v>358261.0</v>
      </c>
      <c r="Q11" s="55" t="s">
        <v>1174</v>
      </c>
      <c r="R11" s="55" t="s">
        <v>34</v>
      </c>
      <c r="S11" s="55" t="s">
        <v>1175</v>
      </c>
      <c r="T11" s="30">
        <v>2.3057115E7</v>
      </c>
      <c r="U11" s="55" t="s">
        <v>1176</v>
      </c>
      <c r="V11" s="59" t="s">
        <v>1177</v>
      </c>
      <c r="W11" s="55"/>
      <c r="X11" s="55" t="s">
        <v>664</v>
      </c>
      <c r="Y11" s="55">
        <f t="shared" si="1"/>
        <v>0</v>
      </c>
      <c r="Z11" s="55" t="str">
        <f t="shared" si="2"/>
        <v>Action</v>
      </c>
      <c r="AA11" s="51"/>
      <c r="AB11" s="51"/>
    </row>
    <row r="12" hidden="1">
      <c r="A12" s="54">
        <v>116.0</v>
      </c>
      <c r="B12" s="55" t="s">
        <v>1188</v>
      </c>
      <c r="C12" s="54">
        <v>2013.0</v>
      </c>
      <c r="D12" s="55" t="s">
        <v>1189</v>
      </c>
      <c r="E12" s="54">
        <v>180.0</v>
      </c>
      <c r="F12" s="55" t="s">
        <v>1190</v>
      </c>
      <c r="G12" s="55" t="s">
        <v>205</v>
      </c>
      <c r="H12" s="55" t="s">
        <v>1191</v>
      </c>
      <c r="I12" s="55" t="s">
        <v>1192</v>
      </c>
      <c r="J12" s="55" t="s">
        <v>1193</v>
      </c>
      <c r="K12" s="55" t="s">
        <v>354</v>
      </c>
      <c r="L12" s="55" t="s">
        <v>31</v>
      </c>
      <c r="M12" s="55" t="s">
        <v>1194</v>
      </c>
      <c r="N12" s="55">
        <v>75.0</v>
      </c>
      <c r="O12" s="57">
        <v>8.2</v>
      </c>
      <c r="P12" s="58">
        <v>874371.0</v>
      </c>
      <c r="Q12" s="55" t="s">
        <v>1195</v>
      </c>
      <c r="R12" s="55" t="s">
        <v>34</v>
      </c>
      <c r="S12" s="55" t="s">
        <v>1196</v>
      </c>
      <c r="T12" s="30">
        <v>3.92000694E8</v>
      </c>
      <c r="U12" s="55" t="s">
        <v>1197</v>
      </c>
      <c r="V12" s="59" t="s">
        <v>1198</v>
      </c>
      <c r="W12" s="55"/>
      <c r="X12" s="55" t="s">
        <v>1199</v>
      </c>
      <c r="Y12" s="55">
        <f t="shared" si="1"/>
        <v>0</v>
      </c>
      <c r="Z12" s="55" t="str">
        <f t="shared" si="2"/>
        <v>Biography</v>
      </c>
      <c r="AA12" s="51"/>
      <c r="AB12" s="51"/>
    </row>
    <row r="13" hidden="1">
      <c r="A13" s="54">
        <v>118.0</v>
      </c>
      <c r="B13" s="55" t="s">
        <v>1209</v>
      </c>
      <c r="C13" s="54">
        <v>2016.0</v>
      </c>
      <c r="D13" s="56">
        <v>42471.0</v>
      </c>
      <c r="E13" s="54">
        <v>139.0</v>
      </c>
      <c r="F13" s="55" t="s">
        <v>86</v>
      </c>
      <c r="G13" s="55" t="s">
        <v>673</v>
      </c>
      <c r="H13" s="55" t="s">
        <v>1210</v>
      </c>
      <c r="I13" s="55" t="s">
        <v>1211</v>
      </c>
      <c r="J13" s="55" t="s">
        <v>1212</v>
      </c>
      <c r="K13" s="55" t="s">
        <v>1213</v>
      </c>
      <c r="L13" s="55" t="s">
        <v>1214</v>
      </c>
      <c r="M13" s="55" t="s">
        <v>1215</v>
      </c>
      <c r="N13" s="55">
        <v>71.0</v>
      </c>
      <c r="O13" s="57">
        <v>8.2</v>
      </c>
      <c r="P13" s="58">
        <v>221901.0</v>
      </c>
      <c r="Q13" s="55" t="s">
        <v>1216</v>
      </c>
      <c r="R13" s="55" t="s">
        <v>34</v>
      </c>
      <c r="S13" s="55" t="s">
        <v>1217</v>
      </c>
      <c r="T13" s="30">
        <v>1.75302354E8</v>
      </c>
      <c r="U13" s="55" t="s">
        <v>1218</v>
      </c>
      <c r="V13" s="59" t="s">
        <v>1219</v>
      </c>
      <c r="W13" s="55"/>
      <c r="X13" s="55" t="s">
        <v>1220</v>
      </c>
      <c r="Y13" s="55">
        <f t="shared" si="1"/>
        <v>0</v>
      </c>
      <c r="Z13" s="55" t="str">
        <f t="shared" si="2"/>
        <v>Biography</v>
      </c>
      <c r="AA13" s="51"/>
      <c r="AB13" s="51"/>
    </row>
    <row r="14">
      <c r="A14" s="54">
        <v>138.0</v>
      </c>
      <c r="B14" s="55" t="s">
        <v>1394</v>
      </c>
      <c r="C14" s="54">
        <v>2014.0</v>
      </c>
      <c r="D14" s="56">
        <v>41708.0</v>
      </c>
      <c r="E14" s="54">
        <v>149.0</v>
      </c>
      <c r="F14" s="55" t="s">
        <v>237</v>
      </c>
      <c r="G14" s="55" t="s">
        <v>128</v>
      </c>
      <c r="H14" s="55" t="s">
        <v>1395</v>
      </c>
      <c r="I14" s="55" t="s">
        <v>1396</v>
      </c>
      <c r="J14" s="55" t="s">
        <v>1397</v>
      </c>
      <c r="K14" s="55" t="s">
        <v>30</v>
      </c>
      <c r="L14" s="55" t="s">
        <v>31</v>
      </c>
      <c r="M14" s="55" t="s">
        <v>1398</v>
      </c>
      <c r="N14" s="55">
        <v>79.0</v>
      </c>
      <c r="O14" s="57">
        <v>8.1</v>
      </c>
      <c r="P14" s="58">
        <v>640332.0</v>
      </c>
      <c r="Q14" s="55" t="s">
        <v>1399</v>
      </c>
      <c r="R14" s="55" t="s">
        <v>34</v>
      </c>
      <c r="S14" s="55" t="s">
        <v>1400</v>
      </c>
      <c r="T14" s="30">
        <v>3.69330363E8</v>
      </c>
      <c r="U14" s="55" t="s">
        <v>135</v>
      </c>
      <c r="V14" s="59" t="s">
        <v>1401</v>
      </c>
      <c r="W14" s="55"/>
      <c r="X14" s="55" t="s">
        <v>1402</v>
      </c>
      <c r="Y14" s="55">
        <f t="shared" si="1"/>
        <v>1</v>
      </c>
      <c r="Z14" s="55" t="str">
        <f t="shared" si="2"/>
        <v>Crime</v>
      </c>
      <c r="AA14" s="60">
        <f>AVERAGE(O14:O24)</f>
        <v>8.1</v>
      </c>
      <c r="AB14" s="63">
        <v>1.9657742933333334E8</v>
      </c>
    </row>
    <row r="15" hidden="1">
      <c r="A15" s="54">
        <v>143.0</v>
      </c>
      <c r="B15" s="55" t="s">
        <v>1439</v>
      </c>
      <c r="C15" s="54">
        <v>2013.0</v>
      </c>
      <c r="D15" s="55" t="s">
        <v>1440</v>
      </c>
      <c r="E15" s="54">
        <v>123.0</v>
      </c>
      <c r="F15" s="55" t="s">
        <v>1441</v>
      </c>
      <c r="G15" s="55" t="s">
        <v>1151</v>
      </c>
      <c r="H15" s="55" t="s">
        <v>1442</v>
      </c>
      <c r="I15" s="55" t="s">
        <v>1443</v>
      </c>
      <c r="J15" s="55" t="s">
        <v>1444</v>
      </c>
      <c r="K15" s="55" t="s">
        <v>1445</v>
      </c>
      <c r="L15" s="55" t="s">
        <v>1446</v>
      </c>
      <c r="M15" s="55" t="s">
        <v>1447</v>
      </c>
      <c r="N15" s="55">
        <v>75.0</v>
      </c>
      <c r="O15" s="57">
        <v>8.1</v>
      </c>
      <c r="P15" s="58">
        <v>341336.0</v>
      </c>
      <c r="Q15" s="55" t="s">
        <v>1448</v>
      </c>
      <c r="R15" s="55" t="s">
        <v>34</v>
      </c>
      <c r="S15" s="55" t="s">
        <v>1449</v>
      </c>
      <c r="T15" s="30">
        <v>9.0247624E7</v>
      </c>
      <c r="U15" s="55" t="s">
        <v>94</v>
      </c>
      <c r="V15" s="59" t="s">
        <v>1450</v>
      </c>
      <c r="W15" s="55"/>
      <c r="X15" s="55" t="s">
        <v>1451</v>
      </c>
      <c r="Y15" s="55">
        <f t="shared" si="1"/>
        <v>0</v>
      </c>
      <c r="Z15" s="55" t="str">
        <f t="shared" si="2"/>
        <v>Action</v>
      </c>
      <c r="AA15" s="51"/>
      <c r="AB15" s="51"/>
    </row>
    <row r="16" hidden="1">
      <c r="A16" s="54">
        <v>146.0</v>
      </c>
      <c r="B16" s="55" t="s">
        <v>1468</v>
      </c>
      <c r="C16" s="54">
        <v>2014.0</v>
      </c>
      <c r="D16" s="56">
        <v>41924.0</v>
      </c>
      <c r="E16" s="54">
        <v>93.0</v>
      </c>
      <c r="F16" s="55" t="s">
        <v>593</v>
      </c>
      <c r="G16" s="55" t="s">
        <v>1469</v>
      </c>
      <c r="H16" s="55" t="s">
        <v>1470</v>
      </c>
      <c r="I16" s="55" t="s">
        <v>1471</v>
      </c>
      <c r="J16" s="55" t="s">
        <v>1472</v>
      </c>
      <c r="K16" s="55" t="s">
        <v>1473</v>
      </c>
      <c r="L16" s="55" t="s">
        <v>1474</v>
      </c>
      <c r="M16" s="55" t="s">
        <v>1475</v>
      </c>
      <c r="N16" s="55">
        <v>85.0</v>
      </c>
      <c r="O16" s="57">
        <v>8.1</v>
      </c>
      <c r="P16" s="58">
        <v>33478.0</v>
      </c>
      <c r="Q16" s="55" t="s">
        <v>1476</v>
      </c>
      <c r="R16" s="55" t="s">
        <v>34</v>
      </c>
      <c r="S16" s="55" t="s">
        <v>1477</v>
      </c>
      <c r="T16" s="30">
        <v>857524.0</v>
      </c>
      <c r="U16" s="55" t="s">
        <v>1478</v>
      </c>
      <c r="V16" s="59" t="s">
        <v>1479</v>
      </c>
      <c r="W16" s="55"/>
      <c r="X16" s="55" t="s">
        <v>1480</v>
      </c>
      <c r="Y16" s="55">
        <f t="shared" si="1"/>
        <v>1</v>
      </c>
      <c r="Z16" s="55" t="str">
        <f t="shared" si="2"/>
        <v>Animation</v>
      </c>
      <c r="AA16" s="51"/>
      <c r="AB16" s="51"/>
    </row>
    <row r="17">
      <c r="A17" s="54">
        <v>154.0</v>
      </c>
      <c r="B17" s="55" t="s">
        <v>1544</v>
      </c>
      <c r="C17" s="54">
        <v>2015.0</v>
      </c>
      <c r="D17" s="55" t="s">
        <v>1545</v>
      </c>
      <c r="E17" s="54">
        <v>128.0</v>
      </c>
      <c r="F17" s="55" t="s">
        <v>1546</v>
      </c>
      <c r="G17" s="55" t="s">
        <v>1480</v>
      </c>
      <c r="H17" s="55" t="s">
        <v>1547</v>
      </c>
      <c r="I17" s="55" t="s">
        <v>1548</v>
      </c>
      <c r="J17" s="55" t="s">
        <v>1549</v>
      </c>
      <c r="K17" s="55" t="s">
        <v>30</v>
      </c>
      <c r="L17" s="55" t="s">
        <v>1550</v>
      </c>
      <c r="M17" s="55" t="s">
        <v>1551</v>
      </c>
      <c r="N17" s="55">
        <v>93.0</v>
      </c>
      <c r="O17" s="57">
        <v>8.1</v>
      </c>
      <c r="P17" s="58">
        <v>274216.0</v>
      </c>
      <c r="Q17" s="55" t="s">
        <v>1552</v>
      </c>
      <c r="R17" s="55" t="s">
        <v>34</v>
      </c>
      <c r="S17" s="55" t="s">
        <v>1553</v>
      </c>
      <c r="T17" s="30">
        <v>9.8275238E7</v>
      </c>
      <c r="U17" s="55" t="s">
        <v>1554</v>
      </c>
      <c r="V17" s="59" t="s">
        <v>1555</v>
      </c>
      <c r="W17" s="55"/>
      <c r="X17" s="55" t="s">
        <v>1556</v>
      </c>
      <c r="Y17" s="55">
        <f t="shared" si="1"/>
        <v>0</v>
      </c>
      <c r="Z17" s="55" t="str">
        <f t="shared" si="2"/>
        <v>Crime</v>
      </c>
      <c r="AA17" s="51"/>
      <c r="AB17" s="51"/>
    </row>
    <row r="18" hidden="1">
      <c r="A18" s="54">
        <v>158.0</v>
      </c>
      <c r="B18" s="55" t="s">
        <v>1579</v>
      </c>
      <c r="C18" s="54">
        <v>2013.0</v>
      </c>
      <c r="D18" s="56">
        <v>41497.0</v>
      </c>
      <c r="E18" s="54">
        <v>134.0</v>
      </c>
      <c r="F18" s="55" t="s">
        <v>86</v>
      </c>
      <c r="G18" s="55" t="s">
        <v>1375</v>
      </c>
      <c r="H18" s="55" t="s">
        <v>1580</v>
      </c>
      <c r="I18" s="55" t="s">
        <v>1581</v>
      </c>
      <c r="J18" s="55" t="s">
        <v>1582</v>
      </c>
      <c r="K18" s="55" t="s">
        <v>30</v>
      </c>
      <c r="L18" s="55" t="s">
        <v>69</v>
      </c>
      <c r="M18" s="55" t="s">
        <v>1583</v>
      </c>
      <c r="N18" s="55">
        <v>96.0</v>
      </c>
      <c r="O18" s="57">
        <v>8.1</v>
      </c>
      <c r="P18" s="58">
        <v>490387.0</v>
      </c>
      <c r="Q18" s="55" t="s">
        <v>1584</v>
      </c>
      <c r="R18" s="55" t="s">
        <v>34</v>
      </c>
      <c r="S18" s="56">
        <v>41732.0</v>
      </c>
      <c r="T18" s="30">
        <v>1.87733202E8</v>
      </c>
      <c r="U18" s="55" t="s">
        <v>1585</v>
      </c>
      <c r="V18" s="59" t="s">
        <v>1586</v>
      </c>
      <c r="W18" s="55"/>
      <c r="X18" s="55"/>
      <c r="Y18" s="55"/>
      <c r="Z18" s="55" t="str">
        <f t="shared" si="2"/>
        <v>Biography</v>
      </c>
      <c r="AA18" s="51"/>
      <c r="AB18" s="51"/>
    </row>
    <row r="19" hidden="1">
      <c r="A19" s="54">
        <v>159.0</v>
      </c>
      <c r="B19" s="55" t="s">
        <v>1587</v>
      </c>
      <c r="C19" s="54">
        <v>2014.0</v>
      </c>
      <c r="D19" s="55" t="s">
        <v>1588</v>
      </c>
      <c r="E19" s="54">
        <v>99.0</v>
      </c>
      <c r="F19" s="55" t="s">
        <v>1022</v>
      </c>
      <c r="G19" s="55" t="s">
        <v>1524</v>
      </c>
      <c r="H19" s="55" t="s">
        <v>1589</v>
      </c>
      <c r="I19" s="55" t="s">
        <v>1590</v>
      </c>
      <c r="J19" s="55" t="s">
        <v>1591</v>
      </c>
      <c r="K19" s="55" t="s">
        <v>354</v>
      </c>
      <c r="L19" s="55" t="s">
        <v>132</v>
      </c>
      <c r="M19" s="55" t="s">
        <v>1592</v>
      </c>
      <c r="N19" s="55">
        <v>88.0</v>
      </c>
      <c r="O19" s="57">
        <v>8.1</v>
      </c>
      <c r="P19" s="58">
        <v>537323.0</v>
      </c>
      <c r="Q19" s="55" t="s">
        <v>1593</v>
      </c>
      <c r="R19" s="55" t="s">
        <v>34</v>
      </c>
      <c r="S19" s="55" t="s">
        <v>1594</v>
      </c>
      <c r="T19" s="30">
        <v>1.72936941E8</v>
      </c>
      <c r="U19" s="55" t="s">
        <v>1585</v>
      </c>
      <c r="V19" s="59" t="s">
        <v>1595</v>
      </c>
      <c r="W19" s="55"/>
      <c r="X19" s="55"/>
      <c r="Y19" s="55"/>
      <c r="Z19" s="55" t="str">
        <f t="shared" si="2"/>
        <v>Adventure</v>
      </c>
      <c r="AA19" s="51"/>
      <c r="AB19" s="51"/>
    </row>
    <row r="20" hidden="1">
      <c r="A20" s="54">
        <v>160.0</v>
      </c>
      <c r="B20" s="55" t="s">
        <v>1596</v>
      </c>
      <c r="C20" s="54">
        <v>2015.0</v>
      </c>
      <c r="D20" s="55" t="s">
        <v>1597</v>
      </c>
      <c r="E20" s="54">
        <v>120.0</v>
      </c>
      <c r="F20" s="55" t="s">
        <v>174</v>
      </c>
      <c r="G20" s="55" t="s">
        <v>528</v>
      </c>
      <c r="H20" s="55" t="s">
        <v>1598</v>
      </c>
      <c r="I20" s="55" t="s">
        <v>1599</v>
      </c>
      <c r="J20" s="55" t="s">
        <v>1600</v>
      </c>
      <c r="K20" s="55" t="s">
        <v>536</v>
      </c>
      <c r="L20" s="55" t="s">
        <v>1214</v>
      </c>
      <c r="M20" s="55" t="s">
        <v>1601</v>
      </c>
      <c r="N20" s="55">
        <v>90.0</v>
      </c>
      <c r="O20" s="57">
        <v>8.1</v>
      </c>
      <c r="P20" s="58">
        <v>638510.0</v>
      </c>
      <c r="Q20" s="55" t="s">
        <v>1602</v>
      </c>
      <c r="R20" s="55" t="s">
        <v>34</v>
      </c>
      <c r="S20" s="56">
        <v>42013.0</v>
      </c>
      <c r="T20" s="30">
        <v>3.75209362E8</v>
      </c>
      <c r="U20" s="55" t="s">
        <v>213</v>
      </c>
      <c r="V20" s="59" t="s">
        <v>1603</v>
      </c>
      <c r="W20" s="55"/>
      <c r="X20" s="55"/>
      <c r="Y20" s="55"/>
      <c r="Z20" s="55" t="str">
        <f t="shared" si="2"/>
        <v>Action</v>
      </c>
      <c r="AA20" s="51"/>
      <c r="AB20" s="51"/>
    </row>
    <row r="21" hidden="1">
      <c r="A21" s="54">
        <v>166.0</v>
      </c>
      <c r="B21" s="55" t="s">
        <v>1648</v>
      </c>
      <c r="C21" s="54">
        <v>2017.0</v>
      </c>
      <c r="D21" s="56">
        <v>42923.0</v>
      </c>
      <c r="E21" s="54">
        <v>133.0</v>
      </c>
      <c r="F21" s="55" t="s">
        <v>174</v>
      </c>
      <c r="G21" s="55" t="s">
        <v>802</v>
      </c>
      <c r="H21" s="55" t="s">
        <v>1649</v>
      </c>
      <c r="I21" s="55" t="s">
        <v>1650</v>
      </c>
      <c r="J21" s="55" t="s">
        <v>1651</v>
      </c>
      <c r="K21" s="55" t="s">
        <v>30</v>
      </c>
      <c r="L21" s="55" t="s">
        <v>31</v>
      </c>
      <c r="M21" s="55"/>
      <c r="N21" s="55">
        <v>73.0</v>
      </c>
      <c r="O21" s="57">
        <v>8.1</v>
      </c>
      <c r="P21" s="58">
        <v>64044.0</v>
      </c>
      <c r="Q21" s="55" t="s">
        <v>1652</v>
      </c>
      <c r="R21" s="55" t="s">
        <v>34</v>
      </c>
      <c r="S21" s="55"/>
      <c r="T21" s="30">
        <v>8.80166924E8</v>
      </c>
      <c r="U21" s="55" t="s">
        <v>539</v>
      </c>
      <c r="V21" s="59" t="s">
        <v>1653</v>
      </c>
      <c r="W21" s="55"/>
      <c r="X21" s="55"/>
      <c r="Y21" s="55"/>
      <c r="Z21" s="55" t="str">
        <f t="shared" si="2"/>
        <v>Action</v>
      </c>
      <c r="AA21" s="51"/>
      <c r="AB21" s="51"/>
    </row>
    <row r="22" hidden="1">
      <c r="A22" s="54">
        <v>169.0</v>
      </c>
      <c r="B22" s="55" t="s">
        <v>1670</v>
      </c>
      <c r="C22" s="54">
        <v>2011.0</v>
      </c>
      <c r="D22" s="55" t="s">
        <v>1671</v>
      </c>
      <c r="E22" s="54">
        <v>130.0</v>
      </c>
      <c r="F22" s="55" t="s">
        <v>100</v>
      </c>
      <c r="G22" s="55" t="s">
        <v>325</v>
      </c>
      <c r="H22" s="55" t="s">
        <v>1672</v>
      </c>
      <c r="I22" s="55" t="s">
        <v>1673</v>
      </c>
      <c r="J22" s="55" t="s">
        <v>1674</v>
      </c>
      <c r="K22" s="55" t="s">
        <v>30</v>
      </c>
      <c r="L22" s="55" t="s">
        <v>69</v>
      </c>
      <c r="M22" s="55" t="s">
        <v>1675</v>
      </c>
      <c r="N22" s="55">
        <v>87.0</v>
      </c>
      <c r="O22" s="57">
        <v>8.1</v>
      </c>
      <c r="P22" s="58">
        <v>594362.0</v>
      </c>
      <c r="Q22" s="55" t="s">
        <v>1676</v>
      </c>
      <c r="R22" s="55" t="s">
        <v>34</v>
      </c>
      <c r="S22" s="56">
        <v>40858.0</v>
      </c>
      <c r="T22" s="30">
        <v>1.342510594E9</v>
      </c>
      <c r="U22" s="55" t="s">
        <v>180</v>
      </c>
      <c r="V22" s="59" t="s">
        <v>1677</v>
      </c>
      <c r="W22" s="55"/>
      <c r="X22" s="55"/>
      <c r="Y22" s="55"/>
      <c r="Z22" s="55" t="str">
        <f t="shared" si="2"/>
        <v>Adventure</v>
      </c>
      <c r="AA22" s="51"/>
      <c r="AB22" s="51"/>
    </row>
    <row r="23" hidden="1">
      <c r="A23" s="54">
        <v>170.0</v>
      </c>
      <c r="B23" s="55" t="s">
        <v>1678</v>
      </c>
      <c r="C23" s="54">
        <v>2015.0</v>
      </c>
      <c r="D23" s="55" t="s">
        <v>1679</v>
      </c>
      <c r="E23" s="54">
        <v>136.0</v>
      </c>
      <c r="F23" s="55" t="s">
        <v>161</v>
      </c>
      <c r="G23" s="55" t="s">
        <v>642</v>
      </c>
      <c r="H23" s="55" t="s">
        <v>1680</v>
      </c>
      <c r="I23" s="55" t="s">
        <v>1681</v>
      </c>
      <c r="J23" s="55" t="s">
        <v>1682</v>
      </c>
      <c r="K23" s="55" t="s">
        <v>30</v>
      </c>
      <c r="L23" s="55" t="s">
        <v>31</v>
      </c>
      <c r="M23" s="55" t="s">
        <v>1683</v>
      </c>
      <c r="N23" s="55">
        <v>81.0</v>
      </c>
      <c r="O23" s="57">
        <v>8.1</v>
      </c>
      <c r="P23" s="58">
        <v>665521.0</v>
      </c>
      <c r="Q23" s="55" t="s">
        <v>1684</v>
      </c>
      <c r="R23" s="55" t="s">
        <v>34</v>
      </c>
      <c r="S23" s="56">
        <v>42494.0</v>
      </c>
      <c r="T23" s="30">
        <v>2.068223624E9</v>
      </c>
      <c r="U23" s="55" t="s">
        <v>600</v>
      </c>
      <c r="V23" s="59" t="s">
        <v>1685</v>
      </c>
      <c r="W23" s="55"/>
      <c r="X23" s="55"/>
      <c r="Y23" s="55"/>
      <c r="Z23" s="55" t="str">
        <f t="shared" si="2"/>
        <v>Action</v>
      </c>
      <c r="AA23" s="51"/>
      <c r="AB23" s="51"/>
    </row>
    <row r="24">
      <c r="A24" s="54">
        <v>177.0</v>
      </c>
      <c r="B24" s="55" t="s">
        <v>1731</v>
      </c>
      <c r="C24" s="54">
        <v>2013.0</v>
      </c>
      <c r="D24" s="55" t="s">
        <v>1732</v>
      </c>
      <c r="E24" s="54">
        <v>153.0</v>
      </c>
      <c r="F24" s="55" t="s">
        <v>237</v>
      </c>
      <c r="G24" s="55" t="s">
        <v>348</v>
      </c>
      <c r="H24" s="55" t="s">
        <v>1733</v>
      </c>
      <c r="I24" s="55" t="s">
        <v>1734</v>
      </c>
      <c r="J24" s="55" t="s">
        <v>1735</v>
      </c>
      <c r="K24" s="55" t="s">
        <v>30</v>
      </c>
      <c r="L24" s="55" t="s">
        <v>31</v>
      </c>
      <c r="M24" s="55" t="s">
        <v>1736</v>
      </c>
      <c r="N24" s="55">
        <v>74.0</v>
      </c>
      <c r="O24" s="57">
        <v>8.1</v>
      </c>
      <c r="P24" s="58">
        <v>436571.0</v>
      </c>
      <c r="Q24" s="55" t="s">
        <v>1737</v>
      </c>
      <c r="R24" s="55" t="s">
        <v>34</v>
      </c>
      <c r="S24" s="55" t="s">
        <v>1738</v>
      </c>
      <c r="T24" s="30">
        <v>1.22126687E8</v>
      </c>
      <c r="U24" s="55" t="s">
        <v>213</v>
      </c>
      <c r="V24" s="59" t="s">
        <v>1739</v>
      </c>
      <c r="W24" s="55"/>
      <c r="X24" s="55"/>
      <c r="Y24" s="55"/>
      <c r="Z24" s="55" t="str">
        <f t="shared" si="2"/>
        <v>Crime</v>
      </c>
      <c r="AA24" s="51"/>
      <c r="AB24" s="51"/>
    </row>
    <row r="25" hidden="1">
      <c r="A25" s="54">
        <v>193.0</v>
      </c>
      <c r="B25" s="55" t="s">
        <v>1862</v>
      </c>
      <c r="C25" s="54">
        <v>2011.0</v>
      </c>
      <c r="D25" s="56">
        <v>40824.0</v>
      </c>
      <c r="E25" s="54">
        <v>146.0</v>
      </c>
      <c r="F25" s="62" t="s">
        <v>2334</v>
      </c>
      <c r="G25" s="55" t="s">
        <v>1402</v>
      </c>
      <c r="H25" s="55" t="s">
        <v>1863</v>
      </c>
      <c r="I25" s="55" t="s">
        <v>1864</v>
      </c>
      <c r="J25" s="55" t="s">
        <v>1865</v>
      </c>
      <c r="K25" s="55" t="s">
        <v>30</v>
      </c>
      <c r="L25" s="55" t="s">
        <v>1866</v>
      </c>
      <c r="M25" s="55" t="s">
        <v>1867</v>
      </c>
      <c r="N25" s="55">
        <v>62.0</v>
      </c>
      <c r="O25" s="57">
        <v>8.1</v>
      </c>
      <c r="P25" s="58">
        <v>344326.0</v>
      </c>
      <c r="Q25" s="55" t="s">
        <v>1868</v>
      </c>
      <c r="R25" s="55" t="s">
        <v>34</v>
      </c>
      <c r="S25" s="56">
        <v>40706.0</v>
      </c>
      <c r="T25" s="30">
        <v>2.16639112E8</v>
      </c>
      <c r="U25" s="55" t="s">
        <v>1869</v>
      </c>
      <c r="V25" s="59" t="s">
        <v>1870</v>
      </c>
      <c r="W25" s="55"/>
      <c r="X25" s="55"/>
      <c r="Y25" s="55"/>
      <c r="Z25" s="55" t="str">
        <f t="shared" si="2"/>
        <v>Drama</v>
      </c>
      <c r="AA25" s="51"/>
      <c r="AB25" s="51"/>
    </row>
    <row r="26" hidden="1">
      <c r="A26" s="54">
        <v>198.0</v>
      </c>
      <c r="B26" s="55" t="s">
        <v>1903</v>
      </c>
      <c r="C26" s="54">
        <v>2016.0</v>
      </c>
      <c r="D26" s="56">
        <v>42887.0</v>
      </c>
      <c r="E26" s="54">
        <v>118.0</v>
      </c>
      <c r="F26" s="55" t="s">
        <v>1150</v>
      </c>
      <c r="G26" s="55" t="s">
        <v>480</v>
      </c>
      <c r="H26" s="55" t="s">
        <v>1904</v>
      </c>
      <c r="I26" s="55" t="s">
        <v>1905</v>
      </c>
      <c r="J26" s="55" t="s">
        <v>1906</v>
      </c>
      <c r="K26" s="55" t="s">
        <v>1907</v>
      </c>
      <c r="L26" s="55" t="s">
        <v>1908</v>
      </c>
      <c r="M26" s="55" t="s">
        <v>1909</v>
      </c>
      <c r="N26" s="55">
        <v>69.0</v>
      </c>
      <c r="O26" s="57">
        <v>8.1</v>
      </c>
      <c r="P26" s="58">
        <v>113296.0</v>
      </c>
      <c r="Q26" s="55" t="s">
        <v>1910</v>
      </c>
      <c r="R26" s="55" t="s">
        <v>34</v>
      </c>
      <c r="S26" s="56">
        <v>43043.0</v>
      </c>
      <c r="T26" s="30">
        <v>1.40312928E8</v>
      </c>
      <c r="U26" s="55" t="s">
        <v>1911</v>
      </c>
      <c r="V26" s="59" t="s">
        <v>1912</v>
      </c>
      <c r="W26" s="55"/>
      <c r="X26" s="55"/>
      <c r="Y26" s="55"/>
      <c r="Z26" s="55" t="str">
        <f t="shared" si="2"/>
        <v>Biography</v>
      </c>
      <c r="AA26" s="51"/>
      <c r="AB26" s="51"/>
    </row>
    <row r="27" hidden="1">
      <c r="A27" s="54">
        <v>200.0</v>
      </c>
      <c r="B27" s="55" t="s">
        <v>1920</v>
      </c>
      <c r="C27" s="54">
        <v>2014.0</v>
      </c>
      <c r="D27" s="56">
        <v>41647.0</v>
      </c>
      <c r="E27" s="54">
        <v>121.0</v>
      </c>
      <c r="F27" s="55" t="s">
        <v>174</v>
      </c>
      <c r="G27" s="55" t="s">
        <v>670</v>
      </c>
      <c r="H27" s="55" t="s">
        <v>1921</v>
      </c>
      <c r="I27" s="55" t="s">
        <v>1922</v>
      </c>
      <c r="J27" s="55" t="s">
        <v>1923</v>
      </c>
      <c r="K27" s="55" t="s">
        <v>30</v>
      </c>
      <c r="L27" s="55" t="s">
        <v>69</v>
      </c>
      <c r="M27" s="55" t="s">
        <v>1924</v>
      </c>
      <c r="N27" s="55">
        <v>76.0</v>
      </c>
      <c r="O27" s="57">
        <v>8.1</v>
      </c>
      <c r="P27" s="58">
        <v>768444.0</v>
      </c>
      <c r="Q27" s="55" t="s">
        <v>1925</v>
      </c>
      <c r="R27" s="55" t="s">
        <v>34</v>
      </c>
      <c r="S27" s="56">
        <v>41894.0</v>
      </c>
      <c r="T27" s="30">
        <v>7.73350147E8</v>
      </c>
      <c r="U27" s="55" t="s">
        <v>600</v>
      </c>
      <c r="V27" s="59" t="s">
        <v>1926</v>
      </c>
      <c r="W27" s="55"/>
      <c r="X27" s="55"/>
      <c r="Y27" s="55"/>
      <c r="Z27" s="55" t="str">
        <f t="shared" si="2"/>
        <v>Action</v>
      </c>
      <c r="AA27" s="51"/>
      <c r="AB27" s="51"/>
    </row>
    <row r="28" hidden="1">
      <c r="A28" s="54">
        <v>203.0</v>
      </c>
      <c r="B28" s="55" t="s">
        <v>1943</v>
      </c>
      <c r="C28" s="54">
        <v>2016.0</v>
      </c>
      <c r="D28" s="56">
        <v>42463.0</v>
      </c>
      <c r="E28" s="54">
        <v>108.0</v>
      </c>
      <c r="F28" s="55" t="s">
        <v>794</v>
      </c>
      <c r="G28" s="55" t="s">
        <v>695</v>
      </c>
      <c r="H28" s="55" t="s">
        <v>1944</v>
      </c>
      <c r="I28" s="55" t="s">
        <v>1945</v>
      </c>
      <c r="J28" s="55" t="s">
        <v>1946</v>
      </c>
      <c r="K28" s="55" t="s">
        <v>30</v>
      </c>
      <c r="L28" s="55" t="s">
        <v>31</v>
      </c>
      <c r="M28" s="55" t="s">
        <v>1947</v>
      </c>
      <c r="N28" s="55">
        <v>78.0</v>
      </c>
      <c r="O28" s="57">
        <v>8.1</v>
      </c>
      <c r="P28" s="58">
        <v>304299.0</v>
      </c>
      <c r="Q28" s="55" t="s">
        <v>1948</v>
      </c>
      <c r="R28" s="55" t="s">
        <v>34</v>
      </c>
      <c r="S28" s="56">
        <v>42557.0</v>
      </c>
      <c r="T28" s="30">
        <v>1.023798144E9</v>
      </c>
      <c r="U28" s="55" t="s">
        <v>1949</v>
      </c>
      <c r="V28" s="59" t="s">
        <v>1950</v>
      </c>
      <c r="W28" s="55"/>
      <c r="X28" s="55"/>
      <c r="Y28" s="55"/>
      <c r="Z28" s="55" t="str">
        <f t="shared" si="2"/>
        <v>Animation</v>
      </c>
      <c r="AA28" s="51"/>
      <c r="AB28" s="51"/>
    </row>
    <row r="29" hidden="1">
      <c r="A29" s="54">
        <v>204.0</v>
      </c>
      <c r="B29" s="55" t="s">
        <v>1951</v>
      </c>
      <c r="C29" s="54">
        <v>2017.0</v>
      </c>
      <c r="D29" s="56">
        <v>42860.0</v>
      </c>
      <c r="E29" s="54">
        <v>136.0</v>
      </c>
      <c r="F29" s="55" t="s">
        <v>174</v>
      </c>
      <c r="G29" s="55" t="s">
        <v>670</v>
      </c>
      <c r="H29" s="55" t="s">
        <v>1952</v>
      </c>
      <c r="I29" s="55" t="s">
        <v>1922</v>
      </c>
      <c r="J29" s="55" t="s">
        <v>1953</v>
      </c>
      <c r="K29" s="55" t="s">
        <v>30</v>
      </c>
      <c r="L29" s="55" t="s">
        <v>31</v>
      </c>
      <c r="M29" s="55"/>
      <c r="N29" s="55">
        <v>67.0</v>
      </c>
      <c r="O29" s="57">
        <v>8.1</v>
      </c>
      <c r="P29" s="58">
        <v>175272.0</v>
      </c>
      <c r="Q29" s="55" t="s">
        <v>1954</v>
      </c>
      <c r="R29" s="55" t="s">
        <v>34</v>
      </c>
      <c r="S29" s="55"/>
      <c r="T29" s="30">
        <v>8.63756051E8</v>
      </c>
      <c r="U29" s="55" t="s">
        <v>600</v>
      </c>
      <c r="V29" s="59" t="s">
        <v>1955</v>
      </c>
      <c r="W29" s="55"/>
      <c r="X29" s="55"/>
      <c r="Y29" s="55"/>
      <c r="Z29" s="55" t="str">
        <f t="shared" si="2"/>
        <v>Action</v>
      </c>
      <c r="AA29" s="51"/>
      <c r="AB29" s="51"/>
    </row>
    <row r="30" hidden="1">
      <c r="A30" s="54">
        <v>207.0</v>
      </c>
      <c r="B30" s="55" t="s">
        <v>1973</v>
      </c>
      <c r="C30" s="54">
        <v>2014.0</v>
      </c>
      <c r="D30" s="55" t="s">
        <v>1974</v>
      </c>
      <c r="E30" s="54">
        <v>114.0</v>
      </c>
      <c r="F30" s="55" t="s">
        <v>1975</v>
      </c>
      <c r="G30" s="55" t="s">
        <v>993</v>
      </c>
      <c r="H30" s="55" t="s">
        <v>1976</v>
      </c>
      <c r="I30" s="55" t="s">
        <v>1977</v>
      </c>
      <c r="J30" s="55" t="s">
        <v>1978</v>
      </c>
      <c r="K30" s="55" t="s">
        <v>576</v>
      </c>
      <c r="L30" s="55" t="s">
        <v>524</v>
      </c>
      <c r="M30" s="55" t="s">
        <v>1979</v>
      </c>
      <c r="N30" s="55">
        <v>73.0</v>
      </c>
      <c r="O30" s="57">
        <v>8.1</v>
      </c>
      <c r="P30" s="58">
        <v>535118.0</v>
      </c>
      <c r="Q30" s="55" t="s">
        <v>1980</v>
      </c>
      <c r="R30" s="55" t="s">
        <v>34</v>
      </c>
      <c r="S30" s="55" t="s">
        <v>313</v>
      </c>
      <c r="T30" s="30">
        <v>2.33555708E8</v>
      </c>
      <c r="U30" s="55" t="s">
        <v>845</v>
      </c>
      <c r="V30" s="59" t="s">
        <v>1981</v>
      </c>
      <c r="W30" s="55"/>
      <c r="X30" s="55"/>
      <c r="Y30" s="55"/>
      <c r="Z30" s="55" t="str">
        <f t="shared" si="2"/>
        <v>Biography</v>
      </c>
      <c r="AA30" s="51"/>
      <c r="AB30" s="51"/>
    </row>
    <row r="31" hidden="1">
      <c r="A31" s="54">
        <v>220.0</v>
      </c>
      <c r="B31" s="55" t="s">
        <v>2070</v>
      </c>
      <c r="C31" s="54">
        <v>2012.0</v>
      </c>
      <c r="D31" s="56">
        <v>41004.0</v>
      </c>
      <c r="E31" s="54">
        <v>143.0</v>
      </c>
      <c r="F31" s="55" t="s">
        <v>216</v>
      </c>
      <c r="G31" s="55" t="s">
        <v>827</v>
      </c>
      <c r="H31" s="55" t="s">
        <v>2071</v>
      </c>
      <c r="I31" s="55" t="s">
        <v>2072</v>
      </c>
      <c r="J31" s="55" t="s">
        <v>2073</v>
      </c>
      <c r="K31" s="55" t="s">
        <v>2074</v>
      </c>
      <c r="L31" s="55" t="s">
        <v>31</v>
      </c>
      <c r="M31" s="55" t="s">
        <v>2075</v>
      </c>
      <c r="N31" s="55">
        <v>69.0</v>
      </c>
      <c r="O31" s="57">
        <v>8.1</v>
      </c>
      <c r="P31" s="58">
        <v>1051143.0</v>
      </c>
      <c r="Q31" s="55" t="s">
        <v>2076</v>
      </c>
      <c r="R31" s="55" t="s">
        <v>34</v>
      </c>
      <c r="S31" s="55" t="s">
        <v>2077</v>
      </c>
      <c r="T31" s="30">
        <v>1.518812988E9</v>
      </c>
      <c r="U31" s="55" t="s">
        <v>600</v>
      </c>
      <c r="V31" s="59" t="s">
        <v>2078</v>
      </c>
      <c r="W31" s="55"/>
      <c r="X31" s="55"/>
      <c r="Y31" s="55"/>
      <c r="Z31" s="55" t="str">
        <f t="shared" si="2"/>
        <v>Action</v>
      </c>
      <c r="AA31" s="51"/>
      <c r="AB31" s="51"/>
    </row>
    <row r="32" hidden="1">
      <c r="A32" s="54">
        <v>223.0</v>
      </c>
      <c r="B32" s="55" t="s">
        <v>2095</v>
      </c>
      <c r="C32" s="54">
        <v>2015.0</v>
      </c>
      <c r="D32" s="56">
        <v>42045.0</v>
      </c>
      <c r="E32" s="54">
        <v>144.0</v>
      </c>
      <c r="F32" s="55" t="s">
        <v>306</v>
      </c>
      <c r="G32" s="55" t="s">
        <v>446</v>
      </c>
      <c r="H32" s="55" t="s">
        <v>2096</v>
      </c>
      <c r="I32" s="55" t="s">
        <v>2097</v>
      </c>
      <c r="J32" s="55" t="s">
        <v>2098</v>
      </c>
      <c r="K32" s="55" t="s">
        <v>68</v>
      </c>
      <c r="L32" s="55" t="s">
        <v>69</v>
      </c>
      <c r="M32" s="55" t="s">
        <v>2099</v>
      </c>
      <c r="N32" s="55">
        <v>80.0</v>
      </c>
      <c r="O32" s="57">
        <v>8.0</v>
      </c>
      <c r="P32" s="58">
        <v>560864.0</v>
      </c>
      <c r="Q32" s="55" t="s">
        <v>2100</v>
      </c>
      <c r="R32" s="55" t="s">
        <v>34</v>
      </c>
      <c r="S32" s="56">
        <v>42705.0</v>
      </c>
      <c r="T32" s="30">
        <v>6.3016189E8</v>
      </c>
      <c r="U32" s="55" t="s">
        <v>135</v>
      </c>
      <c r="V32" s="59" t="s">
        <v>2101</v>
      </c>
      <c r="W32" s="55"/>
      <c r="X32" s="55"/>
      <c r="Y32" s="55"/>
      <c r="Z32" s="55" t="str">
        <f t="shared" si="2"/>
        <v>Adventure</v>
      </c>
      <c r="AA32" s="51"/>
      <c r="AB32" s="51"/>
    </row>
    <row r="33" hidden="1">
      <c r="A33" s="54">
        <v>238.0</v>
      </c>
      <c r="B33" s="55" t="s">
        <v>2214</v>
      </c>
      <c r="C33" s="54">
        <v>2015.0</v>
      </c>
      <c r="D33" s="56">
        <v>42583.0</v>
      </c>
      <c r="E33" s="54">
        <v>156.0</v>
      </c>
      <c r="F33" s="55" t="s">
        <v>1936</v>
      </c>
      <c r="G33" s="55" t="s">
        <v>60</v>
      </c>
      <c r="H33" s="55" t="s">
        <v>2215</v>
      </c>
      <c r="I33" s="55" t="s">
        <v>2216</v>
      </c>
      <c r="J33" s="55" t="s">
        <v>2217</v>
      </c>
      <c r="K33" s="55" t="s">
        <v>2218</v>
      </c>
      <c r="L33" s="55" t="s">
        <v>2219</v>
      </c>
      <c r="M33" s="55" t="s">
        <v>2220</v>
      </c>
      <c r="N33" s="55">
        <v>76.0</v>
      </c>
      <c r="O33" s="57">
        <v>8.0</v>
      </c>
      <c r="P33" s="58">
        <v>504647.0</v>
      </c>
      <c r="Q33" s="55" t="s">
        <v>2221</v>
      </c>
      <c r="R33" s="55" t="s">
        <v>34</v>
      </c>
      <c r="S33" s="55" t="s">
        <v>2222</v>
      </c>
      <c r="T33" s="30">
        <v>5.32950503E8</v>
      </c>
      <c r="U33" s="55" t="s">
        <v>135</v>
      </c>
      <c r="V33" s="59" t="s">
        <v>2223</v>
      </c>
      <c r="W33" s="55"/>
      <c r="X33" s="55"/>
      <c r="Y33" s="55"/>
      <c r="Z33" s="55" t="str">
        <f t="shared" si="2"/>
        <v>Adventure</v>
      </c>
      <c r="AA33" s="51"/>
      <c r="AB33" s="51"/>
    </row>
    <row r="34" hidden="1">
      <c r="A34" s="54">
        <v>241.0</v>
      </c>
      <c r="B34" s="55" t="s">
        <v>2243</v>
      </c>
      <c r="C34" s="54">
        <v>2016.0</v>
      </c>
      <c r="D34" s="56">
        <v>42706.0</v>
      </c>
      <c r="E34" s="54">
        <v>108.0</v>
      </c>
      <c r="F34" s="55" t="s">
        <v>1063</v>
      </c>
      <c r="G34" s="55" t="s">
        <v>1460</v>
      </c>
      <c r="H34" s="55" t="s">
        <v>2244</v>
      </c>
      <c r="I34" s="55" t="s">
        <v>2245</v>
      </c>
      <c r="J34" s="55" t="s">
        <v>2246</v>
      </c>
      <c r="K34" s="55" t="s">
        <v>30</v>
      </c>
      <c r="L34" s="55" t="s">
        <v>31</v>
      </c>
      <c r="M34" s="55" t="s">
        <v>2247</v>
      </c>
      <c r="N34" s="55">
        <v>65.0</v>
      </c>
      <c r="O34" s="57">
        <v>8.0</v>
      </c>
      <c r="P34" s="58">
        <v>644281.0</v>
      </c>
      <c r="Q34" s="55" t="s">
        <v>2248</v>
      </c>
      <c r="R34" s="55" t="s">
        <v>34</v>
      </c>
      <c r="S34" s="56">
        <v>42648.0</v>
      </c>
      <c r="T34" s="30">
        <v>7.83112979E8</v>
      </c>
      <c r="U34" s="55" t="s">
        <v>135</v>
      </c>
      <c r="V34" s="59" t="s">
        <v>2249</v>
      </c>
      <c r="W34" s="55"/>
      <c r="X34" s="55"/>
      <c r="Y34" s="55"/>
      <c r="Z34" s="55" t="str">
        <f t="shared" si="2"/>
        <v>Action</v>
      </c>
      <c r="AA34" s="51"/>
      <c r="AB34" s="51"/>
    </row>
    <row r="35" hidden="1">
      <c r="A35" s="54">
        <v>247.0</v>
      </c>
      <c r="B35" s="55" t="s">
        <v>2288</v>
      </c>
      <c r="C35" s="54">
        <v>2013.0</v>
      </c>
      <c r="D35" s="55" t="s">
        <v>2289</v>
      </c>
      <c r="E35" s="54">
        <v>96.0</v>
      </c>
      <c r="F35" s="62" t="s">
        <v>2334</v>
      </c>
      <c r="G35" s="55" t="s">
        <v>359</v>
      </c>
      <c r="H35" s="55" t="s">
        <v>359</v>
      </c>
      <c r="I35" s="55" t="s">
        <v>2290</v>
      </c>
      <c r="J35" s="55" t="s">
        <v>2291</v>
      </c>
      <c r="K35" s="55" t="s">
        <v>30</v>
      </c>
      <c r="L35" s="55" t="s">
        <v>31</v>
      </c>
      <c r="M35" s="55" t="s">
        <v>2292</v>
      </c>
      <c r="N35" s="55">
        <v>82.0</v>
      </c>
      <c r="O35" s="57">
        <v>8.0</v>
      </c>
      <c r="P35" s="58">
        <v>62348.0</v>
      </c>
      <c r="Q35" s="55" t="s">
        <v>2293</v>
      </c>
      <c r="R35" s="55" t="s">
        <v>34</v>
      </c>
      <c r="S35" s="55" t="s">
        <v>2294</v>
      </c>
      <c r="T35" s="30">
        <v>1013100.0</v>
      </c>
      <c r="U35" s="55" t="s">
        <v>2295</v>
      </c>
      <c r="V35" s="59" t="s">
        <v>2296</v>
      </c>
      <c r="W35" s="55"/>
      <c r="X35" s="55"/>
      <c r="Y35" s="55"/>
      <c r="Z35" s="55" t="str">
        <f t="shared" si="2"/>
        <v>Drama</v>
      </c>
      <c r="AA35" s="51"/>
      <c r="AB35" s="51"/>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Crime"/>
      </customFilters>
    </filterColumn>
  </autoFilter>
  <conditionalFormatting sqref="AA1:AB1 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3" max="3" width="4.75"/>
    <col customWidth="1" min="4" max="4" width="9.38"/>
    <col customWidth="1" min="5" max="5" width="5.25"/>
    <col customWidth="1" min="6" max="6" width="11.25"/>
    <col customWidth="1" min="14" max="14" width="8.75"/>
    <col customWidth="1" min="15" max="15" width="9.25"/>
    <col customWidth="1" min="19" max="19" width="7.13"/>
    <col customWidth="1" min="20" max="20" width="14.88"/>
    <col customWidth="1" min="22" max="22" width="10.75"/>
    <col customWidth="1" min="23" max="23" width="8.5"/>
    <col customWidth="1" min="25" max="25" width="3.25"/>
    <col customWidth="1" min="26" max="26" width="11.38"/>
    <col customWidth="1" min="27" max="27" width="8.75"/>
    <col customWidth="1" min="28" max="28" width="7.63"/>
    <col customWidth="1" min="29" max="30" width="17.75"/>
  </cols>
  <sheetData>
    <row r="1">
      <c r="A1" s="4" t="s">
        <v>2324</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17">
        <f>COUNTA(X2:X156)</f>
        <v>155</v>
      </c>
      <c r="X1" s="18" t="s">
        <v>6</v>
      </c>
      <c r="Y1" s="18" t="s">
        <v>22</v>
      </c>
      <c r="Z1" s="18" t="s">
        <v>2325</v>
      </c>
      <c r="AA1" s="19" t="s">
        <v>2326</v>
      </c>
      <c r="AB1" s="19" t="s">
        <v>2327</v>
      </c>
      <c r="AC1" s="19" t="s">
        <v>2328</v>
      </c>
      <c r="AD1" s="19"/>
    </row>
    <row r="2" hidden="1">
      <c r="A2" s="20">
        <v>1.0</v>
      </c>
      <c r="B2" s="4" t="s">
        <v>23</v>
      </c>
      <c r="C2" s="20">
        <v>1994.0</v>
      </c>
      <c r="D2" s="4" t="s">
        <v>24</v>
      </c>
      <c r="E2" s="20">
        <v>142.0</v>
      </c>
      <c r="F2" s="4" t="s">
        <v>25</v>
      </c>
      <c r="G2" s="4" t="s">
        <v>26</v>
      </c>
      <c r="H2" s="4" t="s">
        <v>27</v>
      </c>
      <c r="I2" s="4" t="s">
        <v>28</v>
      </c>
      <c r="J2" s="4" t="s">
        <v>29</v>
      </c>
      <c r="K2" s="4" t="s">
        <v>30</v>
      </c>
      <c r="L2" s="4" t="s">
        <v>31</v>
      </c>
      <c r="M2" s="4" t="s">
        <v>32</v>
      </c>
      <c r="N2" s="17">
        <v>80.0</v>
      </c>
      <c r="O2" s="21">
        <v>9.3</v>
      </c>
      <c r="P2" s="22">
        <v>1825626.0</v>
      </c>
      <c r="Q2" s="4" t="s">
        <v>33</v>
      </c>
      <c r="R2" s="4" t="s">
        <v>34</v>
      </c>
      <c r="S2" s="4" t="s">
        <v>35</v>
      </c>
      <c r="T2" s="23">
        <v>2.8341469E7</v>
      </c>
      <c r="U2" s="4" t="s">
        <v>36</v>
      </c>
      <c r="V2" s="4"/>
      <c r="W2" s="4"/>
      <c r="X2" s="4" t="s">
        <v>37</v>
      </c>
      <c r="Y2" s="17">
        <f t="shared" ref="Y2:Y156" si="1">COUNTIF($G$2:$G$251,X2)</f>
        <v>1</v>
      </c>
      <c r="Z2" s="19"/>
      <c r="AB2" s="19" t="s">
        <v>2329</v>
      </c>
      <c r="AC2" s="19"/>
      <c r="AD2" s="19"/>
    </row>
    <row r="3" hidden="1">
      <c r="A3" s="20">
        <v>2.0</v>
      </c>
      <c r="B3" s="4" t="s">
        <v>38</v>
      </c>
      <c r="C3" s="20">
        <v>1972.0</v>
      </c>
      <c r="D3" s="4" t="s">
        <v>39</v>
      </c>
      <c r="E3" s="20">
        <v>175.0</v>
      </c>
      <c r="F3" s="4" t="s">
        <v>25</v>
      </c>
      <c r="G3" s="4" t="s">
        <v>40</v>
      </c>
      <c r="H3" s="4" t="s">
        <v>41</v>
      </c>
      <c r="I3" s="4" t="s">
        <v>42</v>
      </c>
      <c r="J3" s="4" t="s">
        <v>43</v>
      </c>
      <c r="K3" s="4" t="s">
        <v>44</v>
      </c>
      <c r="L3" s="4" t="s">
        <v>31</v>
      </c>
      <c r="M3" s="4" t="s">
        <v>45</v>
      </c>
      <c r="N3" s="17">
        <v>100.0</v>
      </c>
      <c r="O3" s="21">
        <v>9.2</v>
      </c>
      <c r="P3" s="22">
        <v>1243444.0</v>
      </c>
      <c r="Q3" s="4" t="s">
        <v>46</v>
      </c>
      <c r="R3" s="4" t="s">
        <v>34</v>
      </c>
      <c r="S3" s="24">
        <v>37144.0</v>
      </c>
      <c r="T3" s="23">
        <v>2.46120974E8</v>
      </c>
      <c r="U3" s="4" t="s">
        <v>47</v>
      </c>
      <c r="V3" s="25" t="s">
        <v>48</v>
      </c>
      <c r="W3" s="4"/>
      <c r="X3" s="4" t="s">
        <v>49</v>
      </c>
      <c r="Y3" s="17">
        <f t="shared" si="1"/>
        <v>1</v>
      </c>
      <c r="AB3" s="26">
        <f>Min(C2:C251)</f>
        <v>1921</v>
      </c>
    </row>
    <row r="4" hidden="1">
      <c r="A4" s="20">
        <v>3.0</v>
      </c>
      <c r="B4" s="4" t="s">
        <v>50</v>
      </c>
      <c r="C4" s="20">
        <v>1974.0</v>
      </c>
      <c r="D4" s="4" t="s">
        <v>51</v>
      </c>
      <c r="E4" s="20">
        <v>202.0</v>
      </c>
      <c r="F4" s="4" t="s">
        <v>25</v>
      </c>
      <c r="G4" s="4" t="s">
        <v>40</v>
      </c>
      <c r="H4" s="4" t="s">
        <v>52</v>
      </c>
      <c r="I4" s="4" t="s">
        <v>53</v>
      </c>
      <c r="J4" s="4" t="s">
        <v>54</v>
      </c>
      <c r="K4" s="4" t="s">
        <v>55</v>
      </c>
      <c r="L4" s="4" t="s">
        <v>31</v>
      </c>
      <c r="M4" s="4" t="s">
        <v>56</v>
      </c>
      <c r="N4" s="17">
        <v>85.0</v>
      </c>
      <c r="O4" s="21">
        <v>9.0</v>
      </c>
      <c r="P4" s="22">
        <v>856870.0</v>
      </c>
      <c r="Q4" s="4" t="s">
        <v>57</v>
      </c>
      <c r="R4" s="4" t="s">
        <v>34</v>
      </c>
      <c r="S4" s="4" t="s">
        <v>58</v>
      </c>
      <c r="T4" s="23">
        <v>4.7542841E7</v>
      </c>
      <c r="U4" s="4" t="s">
        <v>47</v>
      </c>
      <c r="V4" s="25" t="s">
        <v>59</v>
      </c>
      <c r="W4" s="4"/>
      <c r="X4" s="4" t="s">
        <v>60</v>
      </c>
      <c r="Y4" s="17">
        <f t="shared" si="1"/>
        <v>1</v>
      </c>
    </row>
    <row r="5" hidden="1">
      <c r="A5" s="20">
        <v>4.0</v>
      </c>
      <c r="B5" s="4" t="s">
        <v>61</v>
      </c>
      <c r="C5" s="20">
        <v>2008.0</v>
      </c>
      <c r="D5" s="4" t="s">
        <v>62</v>
      </c>
      <c r="E5" s="20">
        <v>152.0</v>
      </c>
      <c r="F5" s="4" t="s">
        <v>63</v>
      </c>
      <c r="G5" s="4" t="s">
        <v>64</v>
      </c>
      <c r="H5" s="4" t="s">
        <v>65</v>
      </c>
      <c r="I5" s="4" t="s">
        <v>66</v>
      </c>
      <c r="J5" s="4" t="s">
        <v>67</v>
      </c>
      <c r="K5" s="4" t="s">
        <v>68</v>
      </c>
      <c r="L5" s="4" t="s">
        <v>69</v>
      </c>
      <c r="M5" s="4" t="s">
        <v>70</v>
      </c>
      <c r="N5" s="17">
        <v>82.0</v>
      </c>
      <c r="O5" s="21">
        <v>9.0</v>
      </c>
      <c r="P5" s="22">
        <v>1802351.0</v>
      </c>
      <c r="Q5" s="4" t="s">
        <v>71</v>
      </c>
      <c r="R5" s="4" t="s">
        <v>34</v>
      </c>
      <c r="S5" s="24">
        <v>39703.0</v>
      </c>
      <c r="T5" s="23">
        <v>1.004934033E9</v>
      </c>
      <c r="U5" s="4" t="s">
        <v>72</v>
      </c>
      <c r="V5" s="25" t="s">
        <v>73</v>
      </c>
      <c r="W5" s="4"/>
      <c r="X5" s="4" t="s">
        <v>74</v>
      </c>
      <c r="Y5" s="17">
        <f t="shared" si="1"/>
        <v>9</v>
      </c>
    </row>
    <row r="6" hidden="1">
      <c r="A6" s="20">
        <v>5.0</v>
      </c>
      <c r="B6" s="4" t="s">
        <v>75</v>
      </c>
      <c r="C6" s="20">
        <v>1957.0</v>
      </c>
      <c r="D6" s="24">
        <v>20824.0</v>
      </c>
      <c r="E6" s="20">
        <v>96.0</v>
      </c>
      <c r="F6" s="4" t="s">
        <v>25</v>
      </c>
      <c r="G6" s="4" t="s">
        <v>76</v>
      </c>
      <c r="H6" s="4" t="s">
        <v>77</v>
      </c>
      <c r="I6" s="4" t="s">
        <v>78</v>
      </c>
      <c r="J6" s="4" t="s">
        <v>79</v>
      </c>
      <c r="K6" s="4" t="s">
        <v>30</v>
      </c>
      <c r="L6" s="4" t="s">
        <v>31</v>
      </c>
      <c r="M6" s="4" t="s">
        <v>80</v>
      </c>
      <c r="N6" s="17">
        <v>96.0</v>
      </c>
      <c r="O6" s="21">
        <v>8.9</v>
      </c>
      <c r="P6" s="22">
        <v>494215.0</v>
      </c>
      <c r="Q6" s="4" t="s">
        <v>81</v>
      </c>
      <c r="R6" s="4" t="s">
        <v>34</v>
      </c>
      <c r="S6" s="24">
        <v>37045.0</v>
      </c>
      <c r="T6" s="23">
        <v>1000000.0</v>
      </c>
      <c r="U6" s="4" t="s">
        <v>82</v>
      </c>
      <c r="V6" s="25" t="s">
        <v>83</v>
      </c>
      <c r="W6" s="4"/>
      <c r="X6" s="4" t="s">
        <v>84</v>
      </c>
      <c r="Y6" s="17">
        <f t="shared" si="1"/>
        <v>1</v>
      </c>
    </row>
    <row r="7" hidden="1">
      <c r="A7" s="20">
        <v>6.0</v>
      </c>
      <c r="B7" s="4" t="s">
        <v>85</v>
      </c>
      <c r="C7" s="20">
        <v>1993.0</v>
      </c>
      <c r="D7" s="24">
        <v>34426.0</v>
      </c>
      <c r="E7" s="20">
        <v>195.0</v>
      </c>
      <c r="F7" s="4" t="s">
        <v>86</v>
      </c>
      <c r="G7" s="4" t="s">
        <v>87</v>
      </c>
      <c r="H7" s="4" t="s">
        <v>88</v>
      </c>
      <c r="I7" s="4" t="s">
        <v>89</v>
      </c>
      <c r="J7" s="4" t="s">
        <v>90</v>
      </c>
      <c r="K7" s="4" t="s">
        <v>91</v>
      </c>
      <c r="L7" s="4" t="s">
        <v>31</v>
      </c>
      <c r="M7" s="4" t="s">
        <v>92</v>
      </c>
      <c r="N7" s="17">
        <v>93.0</v>
      </c>
      <c r="O7" s="21">
        <v>8.9</v>
      </c>
      <c r="P7" s="22">
        <v>937837.0</v>
      </c>
      <c r="Q7" s="4" t="s">
        <v>93</v>
      </c>
      <c r="R7" s="4" t="s">
        <v>34</v>
      </c>
      <c r="S7" s="24">
        <v>38233.0</v>
      </c>
      <c r="T7" s="23">
        <v>3.2212761E8</v>
      </c>
      <c r="U7" s="4" t="s">
        <v>94</v>
      </c>
      <c r="V7" s="25" t="s">
        <v>95</v>
      </c>
      <c r="W7" s="4"/>
      <c r="X7" s="4" t="s">
        <v>96</v>
      </c>
      <c r="Y7" s="17">
        <f t="shared" si="1"/>
        <v>1</v>
      </c>
    </row>
    <row r="8" hidden="1">
      <c r="A8" s="20">
        <v>7.0</v>
      </c>
      <c r="B8" s="4" t="s">
        <v>98</v>
      </c>
      <c r="C8" s="20">
        <v>2003.0</v>
      </c>
      <c r="D8" s="4" t="s">
        <v>99</v>
      </c>
      <c r="E8" s="20">
        <v>201.0</v>
      </c>
      <c r="F8" s="4" t="s">
        <v>100</v>
      </c>
      <c r="G8" s="4" t="s">
        <v>101</v>
      </c>
      <c r="H8" s="4" t="s">
        <v>102</v>
      </c>
      <c r="I8" s="4" t="s">
        <v>103</v>
      </c>
      <c r="J8" s="4" t="s">
        <v>104</v>
      </c>
      <c r="K8" s="4" t="s">
        <v>105</v>
      </c>
      <c r="L8" s="4" t="s">
        <v>106</v>
      </c>
      <c r="M8" s="4" t="s">
        <v>107</v>
      </c>
      <c r="N8" s="17">
        <v>94.0</v>
      </c>
      <c r="O8" s="21">
        <v>8.9</v>
      </c>
      <c r="P8" s="22">
        <v>1304569.0</v>
      </c>
      <c r="Q8" s="4" t="s">
        <v>108</v>
      </c>
      <c r="R8" s="4" t="s">
        <v>34</v>
      </c>
      <c r="S8" s="4" t="s">
        <v>109</v>
      </c>
      <c r="T8" s="23">
        <v>1.142219401E9</v>
      </c>
      <c r="U8" s="4" t="s">
        <v>110</v>
      </c>
      <c r="V8" s="25" t="s">
        <v>111</v>
      </c>
      <c r="W8" s="4"/>
      <c r="X8" s="4" t="s">
        <v>112</v>
      </c>
      <c r="Y8" s="17">
        <f t="shared" si="1"/>
        <v>1</v>
      </c>
    </row>
    <row r="9" hidden="1">
      <c r="A9" s="20">
        <v>8.0</v>
      </c>
      <c r="B9" s="4" t="s">
        <v>114</v>
      </c>
      <c r="C9" s="20">
        <v>1994.0</v>
      </c>
      <c r="D9" s="4" t="s">
        <v>24</v>
      </c>
      <c r="E9" s="20">
        <v>154.0</v>
      </c>
      <c r="F9" s="4" t="s">
        <v>25</v>
      </c>
      <c r="G9" s="4" t="s">
        <v>115</v>
      </c>
      <c r="H9" s="4" t="s">
        <v>116</v>
      </c>
      <c r="I9" s="4" t="s">
        <v>117</v>
      </c>
      <c r="J9" s="4" t="s">
        <v>118</v>
      </c>
      <c r="K9" s="4" t="s">
        <v>119</v>
      </c>
      <c r="L9" s="4" t="s">
        <v>31</v>
      </c>
      <c r="M9" s="4" t="s">
        <v>120</v>
      </c>
      <c r="N9" s="17">
        <v>94.0</v>
      </c>
      <c r="O9" s="21">
        <v>8.9</v>
      </c>
      <c r="P9" s="22">
        <v>1427451.0</v>
      </c>
      <c r="Q9" s="4" t="s">
        <v>121</v>
      </c>
      <c r="R9" s="4" t="s">
        <v>34</v>
      </c>
      <c r="S9" s="4" t="s">
        <v>122</v>
      </c>
      <c r="T9" s="23">
        <v>2.13928762E8</v>
      </c>
      <c r="U9" s="4" t="s">
        <v>123</v>
      </c>
      <c r="V9" s="4"/>
      <c r="W9" s="4"/>
      <c r="X9" s="4" t="s">
        <v>124</v>
      </c>
      <c r="Y9" s="17">
        <f t="shared" si="1"/>
        <v>1</v>
      </c>
    </row>
    <row r="10" hidden="1">
      <c r="A10" s="20">
        <v>9.0</v>
      </c>
      <c r="B10" s="4" t="s">
        <v>125</v>
      </c>
      <c r="C10" s="20">
        <v>1999.0</v>
      </c>
      <c r="D10" s="4" t="s">
        <v>126</v>
      </c>
      <c r="E10" s="20">
        <v>139.0</v>
      </c>
      <c r="F10" s="4" t="s">
        <v>127</v>
      </c>
      <c r="G10" s="4" t="s">
        <v>128</v>
      </c>
      <c r="H10" s="4" t="s">
        <v>129</v>
      </c>
      <c r="I10" s="4" t="s">
        <v>130</v>
      </c>
      <c r="J10" s="4" t="s">
        <v>131</v>
      </c>
      <c r="K10" s="4" t="s">
        <v>30</v>
      </c>
      <c r="L10" s="4" t="s">
        <v>132</v>
      </c>
      <c r="M10" s="4" t="s">
        <v>133</v>
      </c>
      <c r="N10" s="17">
        <v>66.0</v>
      </c>
      <c r="O10" s="21">
        <v>8.8</v>
      </c>
      <c r="P10" s="22">
        <v>1458676.0</v>
      </c>
      <c r="Q10" s="4" t="s">
        <v>134</v>
      </c>
      <c r="R10" s="4" t="s">
        <v>34</v>
      </c>
      <c r="S10" s="24">
        <v>36683.0</v>
      </c>
      <c r="T10" s="23">
        <v>1.00853753E8</v>
      </c>
      <c r="U10" s="4" t="s">
        <v>135</v>
      </c>
      <c r="V10" s="25" t="s">
        <v>136</v>
      </c>
      <c r="W10" s="4"/>
      <c r="X10" s="4" t="s">
        <v>137</v>
      </c>
      <c r="Y10" s="17">
        <f t="shared" si="1"/>
        <v>7</v>
      </c>
    </row>
    <row r="11" hidden="1">
      <c r="A11" s="20">
        <v>10.0</v>
      </c>
      <c r="B11" s="4" t="s">
        <v>138</v>
      </c>
      <c r="C11" s="20">
        <v>2001.0</v>
      </c>
      <c r="D11" s="4" t="s">
        <v>139</v>
      </c>
      <c r="E11" s="20">
        <v>178.0</v>
      </c>
      <c r="F11" s="4" t="s">
        <v>100</v>
      </c>
      <c r="G11" s="4" t="s">
        <v>101</v>
      </c>
      <c r="H11" s="4" t="s">
        <v>102</v>
      </c>
      <c r="I11" s="4" t="s">
        <v>140</v>
      </c>
      <c r="J11" s="4" t="s">
        <v>141</v>
      </c>
      <c r="K11" s="4" t="s">
        <v>142</v>
      </c>
      <c r="L11" s="4" t="s">
        <v>143</v>
      </c>
      <c r="M11" s="4" t="s">
        <v>144</v>
      </c>
      <c r="N11" s="17">
        <v>92.0</v>
      </c>
      <c r="O11" s="21">
        <v>8.8</v>
      </c>
      <c r="P11" s="22">
        <v>1326876.0</v>
      </c>
      <c r="Q11" s="4" t="s">
        <v>145</v>
      </c>
      <c r="R11" s="4" t="s">
        <v>34</v>
      </c>
      <c r="S11" s="24">
        <v>37415.0</v>
      </c>
      <c r="T11" s="23">
        <v>8.71530324E8</v>
      </c>
      <c r="U11" s="4" t="s">
        <v>110</v>
      </c>
      <c r="V11" s="25" t="s">
        <v>146</v>
      </c>
      <c r="W11" s="4"/>
      <c r="X11" s="4" t="s">
        <v>147</v>
      </c>
      <c r="Y11" s="17">
        <f t="shared" si="1"/>
        <v>1</v>
      </c>
    </row>
    <row r="12" hidden="1">
      <c r="A12" s="20">
        <v>11.0</v>
      </c>
      <c r="B12" s="4" t="s">
        <v>148</v>
      </c>
      <c r="C12" s="20">
        <v>1994.0</v>
      </c>
      <c r="D12" s="24">
        <v>34492.0</v>
      </c>
      <c r="E12" s="20">
        <v>142.0</v>
      </c>
      <c r="F12" s="4" t="s">
        <v>149</v>
      </c>
      <c r="G12" s="4" t="s">
        <v>150</v>
      </c>
      <c r="H12" s="4" t="s">
        <v>151</v>
      </c>
      <c r="I12" s="4" t="s">
        <v>152</v>
      </c>
      <c r="J12" s="4" t="s">
        <v>153</v>
      </c>
      <c r="K12" s="4" t="s">
        <v>30</v>
      </c>
      <c r="L12" s="4" t="s">
        <v>31</v>
      </c>
      <c r="M12" s="4" t="s">
        <v>154</v>
      </c>
      <c r="N12" s="17">
        <v>82.0</v>
      </c>
      <c r="O12" s="21">
        <v>8.8</v>
      </c>
      <c r="P12" s="22">
        <v>1365937.0</v>
      </c>
      <c r="Q12" s="4" t="s">
        <v>155</v>
      </c>
      <c r="R12" s="4" t="s">
        <v>34</v>
      </c>
      <c r="S12" s="4" t="s">
        <v>156</v>
      </c>
      <c r="T12" s="23">
        <v>6.78226133E8</v>
      </c>
      <c r="U12" s="4" t="s">
        <v>47</v>
      </c>
      <c r="V12" s="25" t="s">
        <v>157</v>
      </c>
      <c r="W12" s="4"/>
      <c r="X12" s="4" t="s">
        <v>158</v>
      </c>
      <c r="Y12" s="17">
        <f t="shared" si="1"/>
        <v>1</v>
      </c>
    </row>
    <row r="13" hidden="1">
      <c r="A13" s="20">
        <v>12.0</v>
      </c>
      <c r="B13" s="4" t="s">
        <v>159</v>
      </c>
      <c r="C13" s="20">
        <v>1980.0</v>
      </c>
      <c r="D13" s="4" t="s">
        <v>160</v>
      </c>
      <c r="E13" s="20">
        <v>124.0</v>
      </c>
      <c r="F13" s="4" t="s">
        <v>161</v>
      </c>
      <c r="G13" s="4" t="s">
        <v>162</v>
      </c>
      <c r="H13" s="4" t="s">
        <v>163</v>
      </c>
      <c r="I13" s="4" t="s">
        <v>164</v>
      </c>
      <c r="J13" s="4" t="s">
        <v>165</v>
      </c>
      <c r="K13" s="4" t="s">
        <v>30</v>
      </c>
      <c r="L13" s="4" t="s">
        <v>31</v>
      </c>
      <c r="M13" s="4" t="s">
        <v>166</v>
      </c>
      <c r="N13" s="17">
        <v>81.0</v>
      </c>
      <c r="O13" s="21">
        <v>8.8</v>
      </c>
      <c r="P13" s="22">
        <v>910608.0</v>
      </c>
      <c r="Q13" s="4" t="s">
        <v>167</v>
      </c>
      <c r="R13" s="4" t="s">
        <v>34</v>
      </c>
      <c r="S13" s="4" t="s">
        <v>168</v>
      </c>
      <c r="T13" s="23">
        <v>5.38375067E8</v>
      </c>
      <c r="U13" s="4" t="s">
        <v>169</v>
      </c>
      <c r="V13" s="25" t="s">
        <v>170</v>
      </c>
      <c r="W13" s="4"/>
      <c r="X13" s="4" t="s">
        <v>171</v>
      </c>
      <c r="Y13" s="17">
        <f t="shared" si="1"/>
        <v>1</v>
      </c>
    </row>
    <row r="14" hidden="1">
      <c r="A14" s="20">
        <v>13.0</v>
      </c>
      <c r="B14" s="4" t="s">
        <v>172</v>
      </c>
      <c r="C14" s="20">
        <v>2010.0</v>
      </c>
      <c r="D14" s="4" t="s">
        <v>173</v>
      </c>
      <c r="E14" s="20">
        <v>148.0</v>
      </c>
      <c r="F14" s="4" t="s">
        <v>174</v>
      </c>
      <c r="G14" s="4" t="s">
        <v>64</v>
      </c>
      <c r="H14" s="4" t="s">
        <v>64</v>
      </c>
      <c r="I14" s="4" t="s">
        <v>175</v>
      </c>
      <c r="J14" s="4" t="s">
        <v>176</v>
      </c>
      <c r="K14" s="4" t="s">
        <v>177</v>
      </c>
      <c r="L14" s="4" t="s">
        <v>69</v>
      </c>
      <c r="M14" s="4" t="s">
        <v>178</v>
      </c>
      <c r="N14" s="17">
        <v>74.0</v>
      </c>
      <c r="O14" s="21">
        <v>8.8</v>
      </c>
      <c r="P14" s="22">
        <v>1592306.0</v>
      </c>
      <c r="Q14" s="4" t="s">
        <v>179</v>
      </c>
      <c r="R14" s="4" t="s">
        <v>34</v>
      </c>
      <c r="S14" s="24">
        <v>40371.0</v>
      </c>
      <c r="T14" s="23">
        <v>8.29895144E8</v>
      </c>
      <c r="U14" s="4" t="s">
        <v>180</v>
      </c>
      <c r="V14" s="25" t="s">
        <v>181</v>
      </c>
      <c r="W14" s="4"/>
      <c r="X14" s="4" t="s">
        <v>182</v>
      </c>
      <c r="Y14" s="17">
        <f t="shared" si="1"/>
        <v>1</v>
      </c>
    </row>
    <row r="15" hidden="1">
      <c r="A15" s="20">
        <v>14.0</v>
      </c>
      <c r="B15" s="4" t="s">
        <v>183</v>
      </c>
      <c r="C15" s="20">
        <v>2002.0</v>
      </c>
      <c r="D15" s="4" t="s">
        <v>184</v>
      </c>
      <c r="E15" s="20">
        <v>179.0</v>
      </c>
      <c r="F15" s="4" t="s">
        <v>100</v>
      </c>
      <c r="G15" s="4" t="s">
        <v>101</v>
      </c>
      <c r="H15" s="4" t="s">
        <v>185</v>
      </c>
      <c r="I15" s="4" t="s">
        <v>186</v>
      </c>
      <c r="J15" s="4" t="s">
        <v>187</v>
      </c>
      <c r="K15" s="4" t="s">
        <v>188</v>
      </c>
      <c r="L15" s="4" t="s">
        <v>106</v>
      </c>
      <c r="M15" s="4" t="s">
        <v>189</v>
      </c>
      <c r="N15" s="17">
        <v>88.0</v>
      </c>
      <c r="O15" s="21">
        <v>8.7</v>
      </c>
      <c r="P15" s="22">
        <v>1188300.0</v>
      </c>
      <c r="Q15" s="4" t="s">
        <v>190</v>
      </c>
      <c r="R15" s="4" t="s">
        <v>34</v>
      </c>
      <c r="S15" s="4" t="s">
        <v>191</v>
      </c>
      <c r="T15" s="23">
        <v>9.26349708E8</v>
      </c>
      <c r="U15" s="4" t="s">
        <v>110</v>
      </c>
      <c r="V15" s="25" t="s">
        <v>111</v>
      </c>
      <c r="W15" s="4"/>
      <c r="X15" s="4" t="s">
        <v>192</v>
      </c>
      <c r="Y15" s="17">
        <f t="shared" si="1"/>
        <v>5</v>
      </c>
    </row>
    <row r="16" hidden="1">
      <c r="A16" s="20">
        <v>15.0</v>
      </c>
      <c r="B16" s="4" t="s">
        <v>193</v>
      </c>
      <c r="C16" s="20">
        <v>1975.0</v>
      </c>
      <c r="D16" s="4" t="s">
        <v>194</v>
      </c>
      <c r="E16" s="20">
        <v>133.0</v>
      </c>
      <c r="F16" s="4" t="s">
        <v>127</v>
      </c>
      <c r="G16" s="4" t="s">
        <v>195</v>
      </c>
      <c r="H16" s="4" t="s">
        <v>196</v>
      </c>
      <c r="I16" s="4" t="s">
        <v>197</v>
      </c>
      <c r="J16" s="4" t="s">
        <v>198</v>
      </c>
      <c r="K16" s="4" t="s">
        <v>30</v>
      </c>
      <c r="L16" s="4" t="s">
        <v>31</v>
      </c>
      <c r="M16" s="4" t="s">
        <v>199</v>
      </c>
      <c r="N16" s="17">
        <v>80.0</v>
      </c>
      <c r="O16" s="21">
        <v>8.7</v>
      </c>
      <c r="P16" s="22">
        <v>729653.0</v>
      </c>
      <c r="Q16" s="4" t="s">
        <v>200</v>
      </c>
      <c r="R16" s="4" t="s">
        <v>34</v>
      </c>
      <c r="S16" s="24">
        <v>35685.0</v>
      </c>
      <c r="T16" s="23">
        <v>1.08981275E8</v>
      </c>
      <c r="U16" s="4" t="s">
        <v>201</v>
      </c>
      <c r="V16" s="4"/>
      <c r="W16" s="4"/>
      <c r="X16" s="4" t="s">
        <v>202</v>
      </c>
      <c r="Y16" s="17">
        <f t="shared" si="1"/>
        <v>1</v>
      </c>
    </row>
    <row r="17" hidden="1">
      <c r="A17" s="20">
        <v>16.0</v>
      </c>
      <c r="B17" s="4" t="s">
        <v>203</v>
      </c>
      <c r="C17" s="20">
        <v>1990.0</v>
      </c>
      <c r="D17" s="4" t="s">
        <v>204</v>
      </c>
      <c r="E17" s="20">
        <v>146.0</v>
      </c>
      <c r="F17" s="4" t="s">
        <v>25</v>
      </c>
      <c r="G17" s="4" t="s">
        <v>205</v>
      </c>
      <c r="H17" s="4" t="s">
        <v>206</v>
      </c>
      <c r="I17" s="4" t="s">
        <v>207</v>
      </c>
      <c r="J17" s="4" t="s">
        <v>208</v>
      </c>
      <c r="K17" s="4" t="s">
        <v>209</v>
      </c>
      <c r="L17" s="4" t="s">
        <v>31</v>
      </c>
      <c r="M17" s="4" t="s">
        <v>210</v>
      </c>
      <c r="N17" s="17">
        <v>89.0</v>
      </c>
      <c r="O17" s="21">
        <v>8.7</v>
      </c>
      <c r="P17" s="22">
        <v>787997.0</v>
      </c>
      <c r="Q17" s="4" t="s">
        <v>211</v>
      </c>
      <c r="R17" s="4" t="s">
        <v>34</v>
      </c>
      <c r="S17" s="4" t="s">
        <v>212</v>
      </c>
      <c r="T17" s="23">
        <v>4.6836214E7</v>
      </c>
      <c r="U17" s="4" t="s">
        <v>213</v>
      </c>
      <c r="V17" s="4"/>
      <c r="W17" s="4"/>
      <c r="X17" s="4" t="s">
        <v>64</v>
      </c>
      <c r="Y17" s="17">
        <f t="shared" si="1"/>
        <v>7</v>
      </c>
    </row>
    <row r="18" hidden="1">
      <c r="A18" s="20">
        <v>17.0</v>
      </c>
      <c r="B18" s="4" t="s">
        <v>214</v>
      </c>
      <c r="C18" s="20">
        <v>1999.0</v>
      </c>
      <c r="D18" s="4" t="s">
        <v>215</v>
      </c>
      <c r="E18" s="20">
        <v>136.0</v>
      </c>
      <c r="F18" s="4" t="s">
        <v>216</v>
      </c>
      <c r="G18" s="4" t="s">
        <v>217</v>
      </c>
      <c r="H18" s="4" t="s">
        <v>218</v>
      </c>
      <c r="I18" s="4" t="s">
        <v>219</v>
      </c>
      <c r="J18" s="4" t="s">
        <v>220</v>
      </c>
      <c r="K18" s="4" t="s">
        <v>30</v>
      </c>
      <c r="L18" s="4" t="s">
        <v>31</v>
      </c>
      <c r="M18" s="4" t="s">
        <v>221</v>
      </c>
      <c r="N18" s="17">
        <v>73.0</v>
      </c>
      <c r="O18" s="21">
        <v>8.7</v>
      </c>
      <c r="P18" s="22">
        <v>1314628.0</v>
      </c>
      <c r="Q18" s="4" t="s">
        <v>222</v>
      </c>
      <c r="R18" s="4" t="s">
        <v>34</v>
      </c>
      <c r="S18" s="4" t="s">
        <v>223</v>
      </c>
      <c r="T18" s="23">
        <v>4.63517383E8</v>
      </c>
      <c r="U18" s="4" t="s">
        <v>180</v>
      </c>
      <c r="V18" s="25" t="s">
        <v>224</v>
      </c>
      <c r="W18" s="4"/>
      <c r="X18" s="4" t="s">
        <v>225</v>
      </c>
      <c r="Y18" s="17">
        <f t="shared" si="1"/>
        <v>3</v>
      </c>
    </row>
    <row r="19" hidden="1">
      <c r="A19" s="20">
        <v>18.0</v>
      </c>
      <c r="B19" s="4" t="s">
        <v>226</v>
      </c>
      <c r="C19" s="20">
        <v>1977.0</v>
      </c>
      <c r="D19" s="4" t="s">
        <v>227</v>
      </c>
      <c r="E19" s="20">
        <v>121.0</v>
      </c>
      <c r="F19" s="4" t="s">
        <v>161</v>
      </c>
      <c r="G19" s="4" t="s">
        <v>228</v>
      </c>
      <c r="H19" s="4" t="s">
        <v>228</v>
      </c>
      <c r="I19" s="4" t="s">
        <v>229</v>
      </c>
      <c r="J19" s="4" t="s">
        <v>230</v>
      </c>
      <c r="K19" s="4" t="s">
        <v>30</v>
      </c>
      <c r="L19" s="4" t="s">
        <v>31</v>
      </c>
      <c r="M19" s="4" t="s">
        <v>231</v>
      </c>
      <c r="N19" s="17">
        <v>92.0</v>
      </c>
      <c r="O19" s="21">
        <v>8.7</v>
      </c>
      <c r="P19" s="22">
        <v>982688.0</v>
      </c>
      <c r="Q19" s="4" t="s">
        <v>232</v>
      </c>
      <c r="R19" s="4" t="s">
        <v>34</v>
      </c>
      <c r="S19" s="4" t="s">
        <v>168</v>
      </c>
      <c r="T19" s="23">
        <v>7.75398007E8</v>
      </c>
      <c r="U19" s="4" t="s">
        <v>135</v>
      </c>
      <c r="V19" s="25" t="s">
        <v>233</v>
      </c>
      <c r="W19" s="4"/>
      <c r="X19" s="4" t="s">
        <v>234</v>
      </c>
      <c r="Y19" s="17">
        <f t="shared" si="1"/>
        <v>1</v>
      </c>
    </row>
    <row r="20" hidden="1">
      <c r="A20" s="20">
        <v>19.0</v>
      </c>
      <c r="B20" s="4" t="s">
        <v>235</v>
      </c>
      <c r="C20" s="20">
        <v>1995.0</v>
      </c>
      <c r="D20" s="4" t="s">
        <v>236</v>
      </c>
      <c r="E20" s="20">
        <v>127.0</v>
      </c>
      <c r="F20" s="4" t="s">
        <v>237</v>
      </c>
      <c r="G20" s="4" t="s">
        <v>128</v>
      </c>
      <c r="H20" s="4" t="s">
        <v>238</v>
      </c>
      <c r="I20" s="4" t="s">
        <v>239</v>
      </c>
      <c r="J20" s="4" t="s">
        <v>240</v>
      </c>
      <c r="K20" s="4" t="s">
        <v>30</v>
      </c>
      <c r="L20" s="4" t="s">
        <v>31</v>
      </c>
      <c r="M20" s="4" t="s">
        <v>241</v>
      </c>
      <c r="N20" s="17">
        <v>65.0</v>
      </c>
      <c r="O20" s="21">
        <v>8.6</v>
      </c>
      <c r="P20" s="22">
        <v>1108627.0</v>
      </c>
      <c r="Q20" s="4" t="s">
        <v>242</v>
      </c>
      <c r="R20" s="4" t="s">
        <v>34</v>
      </c>
      <c r="S20" s="4" t="s">
        <v>243</v>
      </c>
      <c r="T20" s="23">
        <v>3.27311859E8</v>
      </c>
      <c r="U20" s="4" t="s">
        <v>110</v>
      </c>
      <c r="V20" s="4"/>
      <c r="W20" s="4"/>
      <c r="X20" s="4" t="s">
        <v>244</v>
      </c>
      <c r="Y20" s="17">
        <f t="shared" si="1"/>
        <v>1</v>
      </c>
    </row>
    <row r="21" hidden="1">
      <c r="A21" s="20">
        <v>20.0</v>
      </c>
      <c r="B21" s="4" t="s">
        <v>245</v>
      </c>
      <c r="C21" s="20">
        <v>1946.0</v>
      </c>
      <c r="D21" s="24">
        <v>17349.0</v>
      </c>
      <c r="E21" s="20">
        <v>130.0</v>
      </c>
      <c r="F21" s="4" t="s">
        <v>246</v>
      </c>
      <c r="G21" s="4" t="s">
        <v>247</v>
      </c>
      <c r="H21" s="4" t="s">
        <v>248</v>
      </c>
      <c r="I21" s="4" t="s">
        <v>249</v>
      </c>
      <c r="J21" s="4" t="s">
        <v>250</v>
      </c>
      <c r="K21" s="4" t="s">
        <v>30</v>
      </c>
      <c r="L21" s="4" t="s">
        <v>31</v>
      </c>
      <c r="M21" s="4" t="s">
        <v>251</v>
      </c>
      <c r="N21" s="17">
        <v>89.0</v>
      </c>
      <c r="O21" s="21">
        <v>8.6</v>
      </c>
      <c r="P21" s="22">
        <v>301614.0</v>
      </c>
      <c r="Q21" s="4" t="s">
        <v>252</v>
      </c>
      <c r="R21" s="4" t="s">
        <v>34</v>
      </c>
      <c r="S21" s="4" t="s">
        <v>253</v>
      </c>
      <c r="T21" s="23">
        <v>3780000.0</v>
      </c>
      <c r="U21" s="4" t="s">
        <v>254</v>
      </c>
      <c r="V21" s="4"/>
      <c r="W21" s="4"/>
      <c r="X21" s="4" t="s">
        <v>255</v>
      </c>
      <c r="Y21" s="17">
        <f t="shared" si="1"/>
        <v>2</v>
      </c>
    </row>
    <row r="22" hidden="1">
      <c r="A22" s="20">
        <v>21.0</v>
      </c>
      <c r="B22" s="4" t="s">
        <v>256</v>
      </c>
      <c r="C22" s="20">
        <v>1991.0</v>
      </c>
      <c r="D22" s="4" t="s">
        <v>257</v>
      </c>
      <c r="E22" s="20">
        <v>118.0</v>
      </c>
      <c r="F22" s="4" t="s">
        <v>258</v>
      </c>
      <c r="G22" s="4" t="s">
        <v>259</v>
      </c>
      <c r="H22" s="4" t="s">
        <v>260</v>
      </c>
      <c r="I22" s="4" t="s">
        <v>261</v>
      </c>
      <c r="J22" s="4" t="s">
        <v>262</v>
      </c>
      <c r="K22" s="4" t="s">
        <v>30</v>
      </c>
      <c r="L22" s="4" t="s">
        <v>31</v>
      </c>
      <c r="M22" s="4" t="s">
        <v>263</v>
      </c>
      <c r="N22" s="17">
        <v>84.0</v>
      </c>
      <c r="O22" s="21">
        <v>8.6</v>
      </c>
      <c r="P22" s="22">
        <v>967878.0</v>
      </c>
      <c r="Q22" s="4" t="s">
        <v>264</v>
      </c>
      <c r="R22" s="4" t="s">
        <v>34</v>
      </c>
      <c r="S22" s="24">
        <v>35802.0</v>
      </c>
      <c r="T22" s="23">
        <v>2.72742922E8</v>
      </c>
      <c r="U22" s="4" t="s">
        <v>265</v>
      </c>
      <c r="V22" s="4"/>
      <c r="W22" s="4"/>
      <c r="X22" s="4" t="s">
        <v>266</v>
      </c>
      <c r="Y22" s="17">
        <f t="shared" si="1"/>
        <v>1</v>
      </c>
    </row>
    <row r="23" hidden="1">
      <c r="A23" s="20">
        <v>22.0</v>
      </c>
      <c r="B23" s="4" t="s">
        <v>267</v>
      </c>
      <c r="C23" s="20">
        <v>1995.0</v>
      </c>
      <c r="D23" s="4" t="s">
        <v>268</v>
      </c>
      <c r="E23" s="20">
        <v>106.0</v>
      </c>
      <c r="F23" s="4" t="s">
        <v>237</v>
      </c>
      <c r="G23" s="4" t="s">
        <v>171</v>
      </c>
      <c r="H23" s="4" t="s">
        <v>269</v>
      </c>
      <c r="I23" s="4" t="s">
        <v>270</v>
      </c>
      <c r="J23" s="4" t="s">
        <v>271</v>
      </c>
      <c r="K23" s="4" t="s">
        <v>272</v>
      </c>
      <c r="L23" s="4" t="s">
        <v>132</v>
      </c>
      <c r="M23" s="4" t="s">
        <v>273</v>
      </c>
      <c r="N23" s="17">
        <v>77.0</v>
      </c>
      <c r="O23" s="21">
        <v>8.6</v>
      </c>
      <c r="P23" s="22">
        <v>797545.0</v>
      </c>
      <c r="Q23" s="4" t="s">
        <v>274</v>
      </c>
      <c r="R23" s="4" t="s">
        <v>34</v>
      </c>
      <c r="S23" s="24">
        <v>36415.0</v>
      </c>
      <c r="T23" s="23">
        <v>2.3341568E7</v>
      </c>
      <c r="U23" s="4" t="s">
        <v>275</v>
      </c>
      <c r="V23" s="4"/>
      <c r="W23" s="4"/>
      <c r="X23" s="4" t="s">
        <v>276</v>
      </c>
      <c r="Y23" s="17">
        <f t="shared" si="1"/>
        <v>1</v>
      </c>
    </row>
    <row r="24" hidden="1">
      <c r="A24" s="20">
        <v>23.0</v>
      </c>
      <c r="B24" s="4" t="s">
        <v>277</v>
      </c>
      <c r="C24" s="20">
        <v>1994.0</v>
      </c>
      <c r="D24" s="4" t="s">
        <v>278</v>
      </c>
      <c r="E24" s="20">
        <v>110.0</v>
      </c>
      <c r="F24" s="4" t="s">
        <v>258</v>
      </c>
      <c r="G24" s="4" t="s">
        <v>279</v>
      </c>
      <c r="H24" s="4" t="s">
        <v>279</v>
      </c>
      <c r="I24" s="4" t="s">
        <v>280</v>
      </c>
      <c r="J24" s="4" t="s">
        <v>281</v>
      </c>
      <c r="K24" s="4" t="s">
        <v>282</v>
      </c>
      <c r="L24" s="4" t="s">
        <v>283</v>
      </c>
      <c r="M24" s="4" t="s">
        <v>284</v>
      </c>
      <c r="N24" s="17">
        <v>64.0</v>
      </c>
      <c r="O24" s="21">
        <v>8.6</v>
      </c>
      <c r="P24" s="22">
        <v>787281.0</v>
      </c>
      <c r="Q24" s="4" t="s">
        <v>285</v>
      </c>
      <c r="R24" s="4" t="s">
        <v>34</v>
      </c>
      <c r="S24" s="4" t="s">
        <v>286</v>
      </c>
      <c r="T24" s="23">
        <v>4.5284974E7</v>
      </c>
      <c r="U24" s="4" t="s">
        <v>36</v>
      </c>
      <c r="V24" s="4"/>
      <c r="W24" s="4"/>
      <c r="X24" s="4" t="s">
        <v>287</v>
      </c>
      <c r="Y24" s="17">
        <f t="shared" si="1"/>
        <v>1</v>
      </c>
    </row>
    <row r="25" hidden="1">
      <c r="A25" s="20">
        <v>24.0</v>
      </c>
      <c r="B25" s="4" t="s">
        <v>288</v>
      </c>
      <c r="C25" s="20">
        <v>1998.0</v>
      </c>
      <c r="D25" s="4" t="s">
        <v>289</v>
      </c>
      <c r="E25" s="20">
        <v>169.0</v>
      </c>
      <c r="F25" s="4" t="s">
        <v>290</v>
      </c>
      <c r="G25" s="4" t="s">
        <v>87</v>
      </c>
      <c r="H25" s="4" t="s">
        <v>291</v>
      </c>
      <c r="I25" s="4" t="s">
        <v>292</v>
      </c>
      <c r="J25" s="4" t="s">
        <v>293</v>
      </c>
      <c r="K25" s="4" t="s">
        <v>294</v>
      </c>
      <c r="L25" s="4" t="s">
        <v>31</v>
      </c>
      <c r="M25" s="4" t="s">
        <v>295</v>
      </c>
      <c r="N25" s="17">
        <v>90.0</v>
      </c>
      <c r="O25" s="21">
        <v>8.6</v>
      </c>
      <c r="P25" s="22">
        <v>960639.0</v>
      </c>
      <c r="Q25" s="4" t="s">
        <v>296</v>
      </c>
      <c r="R25" s="4" t="s">
        <v>34</v>
      </c>
      <c r="S25" s="24">
        <v>36202.0</v>
      </c>
      <c r="T25" s="23">
        <v>4.81840909E8</v>
      </c>
      <c r="U25" s="4" t="s">
        <v>47</v>
      </c>
      <c r="V25" s="25" t="s">
        <v>297</v>
      </c>
      <c r="W25" s="4"/>
      <c r="X25" s="4" t="s">
        <v>128</v>
      </c>
      <c r="Y25" s="17">
        <f t="shared" si="1"/>
        <v>3</v>
      </c>
    </row>
    <row r="26" hidden="1">
      <c r="A26" s="20">
        <v>25.0</v>
      </c>
      <c r="B26" s="4" t="s">
        <v>298</v>
      </c>
      <c r="C26" s="20">
        <v>1931.0</v>
      </c>
      <c r="D26" s="24">
        <v>11507.0</v>
      </c>
      <c r="E26" s="20">
        <v>87.0</v>
      </c>
      <c r="F26" s="4" t="s">
        <v>149</v>
      </c>
      <c r="G26" s="4" t="s">
        <v>192</v>
      </c>
      <c r="H26" s="4" t="s">
        <v>192</v>
      </c>
      <c r="I26" s="4" t="s">
        <v>299</v>
      </c>
      <c r="J26" s="4" t="s">
        <v>300</v>
      </c>
      <c r="K26" s="4" t="s">
        <v>30</v>
      </c>
      <c r="L26" s="4" t="s">
        <v>31</v>
      </c>
      <c r="M26" s="4" t="s">
        <v>301</v>
      </c>
      <c r="N26" s="4"/>
      <c r="O26" s="21">
        <v>8.6</v>
      </c>
      <c r="P26" s="22">
        <v>119453.0</v>
      </c>
      <c r="Q26" s="4" t="s">
        <v>302</v>
      </c>
      <c r="R26" s="4" t="s">
        <v>34</v>
      </c>
      <c r="S26" s="24">
        <v>36740.0</v>
      </c>
      <c r="T26" s="23">
        <v>191000.0</v>
      </c>
      <c r="U26" s="4" t="s">
        <v>303</v>
      </c>
      <c r="V26" s="4"/>
      <c r="W26" s="4"/>
      <c r="X26" s="4" t="s">
        <v>304</v>
      </c>
      <c r="Y26" s="17">
        <f t="shared" si="1"/>
        <v>3</v>
      </c>
    </row>
    <row r="27">
      <c r="A27" s="20">
        <v>26.0</v>
      </c>
      <c r="B27" s="4" t="s">
        <v>305</v>
      </c>
      <c r="C27" s="20">
        <v>2014.0</v>
      </c>
      <c r="D27" s="24">
        <v>41831.0</v>
      </c>
      <c r="E27" s="20">
        <v>169.0</v>
      </c>
      <c r="F27" s="4" t="s">
        <v>306</v>
      </c>
      <c r="G27" s="4" t="s">
        <v>64</v>
      </c>
      <c r="H27" s="4" t="s">
        <v>307</v>
      </c>
      <c r="I27" s="4" t="s">
        <v>308</v>
      </c>
      <c r="J27" s="4" t="s">
        <v>309</v>
      </c>
      <c r="K27" s="4" t="s">
        <v>30</v>
      </c>
      <c r="L27" s="4" t="s">
        <v>310</v>
      </c>
      <c r="M27" s="4" t="s">
        <v>311</v>
      </c>
      <c r="N27" s="17">
        <v>74.0</v>
      </c>
      <c r="O27" s="21">
        <v>8.6</v>
      </c>
      <c r="P27" s="22">
        <v>1057411.0</v>
      </c>
      <c r="Q27" s="4" t="s">
        <v>312</v>
      </c>
      <c r="R27" s="4" t="s">
        <v>34</v>
      </c>
      <c r="S27" s="4" t="s">
        <v>313</v>
      </c>
      <c r="T27" s="23">
        <v>6.77471339E8</v>
      </c>
      <c r="U27" s="4" t="s">
        <v>47</v>
      </c>
      <c r="V27" s="25" t="s">
        <v>314</v>
      </c>
      <c r="W27" s="4"/>
      <c r="X27" s="4" t="s">
        <v>315</v>
      </c>
      <c r="Y27" s="17">
        <f t="shared" si="1"/>
        <v>2</v>
      </c>
      <c r="Z27" s="17" t="str">
        <f> LEFT(F27,find(",",F27)-1)</f>
        <v>Adventure</v>
      </c>
      <c r="AA27" s="19" t="s">
        <v>2330</v>
      </c>
      <c r="AB27" s="19">
        <v>8.16</v>
      </c>
      <c r="AC27" s="27">
        <v>6.712062534E8</v>
      </c>
      <c r="AD27" s="26">
        <f>Find(",",F27)</f>
        <v>10</v>
      </c>
    </row>
    <row r="28" hidden="1">
      <c r="A28" s="20">
        <v>27.0</v>
      </c>
      <c r="B28" s="4" t="s">
        <v>316</v>
      </c>
      <c r="C28" s="20">
        <v>1998.0</v>
      </c>
      <c r="D28" s="4" t="s">
        <v>317</v>
      </c>
      <c r="E28" s="20">
        <v>119.0</v>
      </c>
      <c r="F28" s="4" t="s">
        <v>25</v>
      </c>
      <c r="G28" s="4" t="s">
        <v>318</v>
      </c>
      <c r="H28" s="4" t="s">
        <v>319</v>
      </c>
      <c r="I28" s="4" t="s">
        <v>320</v>
      </c>
      <c r="J28" s="4" t="s">
        <v>321</v>
      </c>
      <c r="K28" s="4" t="s">
        <v>30</v>
      </c>
      <c r="L28" s="4" t="s">
        <v>31</v>
      </c>
      <c r="M28" s="4" t="s">
        <v>322</v>
      </c>
      <c r="N28" s="17">
        <v>62.0</v>
      </c>
      <c r="O28" s="21">
        <v>8.5</v>
      </c>
      <c r="P28" s="22">
        <v>843128.0</v>
      </c>
      <c r="Q28" s="4" t="s">
        <v>323</v>
      </c>
      <c r="R28" s="4" t="s">
        <v>34</v>
      </c>
      <c r="S28" s="24">
        <v>36315.0</v>
      </c>
      <c r="T28" s="23">
        <v>2.3875127E7</v>
      </c>
      <c r="U28" s="4" t="s">
        <v>110</v>
      </c>
      <c r="V28" s="25" t="s">
        <v>324</v>
      </c>
      <c r="W28" s="4"/>
      <c r="X28" s="4" t="s">
        <v>325</v>
      </c>
      <c r="Y28" s="17">
        <f t="shared" si="1"/>
        <v>1</v>
      </c>
    </row>
    <row r="29" hidden="1">
      <c r="A29" s="20">
        <v>28.0</v>
      </c>
      <c r="B29" s="4" t="s">
        <v>326</v>
      </c>
      <c r="C29" s="20">
        <v>1936.0</v>
      </c>
      <c r="D29" s="4" t="s">
        <v>327</v>
      </c>
      <c r="E29" s="20">
        <v>87.0</v>
      </c>
      <c r="F29" s="4" t="s">
        <v>328</v>
      </c>
      <c r="G29" s="4" t="s">
        <v>192</v>
      </c>
      <c r="H29" s="4" t="s">
        <v>192</v>
      </c>
      <c r="I29" s="4" t="s">
        <v>329</v>
      </c>
      <c r="J29" s="4" t="s">
        <v>330</v>
      </c>
      <c r="K29" s="4" t="s">
        <v>30</v>
      </c>
      <c r="L29" s="4" t="s">
        <v>31</v>
      </c>
      <c r="M29" s="4" t="s">
        <v>331</v>
      </c>
      <c r="N29" s="17">
        <v>96.0</v>
      </c>
      <c r="O29" s="21">
        <v>8.5</v>
      </c>
      <c r="P29" s="22">
        <v>158254.0</v>
      </c>
      <c r="Q29" s="4" t="s">
        <v>332</v>
      </c>
      <c r="R29" s="4" t="s">
        <v>34</v>
      </c>
      <c r="S29" s="4" t="s">
        <v>333</v>
      </c>
      <c r="T29" s="23">
        <v>163245.0</v>
      </c>
      <c r="U29" s="4" t="s">
        <v>201</v>
      </c>
      <c r="V29" s="25" t="s">
        <v>334</v>
      </c>
      <c r="W29" s="4"/>
      <c r="X29" s="4" t="s">
        <v>335</v>
      </c>
      <c r="Y29" s="17">
        <f t="shared" si="1"/>
        <v>1</v>
      </c>
    </row>
    <row r="30" hidden="1">
      <c r="A30" s="20">
        <v>29.0</v>
      </c>
      <c r="B30" s="4" t="s">
        <v>336</v>
      </c>
      <c r="C30" s="20">
        <v>1942.0</v>
      </c>
      <c r="D30" s="4" t="s">
        <v>337</v>
      </c>
      <c r="E30" s="20">
        <v>102.0</v>
      </c>
      <c r="F30" s="4" t="s">
        <v>338</v>
      </c>
      <c r="G30" s="4" t="s">
        <v>339</v>
      </c>
      <c r="H30" s="4" t="s">
        <v>340</v>
      </c>
      <c r="I30" s="4" t="s">
        <v>341</v>
      </c>
      <c r="J30" s="4" t="s">
        <v>342</v>
      </c>
      <c r="K30" s="4" t="s">
        <v>343</v>
      </c>
      <c r="L30" s="4" t="s">
        <v>31</v>
      </c>
      <c r="M30" s="4" t="s">
        <v>344</v>
      </c>
      <c r="N30" s="17">
        <v>100.0</v>
      </c>
      <c r="O30" s="21">
        <v>8.5</v>
      </c>
      <c r="P30" s="22">
        <v>415400.0</v>
      </c>
      <c r="Q30" s="4" t="s">
        <v>345</v>
      </c>
      <c r="R30" s="4" t="s">
        <v>34</v>
      </c>
      <c r="S30" s="4" t="s">
        <v>346</v>
      </c>
      <c r="T30" s="23">
        <v>1024560.0</v>
      </c>
      <c r="U30" s="4" t="s">
        <v>180</v>
      </c>
      <c r="V30" s="25" t="s">
        <v>347</v>
      </c>
      <c r="W30" s="4"/>
      <c r="X30" s="4" t="s">
        <v>348</v>
      </c>
      <c r="Y30" s="17">
        <f t="shared" si="1"/>
        <v>1</v>
      </c>
    </row>
    <row r="31" hidden="1">
      <c r="A31" s="20">
        <v>30.0</v>
      </c>
      <c r="B31" s="4" t="s">
        <v>349</v>
      </c>
      <c r="C31" s="20">
        <v>1999.0</v>
      </c>
      <c r="D31" s="24">
        <v>36445.0</v>
      </c>
      <c r="E31" s="20">
        <v>189.0</v>
      </c>
      <c r="F31" s="4" t="s">
        <v>350</v>
      </c>
      <c r="G31" s="4" t="s">
        <v>26</v>
      </c>
      <c r="H31" s="4" t="s">
        <v>351</v>
      </c>
      <c r="I31" s="4" t="s">
        <v>352</v>
      </c>
      <c r="J31" s="4" t="s">
        <v>353</v>
      </c>
      <c r="K31" s="4" t="s">
        <v>354</v>
      </c>
      <c r="L31" s="4" t="s">
        <v>31</v>
      </c>
      <c r="M31" s="4" t="s">
        <v>355</v>
      </c>
      <c r="N31" s="17">
        <v>61.0</v>
      </c>
      <c r="O31" s="21">
        <v>8.5</v>
      </c>
      <c r="P31" s="22">
        <v>857527.0</v>
      </c>
      <c r="Q31" s="4" t="s">
        <v>356</v>
      </c>
      <c r="R31" s="4" t="s">
        <v>34</v>
      </c>
      <c r="S31" s="4" t="s">
        <v>357</v>
      </c>
      <c r="T31" s="23">
        <v>2.90701374E8</v>
      </c>
      <c r="U31" s="4" t="s">
        <v>180</v>
      </c>
      <c r="V31" s="25" t="s">
        <v>358</v>
      </c>
      <c r="W31" s="4"/>
      <c r="X31" s="4" t="s">
        <v>359</v>
      </c>
      <c r="Y31" s="17">
        <f t="shared" si="1"/>
        <v>1</v>
      </c>
    </row>
    <row r="32" hidden="1">
      <c r="A32" s="20">
        <v>31.0</v>
      </c>
      <c r="B32" s="4" t="s">
        <v>360</v>
      </c>
      <c r="C32" s="20">
        <v>1960.0</v>
      </c>
      <c r="D32" s="24">
        <v>22137.0</v>
      </c>
      <c r="E32" s="20">
        <v>109.0</v>
      </c>
      <c r="F32" s="4" t="s">
        <v>361</v>
      </c>
      <c r="G32" s="4" t="s">
        <v>74</v>
      </c>
      <c r="H32" s="4" t="s">
        <v>362</v>
      </c>
      <c r="I32" s="4" t="s">
        <v>363</v>
      </c>
      <c r="J32" s="4" t="s">
        <v>364</v>
      </c>
      <c r="K32" s="4" t="s">
        <v>30</v>
      </c>
      <c r="L32" s="4" t="s">
        <v>31</v>
      </c>
      <c r="M32" s="4" t="s">
        <v>365</v>
      </c>
      <c r="N32" s="17">
        <v>97.0</v>
      </c>
      <c r="O32" s="21">
        <v>8.5</v>
      </c>
      <c r="P32" s="22">
        <v>458316.0</v>
      </c>
      <c r="Q32" s="4" t="s">
        <v>366</v>
      </c>
      <c r="R32" s="4" t="s">
        <v>34</v>
      </c>
      <c r="S32" s="24">
        <v>37045.0</v>
      </c>
      <c r="T32" s="23">
        <v>3.2E7</v>
      </c>
      <c r="U32" s="4" t="s">
        <v>47</v>
      </c>
      <c r="V32" s="4"/>
      <c r="W32" s="4"/>
      <c r="X32" s="4" t="s">
        <v>367</v>
      </c>
      <c r="Y32" s="17">
        <f t="shared" si="1"/>
        <v>1</v>
      </c>
    </row>
    <row r="33" hidden="1">
      <c r="A33" s="20">
        <v>32.0</v>
      </c>
      <c r="B33" s="4" t="s">
        <v>368</v>
      </c>
      <c r="C33" s="20">
        <v>1981.0</v>
      </c>
      <c r="D33" s="24">
        <v>29926.0</v>
      </c>
      <c r="E33" s="20">
        <v>115.0</v>
      </c>
      <c r="F33" s="4" t="s">
        <v>369</v>
      </c>
      <c r="G33" s="4" t="s">
        <v>87</v>
      </c>
      <c r="H33" s="4" t="s">
        <v>370</v>
      </c>
      <c r="I33" s="4" t="s">
        <v>371</v>
      </c>
      <c r="J33" s="4" t="s">
        <v>372</v>
      </c>
      <c r="K33" s="4" t="s">
        <v>373</v>
      </c>
      <c r="L33" s="4" t="s">
        <v>31</v>
      </c>
      <c r="M33" s="4" t="s">
        <v>374</v>
      </c>
      <c r="N33" s="17">
        <v>85.0</v>
      </c>
      <c r="O33" s="21">
        <v>8.5</v>
      </c>
      <c r="P33" s="22">
        <v>709587.0</v>
      </c>
      <c r="Q33" s="4" t="s">
        <v>375</v>
      </c>
      <c r="R33" s="4" t="s">
        <v>34</v>
      </c>
      <c r="S33" s="4" t="s">
        <v>376</v>
      </c>
      <c r="T33" s="23">
        <v>3.89925971E8</v>
      </c>
      <c r="U33" s="4" t="s">
        <v>47</v>
      </c>
      <c r="V33" s="25" t="s">
        <v>377</v>
      </c>
      <c r="W33" s="4"/>
      <c r="X33" s="4" t="s">
        <v>378</v>
      </c>
      <c r="Y33" s="17">
        <f t="shared" si="1"/>
        <v>1</v>
      </c>
    </row>
    <row r="34" hidden="1">
      <c r="A34" s="20">
        <v>33.0</v>
      </c>
      <c r="B34" s="4" t="s">
        <v>379</v>
      </c>
      <c r="C34" s="20">
        <v>2002.0</v>
      </c>
      <c r="D34" s="4" t="s">
        <v>380</v>
      </c>
      <c r="E34" s="20">
        <v>150.0</v>
      </c>
      <c r="F34" s="4" t="s">
        <v>381</v>
      </c>
      <c r="G34" s="4" t="s">
        <v>382</v>
      </c>
      <c r="H34" s="4" t="s">
        <v>383</v>
      </c>
      <c r="I34" s="4" t="s">
        <v>384</v>
      </c>
      <c r="J34" s="4" t="s">
        <v>385</v>
      </c>
      <c r="K34" s="4" t="s">
        <v>386</v>
      </c>
      <c r="L34" s="4" t="s">
        <v>387</v>
      </c>
      <c r="M34" s="4" t="s">
        <v>388</v>
      </c>
      <c r="N34" s="17">
        <v>85.0</v>
      </c>
      <c r="O34" s="21">
        <v>8.5</v>
      </c>
      <c r="P34" s="22">
        <v>547383.0</v>
      </c>
      <c r="Q34" s="4" t="s">
        <v>389</v>
      </c>
      <c r="R34" s="4" t="s">
        <v>34</v>
      </c>
      <c r="S34" s="4" t="s">
        <v>390</v>
      </c>
      <c r="T34" s="23">
        <v>1.20072577E8</v>
      </c>
      <c r="U34" s="4" t="s">
        <v>391</v>
      </c>
      <c r="V34" s="25" t="s">
        <v>392</v>
      </c>
      <c r="W34" s="4"/>
      <c r="X34" s="4" t="s">
        <v>393</v>
      </c>
      <c r="Y34" s="17">
        <f t="shared" si="1"/>
        <v>2</v>
      </c>
    </row>
    <row r="35" hidden="1">
      <c r="A35" s="20">
        <v>34.0</v>
      </c>
      <c r="B35" s="4" t="s">
        <v>394</v>
      </c>
      <c r="C35" s="20">
        <v>1954.0</v>
      </c>
      <c r="D35" s="24">
        <v>19733.0</v>
      </c>
      <c r="E35" s="20">
        <v>112.0</v>
      </c>
      <c r="F35" s="4" t="s">
        <v>395</v>
      </c>
      <c r="G35" s="4" t="s">
        <v>74</v>
      </c>
      <c r="H35" s="4" t="s">
        <v>396</v>
      </c>
      <c r="I35" s="4" t="s">
        <v>397</v>
      </c>
      <c r="J35" s="4" t="s">
        <v>398</v>
      </c>
      <c r="K35" s="4" t="s">
        <v>30</v>
      </c>
      <c r="L35" s="4" t="s">
        <v>31</v>
      </c>
      <c r="M35" s="4" t="s">
        <v>399</v>
      </c>
      <c r="N35" s="4"/>
      <c r="O35" s="21">
        <v>8.5</v>
      </c>
      <c r="P35" s="22">
        <v>342023.0</v>
      </c>
      <c r="Q35" s="4" t="s">
        <v>400</v>
      </c>
      <c r="R35" s="4" t="s">
        <v>34</v>
      </c>
      <c r="S35" s="24">
        <v>37045.0</v>
      </c>
      <c r="T35" s="23">
        <v>3.6764313E7</v>
      </c>
      <c r="U35" s="4" t="s">
        <v>47</v>
      </c>
      <c r="V35" s="4"/>
      <c r="W35" s="4"/>
      <c r="X35" s="4" t="s">
        <v>401</v>
      </c>
      <c r="Y35" s="17">
        <f t="shared" si="1"/>
        <v>1</v>
      </c>
    </row>
    <row r="36" hidden="1">
      <c r="A36" s="20">
        <v>35.0</v>
      </c>
      <c r="B36" s="4" t="s">
        <v>402</v>
      </c>
      <c r="C36" s="20">
        <v>2006.0</v>
      </c>
      <c r="D36" s="24">
        <v>38878.0</v>
      </c>
      <c r="E36" s="20">
        <v>151.0</v>
      </c>
      <c r="F36" s="4" t="s">
        <v>258</v>
      </c>
      <c r="G36" s="4" t="s">
        <v>205</v>
      </c>
      <c r="H36" s="4" t="s">
        <v>403</v>
      </c>
      <c r="I36" s="4" t="s">
        <v>404</v>
      </c>
      <c r="J36" s="4" t="s">
        <v>405</v>
      </c>
      <c r="K36" s="4" t="s">
        <v>406</v>
      </c>
      <c r="L36" s="4" t="s">
        <v>407</v>
      </c>
      <c r="M36" s="4" t="s">
        <v>408</v>
      </c>
      <c r="N36" s="17">
        <v>85.0</v>
      </c>
      <c r="O36" s="21">
        <v>8.5</v>
      </c>
      <c r="P36" s="22">
        <v>943314.0</v>
      </c>
      <c r="Q36" s="4" t="s">
        <v>409</v>
      </c>
      <c r="R36" s="4" t="s">
        <v>34</v>
      </c>
      <c r="S36" s="4" t="s">
        <v>410</v>
      </c>
      <c r="T36" s="23">
        <v>2.91465034E8</v>
      </c>
      <c r="U36" s="4" t="s">
        <v>180</v>
      </c>
      <c r="V36" s="25" t="s">
        <v>411</v>
      </c>
      <c r="W36" s="4"/>
      <c r="X36" s="4" t="s">
        <v>40</v>
      </c>
      <c r="Y36" s="17">
        <f t="shared" si="1"/>
        <v>3</v>
      </c>
    </row>
    <row r="37">
      <c r="A37" s="20">
        <v>36.0</v>
      </c>
      <c r="B37" s="4" t="s">
        <v>412</v>
      </c>
      <c r="C37" s="20">
        <v>2014.0</v>
      </c>
      <c r="D37" s="4" t="s">
        <v>413</v>
      </c>
      <c r="E37" s="20">
        <v>107.0</v>
      </c>
      <c r="F37" s="4" t="s">
        <v>414</v>
      </c>
      <c r="G37" s="4" t="s">
        <v>255</v>
      </c>
      <c r="H37" s="4" t="s">
        <v>255</v>
      </c>
      <c r="I37" s="4" t="s">
        <v>415</v>
      </c>
      <c r="J37" s="4" t="s">
        <v>416</v>
      </c>
      <c r="K37" s="4" t="s">
        <v>30</v>
      </c>
      <c r="L37" s="4" t="s">
        <v>31</v>
      </c>
      <c r="M37" s="4" t="s">
        <v>417</v>
      </c>
      <c r="N37" s="17">
        <v>88.0</v>
      </c>
      <c r="O37" s="21">
        <v>8.5</v>
      </c>
      <c r="P37" s="22">
        <v>485079.0</v>
      </c>
      <c r="Q37" s="4" t="s">
        <v>418</v>
      </c>
      <c r="R37" s="4" t="s">
        <v>34</v>
      </c>
      <c r="S37" s="4" t="s">
        <v>419</v>
      </c>
      <c r="T37" s="23">
        <v>4.9300298E7</v>
      </c>
      <c r="U37" s="4" t="s">
        <v>420</v>
      </c>
      <c r="V37" s="25" t="s">
        <v>421</v>
      </c>
      <c r="W37" s="4"/>
      <c r="X37" s="4" t="s">
        <v>247</v>
      </c>
      <c r="Y37" s="17">
        <f t="shared" si="1"/>
        <v>4</v>
      </c>
      <c r="Z37" s="17" t="str">
        <f> LEFT(F37,Find(",",F37)-1)</f>
        <v>Drama</v>
      </c>
      <c r="AA37" s="19" t="s">
        <v>127</v>
      </c>
      <c r="AB37" s="19">
        <v>8.24</v>
      </c>
      <c r="AC37" s="27">
        <v>1.457167062E8</v>
      </c>
      <c r="AD37" s="27"/>
    </row>
    <row r="38" hidden="1">
      <c r="A38" s="20">
        <v>37.0</v>
      </c>
      <c r="B38" s="4" t="s">
        <v>422</v>
      </c>
      <c r="C38" s="20">
        <v>1991.0</v>
      </c>
      <c r="D38" s="24">
        <v>33304.0</v>
      </c>
      <c r="E38" s="20">
        <v>137.0</v>
      </c>
      <c r="F38" s="4" t="s">
        <v>423</v>
      </c>
      <c r="G38" s="4" t="s">
        <v>424</v>
      </c>
      <c r="H38" s="4" t="s">
        <v>425</v>
      </c>
      <c r="I38" s="4" t="s">
        <v>426</v>
      </c>
      <c r="J38" s="4" t="s">
        <v>427</v>
      </c>
      <c r="K38" s="4" t="s">
        <v>428</v>
      </c>
      <c r="L38" s="4" t="s">
        <v>429</v>
      </c>
      <c r="M38" s="4" t="s">
        <v>430</v>
      </c>
      <c r="N38" s="17">
        <v>75.0</v>
      </c>
      <c r="O38" s="21">
        <v>8.5</v>
      </c>
      <c r="P38" s="22">
        <v>798971.0</v>
      </c>
      <c r="Q38" s="4" t="s">
        <v>431</v>
      </c>
      <c r="R38" s="4" t="s">
        <v>34</v>
      </c>
      <c r="S38" s="4" t="s">
        <v>432</v>
      </c>
      <c r="T38" s="23">
        <v>5.20884847E8</v>
      </c>
      <c r="U38" s="4" t="s">
        <v>433</v>
      </c>
      <c r="V38" s="4"/>
      <c r="W38" s="4"/>
      <c r="X38" s="4" t="s">
        <v>26</v>
      </c>
      <c r="Y38" s="17">
        <f t="shared" si="1"/>
        <v>2</v>
      </c>
    </row>
    <row r="39" hidden="1">
      <c r="A39" s="20">
        <v>38.0</v>
      </c>
      <c r="B39" s="4" t="s">
        <v>434</v>
      </c>
      <c r="C39" s="20">
        <v>1985.0</v>
      </c>
      <c r="D39" s="24">
        <v>31113.0</v>
      </c>
      <c r="E39" s="20">
        <v>116.0</v>
      </c>
      <c r="F39" s="4" t="s">
        <v>435</v>
      </c>
      <c r="G39" s="4" t="s">
        <v>150</v>
      </c>
      <c r="H39" s="4" t="s">
        <v>436</v>
      </c>
      <c r="I39" s="4" t="s">
        <v>437</v>
      </c>
      <c r="J39" s="4" t="s">
        <v>438</v>
      </c>
      <c r="K39" s="4" t="s">
        <v>30</v>
      </c>
      <c r="L39" s="4" t="s">
        <v>31</v>
      </c>
      <c r="M39" s="4" t="s">
        <v>439</v>
      </c>
      <c r="N39" s="17">
        <v>86.0</v>
      </c>
      <c r="O39" s="21">
        <v>8.5</v>
      </c>
      <c r="P39" s="22">
        <v>798211.0</v>
      </c>
      <c r="Q39" s="4" t="s">
        <v>440</v>
      </c>
      <c r="R39" s="4" t="s">
        <v>34</v>
      </c>
      <c r="S39" s="4" t="s">
        <v>441</v>
      </c>
      <c r="T39" s="23">
        <v>3.81109762E8</v>
      </c>
      <c r="U39" s="4" t="s">
        <v>94</v>
      </c>
      <c r="V39" s="25" t="s">
        <v>442</v>
      </c>
      <c r="W39" s="4"/>
      <c r="X39" s="4" t="s">
        <v>443</v>
      </c>
      <c r="Y39" s="17">
        <f t="shared" si="1"/>
        <v>1</v>
      </c>
    </row>
    <row r="40" hidden="1">
      <c r="A40" s="20">
        <v>39.0</v>
      </c>
      <c r="B40" s="4" t="s">
        <v>444</v>
      </c>
      <c r="C40" s="20">
        <v>2000.0</v>
      </c>
      <c r="D40" s="24">
        <v>36651.0</v>
      </c>
      <c r="E40" s="20">
        <v>155.0</v>
      </c>
      <c r="F40" s="4" t="s">
        <v>445</v>
      </c>
      <c r="G40" s="4" t="s">
        <v>446</v>
      </c>
      <c r="H40" s="4" t="s">
        <v>447</v>
      </c>
      <c r="I40" s="4" t="s">
        <v>448</v>
      </c>
      <c r="J40" s="4" t="s">
        <v>449</v>
      </c>
      <c r="K40" s="4" t="s">
        <v>30</v>
      </c>
      <c r="L40" s="4" t="s">
        <v>69</v>
      </c>
      <c r="M40" s="4" t="s">
        <v>450</v>
      </c>
      <c r="N40" s="17">
        <v>67.0</v>
      </c>
      <c r="O40" s="21">
        <v>8.5</v>
      </c>
      <c r="P40" s="22">
        <v>1059523.0</v>
      </c>
      <c r="Q40" s="4" t="s">
        <v>451</v>
      </c>
      <c r="R40" s="4" t="s">
        <v>34</v>
      </c>
      <c r="S40" s="4" t="s">
        <v>452</v>
      </c>
      <c r="T40" s="23">
        <v>4.57640427E8</v>
      </c>
      <c r="U40" s="4" t="s">
        <v>453</v>
      </c>
      <c r="V40" s="25" t="s">
        <v>454</v>
      </c>
      <c r="W40" s="4"/>
      <c r="X40" s="4" t="s">
        <v>455</v>
      </c>
      <c r="Y40" s="17">
        <f t="shared" si="1"/>
        <v>2</v>
      </c>
    </row>
    <row r="41" hidden="1">
      <c r="A41" s="20">
        <v>40.0</v>
      </c>
      <c r="B41" s="4" t="s">
        <v>456</v>
      </c>
      <c r="C41" s="20">
        <v>1994.0</v>
      </c>
      <c r="D41" s="4" t="s">
        <v>457</v>
      </c>
      <c r="E41" s="20">
        <v>88.0</v>
      </c>
      <c r="F41" s="4" t="s">
        <v>458</v>
      </c>
      <c r="G41" s="4" t="s">
        <v>459</v>
      </c>
      <c r="H41" s="4" t="s">
        <v>460</v>
      </c>
      <c r="I41" s="4" t="s">
        <v>461</v>
      </c>
      <c r="J41" s="4" t="s">
        <v>462</v>
      </c>
      <c r="K41" s="4" t="s">
        <v>463</v>
      </c>
      <c r="L41" s="4" t="s">
        <v>31</v>
      </c>
      <c r="M41" s="4" t="s">
        <v>464</v>
      </c>
      <c r="N41" s="17">
        <v>83.0</v>
      </c>
      <c r="O41" s="21">
        <v>8.5</v>
      </c>
      <c r="P41" s="22">
        <v>707806.0</v>
      </c>
      <c r="Q41" s="4" t="s">
        <v>465</v>
      </c>
      <c r="R41" s="4" t="s">
        <v>34</v>
      </c>
      <c r="S41" s="24">
        <v>37812.0</v>
      </c>
      <c r="T41" s="23">
        <v>9.68483777E8</v>
      </c>
      <c r="U41" s="4" t="s">
        <v>466</v>
      </c>
      <c r="V41" s="25" t="s">
        <v>467</v>
      </c>
      <c r="W41" s="4"/>
      <c r="X41" s="4" t="s">
        <v>468</v>
      </c>
      <c r="Y41" s="17">
        <f t="shared" si="1"/>
        <v>1</v>
      </c>
    </row>
    <row r="42" hidden="1">
      <c r="A42" s="20">
        <v>41.0</v>
      </c>
      <c r="B42" s="4" t="s">
        <v>469</v>
      </c>
      <c r="C42" s="20">
        <v>2006.0</v>
      </c>
      <c r="D42" s="4" t="s">
        <v>470</v>
      </c>
      <c r="E42" s="20">
        <v>130.0</v>
      </c>
      <c r="F42" s="4" t="s">
        <v>471</v>
      </c>
      <c r="G42" s="4" t="s">
        <v>64</v>
      </c>
      <c r="H42" s="4" t="s">
        <v>472</v>
      </c>
      <c r="I42" s="4" t="s">
        <v>473</v>
      </c>
      <c r="J42" s="4" t="s">
        <v>474</v>
      </c>
      <c r="K42" s="4" t="s">
        <v>30</v>
      </c>
      <c r="L42" s="4" t="s">
        <v>69</v>
      </c>
      <c r="M42" s="4" t="s">
        <v>475</v>
      </c>
      <c r="N42" s="17">
        <v>66.0</v>
      </c>
      <c r="O42" s="21">
        <v>8.5</v>
      </c>
      <c r="P42" s="22">
        <v>922672.0</v>
      </c>
      <c r="Q42" s="4" t="s">
        <v>476</v>
      </c>
      <c r="R42" s="4" t="s">
        <v>34</v>
      </c>
      <c r="S42" s="4" t="s">
        <v>477</v>
      </c>
      <c r="T42" s="23">
        <v>1.09676311E8</v>
      </c>
      <c r="U42" s="4" t="s">
        <v>478</v>
      </c>
      <c r="V42" s="25" t="s">
        <v>479</v>
      </c>
      <c r="W42" s="4"/>
      <c r="X42" s="4" t="s">
        <v>480</v>
      </c>
      <c r="Y42" s="17">
        <f t="shared" si="1"/>
        <v>1</v>
      </c>
    </row>
    <row r="43" hidden="1">
      <c r="A43" s="20">
        <v>42.0</v>
      </c>
      <c r="B43" s="4" t="s">
        <v>481</v>
      </c>
      <c r="C43" s="20">
        <v>1979.0</v>
      </c>
      <c r="D43" s="4" t="s">
        <v>482</v>
      </c>
      <c r="E43" s="20">
        <v>153.0</v>
      </c>
      <c r="F43" s="4" t="s">
        <v>290</v>
      </c>
      <c r="G43" s="4" t="s">
        <v>40</v>
      </c>
      <c r="H43" s="4" t="s">
        <v>483</v>
      </c>
      <c r="I43" s="4" t="s">
        <v>484</v>
      </c>
      <c r="J43" s="4" t="s">
        <v>485</v>
      </c>
      <c r="K43" s="4" t="s">
        <v>486</v>
      </c>
      <c r="L43" s="4" t="s">
        <v>31</v>
      </c>
      <c r="M43" s="4" t="s">
        <v>487</v>
      </c>
      <c r="N43" s="17">
        <v>90.0</v>
      </c>
      <c r="O43" s="21">
        <v>8.5</v>
      </c>
      <c r="P43" s="22">
        <v>481465.0</v>
      </c>
      <c r="Q43" s="4" t="s">
        <v>488</v>
      </c>
      <c r="R43" s="4" t="s">
        <v>34</v>
      </c>
      <c r="S43" s="4" t="s">
        <v>489</v>
      </c>
      <c r="T43" s="23">
        <v>9.1117471E7</v>
      </c>
      <c r="U43" s="4" t="s">
        <v>201</v>
      </c>
      <c r="V43" s="25" t="s">
        <v>490</v>
      </c>
      <c r="W43" s="4"/>
      <c r="X43" s="4" t="s">
        <v>491</v>
      </c>
      <c r="Y43" s="17">
        <f t="shared" si="1"/>
        <v>1</v>
      </c>
    </row>
    <row r="44" hidden="1">
      <c r="A44" s="20">
        <v>43.0</v>
      </c>
      <c r="B44" s="4" t="s">
        <v>492</v>
      </c>
      <c r="C44" s="20">
        <v>2000.0</v>
      </c>
      <c r="D44" s="4" t="s">
        <v>493</v>
      </c>
      <c r="E44" s="20">
        <v>113.0</v>
      </c>
      <c r="F44" s="4" t="s">
        <v>395</v>
      </c>
      <c r="G44" s="4" t="s">
        <v>64</v>
      </c>
      <c r="H44" s="4" t="s">
        <v>494</v>
      </c>
      <c r="I44" s="4" t="s">
        <v>495</v>
      </c>
      <c r="J44" s="4" t="s">
        <v>496</v>
      </c>
      <c r="K44" s="4" t="s">
        <v>30</v>
      </c>
      <c r="L44" s="4" t="s">
        <v>31</v>
      </c>
      <c r="M44" s="4" t="s">
        <v>497</v>
      </c>
      <c r="N44" s="17">
        <v>80.0</v>
      </c>
      <c r="O44" s="21">
        <v>8.5</v>
      </c>
      <c r="P44" s="22">
        <v>909341.0</v>
      </c>
      <c r="Q44" s="4" t="s">
        <v>498</v>
      </c>
      <c r="R44" s="4" t="s">
        <v>34</v>
      </c>
      <c r="S44" s="24">
        <v>36990.0</v>
      </c>
      <c r="T44" s="23">
        <v>3.9723096E7</v>
      </c>
      <c r="U44" s="4" t="s">
        <v>499</v>
      </c>
      <c r="V44" s="25" t="s">
        <v>500</v>
      </c>
      <c r="W44" s="4"/>
      <c r="X44" s="4" t="s">
        <v>501</v>
      </c>
      <c r="Y44" s="17">
        <f t="shared" si="1"/>
        <v>1</v>
      </c>
    </row>
    <row r="45" hidden="1">
      <c r="A45" s="20">
        <v>44.0</v>
      </c>
      <c r="B45" s="4" t="s">
        <v>502</v>
      </c>
      <c r="C45" s="20">
        <v>1940.0</v>
      </c>
      <c r="D45" s="24">
        <v>15160.0</v>
      </c>
      <c r="E45" s="20">
        <v>125.0</v>
      </c>
      <c r="F45" s="4" t="s">
        <v>503</v>
      </c>
      <c r="G45" s="4" t="s">
        <v>192</v>
      </c>
      <c r="H45" s="4" t="s">
        <v>192</v>
      </c>
      <c r="I45" s="4" t="s">
        <v>504</v>
      </c>
      <c r="J45" s="4" t="s">
        <v>505</v>
      </c>
      <c r="K45" s="4" t="s">
        <v>506</v>
      </c>
      <c r="L45" s="4" t="s">
        <v>31</v>
      </c>
      <c r="M45" s="4" t="s">
        <v>251</v>
      </c>
      <c r="N45" s="4"/>
      <c r="O45" s="21">
        <v>8.5</v>
      </c>
      <c r="P45" s="22">
        <v>151705.0</v>
      </c>
      <c r="Q45" s="4" t="s">
        <v>507</v>
      </c>
      <c r="R45" s="4" t="s">
        <v>34</v>
      </c>
      <c r="S45" s="24">
        <v>40456.0</v>
      </c>
      <c r="T45" s="23">
        <v>5000000.0</v>
      </c>
      <c r="U45" s="4" t="s">
        <v>82</v>
      </c>
      <c r="V45" s="4"/>
      <c r="W45" s="4"/>
      <c r="X45" s="4" t="s">
        <v>508</v>
      </c>
      <c r="Y45" s="17">
        <f t="shared" si="1"/>
        <v>1</v>
      </c>
    </row>
    <row r="46" hidden="1">
      <c r="A46" s="20">
        <v>45.0</v>
      </c>
      <c r="B46" s="4" t="s">
        <v>509</v>
      </c>
      <c r="C46" s="20">
        <v>1950.0</v>
      </c>
      <c r="D46" s="4" t="s">
        <v>510</v>
      </c>
      <c r="E46" s="20">
        <v>110.0</v>
      </c>
      <c r="F46" s="4" t="s">
        <v>511</v>
      </c>
      <c r="G46" s="4" t="s">
        <v>137</v>
      </c>
      <c r="H46" s="4" t="s">
        <v>512</v>
      </c>
      <c r="I46" s="4" t="s">
        <v>513</v>
      </c>
      <c r="J46" s="4" t="s">
        <v>514</v>
      </c>
      <c r="K46" s="4" t="s">
        <v>30</v>
      </c>
      <c r="L46" s="4" t="s">
        <v>31</v>
      </c>
      <c r="M46" s="4" t="s">
        <v>515</v>
      </c>
      <c r="N46" s="4"/>
      <c r="O46" s="21">
        <v>8.5</v>
      </c>
      <c r="P46" s="22">
        <v>151983.0</v>
      </c>
      <c r="Q46" s="4" t="s">
        <v>516</v>
      </c>
      <c r="R46" s="4" t="s">
        <v>34</v>
      </c>
      <c r="S46" s="4" t="s">
        <v>517</v>
      </c>
      <c r="T46" s="23">
        <v>5000000.0</v>
      </c>
      <c r="U46" s="4" t="s">
        <v>47</v>
      </c>
      <c r="V46" s="4"/>
      <c r="W46" s="4"/>
      <c r="X46" s="4" t="s">
        <v>228</v>
      </c>
      <c r="Y46" s="17">
        <f t="shared" si="1"/>
        <v>1</v>
      </c>
    </row>
    <row r="47" hidden="1">
      <c r="A47" s="20">
        <v>46.0</v>
      </c>
      <c r="B47" s="4" t="s">
        <v>518</v>
      </c>
      <c r="C47" s="20">
        <v>1979.0</v>
      </c>
      <c r="D47" s="4" t="s">
        <v>519</v>
      </c>
      <c r="E47" s="20">
        <v>117.0</v>
      </c>
      <c r="F47" s="4" t="s">
        <v>520</v>
      </c>
      <c r="G47" s="4" t="s">
        <v>446</v>
      </c>
      <c r="H47" s="4" t="s">
        <v>521</v>
      </c>
      <c r="I47" s="4" t="s">
        <v>522</v>
      </c>
      <c r="J47" s="4" t="s">
        <v>523</v>
      </c>
      <c r="K47" s="4" t="s">
        <v>30</v>
      </c>
      <c r="L47" s="4" t="s">
        <v>524</v>
      </c>
      <c r="M47" s="4" t="s">
        <v>525</v>
      </c>
      <c r="N47" s="17">
        <v>83.0</v>
      </c>
      <c r="O47" s="21">
        <v>8.5</v>
      </c>
      <c r="P47" s="22">
        <v>618222.0</v>
      </c>
      <c r="Q47" s="4" t="s">
        <v>526</v>
      </c>
      <c r="R47" s="4" t="s">
        <v>34</v>
      </c>
      <c r="S47" s="24">
        <v>38139.0</v>
      </c>
      <c r="T47" s="23">
        <v>2.0363063E8</v>
      </c>
      <c r="U47" s="4" t="s">
        <v>135</v>
      </c>
      <c r="V47" s="25" t="s">
        <v>527</v>
      </c>
      <c r="W47" s="4"/>
      <c r="X47" s="4" t="s">
        <v>528</v>
      </c>
      <c r="Y47" s="17">
        <f t="shared" si="1"/>
        <v>1</v>
      </c>
    </row>
    <row r="48" hidden="1">
      <c r="A48" s="20">
        <v>47.0</v>
      </c>
      <c r="B48" s="4" t="s">
        <v>529</v>
      </c>
      <c r="C48" s="20">
        <v>1964.0</v>
      </c>
      <c r="D48" s="4" t="s">
        <v>530</v>
      </c>
      <c r="E48" s="20">
        <v>95.0</v>
      </c>
      <c r="F48" s="4" t="s">
        <v>531</v>
      </c>
      <c r="G48" s="4" t="s">
        <v>532</v>
      </c>
      <c r="H48" s="4" t="s">
        <v>533</v>
      </c>
      <c r="I48" s="4" t="s">
        <v>534</v>
      </c>
      <c r="J48" s="4" t="s">
        <v>535</v>
      </c>
      <c r="K48" s="4" t="s">
        <v>536</v>
      </c>
      <c r="L48" s="4" t="s">
        <v>69</v>
      </c>
      <c r="M48" s="4" t="s">
        <v>537</v>
      </c>
      <c r="N48" s="17">
        <v>96.0</v>
      </c>
      <c r="O48" s="21">
        <v>8.5</v>
      </c>
      <c r="P48" s="22">
        <v>367328.0</v>
      </c>
      <c r="Q48" s="4" t="s">
        <v>538</v>
      </c>
      <c r="R48" s="4" t="s">
        <v>34</v>
      </c>
      <c r="S48" s="24">
        <v>38028.0</v>
      </c>
      <c r="T48" s="23">
        <v>9440272.0</v>
      </c>
      <c r="U48" s="4" t="s">
        <v>539</v>
      </c>
      <c r="V48" s="4"/>
      <c r="W48" s="4"/>
      <c r="X48" s="4" t="s">
        <v>540</v>
      </c>
      <c r="Y48" s="17">
        <f t="shared" si="1"/>
        <v>2</v>
      </c>
    </row>
    <row r="49" hidden="1">
      <c r="A49" s="20">
        <v>48.0</v>
      </c>
      <c r="B49" s="4" t="s">
        <v>541</v>
      </c>
      <c r="C49" s="20">
        <v>1957.0</v>
      </c>
      <c r="D49" s="24">
        <v>20831.0</v>
      </c>
      <c r="E49" s="20">
        <v>88.0</v>
      </c>
      <c r="F49" s="4" t="s">
        <v>290</v>
      </c>
      <c r="G49" s="4" t="s">
        <v>532</v>
      </c>
      <c r="H49" s="4" t="s">
        <v>542</v>
      </c>
      <c r="I49" s="4" t="s">
        <v>543</v>
      </c>
      <c r="J49" s="4" t="s">
        <v>544</v>
      </c>
      <c r="K49" s="4" t="s">
        <v>545</v>
      </c>
      <c r="L49" s="4" t="s">
        <v>31</v>
      </c>
      <c r="M49" s="4" t="s">
        <v>546</v>
      </c>
      <c r="N49" s="4"/>
      <c r="O49" s="21">
        <v>8.5</v>
      </c>
      <c r="P49" s="22">
        <v>132224.0</v>
      </c>
      <c r="Q49" s="4" t="s">
        <v>547</v>
      </c>
      <c r="R49" s="4" t="s">
        <v>34</v>
      </c>
      <c r="S49" s="4" t="s">
        <v>548</v>
      </c>
      <c r="T49" s="23">
        <v>1000000.0</v>
      </c>
      <c r="U49" s="4" t="s">
        <v>201</v>
      </c>
      <c r="V49" s="4"/>
      <c r="W49" s="4"/>
      <c r="X49" s="4" t="s">
        <v>549</v>
      </c>
      <c r="Y49" s="17">
        <f t="shared" si="1"/>
        <v>1</v>
      </c>
    </row>
    <row r="50">
      <c r="A50" s="20">
        <v>49.0</v>
      </c>
      <c r="B50" s="4" t="s">
        <v>550</v>
      </c>
      <c r="C50" s="20">
        <v>2012.0</v>
      </c>
      <c r="D50" s="4" t="s">
        <v>551</v>
      </c>
      <c r="E50" s="20">
        <v>165.0</v>
      </c>
      <c r="F50" s="4" t="s">
        <v>552</v>
      </c>
      <c r="G50" s="4" t="s">
        <v>115</v>
      </c>
      <c r="H50" s="4" t="s">
        <v>115</v>
      </c>
      <c r="I50" s="4" t="s">
        <v>553</v>
      </c>
      <c r="J50" s="4" t="s">
        <v>554</v>
      </c>
      <c r="K50" s="4" t="s">
        <v>555</v>
      </c>
      <c r="L50" s="4" t="s">
        <v>31</v>
      </c>
      <c r="M50" s="4" t="s">
        <v>556</v>
      </c>
      <c r="N50" s="17">
        <v>81.0</v>
      </c>
      <c r="O50" s="21">
        <v>8.4</v>
      </c>
      <c r="P50" s="22">
        <v>1047465.0</v>
      </c>
      <c r="Q50" s="4" t="s">
        <v>557</v>
      </c>
      <c r="R50" s="4" t="s">
        <v>34</v>
      </c>
      <c r="S50" s="4" t="s">
        <v>558</v>
      </c>
      <c r="T50" s="23">
        <v>4.25368238E8</v>
      </c>
      <c r="U50" s="4" t="s">
        <v>559</v>
      </c>
      <c r="V50" s="25" t="s">
        <v>560</v>
      </c>
      <c r="W50" s="4"/>
      <c r="X50" s="4" t="s">
        <v>561</v>
      </c>
      <c r="Y50" s="17">
        <f t="shared" si="1"/>
        <v>1</v>
      </c>
      <c r="Z50" s="17" t="str">
        <f> LEFT(F50,Find(",",F50)-1)</f>
        <v>Drama</v>
      </c>
      <c r="AA50" s="19" t="s">
        <v>2331</v>
      </c>
      <c r="AB50" s="19">
        <v>8.18</v>
      </c>
      <c r="AC50" s="27">
        <v>7.752585948333334E8</v>
      </c>
      <c r="AD50" s="27"/>
    </row>
    <row r="51" hidden="1">
      <c r="A51" s="20">
        <v>50.0</v>
      </c>
      <c r="B51" s="4" t="s">
        <v>562</v>
      </c>
      <c r="C51" s="20">
        <v>1980.0</v>
      </c>
      <c r="D51" s="4" t="s">
        <v>563</v>
      </c>
      <c r="E51" s="20">
        <v>146.0</v>
      </c>
      <c r="F51" s="4" t="s">
        <v>564</v>
      </c>
      <c r="G51" s="4" t="s">
        <v>532</v>
      </c>
      <c r="H51" s="4" t="s">
        <v>565</v>
      </c>
      <c r="I51" s="4" t="s">
        <v>566</v>
      </c>
      <c r="J51" s="4" t="s">
        <v>567</v>
      </c>
      <c r="K51" s="4" t="s">
        <v>30</v>
      </c>
      <c r="L51" s="4" t="s">
        <v>524</v>
      </c>
      <c r="M51" s="4" t="s">
        <v>568</v>
      </c>
      <c r="N51" s="17">
        <v>61.0</v>
      </c>
      <c r="O51" s="21">
        <v>8.4</v>
      </c>
      <c r="P51" s="22">
        <v>664418.0</v>
      </c>
      <c r="Q51" s="4" t="s">
        <v>569</v>
      </c>
      <c r="R51" s="4" t="s">
        <v>34</v>
      </c>
      <c r="S51" s="4" t="s">
        <v>570</v>
      </c>
      <c r="T51" s="23">
        <v>4.4017374E7</v>
      </c>
      <c r="U51" s="4" t="s">
        <v>180</v>
      </c>
      <c r="V51" s="4"/>
      <c r="W51" s="4"/>
      <c r="X51" s="4" t="s">
        <v>571</v>
      </c>
      <c r="Y51" s="17">
        <f t="shared" si="1"/>
        <v>1</v>
      </c>
    </row>
    <row r="52" hidden="1">
      <c r="A52" s="20">
        <v>51.0</v>
      </c>
      <c r="B52" s="4" t="s">
        <v>572</v>
      </c>
      <c r="C52" s="20">
        <v>1957.0</v>
      </c>
      <c r="D52" s="24">
        <v>21338.0</v>
      </c>
      <c r="E52" s="20">
        <v>116.0</v>
      </c>
      <c r="F52" s="4" t="s">
        <v>237</v>
      </c>
      <c r="G52" s="4" t="s">
        <v>137</v>
      </c>
      <c r="H52" s="4" t="s">
        <v>573</v>
      </c>
      <c r="I52" s="4" t="s">
        <v>574</v>
      </c>
      <c r="J52" s="4" t="s">
        <v>575</v>
      </c>
      <c r="K52" s="4" t="s">
        <v>576</v>
      </c>
      <c r="L52" s="4" t="s">
        <v>31</v>
      </c>
      <c r="M52" s="4" t="s">
        <v>577</v>
      </c>
      <c r="N52" s="4"/>
      <c r="O52" s="21">
        <v>8.4</v>
      </c>
      <c r="P52" s="22">
        <v>70915.0</v>
      </c>
      <c r="Q52" s="4" t="s">
        <v>578</v>
      </c>
      <c r="R52" s="4" t="s">
        <v>34</v>
      </c>
      <c r="S52" s="24">
        <v>37207.0</v>
      </c>
      <c r="T52" s="23">
        <v>8175000.0</v>
      </c>
      <c r="U52" s="4" t="s">
        <v>579</v>
      </c>
      <c r="V52" s="4"/>
      <c r="W52" s="4"/>
      <c r="X52" s="4" t="s">
        <v>580</v>
      </c>
      <c r="Y52" s="17">
        <f t="shared" si="1"/>
        <v>2</v>
      </c>
    </row>
    <row r="53">
      <c r="A53" s="20">
        <v>52.0</v>
      </c>
      <c r="B53" s="4" t="s">
        <v>581</v>
      </c>
      <c r="C53" s="20">
        <v>2012.0</v>
      </c>
      <c r="D53" s="4" t="s">
        <v>582</v>
      </c>
      <c r="E53" s="20">
        <v>164.0</v>
      </c>
      <c r="F53" s="4" t="s">
        <v>583</v>
      </c>
      <c r="G53" s="4" t="s">
        <v>64</v>
      </c>
      <c r="H53" s="4" t="s">
        <v>65</v>
      </c>
      <c r="I53" s="4" t="s">
        <v>584</v>
      </c>
      <c r="J53" s="4" t="s">
        <v>585</v>
      </c>
      <c r="K53" s="4" t="s">
        <v>586</v>
      </c>
      <c r="L53" s="4" t="s">
        <v>524</v>
      </c>
      <c r="M53" s="4" t="s">
        <v>587</v>
      </c>
      <c r="N53" s="17">
        <v>78.0</v>
      </c>
      <c r="O53" s="21">
        <v>8.5</v>
      </c>
      <c r="P53" s="22">
        <v>1228378.0</v>
      </c>
      <c r="Q53" s="4" t="s">
        <v>588</v>
      </c>
      <c r="R53" s="4" t="s">
        <v>34</v>
      </c>
      <c r="S53" s="24">
        <v>40980.0</v>
      </c>
      <c r="T53" s="23">
        <v>1.081041287E9</v>
      </c>
      <c r="U53" s="4" t="s">
        <v>180</v>
      </c>
      <c r="V53" s="25" t="s">
        <v>589</v>
      </c>
      <c r="W53" s="4"/>
      <c r="X53" s="4" t="s">
        <v>590</v>
      </c>
      <c r="Y53" s="17">
        <f t="shared" si="1"/>
        <v>1</v>
      </c>
      <c r="Z53" s="17" t="str">
        <f> LEFT(F53,Find(",",F53)-1)</f>
        <v>Action</v>
      </c>
      <c r="AA53" s="19" t="s">
        <v>2332</v>
      </c>
      <c r="AB53" s="19">
        <v>8.13</v>
      </c>
      <c r="AC53" s="27">
        <v>6.274222806666666E8</v>
      </c>
      <c r="AD53" s="27"/>
    </row>
    <row r="54" hidden="1">
      <c r="A54" s="20">
        <v>53.0</v>
      </c>
      <c r="B54" s="4" t="s">
        <v>591</v>
      </c>
      <c r="C54" s="20">
        <v>2008.0</v>
      </c>
      <c r="D54" s="4" t="s">
        <v>592</v>
      </c>
      <c r="E54" s="20">
        <v>98.0</v>
      </c>
      <c r="F54" s="4" t="s">
        <v>593</v>
      </c>
      <c r="G54" s="4" t="s">
        <v>84</v>
      </c>
      <c r="H54" s="4" t="s">
        <v>594</v>
      </c>
      <c r="I54" s="4" t="s">
        <v>595</v>
      </c>
      <c r="J54" s="4" t="s">
        <v>596</v>
      </c>
      <c r="K54" s="4" t="s">
        <v>30</v>
      </c>
      <c r="L54" s="4" t="s">
        <v>31</v>
      </c>
      <c r="M54" s="4" t="s">
        <v>597</v>
      </c>
      <c r="N54" s="17">
        <v>94.0</v>
      </c>
      <c r="O54" s="21">
        <v>8.4</v>
      </c>
      <c r="P54" s="22">
        <v>782275.0</v>
      </c>
      <c r="Q54" s="4" t="s">
        <v>598</v>
      </c>
      <c r="R54" s="4" t="s">
        <v>34</v>
      </c>
      <c r="S54" s="4" t="s">
        <v>599</v>
      </c>
      <c r="T54" s="23">
        <v>5.2131186E8</v>
      </c>
      <c r="U54" s="4" t="s">
        <v>600</v>
      </c>
      <c r="V54" s="25" t="s">
        <v>601</v>
      </c>
      <c r="W54" s="4"/>
      <c r="X54" s="4" t="s">
        <v>602</v>
      </c>
      <c r="Y54" s="17">
        <f t="shared" si="1"/>
        <v>1</v>
      </c>
    </row>
    <row r="55" hidden="1">
      <c r="A55" s="20">
        <v>54.0</v>
      </c>
      <c r="B55" s="4" t="s">
        <v>603</v>
      </c>
      <c r="C55" s="20">
        <v>1999.0</v>
      </c>
      <c r="D55" s="24">
        <v>36170.0</v>
      </c>
      <c r="E55" s="20">
        <v>122.0</v>
      </c>
      <c r="F55" s="4" t="s">
        <v>604</v>
      </c>
      <c r="G55" s="4" t="s">
        <v>605</v>
      </c>
      <c r="H55" s="4" t="s">
        <v>606</v>
      </c>
      <c r="I55" s="4" t="s">
        <v>607</v>
      </c>
      <c r="J55" s="4" t="s">
        <v>608</v>
      </c>
      <c r="K55" s="4" t="s">
        <v>30</v>
      </c>
      <c r="L55" s="4" t="s">
        <v>31</v>
      </c>
      <c r="M55" s="4" t="s">
        <v>609</v>
      </c>
      <c r="N55" s="17">
        <v>86.0</v>
      </c>
      <c r="O55" s="21">
        <v>8.4</v>
      </c>
      <c r="P55" s="22">
        <v>881549.0</v>
      </c>
      <c r="Q55" s="4" t="s">
        <v>610</v>
      </c>
      <c r="R55" s="4" t="s">
        <v>34</v>
      </c>
      <c r="S55" s="24">
        <v>37288.0</v>
      </c>
      <c r="T55" s="23">
        <v>3.56296601E8</v>
      </c>
      <c r="U55" s="4" t="s">
        <v>611</v>
      </c>
      <c r="V55" s="25" t="s">
        <v>612</v>
      </c>
      <c r="W55" s="4"/>
      <c r="X55" s="4" t="s">
        <v>613</v>
      </c>
      <c r="Y55" s="17">
        <f t="shared" si="1"/>
        <v>1</v>
      </c>
    </row>
    <row r="56" hidden="1">
      <c r="A56" s="20">
        <v>55.0</v>
      </c>
      <c r="B56" s="4" t="s">
        <v>614</v>
      </c>
      <c r="C56" s="20">
        <v>1984.0</v>
      </c>
      <c r="D56" s="24">
        <v>30687.0</v>
      </c>
      <c r="E56" s="20">
        <v>229.0</v>
      </c>
      <c r="F56" s="4" t="s">
        <v>25</v>
      </c>
      <c r="G56" s="4" t="s">
        <v>615</v>
      </c>
      <c r="H56" s="4" t="s">
        <v>616</v>
      </c>
      <c r="I56" s="4" t="s">
        <v>617</v>
      </c>
      <c r="J56" s="4" t="s">
        <v>618</v>
      </c>
      <c r="K56" s="4" t="s">
        <v>282</v>
      </c>
      <c r="L56" s="4" t="s">
        <v>619</v>
      </c>
      <c r="M56" s="4" t="s">
        <v>620</v>
      </c>
      <c r="N56" s="4"/>
      <c r="O56" s="21">
        <v>8.4</v>
      </c>
      <c r="P56" s="22">
        <v>239391.0</v>
      </c>
      <c r="Q56" s="4" t="s">
        <v>621</v>
      </c>
      <c r="R56" s="4" t="s">
        <v>34</v>
      </c>
      <c r="S56" s="24">
        <v>37900.0</v>
      </c>
      <c r="T56" s="23">
        <v>5321508.0</v>
      </c>
      <c r="U56" s="4" t="s">
        <v>622</v>
      </c>
      <c r="V56" s="4"/>
      <c r="W56" s="4"/>
      <c r="X56" s="4" t="s">
        <v>623</v>
      </c>
      <c r="Y56" s="17">
        <f t="shared" si="1"/>
        <v>3</v>
      </c>
    </row>
    <row r="57" hidden="1">
      <c r="A57" s="20">
        <v>56.0</v>
      </c>
      <c r="B57" s="4" t="s">
        <v>624</v>
      </c>
      <c r="C57" s="20">
        <v>1986.0</v>
      </c>
      <c r="D57" s="4" t="s">
        <v>625</v>
      </c>
      <c r="E57" s="20">
        <v>137.0</v>
      </c>
      <c r="F57" s="4" t="s">
        <v>174</v>
      </c>
      <c r="G57" s="4" t="s">
        <v>424</v>
      </c>
      <c r="H57" s="4" t="s">
        <v>626</v>
      </c>
      <c r="I57" s="4" t="s">
        <v>627</v>
      </c>
      <c r="J57" s="4" t="s">
        <v>628</v>
      </c>
      <c r="K57" s="4" t="s">
        <v>30</v>
      </c>
      <c r="L57" s="4" t="s">
        <v>69</v>
      </c>
      <c r="M57" s="4" t="s">
        <v>629</v>
      </c>
      <c r="N57" s="17">
        <v>87.0</v>
      </c>
      <c r="O57" s="21">
        <v>8.4</v>
      </c>
      <c r="P57" s="22">
        <v>529034.0</v>
      </c>
      <c r="Q57" s="4" t="s">
        <v>630</v>
      </c>
      <c r="R57" s="4" t="s">
        <v>34</v>
      </c>
      <c r="S57" s="24">
        <v>36166.0</v>
      </c>
      <c r="T57" s="23">
        <v>1.31060248E8</v>
      </c>
      <c r="U57" s="4" t="s">
        <v>631</v>
      </c>
      <c r="V57" s="4"/>
      <c r="W57" s="4"/>
      <c r="X57" s="4" t="s">
        <v>162</v>
      </c>
      <c r="Y57" s="17">
        <f t="shared" si="1"/>
        <v>1</v>
      </c>
    </row>
    <row r="58" hidden="1">
      <c r="A58" s="20">
        <v>57.0</v>
      </c>
      <c r="B58" s="4" t="s">
        <v>632</v>
      </c>
      <c r="C58" s="20">
        <v>1941.0</v>
      </c>
      <c r="D58" s="24">
        <v>15105.0</v>
      </c>
      <c r="E58" s="20">
        <v>119.0</v>
      </c>
      <c r="F58" s="4" t="s">
        <v>633</v>
      </c>
      <c r="G58" s="4" t="s">
        <v>634</v>
      </c>
      <c r="H58" s="4" t="s">
        <v>635</v>
      </c>
      <c r="I58" s="4" t="s">
        <v>636</v>
      </c>
      <c r="J58" s="4" t="s">
        <v>637</v>
      </c>
      <c r="K58" s="4" t="s">
        <v>30</v>
      </c>
      <c r="L58" s="4" t="s">
        <v>31</v>
      </c>
      <c r="M58" s="4" t="s">
        <v>638</v>
      </c>
      <c r="N58" s="17">
        <v>100.0</v>
      </c>
      <c r="O58" s="21">
        <v>8.4</v>
      </c>
      <c r="P58" s="22">
        <v>318781.0</v>
      </c>
      <c r="Q58" s="4" t="s">
        <v>639</v>
      </c>
      <c r="R58" s="4" t="s">
        <v>34</v>
      </c>
      <c r="S58" s="4" t="s">
        <v>640</v>
      </c>
      <c r="T58" s="23">
        <v>1585634.0</v>
      </c>
      <c r="U58" s="4" t="s">
        <v>641</v>
      </c>
      <c r="V58" s="4"/>
      <c r="W58" s="4"/>
      <c r="X58" s="4" t="s">
        <v>642</v>
      </c>
      <c r="Y58" s="17">
        <f t="shared" si="1"/>
        <v>1</v>
      </c>
    </row>
    <row r="59" hidden="1">
      <c r="A59" s="20">
        <v>58.0</v>
      </c>
      <c r="B59" s="4" t="s">
        <v>643</v>
      </c>
      <c r="C59" s="20">
        <v>1959.0</v>
      </c>
      <c r="D59" s="4" t="s">
        <v>644</v>
      </c>
      <c r="E59" s="20">
        <v>136.0</v>
      </c>
      <c r="F59" s="4" t="s">
        <v>645</v>
      </c>
      <c r="G59" s="4" t="s">
        <v>74</v>
      </c>
      <c r="H59" s="4" t="s">
        <v>646</v>
      </c>
      <c r="I59" s="4" t="s">
        <v>647</v>
      </c>
      <c r="J59" s="4" t="s">
        <v>648</v>
      </c>
      <c r="K59" s="4" t="s">
        <v>30</v>
      </c>
      <c r="L59" s="4" t="s">
        <v>31</v>
      </c>
      <c r="M59" s="4" t="s">
        <v>649</v>
      </c>
      <c r="N59" s="4"/>
      <c r="O59" s="21">
        <v>8.4</v>
      </c>
      <c r="P59" s="22">
        <v>235871.0</v>
      </c>
      <c r="Q59" s="4" t="s">
        <v>650</v>
      </c>
      <c r="R59" s="4" t="s">
        <v>34</v>
      </c>
      <c r="S59" s="4" t="s">
        <v>651</v>
      </c>
      <c r="T59" s="23">
        <v>1.3275E7</v>
      </c>
      <c r="U59" s="4" t="s">
        <v>652</v>
      </c>
      <c r="V59" s="4"/>
      <c r="W59" s="4"/>
      <c r="X59" s="4" t="s">
        <v>653</v>
      </c>
      <c r="Y59" s="17">
        <f t="shared" si="1"/>
        <v>1</v>
      </c>
    </row>
    <row r="60" hidden="1">
      <c r="A60" s="20">
        <v>59.0</v>
      </c>
      <c r="B60" s="4" t="s">
        <v>654</v>
      </c>
      <c r="C60" s="20">
        <v>1958.0</v>
      </c>
      <c r="D60" s="4" t="s">
        <v>655</v>
      </c>
      <c r="E60" s="20">
        <v>128.0</v>
      </c>
      <c r="F60" s="4" t="s">
        <v>656</v>
      </c>
      <c r="G60" s="4" t="s">
        <v>74</v>
      </c>
      <c r="H60" s="4" t="s">
        <v>657</v>
      </c>
      <c r="I60" s="4" t="s">
        <v>658</v>
      </c>
      <c r="J60" s="4" t="s">
        <v>659</v>
      </c>
      <c r="K60" s="4" t="s">
        <v>30</v>
      </c>
      <c r="L60" s="4" t="s">
        <v>31</v>
      </c>
      <c r="M60" s="4" t="s">
        <v>660</v>
      </c>
      <c r="N60" s="4"/>
      <c r="O60" s="21">
        <v>8.4</v>
      </c>
      <c r="P60" s="22">
        <v>272500.0</v>
      </c>
      <c r="Q60" s="4" t="s">
        <v>661</v>
      </c>
      <c r="R60" s="4" t="s">
        <v>34</v>
      </c>
      <c r="S60" s="4" t="s">
        <v>432</v>
      </c>
      <c r="T60" s="23">
        <v>7000000.0</v>
      </c>
      <c r="U60" s="4" t="s">
        <v>47</v>
      </c>
      <c r="V60" s="4"/>
      <c r="W60" s="4"/>
      <c r="X60" s="4" t="s">
        <v>424</v>
      </c>
      <c r="Y60" s="17">
        <f t="shared" si="1"/>
        <v>3</v>
      </c>
    </row>
    <row r="61" hidden="1">
      <c r="A61" s="20">
        <v>60.0</v>
      </c>
      <c r="B61" s="4" t="s">
        <v>662</v>
      </c>
      <c r="C61" s="20">
        <v>1983.0</v>
      </c>
      <c r="D61" s="4" t="s">
        <v>663</v>
      </c>
      <c r="E61" s="20">
        <v>131.0</v>
      </c>
      <c r="F61" s="4" t="s">
        <v>161</v>
      </c>
      <c r="G61" s="4" t="s">
        <v>664</v>
      </c>
      <c r="H61" s="4" t="s">
        <v>665</v>
      </c>
      <c r="I61" s="4" t="s">
        <v>164</v>
      </c>
      <c r="J61" s="4" t="s">
        <v>666</v>
      </c>
      <c r="K61" s="4" t="s">
        <v>30</v>
      </c>
      <c r="L61" s="4" t="s">
        <v>31</v>
      </c>
      <c r="M61" s="4" t="s">
        <v>667</v>
      </c>
      <c r="N61" s="17">
        <v>53.0</v>
      </c>
      <c r="O61" s="21">
        <v>8.4</v>
      </c>
      <c r="P61" s="22">
        <v>747275.0</v>
      </c>
      <c r="Q61" s="4" t="s">
        <v>668</v>
      </c>
      <c r="R61" s="4" t="s">
        <v>34</v>
      </c>
      <c r="S61" s="24">
        <v>39060.0</v>
      </c>
      <c r="T61" s="23">
        <v>4.75106177E8</v>
      </c>
      <c r="U61" s="4" t="s">
        <v>169</v>
      </c>
      <c r="V61" s="25" t="s">
        <v>669</v>
      </c>
      <c r="W61" s="4"/>
      <c r="X61" s="4" t="s">
        <v>670</v>
      </c>
      <c r="Y61" s="17">
        <f t="shared" si="1"/>
        <v>2</v>
      </c>
    </row>
    <row r="62" hidden="1">
      <c r="A62" s="20">
        <v>61.0</v>
      </c>
      <c r="B62" s="4" t="s">
        <v>671</v>
      </c>
      <c r="C62" s="20">
        <v>1995.0</v>
      </c>
      <c r="D62" s="4" t="s">
        <v>672</v>
      </c>
      <c r="E62" s="20">
        <v>178.0</v>
      </c>
      <c r="F62" s="4" t="s">
        <v>86</v>
      </c>
      <c r="G62" s="4" t="s">
        <v>673</v>
      </c>
      <c r="H62" s="4" t="s">
        <v>674</v>
      </c>
      <c r="I62" s="4" t="s">
        <v>675</v>
      </c>
      <c r="J62" s="4" t="s">
        <v>676</v>
      </c>
      <c r="K62" s="4" t="s">
        <v>677</v>
      </c>
      <c r="L62" s="4" t="s">
        <v>31</v>
      </c>
      <c r="M62" s="4" t="s">
        <v>678</v>
      </c>
      <c r="N62" s="17">
        <v>68.0</v>
      </c>
      <c r="O62" s="21">
        <v>8.4</v>
      </c>
      <c r="P62" s="22">
        <v>793897.0</v>
      </c>
      <c r="Q62" s="4" t="s">
        <v>679</v>
      </c>
      <c r="R62" s="4" t="s">
        <v>34</v>
      </c>
      <c r="S62" s="4" t="s">
        <v>651</v>
      </c>
      <c r="T62" s="23">
        <v>2.10409945E8</v>
      </c>
      <c r="U62" s="4" t="s">
        <v>47</v>
      </c>
      <c r="V62" s="4"/>
      <c r="W62" s="4"/>
      <c r="X62" s="4" t="s">
        <v>680</v>
      </c>
      <c r="Y62" s="17">
        <f t="shared" si="1"/>
        <v>1</v>
      </c>
    </row>
    <row r="63" hidden="1">
      <c r="A63" s="20">
        <v>62.0</v>
      </c>
      <c r="B63" s="4" t="s">
        <v>681</v>
      </c>
      <c r="C63" s="20">
        <v>1992.0</v>
      </c>
      <c r="D63" s="24">
        <v>33643.0</v>
      </c>
      <c r="E63" s="20">
        <v>99.0</v>
      </c>
      <c r="F63" s="4" t="s">
        <v>258</v>
      </c>
      <c r="G63" s="4" t="s">
        <v>115</v>
      </c>
      <c r="H63" s="4" t="s">
        <v>682</v>
      </c>
      <c r="I63" s="4" t="s">
        <v>683</v>
      </c>
      <c r="J63" s="4" t="s">
        <v>684</v>
      </c>
      <c r="K63" s="4" t="s">
        <v>30</v>
      </c>
      <c r="L63" s="4" t="s">
        <v>31</v>
      </c>
      <c r="M63" s="4" t="s">
        <v>685</v>
      </c>
      <c r="N63" s="17">
        <v>78.0</v>
      </c>
      <c r="O63" s="21">
        <v>8.3</v>
      </c>
      <c r="P63" s="22">
        <v>721998.0</v>
      </c>
      <c r="Q63" s="4" t="s">
        <v>686</v>
      </c>
      <c r="R63" s="4" t="s">
        <v>34</v>
      </c>
      <c r="S63" s="24">
        <v>37387.0</v>
      </c>
      <c r="T63" s="23">
        <v>2832029.0</v>
      </c>
      <c r="U63" s="4" t="s">
        <v>123</v>
      </c>
      <c r="V63" s="4"/>
      <c r="W63" s="4"/>
      <c r="X63" s="4" t="s">
        <v>687</v>
      </c>
      <c r="Y63" s="17">
        <f t="shared" si="1"/>
        <v>1</v>
      </c>
    </row>
    <row r="64" hidden="1">
      <c r="A64" s="20">
        <v>63.0</v>
      </c>
      <c r="B64" s="4" t="s">
        <v>688</v>
      </c>
      <c r="C64" s="20">
        <v>1944.0</v>
      </c>
      <c r="D64" s="24">
        <v>16230.0</v>
      </c>
      <c r="E64" s="20">
        <v>107.0</v>
      </c>
      <c r="F64" s="4" t="s">
        <v>689</v>
      </c>
      <c r="G64" s="4" t="s">
        <v>137</v>
      </c>
      <c r="H64" s="4" t="s">
        <v>690</v>
      </c>
      <c r="I64" s="4" t="s">
        <v>691</v>
      </c>
      <c r="J64" s="4" t="s">
        <v>692</v>
      </c>
      <c r="K64" s="4" t="s">
        <v>30</v>
      </c>
      <c r="L64" s="4" t="s">
        <v>31</v>
      </c>
      <c r="M64" s="4" t="s">
        <v>693</v>
      </c>
      <c r="N64" s="4"/>
      <c r="O64" s="21">
        <v>8.3</v>
      </c>
      <c r="P64" s="22">
        <v>106914.0</v>
      </c>
      <c r="Q64" s="4" t="s">
        <v>694</v>
      </c>
      <c r="R64" s="4" t="s">
        <v>34</v>
      </c>
      <c r="S64" s="24">
        <v>36809.0</v>
      </c>
      <c r="T64" s="23">
        <v>5720000.0</v>
      </c>
      <c r="U64" s="4" t="s">
        <v>47</v>
      </c>
      <c r="V64" s="4"/>
      <c r="W64" s="4"/>
      <c r="X64" s="4" t="s">
        <v>695</v>
      </c>
      <c r="Y64" s="17">
        <f t="shared" si="1"/>
        <v>1</v>
      </c>
    </row>
    <row r="65" hidden="1">
      <c r="A65" s="20">
        <v>64.0</v>
      </c>
      <c r="B65" s="4" t="s">
        <v>696</v>
      </c>
      <c r="C65" s="20">
        <v>2000.0</v>
      </c>
      <c r="D65" s="4" t="s">
        <v>697</v>
      </c>
      <c r="E65" s="20">
        <v>102.0</v>
      </c>
      <c r="F65" s="4" t="s">
        <v>127</v>
      </c>
      <c r="G65" s="4" t="s">
        <v>287</v>
      </c>
      <c r="H65" s="4" t="s">
        <v>698</v>
      </c>
      <c r="I65" s="4" t="s">
        <v>699</v>
      </c>
      <c r="J65" s="4" t="s">
        <v>700</v>
      </c>
      <c r="K65" s="4" t="s">
        <v>30</v>
      </c>
      <c r="L65" s="4" t="s">
        <v>31</v>
      </c>
      <c r="M65" s="4" t="s">
        <v>701</v>
      </c>
      <c r="N65" s="17">
        <v>68.0</v>
      </c>
      <c r="O65" s="21">
        <v>8.4</v>
      </c>
      <c r="P65" s="22">
        <v>618232.0</v>
      </c>
      <c r="Q65" s="4" t="s">
        <v>702</v>
      </c>
      <c r="R65" s="4" t="s">
        <v>34</v>
      </c>
      <c r="S65" s="4" t="s">
        <v>703</v>
      </c>
      <c r="T65" s="23">
        <v>7390108.0</v>
      </c>
      <c r="U65" s="4" t="s">
        <v>704</v>
      </c>
      <c r="V65" s="25" t="s">
        <v>705</v>
      </c>
      <c r="W65" s="4"/>
      <c r="X65" s="4" t="s">
        <v>706</v>
      </c>
      <c r="Y65" s="17">
        <f t="shared" si="1"/>
        <v>1</v>
      </c>
    </row>
    <row r="66" hidden="1">
      <c r="A66" s="20">
        <v>65.0</v>
      </c>
      <c r="B66" s="4" t="s">
        <v>707</v>
      </c>
      <c r="C66" s="20">
        <v>1962.0</v>
      </c>
      <c r="D66" s="24">
        <v>22962.0</v>
      </c>
      <c r="E66" s="20">
        <v>216.0</v>
      </c>
      <c r="F66" s="4" t="s">
        <v>708</v>
      </c>
      <c r="G66" s="4" t="s">
        <v>304</v>
      </c>
      <c r="H66" s="4" t="s">
        <v>709</v>
      </c>
      <c r="I66" s="4" t="s">
        <v>710</v>
      </c>
      <c r="J66" s="4" t="s">
        <v>711</v>
      </c>
      <c r="K66" s="4" t="s">
        <v>712</v>
      </c>
      <c r="L66" s="4" t="s">
        <v>524</v>
      </c>
      <c r="M66" s="4" t="s">
        <v>713</v>
      </c>
      <c r="N66" s="17">
        <v>100.0</v>
      </c>
      <c r="O66" s="21">
        <v>8.3</v>
      </c>
      <c r="P66" s="22">
        <v>207765.0</v>
      </c>
      <c r="Q66" s="4" t="s">
        <v>714</v>
      </c>
      <c r="R66" s="4" t="s">
        <v>34</v>
      </c>
      <c r="S66" s="24">
        <v>36954.0</v>
      </c>
      <c r="T66" s="23">
        <v>7.0E7</v>
      </c>
      <c r="U66" s="4" t="s">
        <v>36</v>
      </c>
      <c r="V66" s="4"/>
      <c r="W66" s="4"/>
      <c r="X66" s="4" t="s">
        <v>715</v>
      </c>
      <c r="Y66" s="17">
        <f t="shared" si="1"/>
        <v>2</v>
      </c>
    </row>
    <row r="67" hidden="1">
      <c r="A67" s="20">
        <v>66.0</v>
      </c>
      <c r="B67" s="4" t="s">
        <v>716</v>
      </c>
      <c r="C67" s="20">
        <v>1921.0</v>
      </c>
      <c r="D67" s="24">
        <v>7824.0</v>
      </c>
      <c r="E67" s="20">
        <v>68.0</v>
      </c>
      <c r="F67" s="4" t="s">
        <v>328</v>
      </c>
      <c r="G67" s="4" t="s">
        <v>192</v>
      </c>
      <c r="H67" s="4" t="s">
        <v>192</v>
      </c>
      <c r="I67" s="4" t="s">
        <v>717</v>
      </c>
      <c r="J67" s="4" t="s">
        <v>718</v>
      </c>
      <c r="K67" s="4" t="s">
        <v>30</v>
      </c>
      <c r="L67" s="4" t="s">
        <v>31</v>
      </c>
      <c r="M67" s="4" t="s">
        <v>719</v>
      </c>
      <c r="N67" s="4"/>
      <c r="O67" s="21">
        <v>8.3</v>
      </c>
      <c r="P67" s="22">
        <v>76513.0</v>
      </c>
      <c r="Q67" s="4" t="s">
        <v>720</v>
      </c>
      <c r="R67" s="4" t="s">
        <v>34</v>
      </c>
      <c r="S67" s="24">
        <v>38020.0</v>
      </c>
      <c r="T67" s="23">
        <v>2545000.0</v>
      </c>
      <c r="U67" s="4" t="s">
        <v>721</v>
      </c>
      <c r="V67" s="4"/>
      <c r="W67" s="4"/>
      <c r="X67" s="4" t="s">
        <v>722</v>
      </c>
      <c r="Y67" s="17">
        <f t="shared" si="1"/>
        <v>1</v>
      </c>
    </row>
    <row r="68" hidden="1">
      <c r="A68" s="20">
        <v>67.0</v>
      </c>
      <c r="B68" s="4" t="s">
        <v>723</v>
      </c>
      <c r="C68" s="20">
        <v>1971.0</v>
      </c>
      <c r="D68" s="24">
        <v>26331.0</v>
      </c>
      <c r="E68" s="20">
        <v>136.0</v>
      </c>
      <c r="F68" s="4" t="s">
        <v>724</v>
      </c>
      <c r="G68" s="4" t="s">
        <v>532</v>
      </c>
      <c r="H68" s="4" t="s">
        <v>725</v>
      </c>
      <c r="I68" s="4" t="s">
        <v>726</v>
      </c>
      <c r="J68" s="4" t="s">
        <v>727</v>
      </c>
      <c r="K68" s="4" t="s">
        <v>30</v>
      </c>
      <c r="L68" s="4" t="s">
        <v>524</v>
      </c>
      <c r="M68" s="4" t="s">
        <v>728</v>
      </c>
      <c r="N68" s="17">
        <v>78.0</v>
      </c>
      <c r="O68" s="21">
        <v>8.3</v>
      </c>
      <c r="P68" s="22">
        <v>601251.0</v>
      </c>
      <c r="Q68" s="4" t="s">
        <v>729</v>
      </c>
      <c r="R68" s="4" t="s">
        <v>34</v>
      </c>
      <c r="S68" s="4" t="s">
        <v>570</v>
      </c>
      <c r="T68" s="23">
        <v>2.6589621E7</v>
      </c>
      <c r="U68" s="4" t="s">
        <v>213</v>
      </c>
      <c r="V68" s="4"/>
      <c r="W68" s="4"/>
      <c r="X68" s="4" t="s">
        <v>730</v>
      </c>
      <c r="Y68" s="17">
        <f t="shared" si="1"/>
        <v>2</v>
      </c>
    </row>
    <row r="69" hidden="1">
      <c r="A69" s="20">
        <v>68.0</v>
      </c>
      <c r="B69" s="4" t="s">
        <v>731</v>
      </c>
      <c r="C69" s="20">
        <v>1984.0</v>
      </c>
      <c r="D69" s="4" t="s">
        <v>732</v>
      </c>
      <c r="E69" s="20">
        <v>160.0</v>
      </c>
      <c r="F69" s="4" t="s">
        <v>86</v>
      </c>
      <c r="G69" s="4" t="s">
        <v>195</v>
      </c>
      <c r="H69" s="4" t="s">
        <v>733</v>
      </c>
      <c r="I69" s="4" t="s">
        <v>734</v>
      </c>
      <c r="J69" s="4" t="s">
        <v>735</v>
      </c>
      <c r="K69" s="4" t="s">
        <v>736</v>
      </c>
      <c r="L69" s="4" t="s">
        <v>429</v>
      </c>
      <c r="M69" s="4" t="s">
        <v>737</v>
      </c>
      <c r="N69" s="17">
        <v>93.0</v>
      </c>
      <c r="O69" s="21">
        <v>8.3</v>
      </c>
      <c r="P69" s="22">
        <v>293394.0</v>
      </c>
      <c r="Q69" s="4" t="s">
        <v>738</v>
      </c>
      <c r="R69" s="4" t="s">
        <v>34</v>
      </c>
      <c r="S69" s="4" t="s">
        <v>739</v>
      </c>
      <c r="T69" s="23">
        <v>5.1973029E7</v>
      </c>
      <c r="U69" s="4" t="s">
        <v>180</v>
      </c>
      <c r="V69" s="25" t="s">
        <v>740</v>
      </c>
      <c r="W69" s="4"/>
      <c r="X69" s="4" t="s">
        <v>741</v>
      </c>
      <c r="Y69" s="17">
        <f t="shared" si="1"/>
        <v>1</v>
      </c>
    </row>
    <row r="70" hidden="1">
      <c r="A70" s="20">
        <v>69.0</v>
      </c>
      <c r="B70" s="4" t="s">
        <v>742</v>
      </c>
      <c r="C70" s="20">
        <v>1962.0</v>
      </c>
      <c r="D70" s="4" t="s">
        <v>743</v>
      </c>
      <c r="E70" s="20">
        <v>129.0</v>
      </c>
      <c r="F70" s="4" t="s">
        <v>25</v>
      </c>
      <c r="G70" s="4" t="s">
        <v>744</v>
      </c>
      <c r="H70" s="4" t="s">
        <v>745</v>
      </c>
      <c r="I70" s="4" t="s">
        <v>746</v>
      </c>
      <c r="J70" s="4" t="s">
        <v>747</v>
      </c>
      <c r="K70" s="4" t="s">
        <v>30</v>
      </c>
      <c r="L70" s="4" t="s">
        <v>31</v>
      </c>
      <c r="M70" s="4" t="s">
        <v>748</v>
      </c>
      <c r="N70" s="4"/>
      <c r="O70" s="21">
        <v>8.3</v>
      </c>
      <c r="P70" s="22">
        <v>234351.0</v>
      </c>
      <c r="Q70" s="4" t="s">
        <v>749</v>
      </c>
      <c r="R70" s="4" t="s">
        <v>34</v>
      </c>
      <c r="S70" s="4" t="s">
        <v>750</v>
      </c>
      <c r="T70" s="23">
        <v>1.3129846E7</v>
      </c>
      <c r="U70" s="4" t="s">
        <v>751</v>
      </c>
      <c r="V70" s="4"/>
      <c r="W70" s="4"/>
      <c r="X70" s="4" t="s">
        <v>752</v>
      </c>
      <c r="Y70" s="17">
        <f t="shared" si="1"/>
        <v>1</v>
      </c>
    </row>
    <row r="71" hidden="1">
      <c r="A71" s="20">
        <v>70.0</v>
      </c>
      <c r="B71" s="4" t="s">
        <v>753</v>
      </c>
      <c r="C71" s="20">
        <v>2004.0</v>
      </c>
      <c r="D71" s="4" t="s">
        <v>754</v>
      </c>
      <c r="E71" s="20">
        <v>108.0</v>
      </c>
      <c r="F71" s="4" t="s">
        <v>755</v>
      </c>
      <c r="G71" s="4" t="s">
        <v>756</v>
      </c>
      <c r="H71" s="4" t="s">
        <v>757</v>
      </c>
      <c r="I71" s="4" t="s">
        <v>758</v>
      </c>
      <c r="J71" s="4" t="s">
        <v>759</v>
      </c>
      <c r="K71" s="4" t="s">
        <v>30</v>
      </c>
      <c r="L71" s="4" t="s">
        <v>31</v>
      </c>
      <c r="M71" s="4" t="s">
        <v>760</v>
      </c>
      <c r="N71" s="17">
        <v>89.0</v>
      </c>
      <c r="O71" s="21">
        <v>8.3</v>
      </c>
      <c r="P71" s="22">
        <v>720117.0</v>
      </c>
      <c r="Q71" s="4" t="s">
        <v>761</v>
      </c>
      <c r="R71" s="4" t="s">
        <v>34</v>
      </c>
      <c r="S71" s="4" t="s">
        <v>762</v>
      </c>
      <c r="T71" s="23">
        <v>7.2258126E7</v>
      </c>
      <c r="U71" s="4" t="s">
        <v>391</v>
      </c>
      <c r="V71" s="25" t="s">
        <v>763</v>
      </c>
      <c r="W71" s="4"/>
      <c r="X71" s="4" t="s">
        <v>764</v>
      </c>
      <c r="Y71" s="17">
        <f t="shared" si="1"/>
        <v>2</v>
      </c>
    </row>
    <row r="72" hidden="1">
      <c r="A72" s="20">
        <v>71.0</v>
      </c>
      <c r="B72" s="4" t="s">
        <v>765</v>
      </c>
      <c r="C72" s="20">
        <v>1952.0</v>
      </c>
      <c r="D72" s="24">
        <v>19302.0</v>
      </c>
      <c r="E72" s="20">
        <v>103.0</v>
      </c>
      <c r="F72" s="4" t="s">
        <v>766</v>
      </c>
      <c r="G72" s="4" t="s">
        <v>767</v>
      </c>
      <c r="H72" s="4" t="s">
        <v>768</v>
      </c>
      <c r="I72" s="4" t="s">
        <v>769</v>
      </c>
      <c r="J72" s="4" t="s">
        <v>770</v>
      </c>
      <c r="K72" s="4" t="s">
        <v>30</v>
      </c>
      <c r="L72" s="4" t="s">
        <v>31</v>
      </c>
      <c r="M72" s="4" t="s">
        <v>771</v>
      </c>
      <c r="N72" s="4"/>
      <c r="O72" s="21">
        <v>8.3</v>
      </c>
      <c r="P72" s="22">
        <v>166166.0</v>
      </c>
      <c r="Q72" s="4" t="s">
        <v>772</v>
      </c>
      <c r="R72" s="4" t="s">
        <v>34</v>
      </c>
      <c r="S72" s="4" t="s">
        <v>773</v>
      </c>
      <c r="T72" s="23">
        <v>8819028.0</v>
      </c>
      <c r="U72" s="4" t="s">
        <v>579</v>
      </c>
      <c r="V72" s="25" t="s">
        <v>347</v>
      </c>
      <c r="W72" s="4"/>
      <c r="X72" s="4" t="s">
        <v>774</v>
      </c>
      <c r="Y72" s="17">
        <f t="shared" si="1"/>
        <v>1</v>
      </c>
    </row>
    <row r="73" hidden="1">
      <c r="A73" s="20">
        <v>72.0</v>
      </c>
      <c r="B73" s="4" t="s">
        <v>775</v>
      </c>
      <c r="C73" s="20">
        <v>1976.0</v>
      </c>
      <c r="D73" s="24">
        <v>27974.0</v>
      </c>
      <c r="E73" s="20">
        <v>113.0</v>
      </c>
      <c r="F73" s="4" t="s">
        <v>25</v>
      </c>
      <c r="G73" s="4" t="s">
        <v>205</v>
      </c>
      <c r="H73" s="4" t="s">
        <v>776</v>
      </c>
      <c r="I73" s="4" t="s">
        <v>777</v>
      </c>
      <c r="J73" s="4" t="s">
        <v>778</v>
      </c>
      <c r="K73" s="4" t="s">
        <v>428</v>
      </c>
      <c r="L73" s="4" t="s">
        <v>31</v>
      </c>
      <c r="M73" s="4" t="s">
        <v>779</v>
      </c>
      <c r="N73" s="17">
        <v>93.0</v>
      </c>
      <c r="O73" s="21">
        <v>8.3</v>
      </c>
      <c r="P73" s="22">
        <v>549211.0</v>
      </c>
      <c r="Q73" s="4" t="s">
        <v>780</v>
      </c>
      <c r="R73" s="4" t="s">
        <v>34</v>
      </c>
      <c r="S73" s="4" t="s">
        <v>781</v>
      </c>
      <c r="T73" s="23">
        <v>2.8262574E7</v>
      </c>
      <c r="U73" s="4" t="s">
        <v>36</v>
      </c>
      <c r="V73" s="4"/>
      <c r="W73" s="4"/>
      <c r="X73" s="4" t="s">
        <v>782</v>
      </c>
      <c r="Y73" s="17">
        <f t="shared" si="1"/>
        <v>1</v>
      </c>
    </row>
    <row r="74" hidden="1">
      <c r="A74" s="20">
        <v>73.0</v>
      </c>
      <c r="B74" s="4" t="s">
        <v>783</v>
      </c>
      <c r="C74" s="20">
        <v>1973.0</v>
      </c>
      <c r="D74" s="4" t="s">
        <v>784</v>
      </c>
      <c r="E74" s="20">
        <v>129.0</v>
      </c>
      <c r="F74" s="4" t="s">
        <v>785</v>
      </c>
      <c r="G74" s="4" t="s">
        <v>540</v>
      </c>
      <c r="H74" s="4" t="s">
        <v>786</v>
      </c>
      <c r="I74" s="4" t="s">
        <v>787</v>
      </c>
      <c r="J74" s="4" t="s">
        <v>788</v>
      </c>
      <c r="K74" s="4" t="s">
        <v>30</v>
      </c>
      <c r="L74" s="4" t="s">
        <v>31</v>
      </c>
      <c r="M74" s="4" t="s">
        <v>789</v>
      </c>
      <c r="N74" s="17">
        <v>80.0</v>
      </c>
      <c r="O74" s="21">
        <v>8.3</v>
      </c>
      <c r="P74" s="22">
        <v>190154.0</v>
      </c>
      <c r="Q74" s="4" t="s">
        <v>790</v>
      </c>
      <c r="R74" s="4" t="s">
        <v>34</v>
      </c>
      <c r="S74" s="24">
        <v>38512.0</v>
      </c>
      <c r="T74" s="23">
        <v>1.596E8</v>
      </c>
      <c r="U74" s="4" t="s">
        <v>94</v>
      </c>
      <c r="V74" s="4"/>
      <c r="W74" s="4"/>
      <c r="X74" s="4" t="s">
        <v>791</v>
      </c>
      <c r="Y74" s="17">
        <f t="shared" si="1"/>
        <v>1</v>
      </c>
    </row>
    <row r="75" hidden="1">
      <c r="A75" s="20">
        <v>74.0</v>
      </c>
      <c r="B75" s="4" t="s">
        <v>792</v>
      </c>
      <c r="C75" s="20">
        <v>2010.0</v>
      </c>
      <c r="D75" s="4" t="s">
        <v>793</v>
      </c>
      <c r="E75" s="20">
        <v>103.0</v>
      </c>
      <c r="F75" s="4" t="s">
        <v>794</v>
      </c>
      <c r="G75" s="4" t="s">
        <v>795</v>
      </c>
      <c r="H75" s="4" t="s">
        <v>796</v>
      </c>
      <c r="I75" s="4" t="s">
        <v>797</v>
      </c>
      <c r="J75" s="4" t="s">
        <v>798</v>
      </c>
      <c r="K75" s="4" t="s">
        <v>428</v>
      </c>
      <c r="L75" s="4" t="s">
        <v>31</v>
      </c>
      <c r="M75" s="4" t="s">
        <v>799</v>
      </c>
      <c r="N75" s="17">
        <v>92.0</v>
      </c>
      <c r="O75" s="21">
        <v>8.3</v>
      </c>
      <c r="P75" s="22">
        <v>589975.0</v>
      </c>
      <c r="Q75" s="4" t="s">
        <v>800</v>
      </c>
      <c r="R75" s="4" t="s">
        <v>34</v>
      </c>
      <c r="S75" s="24">
        <v>40220.0</v>
      </c>
      <c r="T75" s="23">
        <v>1.066969703E9</v>
      </c>
      <c r="U75" s="4" t="s">
        <v>600</v>
      </c>
      <c r="V75" s="25" t="s">
        <v>801</v>
      </c>
      <c r="W75" s="4"/>
      <c r="X75" s="4" t="s">
        <v>802</v>
      </c>
      <c r="Y75" s="17">
        <f t="shared" si="1"/>
        <v>1</v>
      </c>
    </row>
    <row r="76" hidden="1">
      <c r="A76" s="20">
        <v>75.0</v>
      </c>
      <c r="B76" s="4" t="s">
        <v>803</v>
      </c>
      <c r="C76" s="20">
        <v>1968.0</v>
      </c>
      <c r="D76" s="24">
        <v>25177.0</v>
      </c>
      <c r="E76" s="20">
        <v>149.0</v>
      </c>
      <c r="F76" s="4" t="s">
        <v>804</v>
      </c>
      <c r="G76" s="4" t="s">
        <v>532</v>
      </c>
      <c r="H76" s="4" t="s">
        <v>805</v>
      </c>
      <c r="I76" s="4" t="s">
        <v>806</v>
      </c>
      <c r="J76" s="4" t="s">
        <v>807</v>
      </c>
      <c r="K76" s="4" t="s">
        <v>536</v>
      </c>
      <c r="L76" s="4" t="s">
        <v>524</v>
      </c>
      <c r="M76" s="4" t="s">
        <v>808</v>
      </c>
      <c r="N76" s="17">
        <v>86.0</v>
      </c>
      <c r="O76" s="21">
        <v>8.3</v>
      </c>
      <c r="P76" s="22">
        <v>462767.0</v>
      </c>
      <c r="Q76" s="4" t="s">
        <v>809</v>
      </c>
      <c r="R76" s="4" t="s">
        <v>34</v>
      </c>
      <c r="S76" s="4" t="s">
        <v>810</v>
      </c>
      <c r="T76" s="23">
        <v>5.6954992E7</v>
      </c>
      <c r="U76" s="4" t="s">
        <v>180</v>
      </c>
      <c r="V76" s="4"/>
      <c r="W76" s="4"/>
      <c r="X76" s="4" t="s">
        <v>259</v>
      </c>
      <c r="Y76" s="17">
        <f t="shared" si="1"/>
        <v>1</v>
      </c>
    </row>
    <row r="77" hidden="1">
      <c r="A77" s="20">
        <v>76.0</v>
      </c>
      <c r="B77" s="4" t="s">
        <v>811</v>
      </c>
      <c r="C77" s="20">
        <v>1987.0</v>
      </c>
      <c r="D77" s="24">
        <v>32057.0</v>
      </c>
      <c r="E77" s="20">
        <v>116.0</v>
      </c>
      <c r="F77" s="4" t="s">
        <v>290</v>
      </c>
      <c r="G77" s="4" t="s">
        <v>532</v>
      </c>
      <c r="H77" s="4" t="s">
        <v>812</v>
      </c>
      <c r="I77" s="4" t="s">
        <v>813</v>
      </c>
      <c r="J77" s="4" t="s">
        <v>814</v>
      </c>
      <c r="K77" s="4" t="s">
        <v>815</v>
      </c>
      <c r="L77" s="4" t="s">
        <v>524</v>
      </c>
      <c r="M77" s="4" t="s">
        <v>816</v>
      </c>
      <c r="N77" s="17">
        <v>76.0</v>
      </c>
      <c r="O77" s="21">
        <v>8.3</v>
      </c>
      <c r="P77" s="22">
        <v>527053.0</v>
      </c>
      <c r="Q77" s="4" t="s">
        <v>817</v>
      </c>
      <c r="R77" s="4" t="s">
        <v>34</v>
      </c>
      <c r="S77" s="4" t="s">
        <v>570</v>
      </c>
      <c r="T77" s="23">
        <v>4.6357676E7</v>
      </c>
      <c r="U77" s="4" t="s">
        <v>213</v>
      </c>
      <c r="V77" s="4"/>
      <c r="W77" s="4"/>
      <c r="X77" s="4" t="s">
        <v>818</v>
      </c>
      <c r="Y77" s="17">
        <f t="shared" si="1"/>
        <v>2</v>
      </c>
    </row>
    <row r="78">
      <c r="A78" s="20">
        <v>77.0</v>
      </c>
      <c r="B78" s="4" t="s">
        <v>819</v>
      </c>
      <c r="C78" s="20">
        <v>2017.0</v>
      </c>
      <c r="D78" s="4" t="s">
        <v>820</v>
      </c>
      <c r="E78" s="20">
        <v>113.0</v>
      </c>
      <c r="F78" s="4" t="s">
        <v>821</v>
      </c>
      <c r="G78" s="4" t="s">
        <v>367</v>
      </c>
      <c r="H78" s="4" t="s">
        <v>367</v>
      </c>
      <c r="I78" s="4" t="s">
        <v>822</v>
      </c>
      <c r="J78" s="4" t="s">
        <v>823</v>
      </c>
      <c r="K78" s="4" t="s">
        <v>30</v>
      </c>
      <c r="L78" s="4" t="s">
        <v>524</v>
      </c>
      <c r="M78" s="4" t="s">
        <v>824</v>
      </c>
      <c r="N78" s="17">
        <v>83.0</v>
      </c>
      <c r="O78" s="21">
        <v>8.5</v>
      </c>
      <c r="P78" s="22">
        <v>2872.0</v>
      </c>
      <c r="Q78" s="4" t="s">
        <v>825</v>
      </c>
      <c r="R78" s="4" t="s">
        <v>34</v>
      </c>
      <c r="S78" s="4"/>
      <c r="T78" s="23">
        <v>2.26945087E8</v>
      </c>
      <c r="U78" s="4" t="s">
        <v>539</v>
      </c>
      <c r="V78" s="25" t="s">
        <v>826</v>
      </c>
      <c r="W78" s="4"/>
      <c r="X78" s="4" t="s">
        <v>827</v>
      </c>
      <c r="Y78" s="17">
        <f t="shared" si="1"/>
        <v>1</v>
      </c>
      <c r="Z78" s="17" t="str">
        <f> LEFT(F78,Find(",",F78)-1)</f>
        <v>Action</v>
      </c>
      <c r="AA78" s="19" t="s">
        <v>531</v>
      </c>
      <c r="AB78" s="19">
        <v>8.2</v>
      </c>
      <c r="AC78" s="27">
        <v>4.46092357E8</v>
      </c>
      <c r="AD78" s="27"/>
    </row>
    <row r="79" hidden="1">
      <c r="A79" s="20">
        <v>78.0</v>
      </c>
      <c r="B79" s="4" t="s">
        <v>828</v>
      </c>
      <c r="C79" s="20">
        <v>1995.0</v>
      </c>
      <c r="D79" s="4" t="s">
        <v>829</v>
      </c>
      <c r="E79" s="20">
        <v>81.0</v>
      </c>
      <c r="F79" s="4" t="s">
        <v>794</v>
      </c>
      <c r="G79" s="4" t="s">
        <v>774</v>
      </c>
      <c r="H79" s="4" t="s">
        <v>830</v>
      </c>
      <c r="I79" s="4" t="s">
        <v>831</v>
      </c>
      <c r="J79" s="4" t="s">
        <v>832</v>
      </c>
      <c r="K79" s="4" t="s">
        <v>30</v>
      </c>
      <c r="L79" s="4" t="s">
        <v>31</v>
      </c>
      <c r="M79" s="4" t="s">
        <v>833</v>
      </c>
      <c r="N79" s="17">
        <v>95.0</v>
      </c>
      <c r="O79" s="21">
        <v>8.3</v>
      </c>
      <c r="P79" s="22">
        <v>680986.0</v>
      </c>
      <c r="Q79" s="4" t="s">
        <v>834</v>
      </c>
      <c r="R79" s="4" t="s">
        <v>34</v>
      </c>
      <c r="S79" s="4" t="s">
        <v>835</v>
      </c>
      <c r="T79" s="23">
        <v>3.73554033E8</v>
      </c>
      <c r="U79" s="4" t="s">
        <v>466</v>
      </c>
      <c r="V79" s="25" t="s">
        <v>801</v>
      </c>
      <c r="W79" s="4"/>
      <c r="X79" s="4" t="s">
        <v>217</v>
      </c>
      <c r="Y79" s="17">
        <f t="shared" si="1"/>
        <v>1</v>
      </c>
    </row>
    <row r="80" hidden="1">
      <c r="A80" s="20">
        <v>79.0</v>
      </c>
      <c r="B80" s="4" t="s">
        <v>836</v>
      </c>
      <c r="C80" s="20">
        <v>2009.0</v>
      </c>
      <c r="D80" s="4" t="s">
        <v>837</v>
      </c>
      <c r="E80" s="20">
        <v>153.0</v>
      </c>
      <c r="F80" s="4" t="s">
        <v>838</v>
      </c>
      <c r="G80" s="4" t="s">
        <v>839</v>
      </c>
      <c r="H80" s="4" t="s">
        <v>115</v>
      </c>
      <c r="I80" s="4" t="s">
        <v>840</v>
      </c>
      <c r="J80" s="4" t="s">
        <v>841</v>
      </c>
      <c r="K80" s="4" t="s">
        <v>555</v>
      </c>
      <c r="L80" s="4" t="s">
        <v>132</v>
      </c>
      <c r="M80" s="4" t="s">
        <v>842</v>
      </c>
      <c r="N80" s="17">
        <v>69.0</v>
      </c>
      <c r="O80" s="21">
        <v>8.3</v>
      </c>
      <c r="P80" s="22">
        <v>969927.0</v>
      </c>
      <c r="Q80" s="4" t="s">
        <v>843</v>
      </c>
      <c r="R80" s="4" t="s">
        <v>34</v>
      </c>
      <c r="S80" s="4" t="s">
        <v>844</v>
      </c>
      <c r="T80" s="23">
        <v>3.21455689E8</v>
      </c>
      <c r="U80" s="4" t="s">
        <v>845</v>
      </c>
      <c r="V80" s="25" t="s">
        <v>846</v>
      </c>
      <c r="W80" s="4"/>
      <c r="X80" s="4" t="s">
        <v>847</v>
      </c>
      <c r="Y80" s="17">
        <f t="shared" si="1"/>
        <v>1</v>
      </c>
    </row>
    <row r="81" hidden="1">
      <c r="A81" s="20">
        <v>80.0</v>
      </c>
      <c r="B81" s="4" t="s">
        <v>848</v>
      </c>
      <c r="C81" s="20">
        <v>2000.0</v>
      </c>
      <c r="D81" s="4" t="s">
        <v>849</v>
      </c>
      <c r="E81" s="20">
        <v>102.0</v>
      </c>
      <c r="F81" s="4" t="s">
        <v>850</v>
      </c>
      <c r="G81" s="4" t="s">
        <v>580</v>
      </c>
      <c r="H81" s="4" t="s">
        <v>580</v>
      </c>
      <c r="I81" s="4" t="s">
        <v>851</v>
      </c>
      <c r="J81" s="4" t="s">
        <v>852</v>
      </c>
      <c r="K81" s="4" t="s">
        <v>536</v>
      </c>
      <c r="L81" s="4" t="s">
        <v>524</v>
      </c>
      <c r="M81" s="4" t="s">
        <v>853</v>
      </c>
      <c r="N81" s="17">
        <v>55.0</v>
      </c>
      <c r="O81" s="21">
        <v>8.3</v>
      </c>
      <c r="P81" s="22">
        <v>643205.0</v>
      </c>
      <c r="Q81" s="4" t="s">
        <v>854</v>
      </c>
      <c r="R81" s="4" t="s">
        <v>34</v>
      </c>
      <c r="S81" s="24">
        <v>36957.0</v>
      </c>
      <c r="T81" s="23">
        <v>8.3557872E7</v>
      </c>
      <c r="U81" s="4" t="s">
        <v>36</v>
      </c>
      <c r="V81" s="4"/>
      <c r="W81" s="4"/>
      <c r="X81" s="4" t="s">
        <v>855</v>
      </c>
      <c r="Y81" s="17">
        <f t="shared" si="1"/>
        <v>1</v>
      </c>
    </row>
    <row r="82" hidden="1">
      <c r="A82" s="20">
        <v>81.0</v>
      </c>
      <c r="B82" s="4" t="s">
        <v>856</v>
      </c>
      <c r="C82" s="20">
        <v>1960.0</v>
      </c>
      <c r="D82" s="4" t="s">
        <v>857</v>
      </c>
      <c r="E82" s="20">
        <v>125.0</v>
      </c>
      <c r="F82" s="4" t="s">
        <v>149</v>
      </c>
      <c r="G82" s="4" t="s">
        <v>137</v>
      </c>
      <c r="H82" s="4" t="s">
        <v>858</v>
      </c>
      <c r="I82" s="4" t="s">
        <v>859</v>
      </c>
      <c r="J82" s="4" t="s">
        <v>860</v>
      </c>
      <c r="K82" s="4" t="s">
        <v>30</v>
      </c>
      <c r="L82" s="4" t="s">
        <v>31</v>
      </c>
      <c r="M82" s="4" t="s">
        <v>861</v>
      </c>
      <c r="N82" s="4"/>
      <c r="O82" s="21">
        <v>8.3</v>
      </c>
      <c r="P82" s="22">
        <v>119156.0</v>
      </c>
      <c r="Q82" s="4" t="s">
        <v>862</v>
      </c>
      <c r="R82" s="4" t="s">
        <v>34</v>
      </c>
      <c r="S82" s="4" t="s">
        <v>863</v>
      </c>
      <c r="T82" s="23">
        <v>2.46E7</v>
      </c>
      <c r="U82" s="4" t="s">
        <v>201</v>
      </c>
      <c r="V82" s="25" t="s">
        <v>864</v>
      </c>
      <c r="W82" s="4"/>
      <c r="X82" s="4" t="s">
        <v>795</v>
      </c>
      <c r="Y82" s="17">
        <f t="shared" si="1"/>
        <v>1</v>
      </c>
    </row>
    <row r="83" hidden="1">
      <c r="A83" s="20">
        <v>82.0</v>
      </c>
      <c r="B83" s="4" t="s">
        <v>865</v>
      </c>
      <c r="C83" s="20">
        <v>1950.0</v>
      </c>
      <c r="D83" s="4" t="s">
        <v>866</v>
      </c>
      <c r="E83" s="20">
        <v>138.0</v>
      </c>
      <c r="F83" s="4" t="s">
        <v>127</v>
      </c>
      <c r="G83" s="4" t="s">
        <v>818</v>
      </c>
      <c r="H83" s="4" t="s">
        <v>867</v>
      </c>
      <c r="I83" s="4" t="s">
        <v>868</v>
      </c>
      <c r="J83" s="4" t="s">
        <v>869</v>
      </c>
      <c r="K83" s="4" t="s">
        <v>354</v>
      </c>
      <c r="L83" s="4" t="s">
        <v>31</v>
      </c>
      <c r="M83" s="4" t="s">
        <v>870</v>
      </c>
      <c r="N83" s="4"/>
      <c r="O83" s="21">
        <v>8.3</v>
      </c>
      <c r="P83" s="22">
        <v>89890.0</v>
      </c>
      <c r="Q83" s="4" t="s">
        <v>871</v>
      </c>
      <c r="R83" s="4" t="s">
        <v>34</v>
      </c>
      <c r="S83" s="24">
        <v>36290.0</v>
      </c>
      <c r="T83" s="23">
        <v>1.612E7</v>
      </c>
      <c r="U83" s="4" t="s">
        <v>135</v>
      </c>
      <c r="V83" s="4"/>
      <c r="W83" s="4"/>
      <c r="X83" s="4" t="s">
        <v>872</v>
      </c>
      <c r="Y83" s="17">
        <f t="shared" si="1"/>
        <v>1</v>
      </c>
    </row>
    <row r="84" hidden="1">
      <c r="A84" s="20">
        <v>83.0</v>
      </c>
      <c r="B84" s="4" t="s">
        <v>873</v>
      </c>
      <c r="C84" s="20">
        <v>1975.0</v>
      </c>
      <c r="D84" s="4" t="s">
        <v>874</v>
      </c>
      <c r="E84" s="20">
        <v>91.0</v>
      </c>
      <c r="F84" s="4" t="s">
        <v>875</v>
      </c>
      <c r="G84" s="4" t="s">
        <v>876</v>
      </c>
      <c r="H84" s="4" t="s">
        <v>877</v>
      </c>
      <c r="I84" s="4" t="s">
        <v>878</v>
      </c>
      <c r="J84" s="4" t="s">
        <v>879</v>
      </c>
      <c r="K84" s="4" t="s">
        <v>880</v>
      </c>
      <c r="L84" s="4" t="s">
        <v>881</v>
      </c>
      <c r="M84" s="4" t="s">
        <v>882</v>
      </c>
      <c r="N84" s="17">
        <v>93.0</v>
      </c>
      <c r="O84" s="21">
        <v>8.3</v>
      </c>
      <c r="P84" s="22">
        <v>408671.0</v>
      </c>
      <c r="Q84" s="4" t="s">
        <v>883</v>
      </c>
      <c r="R84" s="4" t="s">
        <v>34</v>
      </c>
      <c r="S84" s="24">
        <v>36350.0</v>
      </c>
      <c r="T84" s="23">
        <v>5028948.0</v>
      </c>
      <c r="U84" s="4" t="s">
        <v>884</v>
      </c>
      <c r="V84" s="4"/>
      <c r="W84" s="4"/>
      <c r="X84" s="4" t="s">
        <v>885</v>
      </c>
      <c r="Y84" s="17">
        <f t="shared" si="1"/>
        <v>1</v>
      </c>
    </row>
    <row r="85" hidden="1">
      <c r="A85" s="20">
        <v>84.0</v>
      </c>
      <c r="B85" s="4" t="s">
        <v>886</v>
      </c>
      <c r="C85" s="20">
        <v>1983.0</v>
      </c>
      <c r="D85" s="24">
        <v>30571.0</v>
      </c>
      <c r="E85" s="20">
        <v>170.0</v>
      </c>
      <c r="F85" s="4" t="s">
        <v>25</v>
      </c>
      <c r="G85" s="4" t="s">
        <v>158</v>
      </c>
      <c r="H85" s="4" t="s">
        <v>887</v>
      </c>
      <c r="I85" s="4" t="s">
        <v>888</v>
      </c>
      <c r="J85" s="4" t="s">
        <v>889</v>
      </c>
      <c r="K85" s="4" t="s">
        <v>428</v>
      </c>
      <c r="L85" s="4" t="s">
        <v>31</v>
      </c>
      <c r="M85" s="4" t="s">
        <v>890</v>
      </c>
      <c r="N85" s="17">
        <v>65.0</v>
      </c>
      <c r="O85" s="21">
        <v>8.3</v>
      </c>
      <c r="P85" s="22">
        <v>580090.0</v>
      </c>
      <c r="Q85" s="4" t="s">
        <v>891</v>
      </c>
      <c r="R85" s="4" t="s">
        <v>34</v>
      </c>
      <c r="S85" s="4" t="s">
        <v>892</v>
      </c>
      <c r="T85" s="23">
        <v>4.5598982E7</v>
      </c>
      <c r="U85" s="4" t="s">
        <v>893</v>
      </c>
      <c r="V85" s="4"/>
      <c r="W85" s="4"/>
      <c r="X85" s="4" t="s">
        <v>279</v>
      </c>
      <c r="Y85" s="17">
        <f t="shared" si="1"/>
        <v>1</v>
      </c>
    </row>
    <row r="86" hidden="1">
      <c r="A86" s="20">
        <v>85.0</v>
      </c>
      <c r="B86" s="4" t="s">
        <v>894</v>
      </c>
      <c r="C86" s="20">
        <v>1997.0</v>
      </c>
      <c r="D86" s="4" t="s">
        <v>895</v>
      </c>
      <c r="E86" s="20">
        <v>138.0</v>
      </c>
      <c r="F86" s="4" t="s">
        <v>237</v>
      </c>
      <c r="G86" s="4" t="s">
        <v>244</v>
      </c>
      <c r="H86" s="4" t="s">
        <v>896</v>
      </c>
      <c r="I86" s="4" t="s">
        <v>897</v>
      </c>
      <c r="J86" s="4" t="s">
        <v>898</v>
      </c>
      <c r="K86" s="4" t="s">
        <v>30</v>
      </c>
      <c r="L86" s="4" t="s">
        <v>31</v>
      </c>
      <c r="M86" s="4" t="s">
        <v>899</v>
      </c>
      <c r="N86" s="17">
        <v>90.0</v>
      </c>
      <c r="O86" s="21">
        <v>8.3</v>
      </c>
      <c r="P86" s="22">
        <v>441642.0</v>
      </c>
      <c r="Q86" s="4" t="s">
        <v>900</v>
      </c>
      <c r="R86" s="4" t="s">
        <v>34</v>
      </c>
      <c r="S86" s="4" t="s">
        <v>901</v>
      </c>
      <c r="T86" s="23">
        <v>1.2621694E8</v>
      </c>
      <c r="U86" s="4" t="s">
        <v>180</v>
      </c>
      <c r="V86" s="4"/>
      <c r="W86" s="4"/>
      <c r="X86" s="4" t="s">
        <v>902</v>
      </c>
      <c r="Y86" s="17">
        <f t="shared" si="1"/>
        <v>1</v>
      </c>
    </row>
    <row r="87" hidden="1">
      <c r="A87" s="20">
        <v>86.0</v>
      </c>
      <c r="B87" s="4" t="s">
        <v>903</v>
      </c>
      <c r="C87" s="20">
        <v>1997.0</v>
      </c>
      <c r="D87" s="24">
        <v>36039.0</v>
      </c>
      <c r="E87" s="20">
        <v>126.0</v>
      </c>
      <c r="F87" s="4" t="s">
        <v>127</v>
      </c>
      <c r="G87" s="4" t="s">
        <v>571</v>
      </c>
      <c r="H87" s="4" t="s">
        <v>904</v>
      </c>
      <c r="I87" s="4" t="s">
        <v>905</v>
      </c>
      <c r="J87" s="4" t="s">
        <v>906</v>
      </c>
      <c r="K87" s="4" t="s">
        <v>30</v>
      </c>
      <c r="L87" s="4" t="s">
        <v>31</v>
      </c>
      <c r="M87" s="4" t="s">
        <v>907</v>
      </c>
      <c r="N87" s="17">
        <v>70.0</v>
      </c>
      <c r="O87" s="21">
        <v>8.3</v>
      </c>
      <c r="P87" s="22">
        <v>659342.0</v>
      </c>
      <c r="Q87" s="4" t="s">
        <v>908</v>
      </c>
      <c r="R87" s="4" t="s">
        <v>34</v>
      </c>
      <c r="S87" s="24">
        <v>36019.0</v>
      </c>
      <c r="T87" s="23">
        <v>2.25933435E8</v>
      </c>
      <c r="U87" s="4" t="s">
        <v>123</v>
      </c>
      <c r="V87" s="25" t="s">
        <v>909</v>
      </c>
      <c r="W87" s="4"/>
      <c r="X87" s="4" t="s">
        <v>205</v>
      </c>
      <c r="Y87" s="17">
        <f t="shared" si="1"/>
        <v>7</v>
      </c>
    </row>
    <row r="88" hidden="1">
      <c r="A88" s="20">
        <v>87.0</v>
      </c>
      <c r="B88" s="4" t="s">
        <v>910</v>
      </c>
      <c r="C88" s="20">
        <v>1948.0</v>
      </c>
      <c r="D88" s="4" t="s">
        <v>911</v>
      </c>
      <c r="E88" s="20">
        <v>126.0</v>
      </c>
      <c r="F88" s="4" t="s">
        <v>912</v>
      </c>
      <c r="G88" s="4" t="s">
        <v>764</v>
      </c>
      <c r="H88" s="4" t="s">
        <v>913</v>
      </c>
      <c r="I88" s="4" t="s">
        <v>914</v>
      </c>
      <c r="J88" s="4" t="s">
        <v>915</v>
      </c>
      <c r="K88" s="4" t="s">
        <v>428</v>
      </c>
      <c r="L88" s="4" t="s">
        <v>31</v>
      </c>
      <c r="M88" s="4" t="s">
        <v>916</v>
      </c>
      <c r="N88" s="4"/>
      <c r="O88" s="21">
        <v>8.3</v>
      </c>
      <c r="P88" s="22">
        <v>85244.0</v>
      </c>
      <c r="Q88" s="4" t="s">
        <v>917</v>
      </c>
      <c r="R88" s="4" t="s">
        <v>34</v>
      </c>
      <c r="S88" s="4" t="s">
        <v>892</v>
      </c>
      <c r="T88" s="23">
        <v>5000000.0</v>
      </c>
      <c r="U88" s="4" t="s">
        <v>918</v>
      </c>
      <c r="V88" s="4"/>
      <c r="W88" s="4"/>
      <c r="X88" s="4" t="s">
        <v>919</v>
      </c>
      <c r="Y88" s="17">
        <f t="shared" si="1"/>
        <v>1</v>
      </c>
    </row>
    <row r="89" hidden="1">
      <c r="A89" s="20">
        <v>88.0</v>
      </c>
      <c r="B89" s="4" t="s">
        <v>920</v>
      </c>
      <c r="C89" s="20">
        <v>1989.0</v>
      </c>
      <c r="D89" s="4" t="s">
        <v>921</v>
      </c>
      <c r="E89" s="20">
        <v>127.0</v>
      </c>
      <c r="F89" s="4" t="s">
        <v>161</v>
      </c>
      <c r="G89" s="4" t="s">
        <v>87</v>
      </c>
      <c r="H89" s="4" t="s">
        <v>922</v>
      </c>
      <c r="I89" s="4" t="s">
        <v>923</v>
      </c>
      <c r="J89" s="4" t="s">
        <v>924</v>
      </c>
      <c r="K89" s="4" t="s">
        <v>925</v>
      </c>
      <c r="L89" s="4" t="s">
        <v>31</v>
      </c>
      <c r="M89" s="4" t="s">
        <v>926</v>
      </c>
      <c r="N89" s="17">
        <v>65.0</v>
      </c>
      <c r="O89" s="21">
        <v>8.3</v>
      </c>
      <c r="P89" s="22">
        <v>555173.0</v>
      </c>
      <c r="Q89" s="4" t="s">
        <v>927</v>
      </c>
      <c r="R89" s="4" t="s">
        <v>34</v>
      </c>
      <c r="S89" s="4" t="s">
        <v>376</v>
      </c>
      <c r="T89" s="23">
        <v>4.74171806E8</v>
      </c>
      <c r="U89" s="4" t="s">
        <v>47</v>
      </c>
      <c r="V89" s="25" t="s">
        <v>928</v>
      </c>
      <c r="W89" s="4"/>
      <c r="X89" s="4" t="s">
        <v>673</v>
      </c>
      <c r="Y89" s="17">
        <f t="shared" si="1"/>
        <v>2</v>
      </c>
    </row>
    <row r="90" hidden="1">
      <c r="A90" s="20">
        <v>89.0</v>
      </c>
      <c r="B90" s="4" t="s">
        <v>929</v>
      </c>
      <c r="C90" s="20">
        <v>1959.0</v>
      </c>
      <c r="D90" s="4" t="s">
        <v>930</v>
      </c>
      <c r="E90" s="20">
        <v>121.0</v>
      </c>
      <c r="F90" s="4" t="s">
        <v>931</v>
      </c>
      <c r="G90" s="4" t="s">
        <v>137</v>
      </c>
      <c r="H90" s="4" t="s">
        <v>932</v>
      </c>
      <c r="I90" s="4" t="s">
        <v>933</v>
      </c>
      <c r="J90" s="4" t="s">
        <v>934</v>
      </c>
      <c r="K90" s="4" t="s">
        <v>30</v>
      </c>
      <c r="L90" s="4" t="s">
        <v>31</v>
      </c>
      <c r="M90" s="4" t="s">
        <v>935</v>
      </c>
      <c r="N90" s="4"/>
      <c r="O90" s="21">
        <v>8.3</v>
      </c>
      <c r="P90" s="22">
        <v>189098.0</v>
      </c>
      <c r="Q90" s="4" t="s">
        <v>936</v>
      </c>
      <c r="R90" s="4" t="s">
        <v>34</v>
      </c>
      <c r="S90" s="4" t="s">
        <v>703</v>
      </c>
      <c r="T90" s="23">
        <v>4.0E7</v>
      </c>
      <c r="U90" s="4" t="s">
        <v>201</v>
      </c>
      <c r="V90" s="25" t="s">
        <v>937</v>
      </c>
      <c r="W90" s="4"/>
      <c r="X90" s="4" t="s">
        <v>938</v>
      </c>
      <c r="Y90" s="17">
        <f t="shared" si="1"/>
        <v>1</v>
      </c>
    </row>
    <row r="91" hidden="1">
      <c r="A91" s="20">
        <v>90.0</v>
      </c>
      <c r="B91" s="4" t="s">
        <v>939</v>
      </c>
      <c r="C91" s="20">
        <v>2005.0</v>
      </c>
      <c r="D91" s="4" t="s">
        <v>940</v>
      </c>
      <c r="E91" s="20">
        <v>140.0</v>
      </c>
      <c r="F91" s="4" t="s">
        <v>369</v>
      </c>
      <c r="G91" s="4" t="s">
        <v>64</v>
      </c>
      <c r="H91" s="4" t="s">
        <v>941</v>
      </c>
      <c r="I91" s="4" t="s">
        <v>942</v>
      </c>
      <c r="J91" s="4" t="s">
        <v>943</v>
      </c>
      <c r="K91" s="4" t="s">
        <v>944</v>
      </c>
      <c r="L91" s="4" t="s">
        <v>69</v>
      </c>
      <c r="M91" s="4" t="s">
        <v>945</v>
      </c>
      <c r="N91" s="17">
        <v>70.0</v>
      </c>
      <c r="O91" s="21">
        <v>8.3</v>
      </c>
      <c r="P91" s="22">
        <v>1053569.0</v>
      </c>
      <c r="Q91" s="4" t="s">
        <v>946</v>
      </c>
      <c r="R91" s="4" t="s">
        <v>34</v>
      </c>
      <c r="S91" s="4" t="s">
        <v>947</v>
      </c>
      <c r="T91" s="23">
        <v>3.73413297E8</v>
      </c>
      <c r="U91" s="4" t="s">
        <v>180</v>
      </c>
      <c r="V91" s="25" t="s">
        <v>948</v>
      </c>
      <c r="W91" s="4"/>
      <c r="X91" s="4" t="s">
        <v>339</v>
      </c>
      <c r="Y91" s="17">
        <f t="shared" si="1"/>
        <v>1</v>
      </c>
    </row>
    <row r="92" hidden="1">
      <c r="A92" s="20">
        <v>91.0</v>
      </c>
      <c r="B92" s="4" t="s">
        <v>949</v>
      </c>
      <c r="C92" s="20">
        <v>2009.0</v>
      </c>
      <c r="D92" s="4" t="s">
        <v>950</v>
      </c>
      <c r="E92" s="20">
        <v>96.0</v>
      </c>
      <c r="F92" s="4" t="s">
        <v>794</v>
      </c>
      <c r="G92" s="4" t="s">
        <v>951</v>
      </c>
      <c r="H92" s="4" t="s">
        <v>952</v>
      </c>
      <c r="I92" s="4" t="s">
        <v>953</v>
      </c>
      <c r="J92" s="4" t="s">
        <v>954</v>
      </c>
      <c r="K92" s="4" t="s">
        <v>30</v>
      </c>
      <c r="L92" s="4" t="s">
        <v>31</v>
      </c>
      <c r="M92" s="4" t="s">
        <v>955</v>
      </c>
      <c r="N92" s="17">
        <v>88.0</v>
      </c>
      <c r="O92" s="21">
        <v>8.3</v>
      </c>
      <c r="P92" s="22">
        <v>727405.0</v>
      </c>
      <c r="Q92" s="4" t="s">
        <v>956</v>
      </c>
      <c r="R92" s="4" t="s">
        <v>34</v>
      </c>
      <c r="S92" s="24">
        <v>40097.0</v>
      </c>
      <c r="T92" s="23">
        <v>7.35099082E8</v>
      </c>
      <c r="U92" s="4" t="s">
        <v>600</v>
      </c>
      <c r="V92" s="25" t="s">
        <v>957</v>
      </c>
      <c r="W92" s="4"/>
      <c r="X92" s="4" t="s">
        <v>958</v>
      </c>
      <c r="Y92" s="17">
        <f t="shared" si="1"/>
        <v>1</v>
      </c>
    </row>
    <row r="93" hidden="1">
      <c r="A93" s="20">
        <v>92.0</v>
      </c>
      <c r="B93" s="4" t="s">
        <v>959</v>
      </c>
      <c r="C93" s="20">
        <v>1949.0</v>
      </c>
      <c r="D93" s="4" t="s">
        <v>960</v>
      </c>
      <c r="E93" s="20">
        <v>93.0</v>
      </c>
      <c r="F93" s="4" t="s">
        <v>961</v>
      </c>
      <c r="G93" s="4" t="s">
        <v>182</v>
      </c>
      <c r="H93" s="4" t="s">
        <v>962</v>
      </c>
      <c r="I93" s="4" t="s">
        <v>963</v>
      </c>
      <c r="J93" s="4" t="s">
        <v>964</v>
      </c>
      <c r="K93" s="4" t="s">
        <v>386</v>
      </c>
      <c r="L93" s="4" t="s">
        <v>881</v>
      </c>
      <c r="M93" s="4" t="s">
        <v>965</v>
      </c>
      <c r="N93" s="4"/>
      <c r="O93" s="21">
        <v>8.3</v>
      </c>
      <c r="P93" s="22">
        <v>122343.0</v>
      </c>
      <c r="Q93" s="4" t="s">
        <v>966</v>
      </c>
      <c r="R93" s="4" t="s">
        <v>34</v>
      </c>
      <c r="S93" s="4" t="s">
        <v>967</v>
      </c>
      <c r="T93" s="23">
        <v>449191.0</v>
      </c>
      <c r="U93" s="4" t="s">
        <v>968</v>
      </c>
      <c r="V93" s="25" t="s">
        <v>969</v>
      </c>
      <c r="W93" s="4"/>
      <c r="X93" s="4" t="s">
        <v>756</v>
      </c>
      <c r="Y93" s="17">
        <f t="shared" si="1"/>
        <v>1</v>
      </c>
    </row>
    <row r="94" hidden="1">
      <c r="A94" s="20">
        <v>93.0</v>
      </c>
      <c r="B94" s="4" t="s">
        <v>970</v>
      </c>
      <c r="C94" s="20">
        <v>1992.0</v>
      </c>
      <c r="D94" s="24">
        <v>33793.0</v>
      </c>
      <c r="E94" s="20">
        <v>131.0</v>
      </c>
      <c r="F94" s="4" t="s">
        <v>552</v>
      </c>
      <c r="G94" s="4" t="s">
        <v>225</v>
      </c>
      <c r="H94" s="4" t="s">
        <v>971</v>
      </c>
      <c r="I94" s="4" t="s">
        <v>972</v>
      </c>
      <c r="J94" s="4" t="s">
        <v>973</v>
      </c>
      <c r="K94" s="4" t="s">
        <v>30</v>
      </c>
      <c r="L94" s="4" t="s">
        <v>31</v>
      </c>
      <c r="M94" s="4" t="s">
        <v>974</v>
      </c>
      <c r="N94" s="17">
        <v>82.0</v>
      </c>
      <c r="O94" s="21">
        <v>8.2</v>
      </c>
      <c r="P94" s="22">
        <v>298035.0</v>
      </c>
      <c r="Q94" s="4" t="s">
        <v>975</v>
      </c>
      <c r="R94" s="4" t="s">
        <v>34</v>
      </c>
      <c r="S94" s="4" t="s">
        <v>212</v>
      </c>
      <c r="T94" s="23">
        <v>1.59157447E8</v>
      </c>
      <c r="U94" s="4" t="s">
        <v>180</v>
      </c>
      <c r="V94" s="4"/>
      <c r="W94" s="4"/>
      <c r="X94" s="4" t="s">
        <v>976</v>
      </c>
      <c r="Y94" s="17">
        <f t="shared" si="1"/>
        <v>2</v>
      </c>
    </row>
    <row r="95" hidden="1">
      <c r="A95" s="20">
        <v>94.0</v>
      </c>
      <c r="B95" s="4" t="s">
        <v>977</v>
      </c>
      <c r="C95" s="20">
        <v>1961.0</v>
      </c>
      <c r="D95" s="4" t="s">
        <v>978</v>
      </c>
      <c r="E95" s="20">
        <v>186.0</v>
      </c>
      <c r="F95" s="4" t="s">
        <v>290</v>
      </c>
      <c r="G95" s="4" t="s">
        <v>979</v>
      </c>
      <c r="H95" s="4" t="s">
        <v>980</v>
      </c>
      <c r="I95" s="4" t="s">
        <v>981</v>
      </c>
      <c r="J95" s="4" t="s">
        <v>982</v>
      </c>
      <c r="K95" s="4" t="s">
        <v>576</v>
      </c>
      <c r="L95" s="4" t="s">
        <v>31</v>
      </c>
      <c r="M95" s="4" t="s">
        <v>983</v>
      </c>
      <c r="N95" s="4"/>
      <c r="O95" s="21">
        <v>8.3</v>
      </c>
      <c r="P95" s="22">
        <v>49303.0</v>
      </c>
      <c r="Q95" s="4" t="s">
        <v>984</v>
      </c>
      <c r="R95" s="4" t="s">
        <v>34</v>
      </c>
      <c r="S95" s="24">
        <v>38177.0</v>
      </c>
      <c r="T95" s="23">
        <v>1.0E7</v>
      </c>
      <c r="U95" s="4" t="s">
        <v>201</v>
      </c>
      <c r="V95" s="4"/>
      <c r="W95" s="4"/>
      <c r="X95" s="4" t="s">
        <v>195</v>
      </c>
      <c r="Y95" s="17">
        <f t="shared" si="1"/>
        <v>2</v>
      </c>
    </row>
    <row r="96" hidden="1">
      <c r="A96" s="20">
        <v>95.0</v>
      </c>
      <c r="B96" s="4" t="s">
        <v>985</v>
      </c>
      <c r="C96" s="20">
        <v>1980.0</v>
      </c>
      <c r="D96" s="4" t="s">
        <v>986</v>
      </c>
      <c r="E96" s="20">
        <v>129.0</v>
      </c>
      <c r="F96" s="4" t="s">
        <v>987</v>
      </c>
      <c r="G96" s="4" t="s">
        <v>205</v>
      </c>
      <c r="H96" s="4" t="s">
        <v>988</v>
      </c>
      <c r="I96" s="4" t="s">
        <v>989</v>
      </c>
      <c r="J96" s="4" t="s">
        <v>990</v>
      </c>
      <c r="K96" s="4" t="s">
        <v>30</v>
      </c>
      <c r="L96" s="4" t="s">
        <v>31</v>
      </c>
      <c r="M96" s="4" t="s">
        <v>991</v>
      </c>
      <c r="N96" s="17">
        <v>92.0</v>
      </c>
      <c r="O96" s="21">
        <v>8.2</v>
      </c>
      <c r="P96" s="22">
        <v>251296.0</v>
      </c>
      <c r="Q96" s="4" t="s">
        <v>992</v>
      </c>
      <c r="R96" s="4" t="s">
        <v>34</v>
      </c>
      <c r="S96" s="24">
        <v>36533.0</v>
      </c>
      <c r="T96" s="23">
        <v>2.3383987E7</v>
      </c>
      <c r="U96" s="4" t="s">
        <v>201</v>
      </c>
      <c r="V96" s="4"/>
      <c r="W96" s="4"/>
      <c r="X96" s="4" t="s">
        <v>993</v>
      </c>
      <c r="Y96" s="17">
        <f t="shared" si="1"/>
        <v>1</v>
      </c>
    </row>
    <row r="97" hidden="1">
      <c r="A97" s="20">
        <v>96.0</v>
      </c>
      <c r="B97" s="4" t="s">
        <v>994</v>
      </c>
      <c r="C97" s="20">
        <v>1963.0</v>
      </c>
      <c r="D97" s="24">
        <v>23108.0</v>
      </c>
      <c r="E97" s="20">
        <v>172.0</v>
      </c>
      <c r="F97" s="4" t="s">
        <v>995</v>
      </c>
      <c r="G97" s="4" t="s">
        <v>791</v>
      </c>
      <c r="H97" s="4" t="s">
        <v>996</v>
      </c>
      <c r="I97" s="4" t="s">
        <v>997</v>
      </c>
      <c r="J97" s="4" t="s">
        <v>998</v>
      </c>
      <c r="K97" s="4" t="s">
        <v>999</v>
      </c>
      <c r="L97" s="4" t="s">
        <v>31</v>
      </c>
      <c r="M97" s="4" t="s">
        <v>1000</v>
      </c>
      <c r="N97" s="4"/>
      <c r="O97" s="21">
        <v>8.2</v>
      </c>
      <c r="P97" s="22">
        <v>177901.0</v>
      </c>
      <c r="Q97" s="4" t="s">
        <v>1001</v>
      </c>
      <c r="R97" s="4" t="s">
        <v>34</v>
      </c>
      <c r="S97" s="24">
        <v>38666.0</v>
      </c>
      <c r="T97" s="23">
        <v>1.21E7</v>
      </c>
      <c r="U97" s="4" t="s">
        <v>1002</v>
      </c>
      <c r="V97" s="4"/>
      <c r="W97" s="4"/>
      <c r="X97" s="4" t="s">
        <v>1003</v>
      </c>
      <c r="Y97" s="17">
        <f t="shared" si="1"/>
        <v>1</v>
      </c>
    </row>
    <row r="98" hidden="1">
      <c r="A98" s="20">
        <v>97.0</v>
      </c>
      <c r="B98" s="4" t="s">
        <v>1004</v>
      </c>
      <c r="C98" s="20">
        <v>1995.0</v>
      </c>
      <c r="D98" s="4" t="s">
        <v>1005</v>
      </c>
      <c r="E98" s="20">
        <v>170.0</v>
      </c>
      <c r="F98" s="4" t="s">
        <v>63</v>
      </c>
      <c r="G98" s="4" t="s">
        <v>958</v>
      </c>
      <c r="H98" s="4" t="s">
        <v>958</v>
      </c>
      <c r="I98" s="4" t="s">
        <v>1006</v>
      </c>
      <c r="J98" s="4" t="s">
        <v>1007</v>
      </c>
      <c r="K98" s="4" t="s">
        <v>428</v>
      </c>
      <c r="L98" s="4" t="s">
        <v>31</v>
      </c>
      <c r="M98" s="4" t="s">
        <v>1008</v>
      </c>
      <c r="N98" s="17">
        <v>76.0</v>
      </c>
      <c r="O98" s="21">
        <v>8.2</v>
      </c>
      <c r="P98" s="22">
        <v>461331.0</v>
      </c>
      <c r="Q98" s="4" t="s">
        <v>1009</v>
      </c>
      <c r="R98" s="4" t="s">
        <v>34</v>
      </c>
      <c r="S98" s="4" t="s">
        <v>1010</v>
      </c>
      <c r="T98" s="23">
        <v>1.87436818E8</v>
      </c>
      <c r="U98" s="4" t="s">
        <v>213</v>
      </c>
      <c r="V98" s="4"/>
      <c r="W98" s="4"/>
      <c r="X98" s="4" t="s">
        <v>1011</v>
      </c>
      <c r="Y98" s="17">
        <f t="shared" si="1"/>
        <v>2</v>
      </c>
    </row>
    <row r="99" hidden="1">
      <c r="A99" s="20">
        <v>98.0</v>
      </c>
      <c r="B99" s="4" t="s">
        <v>1012</v>
      </c>
      <c r="C99" s="20">
        <v>1988.0</v>
      </c>
      <c r="D99" s="4" t="s">
        <v>1013</v>
      </c>
      <c r="E99" s="20">
        <v>131.0</v>
      </c>
      <c r="F99" s="4" t="s">
        <v>583</v>
      </c>
      <c r="G99" s="4" t="s">
        <v>782</v>
      </c>
      <c r="H99" s="4" t="s">
        <v>1014</v>
      </c>
      <c r="I99" s="4" t="s">
        <v>1015</v>
      </c>
      <c r="J99" s="4" t="s">
        <v>1016</v>
      </c>
      <c r="K99" s="4" t="s">
        <v>1017</v>
      </c>
      <c r="L99" s="4" t="s">
        <v>31</v>
      </c>
      <c r="M99" s="4" t="s">
        <v>1018</v>
      </c>
      <c r="N99" s="17">
        <v>70.0</v>
      </c>
      <c r="O99" s="21">
        <v>8.2</v>
      </c>
      <c r="P99" s="22">
        <v>636557.0</v>
      </c>
      <c r="Q99" s="4" t="s">
        <v>1019</v>
      </c>
      <c r="R99" s="4" t="s">
        <v>34</v>
      </c>
      <c r="S99" s="24">
        <v>36406.0</v>
      </c>
      <c r="T99" s="23">
        <v>1.40767956E8</v>
      </c>
      <c r="U99" s="4" t="s">
        <v>135</v>
      </c>
      <c r="V99" s="25" t="s">
        <v>1020</v>
      </c>
      <c r="W99" s="4"/>
      <c r="X99" s="4" t="s">
        <v>634</v>
      </c>
      <c r="Y99" s="17">
        <f t="shared" si="1"/>
        <v>2</v>
      </c>
    </row>
    <row r="100" hidden="1">
      <c r="A100" s="20">
        <v>99.0</v>
      </c>
      <c r="B100" s="4" t="s">
        <v>1021</v>
      </c>
      <c r="C100" s="20">
        <v>1925.0</v>
      </c>
      <c r="D100" s="28"/>
      <c r="E100" s="20">
        <v>95.0</v>
      </c>
      <c r="F100" s="4" t="s">
        <v>1022</v>
      </c>
      <c r="G100" s="4" t="s">
        <v>192</v>
      </c>
      <c r="H100" s="4" t="s">
        <v>192</v>
      </c>
      <c r="I100" s="4" t="s">
        <v>1023</v>
      </c>
      <c r="J100" s="4" t="s">
        <v>1024</v>
      </c>
      <c r="K100" s="4" t="s">
        <v>30</v>
      </c>
      <c r="L100" s="4" t="s">
        <v>31</v>
      </c>
      <c r="M100" s="4" t="s">
        <v>1025</v>
      </c>
      <c r="N100" s="4"/>
      <c r="O100" s="21">
        <v>8.2</v>
      </c>
      <c r="P100" s="22">
        <v>73848.0</v>
      </c>
      <c r="Q100" s="4" t="s">
        <v>1026</v>
      </c>
      <c r="R100" s="4" t="s">
        <v>34</v>
      </c>
      <c r="S100" s="4" t="s">
        <v>1027</v>
      </c>
      <c r="T100" s="23">
        <v>2500000.0</v>
      </c>
      <c r="U100" s="4" t="s">
        <v>1028</v>
      </c>
      <c r="V100" s="4"/>
      <c r="W100" s="4"/>
      <c r="X100" s="4" t="s">
        <v>1029</v>
      </c>
      <c r="Y100" s="17">
        <f t="shared" si="1"/>
        <v>2</v>
      </c>
    </row>
    <row r="101" hidden="1">
      <c r="A101" s="20">
        <v>100.0</v>
      </c>
      <c r="B101" s="4" t="s">
        <v>1030</v>
      </c>
      <c r="C101" s="20">
        <v>1974.0</v>
      </c>
      <c r="D101" s="4" t="s">
        <v>1031</v>
      </c>
      <c r="E101" s="20">
        <v>130.0</v>
      </c>
      <c r="F101" s="4" t="s">
        <v>1032</v>
      </c>
      <c r="G101" s="4" t="s">
        <v>382</v>
      </c>
      <c r="H101" s="4" t="s">
        <v>1033</v>
      </c>
      <c r="I101" s="4" t="s">
        <v>1034</v>
      </c>
      <c r="J101" s="4" t="s">
        <v>1035</v>
      </c>
      <c r="K101" s="4" t="s">
        <v>1036</v>
      </c>
      <c r="L101" s="4" t="s">
        <v>31</v>
      </c>
      <c r="M101" s="4" t="s">
        <v>1037</v>
      </c>
      <c r="N101" s="17">
        <v>86.0</v>
      </c>
      <c r="O101" s="21">
        <v>8.2</v>
      </c>
      <c r="P101" s="22">
        <v>232188.0</v>
      </c>
      <c r="Q101" s="4" t="s">
        <v>1038</v>
      </c>
      <c r="R101" s="4" t="s">
        <v>34</v>
      </c>
      <c r="S101" s="4" t="s">
        <v>1039</v>
      </c>
      <c r="T101" s="23">
        <v>2.92E7</v>
      </c>
      <c r="U101" s="4" t="s">
        <v>47</v>
      </c>
      <c r="V101" s="4"/>
      <c r="W101" s="4"/>
      <c r="X101" s="4" t="s">
        <v>1040</v>
      </c>
      <c r="Y101" s="17">
        <f t="shared" si="1"/>
        <v>1</v>
      </c>
    </row>
    <row r="102" hidden="1">
      <c r="A102" s="20">
        <v>101.0</v>
      </c>
      <c r="B102" s="4" t="s">
        <v>1041</v>
      </c>
      <c r="C102" s="20">
        <v>1954.0</v>
      </c>
      <c r="D102" s="4" t="s">
        <v>1042</v>
      </c>
      <c r="E102" s="20">
        <v>108.0</v>
      </c>
      <c r="F102" s="4" t="s">
        <v>258</v>
      </c>
      <c r="G102" s="4" t="s">
        <v>393</v>
      </c>
      <c r="H102" s="4" t="s">
        <v>1043</v>
      </c>
      <c r="I102" s="4" t="s">
        <v>1044</v>
      </c>
      <c r="J102" s="4" t="s">
        <v>1045</v>
      </c>
      <c r="K102" s="4" t="s">
        <v>30</v>
      </c>
      <c r="L102" s="4" t="s">
        <v>31</v>
      </c>
      <c r="M102" s="4" t="s">
        <v>1046</v>
      </c>
      <c r="N102" s="17">
        <v>88.0</v>
      </c>
      <c r="O102" s="21">
        <v>8.2</v>
      </c>
      <c r="P102" s="22">
        <v>109591.0</v>
      </c>
      <c r="Q102" s="4" t="s">
        <v>1047</v>
      </c>
      <c r="R102" s="4" t="s">
        <v>34</v>
      </c>
      <c r="S102" s="4" t="s">
        <v>1048</v>
      </c>
      <c r="T102" s="23">
        <v>9600000.0</v>
      </c>
      <c r="U102" s="4" t="s">
        <v>539</v>
      </c>
      <c r="V102" s="4"/>
      <c r="W102" s="4"/>
      <c r="X102" s="4" t="s">
        <v>1049</v>
      </c>
      <c r="Y102" s="17">
        <f t="shared" si="1"/>
        <v>2</v>
      </c>
    </row>
    <row r="103" hidden="1">
      <c r="A103" s="20">
        <v>102.0</v>
      </c>
      <c r="B103" s="4" t="s">
        <v>1050</v>
      </c>
      <c r="C103" s="20">
        <v>1939.0</v>
      </c>
      <c r="D103" s="4" t="s">
        <v>1051</v>
      </c>
      <c r="E103" s="20">
        <v>129.0</v>
      </c>
      <c r="F103" s="4" t="s">
        <v>1052</v>
      </c>
      <c r="G103" s="4" t="s">
        <v>247</v>
      </c>
      <c r="H103" s="4" t="s">
        <v>1053</v>
      </c>
      <c r="I103" s="4" t="s">
        <v>1054</v>
      </c>
      <c r="J103" s="4" t="s">
        <v>1055</v>
      </c>
      <c r="K103" s="4" t="s">
        <v>30</v>
      </c>
      <c r="L103" s="4" t="s">
        <v>31</v>
      </c>
      <c r="M103" s="4" t="s">
        <v>1056</v>
      </c>
      <c r="N103" s="4"/>
      <c r="O103" s="21">
        <v>8.2</v>
      </c>
      <c r="P103" s="22">
        <v>83328.0</v>
      </c>
      <c r="Q103" s="4" t="s">
        <v>1057</v>
      </c>
      <c r="R103" s="4" t="s">
        <v>34</v>
      </c>
      <c r="S103" s="4" t="s">
        <v>1058</v>
      </c>
      <c r="T103" s="23">
        <v>9000000.0</v>
      </c>
      <c r="U103" s="4" t="s">
        <v>1059</v>
      </c>
      <c r="V103" s="25" t="s">
        <v>1060</v>
      </c>
      <c r="W103" s="4"/>
      <c r="X103" s="4" t="s">
        <v>951</v>
      </c>
      <c r="Y103" s="17">
        <f t="shared" si="1"/>
        <v>1</v>
      </c>
    </row>
    <row r="104" hidden="1">
      <c r="A104" s="20">
        <v>103.0</v>
      </c>
      <c r="B104" s="4" t="s">
        <v>1061</v>
      </c>
      <c r="C104" s="20">
        <v>1926.0</v>
      </c>
      <c r="D104" s="4" t="s">
        <v>1062</v>
      </c>
      <c r="E104" s="20">
        <v>67.0</v>
      </c>
      <c r="F104" s="4" t="s">
        <v>1063</v>
      </c>
      <c r="G104" s="4" t="s">
        <v>234</v>
      </c>
      <c r="H104" s="4" t="s">
        <v>1064</v>
      </c>
      <c r="I104" s="4" t="s">
        <v>1065</v>
      </c>
      <c r="J104" s="4" t="s">
        <v>1066</v>
      </c>
      <c r="K104" s="4" t="s">
        <v>30</v>
      </c>
      <c r="L104" s="4" t="s">
        <v>31</v>
      </c>
      <c r="M104" s="4" t="s">
        <v>1067</v>
      </c>
      <c r="N104" s="4"/>
      <c r="O104" s="21">
        <v>8.2</v>
      </c>
      <c r="P104" s="22">
        <v>58327.0</v>
      </c>
      <c r="Q104" s="4" t="s">
        <v>1068</v>
      </c>
      <c r="R104" s="4" t="s">
        <v>34</v>
      </c>
      <c r="S104" s="4" t="s">
        <v>1069</v>
      </c>
      <c r="T104" s="23">
        <v>1000000.0</v>
      </c>
      <c r="U104" s="4" t="s">
        <v>1070</v>
      </c>
      <c r="V104" s="4"/>
      <c r="W104" s="4"/>
      <c r="X104" s="4" t="s">
        <v>1071</v>
      </c>
      <c r="Y104" s="17">
        <f t="shared" si="1"/>
        <v>1</v>
      </c>
    </row>
    <row r="105">
      <c r="A105" s="20">
        <v>104.0</v>
      </c>
      <c r="B105" s="4" t="s">
        <v>1072</v>
      </c>
      <c r="C105" s="20">
        <v>2015.0</v>
      </c>
      <c r="D105" s="4" t="s">
        <v>1073</v>
      </c>
      <c r="E105" s="20">
        <v>95.0</v>
      </c>
      <c r="F105" s="4" t="s">
        <v>794</v>
      </c>
      <c r="G105" s="4" t="s">
        <v>1074</v>
      </c>
      <c r="H105" s="4" t="s">
        <v>1075</v>
      </c>
      <c r="I105" s="4" t="s">
        <v>1076</v>
      </c>
      <c r="J105" s="4" t="s">
        <v>1077</v>
      </c>
      <c r="K105" s="4" t="s">
        <v>30</v>
      </c>
      <c r="L105" s="4" t="s">
        <v>31</v>
      </c>
      <c r="M105" s="4" t="s">
        <v>1078</v>
      </c>
      <c r="N105" s="17">
        <v>94.0</v>
      </c>
      <c r="O105" s="21">
        <v>8.2</v>
      </c>
      <c r="P105" s="22">
        <v>421211.0</v>
      </c>
      <c r="Q105" s="4" t="s">
        <v>1079</v>
      </c>
      <c r="R105" s="4" t="s">
        <v>34</v>
      </c>
      <c r="S105" s="24">
        <v>42074.0</v>
      </c>
      <c r="T105" s="23">
        <v>8.57611174E8</v>
      </c>
      <c r="U105" s="4" t="s">
        <v>1080</v>
      </c>
      <c r="V105" s="25" t="s">
        <v>1081</v>
      </c>
      <c r="W105" s="4"/>
      <c r="X105" s="4" t="s">
        <v>1074</v>
      </c>
      <c r="Y105" s="17">
        <f t="shared" si="1"/>
        <v>1</v>
      </c>
      <c r="Z105" s="17" t="str">
        <f> LEFT(F105,Find(",",F105)-1)</f>
        <v>Animation</v>
      </c>
      <c r="AA105" s="19" t="s">
        <v>2333</v>
      </c>
      <c r="AB105" s="19">
        <v>8.14</v>
      </c>
      <c r="AC105" s="27">
        <v>2.257809772E8</v>
      </c>
      <c r="AD105" s="27"/>
    </row>
    <row r="106" hidden="1">
      <c r="A106" s="20">
        <v>105.0</v>
      </c>
      <c r="B106" s="4" t="s">
        <v>1082</v>
      </c>
      <c r="C106" s="20">
        <v>1957.0</v>
      </c>
      <c r="D106" s="4" t="s">
        <v>1083</v>
      </c>
      <c r="E106" s="20">
        <v>161.0</v>
      </c>
      <c r="F106" s="4" t="s">
        <v>838</v>
      </c>
      <c r="G106" s="4" t="s">
        <v>304</v>
      </c>
      <c r="H106" s="4" t="s">
        <v>1084</v>
      </c>
      <c r="I106" s="4" t="s">
        <v>1085</v>
      </c>
      <c r="J106" s="4" t="s">
        <v>1086</v>
      </c>
      <c r="K106" s="4" t="s">
        <v>1087</v>
      </c>
      <c r="L106" s="4" t="s">
        <v>524</v>
      </c>
      <c r="M106" s="4" t="s">
        <v>1088</v>
      </c>
      <c r="N106" s="4"/>
      <c r="O106" s="21">
        <v>8.2</v>
      </c>
      <c r="P106" s="22">
        <v>161564.0</v>
      </c>
      <c r="Q106" s="4" t="s">
        <v>1089</v>
      </c>
      <c r="R106" s="4" t="s">
        <v>34</v>
      </c>
      <c r="S106" s="4" t="s">
        <v>452</v>
      </c>
      <c r="T106" s="23">
        <v>3.06E7</v>
      </c>
      <c r="U106" s="4" t="s">
        <v>36</v>
      </c>
      <c r="V106" s="4"/>
      <c r="W106" s="4"/>
      <c r="X106" s="4" t="s">
        <v>1090</v>
      </c>
      <c r="Y106" s="17">
        <f t="shared" si="1"/>
        <v>1</v>
      </c>
    </row>
    <row r="107">
      <c r="A107" s="20">
        <v>106.0</v>
      </c>
      <c r="B107" s="4" t="s">
        <v>1091</v>
      </c>
      <c r="C107" s="20">
        <v>2015.0</v>
      </c>
      <c r="D107" s="4" t="s">
        <v>1092</v>
      </c>
      <c r="E107" s="20">
        <v>118.0</v>
      </c>
      <c r="F107" s="13" t="s">
        <v>2334</v>
      </c>
      <c r="G107" s="4" t="s">
        <v>872</v>
      </c>
      <c r="H107" s="4" t="s">
        <v>1093</v>
      </c>
      <c r="I107" s="4" t="s">
        <v>1094</v>
      </c>
      <c r="J107" s="4" t="s">
        <v>1095</v>
      </c>
      <c r="K107" s="4" t="s">
        <v>30</v>
      </c>
      <c r="L107" s="4" t="s">
        <v>1096</v>
      </c>
      <c r="M107" s="4" t="s">
        <v>1097</v>
      </c>
      <c r="N107" s="17">
        <v>86.0</v>
      </c>
      <c r="O107" s="21">
        <v>8.2</v>
      </c>
      <c r="P107" s="22">
        <v>226372.0</v>
      </c>
      <c r="Q107" s="4" t="s">
        <v>1098</v>
      </c>
      <c r="R107" s="4" t="s">
        <v>34</v>
      </c>
      <c r="S107" s="24">
        <v>42372.0</v>
      </c>
      <c r="T107" s="23">
        <v>3.6262783E7</v>
      </c>
      <c r="U107" s="4" t="s">
        <v>1099</v>
      </c>
      <c r="V107" s="25" t="s">
        <v>1100</v>
      </c>
      <c r="W107" s="4"/>
      <c r="X107" s="4" t="s">
        <v>101</v>
      </c>
      <c r="Y107" s="17">
        <f t="shared" si="1"/>
        <v>3</v>
      </c>
      <c r="Z107" s="17" t="str">
        <f t="shared" ref="Z107:Z109" si="2"> LEFT(F107,Find(",",F107)-1)</f>
        <v>Drama</v>
      </c>
      <c r="AA107" s="19" t="s">
        <v>2335</v>
      </c>
      <c r="AB107" s="19">
        <v>8.1</v>
      </c>
      <c r="AC107" s="27">
        <v>1.9657742933333334E8</v>
      </c>
      <c r="AD107" s="27"/>
    </row>
    <row r="108">
      <c r="A108" s="20">
        <v>107.0</v>
      </c>
      <c r="B108" s="4" t="s">
        <v>1101</v>
      </c>
      <c r="C108" s="20">
        <v>2016.0</v>
      </c>
      <c r="D108" s="4" t="s">
        <v>1102</v>
      </c>
      <c r="E108" s="20">
        <v>128.0</v>
      </c>
      <c r="F108" s="4" t="s">
        <v>1103</v>
      </c>
      <c r="G108" s="4" t="s">
        <v>255</v>
      </c>
      <c r="H108" s="4" t="s">
        <v>255</v>
      </c>
      <c r="I108" s="4" t="s">
        <v>1104</v>
      </c>
      <c r="J108" s="4" t="s">
        <v>1105</v>
      </c>
      <c r="K108" s="4" t="s">
        <v>30</v>
      </c>
      <c r="L108" s="4" t="s">
        <v>31</v>
      </c>
      <c r="M108" s="4" t="s">
        <v>1106</v>
      </c>
      <c r="N108" s="17">
        <v>93.0</v>
      </c>
      <c r="O108" s="21">
        <v>8.2</v>
      </c>
      <c r="P108" s="22">
        <v>272059.0</v>
      </c>
      <c r="Q108" s="4" t="s">
        <v>1107</v>
      </c>
      <c r="R108" s="4" t="s">
        <v>34</v>
      </c>
      <c r="S108" s="4" t="s">
        <v>1108</v>
      </c>
      <c r="T108" s="23">
        <v>4.46092357E8</v>
      </c>
      <c r="U108" s="4" t="s">
        <v>1109</v>
      </c>
      <c r="V108" s="25" t="s">
        <v>1110</v>
      </c>
      <c r="W108" s="4"/>
      <c r="X108" s="4" t="s">
        <v>1111</v>
      </c>
      <c r="Y108" s="17">
        <f t="shared" si="1"/>
        <v>2</v>
      </c>
      <c r="Z108" s="17" t="str">
        <f t="shared" si="2"/>
        <v>Comedy</v>
      </c>
    </row>
    <row r="109">
      <c r="A109" s="20">
        <v>108.0</v>
      </c>
      <c r="B109" s="4" t="s">
        <v>1112</v>
      </c>
      <c r="C109" s="20">
        <v>2017.0</v>
      </c>
      <c r="D109" s="24">
        <v>42797.0</v>
      </c>
      <c r="E109" s="20">
        <v>137.0</v>
      </c>
      <c r="F109" s="4" t="s">
        <v>1113</v>
      </c>
      <c r="G109" s="4" t="s">
        <v>680</v>
      </c>
      <c r="H109" s="4" t="s">
        <v>1114</v>
      </c>
      <c r="I109" s="4" t="s">
        <v>1115</v>
      </c>
      <c r="J109" s="4" t="s">
        <v>1116</v>
      </c>
      <c r="K109" s="4" t="s">
        <v>428</v>
      </c>
      <c r="L109" s="4" t="s">
        <v>1117</v>
      </c>
      <c r="M109" s="4" t="s">
        <v>1118</v>
      </c>
      <c r="N109" s="17">
        <v>77.0</v>
      </c>
      <c r="O109" s="21">
        <v>8.3</v>
      </c>
      <c r="P109" s="22">
        <v>316354.0</v>
      </c>
      <c r="Q109" s="4" t="s">
        <v>1119</v>
      </c>
      <c r="R109" s="4" t="s">
        <v>34</v>
      </c>
      <c r="S109" s="4" t="s">
        <v>1120</v>
      </c>
      <c r="T109" s="23">
        <v>6.1917995E8</v>
      </c>
      <c r="U109" s="4" t="s">
        <v>135</v>
      </c>
      <c r="V109" s="25" t="s">
        <v>1121</v>
      </c>
      <c r="W109" s="4"/>
      <c r="X109" s="4" t="s">
        <v>115</v>
      </c>
      <c r="Y109" s="17">
        <f t="shared" si="1"/>
        <v>4</v>
      </c>
      <c r="Z109" s="17" t="str">
        <f t="shared" si="2"/>
        <v>Action</v>
      </c>
      <c r="AA109" s="19" t="s">
        <v>127</v>
      </c>
      <c r="AB109" s="29">
        <f t="shared" ref="AB109:AC109" si="3">max(AB27:AB107)</f>
        <v>8.24</v>
      </c>
      <c r="AC109" s="27">
        <f t="shared" si="3"/>
        <v>775258594.8</v>
      </c>
    </row>
    <row r="110" hidden="1">
      <c r="A110" s="20">
        <v>109.0</v>
      </c>
      <c r="B110" s="4" t="s">
        <v>1122</v>
      </c>
      <c r="C110" s="20">
        <v>1982.0</v>
      </c>
      <c r="D110" s="4" t="s">
        <v>1123</v>
      </c>
      <c r="E110" s="20">
        <v>117.0</v>
      </c>
      <c r="F110" s="4" t="s">
        <v>1124</v>
      </c>
      <c r="G110" s="4" t="s">
        <v>446</v>
      </c>
      <c r="H110" s="4" t="s">
        <v>1125</v>
      </c>
      <c r="I110" s="4" t="s">
        <v>1126</v>
      </c>
      <c r="J110" s="4" t="s">
        <v>1127</v>
      </c>
      <c r="K110" s="4" t="s">
        <v>1128</v>
      </c>
      <c r="L110" s="4" t="s">
        <v>1129</v>
      </c>
      <c r="M110" s="4" t="s">
        <v>1130</v>
      </c>
      <c r="N110" s="17">
        <v>89.0</v>
      </c>
      <c r="O110" s="21">
        <v>8.2</v>
      </c>
      <c r="P110" s="22">
        <v>499344.0</v>
      </c>
      <c r="Q110" s="4" t="s">
        <v>1131</v>
      </c>
      <c r="R110" s="4" t="s">
        <v>34</v>
      </c>
      <c r="S110" s="4" t="s">
        <v>1132</v>
      </c>
      <c r="T110" s="23">
        <v>3.3139618E7</v>
      </c>
      <c r="U110" s="4" t="s">
        <v>180</v>
      </c>
      <c r="V110" s="4"/>
      <c r="W110" s="4"/>
      <c r="X110" s="4" t="s">
        <v>839</v>
      </c>
      <c r="Y110" s="17">
        <f t="shared" si="1"/>
        <v>1</v>
      </c>
    </row>
    <row r="111" hidden="1">
      <c r="A111" s="20">
        <v>110.0</v>
      </c>
      <c r="B111" s="4" t="s">
        <v>1133</v>
      </c>
      <c r="C111" s="20">
        <v>1998.0</v>
      </c>
      <c r="D111" s="4" t="s">
        <v>1134</v>
      </c>
      <c r="E111" s="20">
        <v>107.0</v>
      </c>
      <c r="F111" s="4" t="s">
        <v>850</v>
      </c>
      <c r="G111" s="4" t="s">
        <v>580</v>
      </c>
      <c r="H111" s="4" t="s">
        <v>580</v>
      </c>
      <c r="I111" s="4" t="s">
        <v>1135</v>
      </c>
      <c r="J111" s="4" t="s">
        <v>1136</v>
      </c>
      <c r="K111" s="4" t="s">
        <v>30</v>
      </c>
      <c r="L111" s="4" t="s">
        <v>881</v>
      </c>
      <c r="M111" s="4" t="s">
        <v>1137</v>
      </c>
      <c r="N111" s="17">
        <v>66.0</v>
      </c>
      <c r="O111" s="21">
        <v>8.2</v>
      </c>
      <c r="P111" s="22">
        <v>442704.0</v>
      </c>
      <c r="Q111" s="4" t="s">
        <v>1138</v>
      </c>
      <c r="R111" s="4" t="s">
        <v>34</v>
      </c>
      <c r="S111" s="4" t="s">
        <v>1139</v>
      </c>
      <c r="T111" s="23">
        <v>2.8356188E7</v>
      </c>
      <c r="U111" s="4" t="s">
        <v>275</v>
      </c>
      <c r="V111" s="4"/>
      <c r="W111" s="4"/>
      <c r="X111" s="4" t="s">
        <v>1140</v>
      </c>
      <c r="Y111" s="17">
        <f t="shared" si="1"/>
        <v>1</v>
      </c>
    </row>
    <row r="112" hidden="1">
      <c r="A112" s="20">
        <v>111.0</v>
      </c>
      <c r="B112" s="4" t="s">
        <v>1141</v>
      </c>
      <c r="C112" s="20">
        <v>1995.0</v>
      </c>
      <c r="D112" s="4" t="s">
        <v>829</v>
      </c>
      <c r="E112" s="20">
        <v>178.0</v>
      </c>
      <c r="F112" s="4" t="s">
        <v>25</v>
      </c>
      <c r="G112" s="4" t="s">
        <v>205</v>
      </c>
      <c r="H112" s="4" t="s">
        <v>206</v>
      </c>
      <c r="I112" s="4" t="s">
        <v>1142</v>
      </c>
      <c r="J112" s="4" t="s">
        <v>1143</v>
      </c>
      <c r="K112" s="4" t="s">
        <v>30</v>
      </c>
      <c r="L112" s="4" t="s">
        <v>1144</v>
      </c>
      <c r="M112" s="4" t="s">
        <v>1145</v>
      </c>
      <c r="N112" s="17">
        <v>73.0</v>
      </c>
      <c r="O112" s="21">
        <v>8.2</v>
      </c>
      <c r="P112" s="22">
        <v>360941.0</v>
      </c>
      <c r="Q112" s="4" t="s">
        <v>1146</v>
      </c>
      <c r="R112" s="4" t="s">
        <v>34</v>
      </c>
      <c r="S112" s="4" t="s">
        <v>1147</v>
      </c>
      <c r="T112" s="23">
        <v>1.16112375E8</v>
      </c>
      <c r="U112" s="4" t="s">
        <v>94</v>
      </c>
      <c r="V112" s="4"/>
      <c r="W112" s="4"/>
      <c r="X112" s="4" t="s">
        <v>1148</v>
      </c>
      <c r="Y112" s="17">
        <f t="shared" si="1"/>
        <v>1</v>
      </c>
    </row>
    <row r="113" hidden="1">
      <c r="A113" s="20">
        <v>112.0</v>
      </c>
      <c r="B113" s="4" t="s">
        <v>1149</v>
      </c>
      <c r="C113" s="20">
        <v>2001.0</v>
      </c>
      <c r="D113" s="24">
        <v>37347.0</v>
      </c>
      <c r="E113" s="20">
        <v>135.0</v>
      </c>
      <c r="F113" s="4" t="s">
        <v>1150</v>
      </c>
      <c r="G113" s="4" t="s">
        <v>1151</v>
      </c>
      <c r="H113" s="4" t="s">
        <v>1152</v>
      </c>
      <c r="I113" s="4" t="s">
        <v>1153</v>
      </c>
      <c r="J113" s="4" t="s">
        <v>1154</v>
      </c>
      <c r="K113" s="4" t="s">
        <v>30</v>
      </c>
      <c r="L113" s="4" t="s">
        <v>31</v>
      </c>
      <c r="M113" s="4" t="s">
        <v>1155</v>
      </c>
      <c r="N113" s="17">
        <v>72.0</v>
      </c>
      <c r="O113" s="21">
        <v>8.2</v>
      </c>
      <c r="P113" s="22">
        <v>667901.0</v>
      </c>
      <c r="Q113" s="4" t="s">
        <v>1156</v>
      </c>
      <c r="R113" s="4" t="s">
        <v>34</v>
      </c>
      <c r="S113" s="4" t="s">
        <v>1157</v>
      </c>
      <c r="T113" s="23">
        <v>3.13542341E8</v>
      </c>
      <c r="U113" s="4" t="s">
        <v>94</v>
      </c>
      <c r="V113" s="25" t="s">
        <v>1158</v>
      </c>
      <c r="W113" s="4"/>
      <c r="X113" s="4" t="s">
        <v>1159</v>
      </c>
      <c r="Y113" s="17">
        <f t="shared" si="1"/>
        <v>1</v>
      </c>
    </row>
    <row r="114" hidden="1">
      <c r="A114" s="20">
        <v>113.0</v>
      </c>
      <c r="B114" s="4" t="s">
        <v>1160</v>
      </c>
      <c r="C114" s="20">
        <v>1980.0</v>
      </c>
      <c r="D114" s="24">
        <v>29504.0</v>
      </c>
      <c r="E114" s="20">
        <v>124.0</v>
      </c>
      <c r="F114" s="4" t="s">
        <v>1150</v>
      </c>
      <c r="G114" s="4" t="s">
        <v>315</v>
      </c>
      <c r="H114" s="4" t="s">
        <v>1161</v>
      </c>
      <c r="I114" s="4" t="s">
        <v>1162</v>
      </c>
      <c r="J114" s="4" t="s">
        <v>1163</v>
      </c>
      <c r="K114" s="4" t="s">
        <v>30</v>
      </c>
      <c r="L114" s="4" t="s">
        <v>69</v>
      </c>
      <c r="M114" s="4" t="s">
        <v>1164</v>
      </c>
      <c r="N114" s="4"/>
      <c r="O114" s="21">
        <v>8.2</v>
      </c>
      <c r="P114" s="22">
        <v>174583.0</v>
      </c>
      <c r="Q114" s="4" t="s">
        <v>1165</v>
      </c>
      <c r="R114" s="4" t="s">
        <v>34</v>
      </c>
      <c r="S114" s="24">
        <v>37207.0</v>
      </c>
      <c r="T114" s="23">
        <v>2.6010864E7</v>
      </c>
      <c r="U114" s="4" t="s">
        <v>1166</v>
      </c>
      <c r="V114" s="4"/>
      <c r="W114" s="4"/>
      <c r="X114" s="4" t="s">
        <v>1167</v>
      </c>
      <c r="Y114" s="17">
        <f t="shared" si="1"/>
        <v>2</v>
      </c>
    </row>
    <row r="115">
      <c r="A115" s="20">
        <v>114.0</v>
      </c>
      <c r="B115" s="4" t="s">
        <v>1168</v>
      </c>
      <c r="C115" s="20">
        <v>2011.0</v>
      </c>
      <c r="D115" s="24">
        <v>40795.0</v>
      </c>
      <c r="E115" s="20">
        <v>140.0</v>
      </c>
      <c r="F115" s="4" t="s">
        <v>1169</v>
      </c>
      <c r="G115" s="4" t="s">
        <v>501</v>
      </c>
      <c r="H115" s="4" t="s">
        <v>1170</v>
      </c>
      <c r="I115" s="4" t="s">
        <v>1171</v>
      </c>
      <c r="J115" s="4" t="s">
        <v>1172</v>
      </c>
      <c r="K115" s="4" t="s">
        <v>428</v>
      </c>
      <c r="L115" s="4" t="s">
        <v>31</v>
      </c>
      <c r="M115" s="4" t="s">
        <v>1173</v>
      </c>
      <c r="N115" s="17">
        <v>71.0</v>
      </c>
      <c r="O115" s="21">
        <v>8.2</v>
      </c>
      <c r="P115" s="22">
        <v>358261.0</v>
      </c>
      <c r="Q115" s="4" t="s">
        <v>1174</v>
      </c>
      <c r="R115" s="4" t="s">
        <v>34</v>
      </c>
      <c r="S115" s="4" t="s">
        <v>1175</v>
      </c>
      <c r="T115" s="23">
        <v>2.3057115E7</v>
      </c>
      <c r="U115" s="4" t="s">
        <v>1176</v>
      </c>
      <c r="V115" s="25" t="s">
        <v>1177</v>
      </c>
      <c r="W115" s="4"/>
      <c r="X115" s="4" t="s">
        <v>664</v>
      </c>
      <c r="Y115" s="17">
        <f t="shared" si="1"/>
        <v>1</v>
      </c>
      <c r="Z115" s="17" t="str">
        <f> LEFT(F115,Find(",",F115)-1)</f>
        <v>Action</v>
      </c>
    </row>
    <row r="116" hidden="1">
      <c r="A116" s="20">
        <v>115.0</v>
      </c>
      <c r="B116" s="4" t="s">
        <v>1178</v>
      </c>
      <c r="C116" s="20">
        <v>2005.0</v>
      </c>
      <c r="D116" s="4" t="s">
        <v>1179</v>
      </c>
      <c r="E116" s="20">
        <v>132.0</v>
      </c>
      <c r="F116" s="4" t="s">
        <v>1180</v>
      </c>
      <c r="G116" s="4" t="s">
        <v>687</v>
      </c>
      <c r="H116" s="4" t="s">
        <v>1181</v>
      </c>
      <c r="I116" s="4" t="s">
        <v>1182</v>
      </c>
      <c r="J116" s="4" t="s">
        <v>1183</v>
      </c>
      <c r="K116" s="4" t="s">
        <v>30</v>
      </c>
      <c r="L116" s="4" t="s">
        <v>1184</v>
      </c>
      <c r="M116" s="4" t="s">
        <v>1185</v>
      </c>
      <c r="N116" s="17">
        <v>62.0</v>
      </c>
      <c r="O116" s="21">
        <v>8.2</v>
      </c>
      <c r="P116" s="22">
        <v>849623.0</v>
      </c>
      <c r="Q116" s="4" t="s">
        <v>1186</v>
      </c>
      <c r="R116" s="4" t="s">
        <v>34</v>
      </c>
      <c r="S116" s="24">
        <v>38725.0</v>
      </c>
      <c r="T116" s="23">
        <v>1.32511035E8</v>
      </c>
      <c r="U116" s="4" t="s">
        <v>180</v>
      </c>
      <c r="V116" s="25" t="s">
        <v>1187</v>
      </c>
      <c r="W116" s="4"/>
      <c r="X116" s="4" t="s">
        <v>446</v>
      </c>
      <c r="Y116" s="17">
        <f t="shared" si="1"/>
        <v>4</v>
      </c>
    </row>
    <row r="117">
      <c r="A117" s="20">
        <v>116.0</v>
      </c>
      <c r="B117" s="4" t="s">
        <v>1188</v>
      </c>
      <c r="C117" s="20">
        <v>2013.0</v>
      </c>
      <c r="D117" s="4" t="s">
        <v>1189</v>
      </c>
      <c r="E117" s="20">
        <v>180.0</v>
      </c>
      <c r="F117" s="4" t="s">
        <v>1190</v>
      </c>
      <c r="G117" s="4" t="s">
        <v>205</v>
      </c>
      <c r="H117" s="4" t="s">
        <v>1191</v>
      </c>
      <c r="I117" s="4" t="s">
        <v>1192</v>
      </c>
      <c r="J117" s="4" t="s">
        <v>1193</v>
      </c>
      <c r="K117" s="4" t="s">
        <v>354</v>
      </c>
      <c r="L117" s="4" t="s">
        <v>31</v>
      </c>
      <c r="M117" s="4" t="s">
        <v>1194</v>
      </c>
      <c r="N117" s="17">
        <v>75.0</v>
      </c>
      <c r="O117" s="21">
        <v>8.2</v>
      </c>
      <c r="P117" s="22">
        <v>874371.0</v>
      </c>
      <c r="Q117" s="4" t="s">
        <v>1195</v>
      </c>
      <c r="R117" s="4" t="s">
        <v>34</v>
      </c>
      <c r="S117" s="4" t="s">
        <v>1196</v>
      </c>
      <c r="T117" s="23">
        <v>3.92000694E8</v>
      </c>
      <c r="U117" s="4" t="s">
        <v>1197</v>
      </c>
      <c r="V117" s="25" t="s">
        <v>1198</v>
      </c>
      <c r="W117" s="4"/>
      <c r="X117" s="4" t="s">
        <v>1199</v>
      </c>
      <c r="Y117" s="17">
        <f t="shared" si="1"/>
        <v>2</v>
      </c>
      <c r="Z117" s="17" t="str">
        <f> LEFT(F117,Find(",",F117)-1)</f>
        <v>Biography</v>
      </c>
    </row>
    <row r="118" hidden="1">
      <c r="A118" s="20">
        <v>117.0</v>
      </c>
      <c r="B118" s="4" t="s">
        <v>1200</v>
      </c>
      <c r="C118" s="20">
        <v>1954.0</v>
      </c>
      <c r="D118" s="4" t="s">
        <v>1201</v>
      </c>
      <c r="E118" s="20">
        <v>105.0</v>
      </c>
      <c r="F118" s="4" t="s">
        <v>1202</v>
      </c>
      <c r="G118" s="4" t="s">
        <v>74</v>
      </c>
      <c r="H118" s="4" t="s">
        <v>1203</v>
      </c>
      <c r="I118" s="4" t="s">
        <v>1204</v>
      </c>
      <c r="J118" s="4" t="s">
        <v>1205</v>
      </c>
      <c r="K118" s="4" t="s">
        <v>30</v>
      </c>
      <c r="L118" s="4" t="s">
        <v>31</v>
      </c>
      <c r="M118" s="4" t="s">
        <v>1206</v>
      </c>
      <c r="N118" s="4"/>
      <c r="O118" s="21">
        <v>8.2</v>
      </c>
      <c r="P118" s="22">
        <v>116207.0</v>
      </c>
      <c r="Q118" s="4" t="s">
        <v>1207</v>
      </c>
      <c r="R118" s="4" t="s">
        <v>34</v>
      </c>
      <c r="S118" s="24">
        <v>38177.0</v>
      </c>
      <c r="T118" s="23">
        <v>1.2562629E7</v>
      </c>
      <c r="U118" s="4" t="s">
        <v>180</v>
      </c>
      <c r="V118" s="4"/>
      <c r="W118" s="4"/>
      <c r="X118" s="4" t="s">
        <v>1208</v>
      </c>
      <c r="Y118" s="17">
        <f t="shared" si="1"/>
        <v>1</v>
      </c>
    </row>
    <row r="119">
      <c r="A119" s="20">
        <v>118.0</v>
      </c>
      <c r="B119" s="4" t="s">
        <v>1209</v>
      </c>
      <c r="C119" s="20">
        <v>2016.0</v>
      </c>
      <c r="D119" s="24">
        <v>42471.0</v>
      </c>
      <c r="E119" s="20">
        <v>139.0</v>
      </c>
      <c r="F119" s="4" t="s">
        <v>86</v>
      </c>
      <c r="G119" s="4" t="s">
        <v>673</v>
      </c>
      <c r="H119" s="4" t="s">
        <v>1210</v>
      </c>
      <c r="I119" s="4" t="s">
        <v>1211</v>
      </c>
      <c r="J119" s="4" t="s">
        <v>1212</v>
      </c>
      <c r="K119" s="4" t="s">
        <v>1213</v>
      </c>
      <c r="L119" s="4" t="s">
        <v>1214</v>
      </c>
      <c r="M119" s="4" t="s">
        <v>1215</v>
      </c>
      <c r="N119" s="17">
        <v>71.0</v>
      </c>
      <c r="O119" s="21">
        <v>8.2</v>
      </c>
      <c r="P119" s="22">
        <v>221901.0</v>
      </c>
      <c r="Q119" s="4" t="s">
        <v>1216</v>
      </c>
      <c r="R119" s="4" t="s">
        <v>34</v>
      </c>
      <c r="S119" s="4" t="s">
        <v>1217</v>
      </c>
      <c r="T119" s="23">
        <v>1.75302354E8</v>
      </c>
      <c r="U119" s="4" t="s">
        <v>1218</v>
      </c>
      <c r="V119" s="25" t="s">
        <v>1219</v>
      </c>
      <c r="W119" s="4"/>
      <c r="X119" s="4" t="s">
        <v>1220</v>
      </c>
      <c r="Y119" s="17">
        <f t="shared" si="1"/>
        <v>1</v>
      </c>
      <c r="Z119" s="17" t="str">
        <f> LEFT(F119,Find(",",F119)-1)</f>
        <v>Biography</v>
      </c>
    </row>
    <row r="120" hidden="1">
      <c r="A120" s="20">
        <v>119.0</v>
      </c>
      <c r="B120" s="4" t="s">
        <v>1221</v>
      </c>
      <c r="C120" s="20">
        <v>1939.0</v>
      </c>
      <c r="D120" s="4" t="s">
        <v>1222</v>
      </c>
      <c r="E120" s="20">
        <v>238.0</v>
      </c>
      <c r="F120" s="4" t="s">
        <v>1223</v>
      </c>
      <c r="G120" s="4" t="s">
        <v>1224</v>
      </c>
      <c r="H120" s="4" t="s">
        <v>1225</v>
      </c>
      <c r="I120" s="4" t="s">
        <v>1226</v>
      </c>
      <c r="J120" s="4" t="s">
        <v>1227</v>
      </c>
      <c r="K120" s="4" t="s">
        <v>30</v>
      </c>
      <c r="L120" s="4" t="s">
        <v>31</v>
      </c>
      <c r="M120" s="4" t="s">
        <v>1228</v>
      </c>
      <c r="N120" s="17">
        <v>97.0</v>
      </c>
      <c r="O120" s="21">
        <v>8.2</v>
      </c>
      <c r="P120" s="22">
        <v>230951.0</v>
      </c>
      <c r="Q120" s="4" t="s">
        <v>1229</v>
      </c>
      <c r="R120" s="4" t="s">
        <v>34</v>
      </c>
      <c r="S120" s="24">
        <v>36710.0</v>
      </c>
      <c r="T120" s="23">
        <v>4.00176459E8</v>
      </c>
      <c r="U120" s="4" t="s">
        <v>1230</v>
      </c>
      <c r="V120" s="25" t="s">
        <v>1231</v>
      </c>
      <c r="W120" s="4"/>
      <c r="X120" s="4" t="s">
        <v>744</v>
      </c>
      <c r="Y120" s="17">
        <f t="shared" si="1"/>
        <v>1</v>
      </c>
    </row>
    <row r="121" hidden="1">
      <c r="A121" s="20">
        <v>120.0</v>
      </c>
      <c r="B121" s="4" t="s">
        <v>1232</v>
      </c>
      <c r="C121" s="20">
        <v>1976.0</v>
      </c>
      <c r="D121" s="24">
        <v>28344.0</v>
      </c>
      <c r="E121" s="20">
        <v>177.0</v>
      </c>
      <c r="F121" s="4" t="s">
        <v>708</v>
      </c>
      <c r="G121" s="4" t="s">
        <v>1003</v>
      </c>
      <c r="H121" s="4" t="s">
        <v>1233</v>
      </c>
      <c r="I121" s="4" t="s">
        <v>1234</v>
      </c>
      <c r="J121" s="4" t="s">
        <v>1235</v>
      </c>
      <c r="K121" s="4" t="s">
        <v>586</v>
      </c>
      <c r="L121" s="4" t="s">
        <v>1236</v>
      </c>
      <c r="M121" s="4"/>
      <c r="N121" s="4"/>
      <c r="O121" s="21">
        <v>8.3</v>
      </c>
      <c r="P121" s="22">
        <v>36301.0</v>
      </c>
      <c r="Q121" s="4" t="s">
        <v>1237</v>
      </c>
      <c r="R121" s="4" t="s">
        <v>34</v>
      </c>
      <c r="S121" s="24">
        <v>38363.0</v>
      </c>
      <c r="T121" s="23">
        <v>1000000.0</v>
      </c>
      <c r="U121" s="4" t="s">
        <v>1238</v>
      </c>
      <c r="V121" s="4"/>
      <c r="W121" s="4"/>
      <c r="X121" s="4" t="s">
        <v>1239</v>
      </c>
      <c r="Y121" s="17">
        <f t="shared" si="1"/>
        <v>1</v>
      </c>
    </row>
    <row r="122" hidden="1">
      <c r="A122" s="20">
        <v>121.0</v>
      </c>
      <c r="B122" s="4" t="s">
        <v>1240</v>
      </c>
      <c r="C122" s="20">
        <v>1940.0</v>
      </c>
      <c r="D122" s="24">
        <v>14949.0</v>
      </c>
      <c r="E122" s="20">
        <v>130.0</v>
      </c>
      <c r="F122" s="4" t="s">
        <v>1241</v>
      </c>
      <c r="G122" s="4" t="s">
        <v>74</v>
      </c>
      <c r="H122" s="4" t="s">
        <v>1242</v>
      </c>
      <c r="I122" s="4" t="s">
        <v>1243</v>
      </c>
      <c r="J122" s="4" t="s">
        <v>1244</v>
      </c>
      <c r="K122" s="4" t="s">
        <v>354</v>
      </c>
      <c r="L122" s="4" t="s">
        <v>31</v>
      </c>
      <c r="M122" s="4" t="s">
        <v>1245</v>
      </c>
      <c r="N122" s="4"/>
      <c r="O122" s="21">
        <v>8.2</v>
      </c>
      <c r="P122" s="22">
        <v>94586.0</v>
      </c>
      <c r="Q122" s="4" t="s">
        <v>1246</v>
      </c>
      <c r="R122" s="4" t="s">
        <v>34</v>
      </c>
      <c r="S122" s="4" t="s">
        <v>1247</v>
      </c>
      <c r="T122" s="23">
        <v>6000000.0</v>
      </c>
      <c r="U122" s="4" t="s">
        <v>201</v>
      </c>
      <c r="V122" s="4"/>
      <c r="W122" s="4"/>
      <c r="X122" s="4" t="s">
        <v>150</v>
      </c>
      <c r="Y122" s="17">
        <f t="shared" si="1"/>
        <v>2</v>
      </c>
    </row>
    <row r="123" hidden="1">
      <c r="A123" s="20">
        <v>122.0</v>
      </c>
      <c r="B123" s="4" t="s">
        <v>1248</v>
      </c>
      <c r="C123" s="20">
        <v>1996.0</v>
      </c>
      <c r="D123" s="24">
        <v>35316.0</v>
      </c>
      <c r="E123" s="20">
        <v>94.0</v>
      </c>
      <c r="F123" s="4" t="s">
        <v>127</v>
      </c>
      <c r="G123" s="4" t="s">
        <v>266</v>
      </c>
      <c r="H123" s="4" t="s">
        <v>1249</v>
      </c>
      <c r="I123" s="4" t="s">
        <v>1250</v>
      </c>
      <c r="J123" s="4" t="s">
        <v>1251</v>
      </c>
      <c r="K123" s="4" t="s">
        <v>30</v>
      </c>
      <c r="L123" s="4" t="s">
        <v>881</v>
      </c>
      <c r="M123" s="4" t="s">
        <v>1252</v>
      </c>
      <c r="N123" s="17">
        <v>83.0</v>
      </c>
      <c r="O123" s="21">
        <v>8.2</v>
      </c>
      <c r="P123" s="22">
        <v>517568.0</v>
      </c>
      <c r="Q123" s="4" t="s">
        <v>1253</v>
      </c>
      <c r="R123" s="4" t="s">
        <v>34</v>
      </c>
      <c r="S123" s="4" t="s">
        <v>1254</v>
      </c>
      <c r="T123" s="23">
        <v>7.2E7</v>
      </c>
      <c r="U123" s="4" t="s">
        <v>123</v>
      </c>
      <c r="V123" s="25" t="s">
        <v>1255</v>
      </c>
      <c r="W123" s="4"/>
      <c r="X123" s="4" t="s">
        <v>459</v>
      </c>
      <c r="Y123" s="17">
        <f t="shared" si="1"/>
        <v>1</v>
      </c>
    </row>
    <row r="124" hidden="1">
      <c r="A124" s="20">
        <v>123.0</v>
      </c>
      <c r="B124" s="4" t="s">
        <v>1256</v>
      </c>
      <c r="C124" s="20">
        <v>1978.0</v>
      </c>
      <c r="D124" s="4" t="s">
        <v>1257</v>
      </c>
      <c r="E124" s="20">
        <v>183.0</v>
      </c>
      <c r="F124" s="4" t="s">
        <v>290</v>
      </c>
      <c r="G124" s="4" t="s">
        <v>938</v>
      </c>
      <c r="H124" s="4" t="s">
        <v>1258</v>
      </c>
      <c r="I124" s="4" t="s">
        <v>1259</v>
      </c>
      <c r="J124" s="4" t="s">
        <v>1260</v>
      </c>
      <c r="K124" s="4" t="s">
        <v>1261</v>
      </c>
      <c r="L124" s="4" t="s">
        <v>69</v>
      </c>
      <c r="M124" s="4" t="s">
        <v>1262</v>
      </c>
      <c r="N124" s="17">
        <v>81.0</v>
      </c>
      <c r="O124" s="21">
        <v>8.2</v>
      </c>
      <c r="P124" s="22">
        <v>249067.0</v>
      </c>
      <c r="Q124" s="4" t="s">
        <v>1263</v>
      </c>
      <c r="R124" s="4" t="s">
        <v>34</v>
      </c>
      <c r="S124" s="24">
        <v>38512.0</v>
      </c>
      <c r="T124" s="23">
        <v>4.8979328E7</v>
      </c>
      <c r="U124" s="4" t="s">
        <v>94</v>
      </c>
      <c r="V124" s="4"/>
      <c r="W124" s="4"/>
      <c r="X124" s="4" t="s">
        <v>382</v>
      </c>
      <c r="Y124" s="17">
        <f t="shared" si="1"/>
        <v>2</v>
      </c>
    </row>
    <row r="125" hidden="1">
      <c r="A125" s="20">
        <v>124.0</v>
      </c>
      <c r="B125" s="4" t="s">
        <v>1264</v>
      </c>
      <c r="C125" s="20">
        <v>1967.0</v>
      </c>
      <c r="D125" s="24">
        <v>24483.0</v>
      </c>
      <c r="E125" s="20">
        <v>126.0</v>
      </c>
      <c r="F125" s="4" t="s">
        <v>25</v>
      </c>
      <c r="G125" s="4" t="s">
        <v>1265</v>
      </c>
      <c r="H125" s="4" t="s">
        <v>1266</v>
      </c>
      <c r="I125" s="4" t="s">
        <v>1267</v>
      </c>
      <c r="J125" s="4" t="s">
        <v>1268</v>
      </c>
      <c r="K125" s="4" t="s">
        <v>30</v>
      </c>
      <c r="L125" s="4" t="s">
        <v>31</v>
      </c>
      <c r="M125" s="4" t="s">
        <v>1269</v>
      </c>
      <c r="N125" s="4"/>
      <c r="O125" s="21">
        <v>8.2</v>
      </c>
      <c r="P125" s="22">
        <v>128345.0</v>
      </c>
      <c r="Q125" s="4" t="s">
        <v>1270</v>
      </c>
      <c r="R125" s="4" t="s">
        <v>34</v>
      </c>
      <c r="S125" s="24">
        <v>35500.0</v>
      </c>
      <c r="T125" s="23">
        <v>1.6217773E7</v>
      </c>
      <c r="U125" s="4" t="s">
        <v>213</v>
      </c>
      <c r="V125" s="4"/>
      <c r="W125" s="4"/>
      <c r="X125" s="4" t="s">
        <v>1271</v>
      </c>
      <c r="Y125" s="17">
        <f t="shared" si="1"/>
        <v>1</v>
      </c>
    </row>
    <row r="126" hidden="1">
      <c r="A126" s="20">
        <v>125.0</v>
      </c>
      <c r="B126" s="4" t="s">
        <v>1272</v>
      </c>
      <c r="C126" s="20">
        <v>2008.0</v>
      </c>
      <c r="D126" s="24">
        <v>40057.0</v>
      </c>
      <c r="E126" s="20">
        <v>116.0</v>
      </c>
      <c r="F126" s="4" t="s">
        <v>127</v>
      </c>
      <c r="G126" s="4" t="s">
        <v>225</v>
      </c>
      <c r="H126" s="4" t="s">
        <v>1273</v>
      </c>
      <c r="I126" s="4" t="s">
        <v>1274</v>
      </c>
      <c r="J126" s="4" t="s">
        <v>1275</v>
      </c>
      <c r="K126" s="4" t="s">
        <v>1276</v>
      </c>
      <c r="L126" s="4" t="s">
        <v>1277</v>
      </c>
      <c r="M126" s="4" t="s">
        <v>1278</v>
      </c>
      <c r="N126" s="17">
        <v>72.0</v>
      </c>
      <c r="O126" s="21">
        <v>8.2</v>
      </c>
      <c r="P126" s="22">
        <v>598907.0</v>
      </c>
      <c r="Q126" s="4" t="s">
        <v>1279</v>
      </c>
      <c r="R126" s="4" t="s">
        <v>34</v>
      </c>
      <c r="S126" s="24">
        <v>40062.0</v>
      </c>
      <c r="T126" s="23">
        <v>2.70000989E8</v>
      </c>
      <c r="U126" s="4" t="s">
        <v>1280</v>
      </c>
      <c r="V126" s="25" t="s">
        <v>1281</v>
      </c>
      <c r="W126" s="4"/>
      <c r="X126" s="4" t="s">
        <v>1151</v>
      </c>
      <c r="Y126" s="17">
        <f t="shared" si="1"/>
        <v>2</v>
      </c>
    </row>
    <row r="127" hidden="1">
      <c r="A127" s="20">
        <v>126.0</v>
      </c>
      <c r="B127" s="4" t="s">
        <v>1282</v>
      </c>
      <c r="C127" s="20">
        <v>1998.0</v>
      </c>
      <c r="D127" s="24">
        <v>35949.0</v>
      </c>
      <c r="E127" s="20">
        <v>117.0</v>
      </c>
      <c r="F127" s="4" t="s">
        <v>850</v>
      </c>
      <c r="G127" s="4" t="s">
        <v>715</v>
      </c>
      <c r="H127" s="4" t="s">
        <v>401</v>
      </c>
      <c r="I127" s="4" t="s">
        <v>1283</v>
      </c>
      <c r="J127" s="4" t="s">
        <v>1284</v>
      </c>
      <c r="K127" s="4" t="s">
        <v>1285</v>
      </c>
      <c r="L127" s="4" t="s">
        <v>69</v>
      </c>
      <c r="M127" s="4" t="s">
        <v>1286</v>
      </c>
      <c r="N127" s="17">
        <v>69.0</v>
      </c>
      <c r="O127" s="21">
        <v>8.2</v>
      </c>
      <c r="P127" s="22">
        <v>580796.0</v>
      </c>
      <c r="Q127" s="4" t="s">
        <v>1287</v>
      </c>
      <c r="R127" s="4" t="s">
        <v>34</v>
      </c>
      <c r="S127" s="4" t="s">
        <v>1288</v>
      </c>
      <c r="T127" s="23">
        <v>4.6189568E7</v>
      </c>
      <c r="U127" s="4" t="s">
        <v>275</v>
      </c>
      <c r="V127" s="4"/>
      <c r="W127" s="4"/>
      <c r="X127" s="4" t="s">
        <v>605</v>
      </c>
      <c r="Y127" s="17">
        <f t="shared" si="1"/>
        <v>1</v>
      </c>
    </row>
    <row r="128" hidden="1">
      <c r="A128" s="20">
        <v>127.0</v>
      </c>
      <c r="B128" s="4" t="s">
        <v>1289</v>
      </c>
      <c r="C128" s="20">
        <v>1982.0</v>
      </c>
      <c r="D128" s="4" t="s">
        <v>1123</v>
      </c>
      <c r="E128" s="20">
        <v>109.0</v>
      </c>
      <c r="F128" s="4" t="s">
        <v>1290</v>
      </c>
      <c r="G128" s="4" t="s">
        <v>722</v>
      </c>
      <c r="H128" s="4" t="s">
        <v>1291</v>
      </c>
      <c r="I128" s="4" t="s">
        <v>1292</v>
      </c>
      <c r="J128" s="4" t="s">
        <v>1293</v>
      </c>
      <c r="K128" s="4" t="s">
        <v>1294</v>
      </c>
      <c r="L128" s="4" t="s">
        <v>31</v>
      </c>
      <c r="M128" s="4" t="s">
        <v>1295</v>
      </c>
      <c r="N128" s="17">
        <v>57.0</v>
      </c>
      <c r="O128" s="21">
        <v>8.2</v>
      </c>
      <c r="P128" s="22">
        <v>281843.0</v>
      </c>
      <c r="Q128" s="4" t="s">
        <v>1296</v>
      </c>
      <c r="R128" s="4" t="s">
        <v>34</v>
      </c>
      <c r="S128" s="4" t="s">
        <v>156</v>
      </c>
      <c r="T128" s="23">
        <v>1.962976E7</v>
      </c>
      <c r="U128" s="4" t="s">
        <v>94</v>
      </c>
      <c r="V128" s="25" t="s">
        <v>1297</v>
      </c>
      <c r="W128" s="4"/>
      <c r="X128" s="4" t="s">
        <v>1298</v>
      </c>
      <c r="Y128" s="17">
        <f t="shared" si="1"/>
        <v>1</v>
      </c>
    </row>
    <row r="129" hidden="1">
      <c r="A129" s="20">
        <v>128.0</v>
      </c>
      <c r="B129" s="4" t="s">
        <v>1299</v>
      </c>
      <c r="C129" s="20">
        <v>1934.0</v>
      </c>
      <c r="D129" s="4" t="s">
        <v>1300</v>
      </c>
      <c r="E129" s="20">
        <v>105.0</v>
      </c>
      <c r="F129" s="4" t="s">
        <v>931</v>
      </c>
      <c r="G129" s="4" t="s">
        <v>247</v>
      </c>
      <c r="H129" s="4" t="s">
        <v>1301</v>
      </c>
      <c r="I129" s="4" t="s">
        <v>1302</v>
      </c>
      <c r="J129" s="4" t="s">
        <v>1303</v>
      </c>
      <c r="K129" s="4" t="s">
        <v>30</v>
      </c>
      <c r="L129" s="4" t="s">
        <v>31</v>
      </c>
      <c r="M129" s="4" t="s">
        <v>1304</v>
      </c>
      <c r="N129" s="4"/>
      <c r="O129" s="21">
        <v>8.2</v>
      </c>
      <c r="P129" s="22">
        <v>70807.0</v>
      </c>
      <c r="Q129" s="4" t="s">
        <v>1305</v>
      </c>
      <c r="R129" s="4" t="s">
        <v>34</v>
      </c>
      <c r="S129" s="4" t="s">
        <v>1306</v>
      </c>
      <c r="T129" s="23">
        <v>4360000.0</v>
      </c>
      <c r="U129" s="4" t="s">
        <v>1307</v>
      </c>
      <c r="V129" s="4"/>
      <c r="W129" s="4"/>
      <c r="X129" s="4" t="s">
        <v>1308</v>
      </c>
      <c r="Y129" s="17">
        <f t="shared" si="1"/>
        <v>1</v>
      </c>
    </row>
    <row r="130" hidden="1">
      <c r="A130" s="20">
        <v>129.0</v>
      </c>
      <c r="B130" s="4" t="s">
        <v>1309</v>
      </c>
      <c r="C130" s="20">
        <v>1996.0</v>
      </c>
      <c r="D130" s="24">
        <v>35189.0</v>
      </c>
      <c r="E130" s="20">
        <v>98.0</v>
      </c>
      <c r="F130" s="4" t="s">
        <v>258</v>
      </c>
      <c r="G130" s="4" t="s">
        <v>715</v>
      </c>
      <c r="H130" s="4" t="s">
        <v>401</v>
      </c>
      <c r="I130" s="4" t="s">
        <v>1310</v>
      </c>
      <c r="J130" s="4" t="s">
        <v>1311</v>
      </c>
      <c r="K130" s="4" t="s">
        <v>30</v>
      </c>
      <c r="L130" s="4" t="s">
        <v>69</v>
      </c>
      <c r="M130" s="4" t="s">
        <v>1312</v>
      </c>
      <c r="N130" s="17">
        <v>85.0</v>
      </c>
      <c r="O130" s="21">
        <v>8.1</v>
      </c>
      <c r="P130" s="22">
        <v>490860.0</v>
      </c>
      <c r="Q130" s="4" t="s">
        <v>1313</v>
      </c>
      <c r="R130" s="4" t="s">
        <v>34</v>
      </c>
      <c r="S130" s="4" t="s">
        <v>1314</v>
      </c>
      <c r="T130" s="23">
        <v>6.0611975E7</v>
      </c>
      <c r="U130" s="4" t="s">
        <v>579</v>
      </c>
      <c r="V130" s="25" t="s">
        <v>1315</v>
      </c>
      <c r="W130" s="4"/>
      <c r="X130" s="4" t="s">
        <v>1316</v>
      </c>
      <c r="Y130" s="17">
        <f t="shared" si="1"/>
        <v>1</v>
      </c>
    </row>
    <row r="131" hidden="1">
      <c r="A131" s="20">
        <v>130.0</v>
      </c>
      <c r="B131" s="4" t="s">
        <v>1317</v>
      </c>
      <c r="C131" s="20">
        <v>1999.0</v>
      </c>
      <c r="D131" s="24">
        <v>36319.0</v>
      </c>
      <c r="E131" s="20">
        <v>107.0</v>
      </c>
      <c r="F131" s="4" t="s">
        <v>1032</v>
      </c>
      <c r="G131" s="4" t="s">
        <v>902</v>
      </c>
      <c r="H131" s="4" t="s">
        <v>902</v>
      </c>
      <c r="I131" s="4" t="s">
        <v>1318</v>
      </c>
      <c r="J131" s="4" t="s">
        <v>1319</v>
      </c>
      <c r="K131" s="4" t="s">
        <v>1320</v>
      </c>
      <c r="L131" s="4" t="s">
        <v>31</v>
      </c>
      <c r="M131" s="4" t="s">
        <v>1321</v>
      </c>
      <c r="N131" s="17">
        <v>64.0</v>
      </c>
      <c r="O131" s="21">
        <v>8.1</v>
      </c>
      <c r="P131" s="22">
        <v>754842.0</v>
      </c>
      <c r="Q131" s="4" t="s">
        <v>1322</v>
      </c>
      <c r="R131" s="4" t="s">
        <v>34</v>
      </c>
      <c r="S131" s="4" t="s">
        <v>1323</v>
      </c>
      <c r="T131" s="23">
        <v>6.72806292E8</v>
      </c>
      <c r="U131" s="4" t="s">
        <v>1324</v>
      </c>
      <c r="V131" s="25" t="s">
        <v>1325</v>
      </c>
      <c r="W131" s="4"/>
      <c r="X131" s="4" t="s">
        <v>615</v>
      </c>
      <c r="Y131" s="17">
        <f t="shared" si="1"/>
        <v>1</v>
      </c>
    </row>
    <row r="132" hidden="1">
      <c r="A132" s="20">
        <v>131.0</v>
      </c>
      <c r="B132" s="4" t="s">
        <v>1326</v>
      </c>
      <c r="C132" s="20">
        <v>2003.0</v>
      </c>
      <c r="D132" s="4" t="s">
        <v>1327</v>
      </c>
      <c r="E132" s="20">
        <v>100.0</v>
      </c>
      <c r="F132" s="4" t="s">
        <v>794</v>
      </c>
      <c r="G132" s="4" t="s">
        <v>96</v>
      </c>
      <c r="H132" s="4" t="s">
        <v>1328</v>
      </c>
      <c r="I132" s="4" t="s">
        <v>1329</v>
      </c>
      <c r="J132" s="4" t="s">
        <v>1330</v>
      </c>
      <c r="K132" s="4" t="s">
        <v>30</v>
      </c>
      <c r="L132" s="4" t="s">
        <v>31</v>
      </c>
      <c r="M132" s="4" t="s">
        <v>1331</v>
      </c>
      <c r="N132" s="17">
        <v>90.0</v>
      </c>
      <c r="O132" s="21">
        <v>8.1</v>
      </c>
      <c r="P132" s="22">
        <v>756517.0</v>
      </c>
      <c r="Q132" s="4" t="s">
        <v>1332</v>
      </c>
      <c r="R132" s="4" t="s">
        <v>34</v>
      </c>
      <c r="S132" s="24">
        <v>41460.0</v>
      </c>
      <c r="T132" s="23">
        <v>9.40335536E8</v>
      </c>
      <c r="U132" s="4" t="s">
        <v>600</v>
      </c>
      <c r="V132" s="25" t="s">
        <v>1333</v>
      </c>
      <c r="W132" s="4"/>
      <c r="X132" s="4" t="s">
        <v>76</v>
      </c>
      <c r="Y132" s="17">
        <f t="shared" si="1"/>
        <v>3</v>
      </c>
    </row>
    <row r="133" hidden="1">
      <c r="A133" s="20">
        <v>132.0</v>
      </c>
      <c r="B133" s="4" t="s">
        <v>1334</v>
      </c>
      <c r="C133" s="20">
        <v>2009.0</v>
      </c>
      <c r="D133" s="24">
        <v>40060.0</v>
      </c>
      <c r="E133" s="20">
        <v>92.0</v>
      </c>
      <c r="F133" s="4" t="s">
        <v>1335</v>
      </c>
      <c r="G133" s="4" t="s">
        <v>37</v>
      </c>
      <c r="H133" s="4" t="s">
        <v>37</v>
      </c>
      <c r="I133" s="4" t="s">
        <v>1336</v>
      </c>
      <c r="J133" s="4" t="s">
        <v>1337</v>
      </c>
      <c r="K133" s="4" t="s">
        <v>1338</v>
      </c>
      <c r="L133" s="4" t="s">
        <v>1339</v>
      </c>
      <c r="M133" s="4" t="s">
        <v>1340</v>
      </c>
      <c r="N133" s="4"/>
      <c r="O133" s="21">
        <v>8.2</v>
      </c>
      <c r="P133" s="22">
        <v>129873.0</v>
      </c>
      <c r="Q133" s="4" t="s">
        <v>1341</v>
      </c>
      <c r="R133" s="4" t="s">
        <v>34</v>
      </c>
      <c r="S133" s="4" t="s">
        <v>1342</v>
      </c>
      <c r="T133" s="23">
        <v>1444617.0</v>
      </c>
      <c r="U133" s="4" t="s">
        <v>1343</v>
      </c>
      <c r="V133" s="25" t="s">
        <v>1344</v>
      </c>
      <c r="W133" s="4"/>
      <c r="X133" s="4" t="s">
        <v>767</v>
      </c>
      <c r="Y133" s="17">
        <f t="shared" si="1"/>
        <v>1</v>
      </c>
    </row>
    <row r="134" hidden="1">
      <c r="A134" s="20">
        <v>133.0</v>
      </c>
      <c r="B134" s="4" t="s">
        <v>1345</v>
      </c>
      <c r="C134" s="20">
        <v>2007.0</v>
      </c>
      <c r="D134" s="4" t="s">
        <v>1346</v>
      </c>
      <c r="E134" s="20">
        <v>122.0</v>
      </c>
      <c r="F134" s="4" t="s">
        <v>258</v>
      </c>
      <c r="G134" s="4" t="s">
        <v>401</v>
      </c>
      <c r="H134" s="4" t="s">
        <v>1347</v>
      </c>
      <c r="I134" s="4" t="s">
        <v>1348</v>
      </c>
      <c r="J134" s="4" t="s">
        <v>1349</v>
      </c>
      <c r="K134" s="4" t="s">
        <v>428</v>
      </c>
      <c r="L134" s="4" t="s">
        <v>31</v>
      </c>
      <c r="M134" s="4" t="s">
        <v>1350</v>
      </c>
      <c r="N134" s="17">
        <v>91.0</v>
      </c>
      <c r="O134" s="21">
        <v>8.1</v>
      </c>
      <c r="P134" s="22">
        <v>666081.0</v>
      </c>
      <c r="Q134" s="4" t="s">
        <v>1351</v>
      </c>
      <c r="R134" s="4" t="s">
        <v>34</v>
      </c>
      <c r="S134" s="24">
        <v>39998.0</v>
      </c>
      <c r="T134" s="23">
        <v>1.71627166E8</v>
      </c>
      <c r="U134" s="4" t="s">
        <v>123</v>
      </c>
      <c r="V134" s="25" t="s">
        <v>1352</v>
      </c>
      <c r="W134" s="4"/>
      <c r="X134" s="4" t="s">
        <v>979</v>
      </c>
      <c r="Y134" s="17">
        <f t="shared" si="1"/>
        <v>1</v>
      </c>
    </row>
    <row r="135" hidden="1">
      <c r="A135" s="20">
        <v>134.0</v>
      </c>
      <c r="B135" s="4" t="s">
        <v>1353</v>
      </c>
      <c r="C135" s="20">
        <v>2010.0</v>
      </c>
      <c r="D135" s="4" t="s">
        <v>1354</v>
      </c>
      <c r="E135" s="20">
        <v>98.0</v>
      </c>
      <c r="F135" s="4" t="s">
        <v>1355</v>
      </c>
      <c r="G135" s="4" t="s">
        <v>335</v>
      </c>
      <c r="H135" s="4" t="s">
        <v>1356</v>
      </c>
      <c r="I135" s="4" t="s">
        <v>1357</v>
      </c>
      <c r="J135" s="4" t="s">
        <v>1358</v>
      </c>
      <c r="K135" s="4" t="s">
        <v>30</v>
      </c>
      <c r="L135" s="4" t="s">
        <v>31</v>
      </c>
      <c r="M135" s="4" t="s">
        <v>1359</v>
      </c>
      <c r="N135" s="17">
        <v>74.0</v>
      </c>
      <c r="O135" s="21">
        <v>8.1</v>
      </c>
      <c r="P135" s="22">
        <v>528657.0</v>
      </c>
      <c r="Q135" s="4" t="s">
        <v>1360</v>
      </c>
      <c r="R135" s="4" t="s">
        <v>34</v>
      </c>
      <c r="S135" s="4" t="s">
        <v>1361</v>
      </c>
      <c r="T135" s="23">
        <v>4.94878759E8</v>
      </c>
      <c r="U135" s="4" t="s">
        <v>1362</v>
      </c>
      <c r="V135" s="25" t="s">
        <v>1363</v>
      </c>
      <c r="W135" s="4"/>
      <c r="X135" s="4" t="s">
        <v>532</v>
      </c>
      <c r="Y135" s="17">
        <f t="shared" si="1"/>
        <v>8</v>
      </c>
    </row>
    <row r="136" hidden="1">
      <c r="A136" s="20">
        <v>135.0</v>
      </c>
      <c r="B136" s="4" t="s">
        <v>1364</v>
      </c>
      <c r="C136" s="20">
        <v>2007.0</v>
      </c>
      <c r="D136" s="4" t="s">
        <v>1365</v>
      </c>
      <c r="E136" s="20">
        <v>158.0</v>
      </c>
      <c r="F136" s="4" t="s">
        <v>1366</v>
      </c>
      <c r="G136" s="4" t="s">
        <v>1049</v>
      </c>
      <c r="H136" s="4" t="s">
        <v>1367</v>
      </c>
      <c r="I136" s="4" t="s">
        <v>1368</v>
      </c>
      <c r="J136" s="4" t="s">
        <v>1369</v>
      </c>
      <c r="K136" s="4" t="s">
        <v>1370</v>
      </c>
      <c r="L136" s="4" t="s">
        <v>31</v>
      </c>
      <c r="M136" s="4" t="s">
        <v>1371</v>
      </c>
      <c r="N136" s="17">
        <v>92.0</v>
      </c>
      <c r="O136" s="21">
        <v>8.1</v>
      </c>
      <c r="P136" s="22">
        <v>402281.0</v>
      </c>
      <c r="Q136" s="4" t="s">
        <v>1372</v>
      </c>
      <c r="R136" s="4" t="s">
        <v>34</v>
      </c>
      <c r="S136" s="24">
        <v>39664.0</v>
      </c>
      <c r="T136" s="23">
        <v>7.6181545E7</v>
      </c>
      <c r="U136" s="4" t="s">
        <v>1373</v>
      </c>
      <c r="V136" s="25" t="s">
        <v>1374</v>
      </c>
      <c r="W136" s="4"/>
      <c r="X136" s="4" t="s">
        <v>1375</v>
      </c>
      <c r="Y136" s="17">
        <f t="shared" si="1"/>
        <v>1</v>
      </c>
    </row>
    <row r="137" hidden="1">
      <c r="A137" s="20">
        <v>136.0</v>
      </c>
      <c r="B137" s="4" t="s">
        <v>1376</v>
      </c>
      <c r="C137" s="20">
        <v>2007.0</v>
      </c>
      <c r="D137" s="4" t="s">
        <v>1377</v>
      </c>
      <c r="E137" s="20">
        <v>148.0</v>
      </c>
      <c r="F137" s="4" t="s">
        <v>708</v>
      </c>
      <c r="G137" s="4" t="s">
        <v>1316</v>
      </c>
      <c r="H137" s="4" t="s">
        <v>1378</v>
      </c>
      <c r="I137" s="4" t="s">
        <v>1379</v>
      </c>
      <c r="J137" s="4" t="s">
        <v>1380</v>
      </c>
      <c r="K137" s="4" t="s">
        <v>1381</v>
      </c>
      <c r="L137" s="4" t="s">
        <v>31</v>
      </c>
      <c r="M137" s="4" t="s">
        <v>1382</v>
      </c>
      <c r="N137" s="17">
        <v>73.0</v>
      </c>
      <c r="O137" s="21">
        <v>8.1</v>
      </c>
      <c r="P137" s="22">
        <v>461312.0</v>
      </c>
      <c r="Q137" s="4" t="s">
        <v>1383</v>
      </c>
      <c r="R137" s="4" t="s">
        <v>34</v>
      </c>
      <c r="S137" s="24">
        <v>39541.0</v>
      </c>
      <c r="T137" s="23">
        <v>5.6255142E7</v>
      </c>
      <c r="U137" s="4" t="s">
        <v>1373</v>
      </c>
      <c r="V137" s="25" t="s">
        <v>1384</v>
      </c>
      <c r="W137" s="4"/>
      <c r="X137" s="4" t="s">
        <v>87</v>
      </c>
      <c r="Y137" s="17">
        <f t="shared" si="1"/>
        <v>7</v>
      </c>
    </row>
    <row r="138" hidden="1">
      <c r="A138" s="20">
        <v>137.0</v>
      </c>
      <c r="B138" s="4" t="s">
        <v>1385</v>
      </c>
      <c r="C138" s="20">
        <v>2003.0</v>
      </c>
      <c r="D138" s="24">
        <v>37904.0</v>
      </c>
      <c r="E138" s="20">
        <v>111.0</v>
      </c>
      <c r="F138" s="4" t="s">
        <v>1386</v>
      </c>
      <c r="G138" s="4" t="s">
        <v>115</v>
      </c>
      <c r="H138" s="4" t="s">
        <v>1387</v>
      </c>
      <c r="I138" s="4" t="s">
        <v>1388</v>
      </c>
      <c r="J138" s="4" t="s">
        <v>1389</v>
      </c>
      <c r="K138" s="4" t="s">
        <v>177</v>
      </c>
      <c r="L138" s="4" t="s">
        <v>31</v>
      </c>
      <c r="M138" s="4" t="s">
        <v>1390</v>
      </c>
      <c r="N138" s="17">
        <v>69.0</v>
      </c>
      <c r="O138" s="21">
        <v>8.1</v>
      </c>
      <c r="P138" s="22">
        <v>791579.0</v>
      </c>
      <c r="Q138" s="4" t="s">
        <v>1391</v>
      </c>
      <c r="R138" s="4" t="s">
        <v>34</v>
      </c>
      <c r="S138" s="4" t="s">
        <v>1392</v>
      </c>
      <c r="T138" s="23">
        <v>1.80949045E8</v>
      </c>
      <c r="U138" s="4" t="s">
        <v>123</v>
      </c>
      <c r="V138" s="25" t="s">
        <v>1393</v>
      </c>
      <c r="W138" s="4"/>
      <c r="X138" s="4" t="s">
        <v>1265</v>
      </c>
      <c r="Y138" s="17">
        <f t="shared" si="1"/>
        <v>1</v>
      </c>
    </row>
    <row r="139">
      <c r="A139" s="20">
        <v>138.0</v>
      </c>
      <c r="B139" s="4" t="s">
        <v>1394</v>
      </c>
      <c r="C139" s="20">
        <v>2014.0</v>
      </c>
      <c r="D139" s="24">
        <v>41708.0</v>
      </c>
      <c r="E139" s="20">
        <v>149.0</v>
      </c>
      <c r="F139" s="4" t="s">
        <v>237</v>
      </c>
      <c r="G139" s="4" t="s">
        <v>128</v>
      </c>
      <c r="H139" s="4" t="s">
        <v>1395</v>
      </c>
      <c r="I139" s="4" t="s">
        <v>1396</v>
      </c>
      <c r="J139" s="4" t="s">
        <v>1397</v>
      </c>
      <c r="K139" s="4" t="s">
        <v>30</v>
      </c>
      <c r="L139" s="4" t="s">
        <v>31</v>
      </c>
      <c r="M139" s="4" t="s">
        <v>1398</v>
      </c>
      <c r="N139" s="17">
        <v>79.0</v>
      </c>
      <c r="O139" s="21">
        <v>8.1</v>
      </c>
      <c r="P139" s="22">
        <v>640332.0</v>
      </c>
      <c r="Q139" s="4" t="s">
        <v>1399</v>
      </c>
      <c r="R139" s="4" t="s">
        <v>34</v>
      </c>
      <c r="S139" s="4" t="s">
        <v>1400</v>
      </c>
      <c r="T139" s="23">
        <v>3.69330363E8</v>
      </c>
      <c r="U139" s="4" t="s">
        <v>135</v>
      </c>
      <c r="V139" s="25" t="s">
        <v>1401</v>
      </c>
      <c r="W139" s="4"/>
      <c r="X139" s="4" t="s">
        <v>1402</v>
      </c>
      <c r="Y139" s="17">
        <f t="shared" si="1"/>
        <v>1</v>
      </c>
      <c r="Z139" s="17" t="str">
        <f> LEFT(F139,Find(",",F139)-1)</f>
        <v>Crime</v>
      </c>
    </row>
    <row r="140" hidden="1">
      <c r="A140" s="20">
        <v>139.0</v>
      </c>
      <c r="B140" s="4" t="s">
        <v>1403</v>
      </c>
      <c r="C140" s="20">
        <v>1979.0</v>
      </c>
      <c r="D140" s="4" t="s">
        <v>1404</v>
      </c>
      <c r="E140" s="20">
        <v>94.0</v>
      </c>
      <c r="F140" s="4" t="s">
        <v>531</v>
      </c>
      <c r="G140" s="4" t="s">
        <v>1405</v>
      </c>
      <c r="H140" s="4" t="s">
        <v>1406</v>
      </c>
      <c r="I140" s="4" t="s">
        <v>1407</v>
      </c>
      <c r="J140" s="4" t="s">
        <v>1408</v>
      </c>
      <c r="K140" s="4" t="s">
        <v>1409</v>
      </c>
      <c r="L140" s="4" t="s">
        <v>881</v>
      </c>
      <c r="M140" s="4"/>
      <c r="N140" s="17">
        <v>75.0</v>
      </c>
      <c r="O140" s="21">
        <v>8.1</v>
      </c>
      <c r="P140" s="22">
        <v>291865.0</v>
      </c>
      <c r="Q140" s="4" t="s">
        <v>1410</v>
      </c>
      <c r="R140" s="4" t="s">
        <v>34</v>
      </c>
      <c r="S140" s="4" t="s">
        <v>1411</v>
      </c>
      <c r="T140" s="23">
        <v>2.0045115E7</v>
      </c>
      <c r="U140" s="4" t="s">
        <v>180</v>
      </c>
      <c r="V140" s="25" t="s">
        <v>1412</v>
      </c>
      <c r="W140" s="4"/>
      <c r="X140" s="4" t="s">
        <v>1413</v>
      </c>
      <c r="Y140" s="17">
        <f t="shared" si="1"/>
        <v>1</v>
      </c>
    </row>
    <row r="141" hidden="1">
      <c r="A141" s="20">
        <v>140.0</v>
      </c>
      <c r="B141" s="4" t="s">
        <v>1414</v>
      </c>
      <c r="C141" s="20">
        <v>1976.0</v>
      </c>
      <c r="D141" s="4" t="s">
        <v>1415</v>
      </c>
      <c r="E141" s="20">
        <v>121.0</v>
      </c>
      <c r="F141" s="4" t="s">
        <v>127</v>
      </c>
      <c r="G141" s="4" t="s">
        <v>76</v>
      </c>
      <c r="H141" s="4" t="s">
        <v>1416</v>
      </c>
      <c r="I141" s="4" t="s">
        <v>1417</v>
      </c>
      <c r="J141" s="4" t="s">
        <v>1418</v>
      </c>
      <c r="K141" s="4" t="s">
        <v>30</v>
      </c>
      <c r="L141" s="4" t="s">
        <v>31</v>
      </c>
      <c r="M141" s="4" t="s">
        <v>1419</v>
      </c>
      <c r="N141" s="17">
        <v>88.0</v>
      </c>
      <c r="O141" s="21">
        <v>8.1</v>
      </c>
      <c r="P141" s="22">
        <v>111892.0</v>
      </c>
      <c r="Q141" s="4" t="s">
        <v>1420</v>
      </c>
      <c r="R141" s="4" t="s">
        <v>34</v>
      </c>
      <c r="S141" s="4" t="s">
        <v>1027</v>
      </c>
      <c r="T141" s="23">
        <v>2.3689877E7</v>
      </c>
      <c r="U141" s="4" t="s">
        <v>1421</v>
      </c>
      <c r="V141" s="4"/>
      <c r="W141" s="4"/>
      <c r="X141" s="4" t="s">
        <v>1422</v>
      </c>
      <c r="Y141" s="17">
        <f t="shared" si="1"/>
        <v>1</v>
      </c>
    </row>
    <row r="142" hidden="1">
      <c r="A142" s="20">
        <v>141.0</v>
      </c>
      <c r="B142" s="4" t="s">
        <v>1423</v>
      </c>
      <c r="C142" s="20">
        <v>2010.0</v>
      </c>
      <c r="D142" s="4" t="s">
        <v>1424</v>
      </c>
      <c r="E142" s="20">
        <v>138.0</v>
      </c>
      <c r="F142" s="4" t="s">
        <v>395</v>
      </c>
      <c r="G142" s="4" t="s">
        <v>205</v>
      </c>
      <c r="H142" s="4" t="s">
        <v>1425</v>
      </c>
      <c r="I142" s="4" t="s">
        <v>1426</v>
      </c>
      <c r="J142" s="4" t="s">
        <v>1427</v>
      </c>
      <c r="K142" s="4" t="s">
        <v>576</v>
      </c>
      <c r="L142" s="4" t="s">
        <v>31</v>
      </c>
      <c r="M142" s="4" t="s">
        <v>1428</v>
      </c>
      <c r="N142" s="17">
        <v>63.0</v>
      </c>
      <c r="O142" s="21">
        <v>8.1</v>
      </c>
      <c r="P142" s="22">
        <v>862078.0</v>
      </c>
      <c r="Q142" s="4" t="s">
        <v>1429</v>
      </c>
      <c r="R142" s="4" t="s">
        <v>34</v>
      </c>
      <c r="S142" s="24">
        <v>40396.0</v>
      </c>
      <c r="T142" s="23">
        <v>2.94804195E8</v>
      </c>
      <c r="U142" s="4" t="s">
        <v>1197</v>
      </c>
      <c r="V142" s="25" t="s">
        <v>1430</v>
      </c>
      <c r="W142" s="4"/>
      <c r="X142" s="4" t="s">
        <v>876</v>
      </c>
      <c r="Y142" s="17">
        <f t="shared" si="1"/>
        <v>1</v>
      </c>
    </row>
    <row r="143" hidden="1">
      <c r="A143" s="20">
        <v>142.0</v>
      </c>
      <c r="B143" s="4" t="s">
        <v>1431</v>
      </c>
      <c r="C143" s="20">
        <v>1993.0</v>
      </c>
      <c r="D143" s="4" t="s">
        <v>1432</v>
      </c>
      <c r="E143" s="20">
        <v>133.0</v>
      </c>
      <c r="F143" s="4" t="s">
        <v>1150</v>
      </c>
      <c r="G143" s="4" t="s">
        <v>706</v>
      </c>
      <c r="H143" s="4" t="s">
        <v>1433</v>
      </c>
      <c r="I143" s="4" t="s">
        <v>1434</v>
      </c>
      <c r="J143" s="4" t="s">
        <v>1435</v>
      </c>
      <c r="K143" s="4" t="s">
        <v>30</v>
      </c>
      <c r="L143" s="4" t="s">
        <v>1436</v>
      </c>
      <c r="M143" s="4" t="s">
        <v>1437</v>
      </c>
      <c r="N143" s="17">
        <v>84.0</v>
      </c>
      <c r="O143" s="21">
        <v>8.1</v>
      </c>
      <c r="P143" s="22">
        <v>119905.0</v>
      </c>
      <c r="Q143" s="4" t="s">
        <v>1438</v>
      </c>
      <c r="R143" s="4" t="s">
        <v>34</v>
      </c>
      <c r="S143" s="24">
        <v>35983.0</v>
      </c>
      <c r="T143" s="23">
        <v>2.501041E7</v>
      </c>
      <c r="U143" s="4" t="s">
        <v>94</v>
      </c>
      <c r="V143" s="4"/>
      <c r="W143" s="4"/>
      <c r="X143" s="4" t="s">
        <v>1405</v>
      </c>
      <c r="Y143" s="17">
        <f t="shared" si="1"/>
        <v>1</v>
      </c>
    </row>
    <row r="144">
      <c r="A144" s="20">
        <v>143.0</v>
      </c>
      <c r="B144" s="4" t="s">
        <v>1439</v>
      </c>
      <c r="C144" s="20">
        <v>2013.0</v>
      </c>
      <c r="D144" s="4" t="s">
        <v>1440</v>
      </c>
      <c r="E144" s="20">
        <v>123.0</v>
      </c>
      <c r="F144" s="4" t="s">
        <v>1441</v>
      </c>
      <c r="G144" s="4" t="s">
        <v>1151</v>
      </c>
      <c r="H144" s="4" t="s">
        <v>1442</v>
      </c>
      <c r="I144" s="4" t="s">
        <v>1443</v>
      </c>
      <c r="J144" s="4" t="s">
        <v>1444</v>
      </c>
      <c r="K144" s="4" t="s">
        <v>1445</v>
      </c>
      <c r="L144" s="4" t="s">
        <v>1446</v>
      </c>
      <c r="M144" s="4" t="s">
        <v>1447</v>
      </c>
      <c r="N144" s="17">
        <v>75.0</v>
      </c>
      <c r="O144" s="21">
        <v>8.1</v>
      </c>
      <c r="P144" s="22">
        <v>341336.0</v>
      </c>
      <c r="Q144" s="4" t="s">
        <v>1448</v>
      </c>
      <c r="R144" s="4" t="s">
        <v>34</v>
      </c>
      <c r="S144" s="4" t="s">
        <v>1449</v>
      </c>
      <c r="T144" s="23">
        <v>9.0247624E7</v>
      </c>
      <c r="U144" s="4" t="s">
        <v>94</v>
      </c>
      <c r="V144" s="25" t="s">
        <v>1450</v>
      </c>
      <c r="W144" s="4"/>
      <c r="X144" s="4" t="s">
        <v>1451</v>
      </c>
      <c r="Y144" s="17">
        <f t="shared" si="1"/>
        <v>1</v>
      </c>
      <c r="Z144" s="17" t="str">
        <f> LEFT(F144,Find(",",F144)-1)</f>
        <v>Action</v>
      </c>
    </row>
    <row r="145" hidden="1">
      <c r="A145" s="20">
        <v>144.0</v>
      </c>
      <c r="B145" s="4" t="s">
        <v>1452</v>
      </c>
      <c r="C145" s="20">
        <v>2004.0</v>
      </c>
      <c r="D145" s="24">
        <v>38444.0</v>
      </c>
      <c r="E145" s="20">
        <v>121.0</v>
      </c>
      <c r="F145" s="4" t="s">
        <v>86</v>
      </c>
      <c r="G145" s="4" t="s">
        <v>1413</v>
      </c>
      <c r="H145" s="4" t="s">
        <v>1453</v>
      </c>
      <c r="I145" s="4" t="s">
        <v>1454</v>
      </c>
      <c r="J145" s="4" t="s">
        <v>1455</v>
      </c>
      <c r="K145" s="4" t="s">
        <v>354</v>
      </c>
      <c r="L145" s="4" t="s">
        <v>1456</v>
      </c>
      <c r="M145" s="4" t="s">
        <v>1457</v>
      </c>
      <c r="N145" s="17">
        <v>79.0</v>
      </c>
      <c r="O145" s="21">
        <v>8.1</v>
      </c>
      <c r="P145" s="22">
        <v>282079.0</v>
      </c>
      <c r="Q145" s="4" t="s">
        <v>1458</v>
      </c>
      <c r="R145" s="4" t="s">
        <v>34</v>
      </c>
      <c r="S145" s="24">
        <v>38690.0</v>
      </c>
      <c r="T145" s="23">
        <v>3.3882243E7</v>
      </c>
      <c r="U145" s="4" t="s">
        <v>579</v>
      </c>
      <c r="V145" s="25" t="s">
        <v>1459</v>
      </c>
      <c r="W145" s="4"/>
      <c r="X145" s="4" t="s">
        <v>1460</v>
      </c>
      <c r="Y145" s="17">
        <f t="shared" si="1"/>
        <v>1</v>
      </c>
    </row>
    <row r="146" hidden="1">
      <c r="A146" s="20">
        <v>145.0</v>
      </c>
      <c r="B146" s="4" t="s">
        <v>1461</v>
      </c>
      <c r="C146" s="20">
        <v>1986.0</v>
      </c>
      <c r="D146" s="24">
        <v>31930.0</v>
      </c>
      <c r="E146" s="20">
        <v>120.0</v>
      </c>
      <c r="F146" s="4" t="s">
        <v>290</v>
      </c>
      <c r="G146" s="4" t="s">
        <v>1011</v>
      </c>
      <c r="H146" s="4" t="s">
        <v>1011</v>
      </c>
      <c r="I146" s="4" t="s">
        <v>1462</v>
      </c>
      <c r="J146" s="4" t="s">
        <v>1463</v>
      </c>
      <c r="K146" s="4" t="s">
        <v>815</v>
      </c>
      <c r="L146" s="4" t="s">
        <v>524</v>
      </c>
      <c r="M146" s="4" t="s">
        <v>1464</v>
      </c>
      <c r="N146" s="17">
        <v>92.0</v>
      </c>
      <c r="O146" s="21">
        <v>8.1</v>
      </c>
      <c r="P146" s="22">
        <v>311879.0</v>
      </c>
      <c r="Q146" s="4" t="s">
        <v>1465</v>
      </c>
      <c r="R146" s="4" t="s">
        <v>34</v>
      </c>
      <c r="S146" s="24">
        <v>35685.0</v>
      </c>
      <c r="T146" s="23">
        <v>1.38530565E8</v>
      </c>
      <c r="U146" s="4" t="s">
        <v>1466</v>
      </c>
      <c r="V146" s="4"/>
      <c r="W146" s="4"/>
      <c r="X146" s="4" t="s">
        <v>1467</v>
      </c>
      <c r="Y146" s="17">
        <f t="shared" si="1"/>
        <v>1</v>
      </c>
    </row>
    <row r="147">
      <c r="A147" s="20">
        <v>146.0</v>
      </c>
      <c r="B147" s="4" t="s">
        <v>1468</v>
      </c>
      <c r="C147" s="20">
        <v>2014.0</v>
      </c>
      <c r="D147" s="24">
        <v>41924.0</v>
      </c>
      <c r="E147" s="20">
        <v>93.0</v>
      </c>
      <c r="F147" s="4" t="s">
        <v>593</v>
      </c>
      <c r="G147" s="4" t="s">
        <v>1469</v>
      </c>
      <c r="H147" s="4" t="s">
        <v>1470</v>
      </c>
      <c r="I147" s="4" t="s">
        <v>1471</v>
      </c>
      <c r="J147" s="4" t="s">
        <v>1472</v>
      </c>
      <c r="K147" s="4" t="s">
        <v>1473</v>
      </c>
      <c r="L147" s="4" t="s">
        <v>1474</v>
      </c>
      <c r="M147" s="4" t="s">
        <v>1475</v>
      </c>
      <c r="N147" s="17">
        <v>85.0</v>
      </c>
      <c r="O147" s="21">
        <v>8.1</v>
      </c>
      <c r="P147" s="22">
        <v>33478.0</v>
      </c>
      <c r="Q147" s="4" t="s">
        <v>1476</v>
      </c>
      <c r="R147" s="4" t="s">
        <v>34</v>
      </c>
      <c r="S147" s="4" t="s">
        <v>1477</v>
      </c>
      <c r="T147" s="23">
        <v>857524.0</v>
      </c>
      <c r="U147" s="4" t="s">
        <v>1478</v>
      </c>
      <c r="V147" s="25" t="s">
        <v>1479</v>
      </c>
      <c r="W147" s="4"/>
      <c r="X147" s="4" t="s">
        <v>1480</v>
      </c>
      <c r="Y147" s="17">
        <f t="shared" si="1"/>
        <v>1</v>
      </c>
      <c r="Z147" s="17" t="str">
        <f> LEFT(F147,Find(",",F147)-1)</f>
        <v>Animation</v>
      </c>
    </row>
    <row r="148" hidden="1">
      <c r="A148" s="20">
        <v>147.0</v>
      </c>
      <c r="B148" s="4" t="s">
        <v>1481</v>
      </c>
      <c r="C148" s="20">
        <v>1959.0</v>
      </c>
      <c r="D148" s="4" t="s">
        <v>1482</v>
      </c>
      <c r="E148" s="20">
        <v>212.0</v>
      </c>
      <c r="F148" s="4" t="s">
        <v>995</v>
      </c>
      <c r="G148" s="4" t="s">
        <v>1483</v>
      </c>
      <c r="H148" s="4" t="s">
        <v>1484</v>
      </c>
      <c r="I148" s="4" t="s">
        <v>1485</v>
      </c>
      <c r="J148" s="4" t="s">
        <v>1486</v>
      </c>
      <c r="K148" s="4" t="s">
        <v>30</v>
      </c>
      <c r="L148" s="4" t="s">
        <v>31</v>
      </c>
      <c r="M148" s="4" t="s">
        <v>1487</v>
      </c>
      <c r="N148" s="17">
        <v>90.0</v>
      </c>
      <c r="O148" s="21">
        <v>8.1</v>
      </c>
      <c r="P148" s="22">
        <v>175529.0</v>
      </c>
      <c r="Q148" s="4" t="s">
        <v>1488</v>
      </c>
      <c r="R148" s="4" t="s">
        <v>34</v>
      </c>
      <c r="S148" s="4" t="s">
        <v>1489</v>
      </c>
      <c r="T148" s="30" t="e">
        <v>#N/A</v>
      </c>
      <c r="U148" s="4" t="s">
        <v>579</v>
      </c>
      <c r="V148" s="4"/>
      <c r="W148" s="4"/>
      <c r="X148" s="4" t="s">
        <v>1469</v>
      </c>
      <c r="Y148" s="17">
        <f t="shared" si="1"/>
        <v>1</v>
      </c>
    </row>
    <row r="149" hidden="1">
      <c r="A149" s="20">
        <v>148.0</v>
      </c>
      <c r="B149" s="4" t="s">
        <v>1490</v>
      </c>
      <c r="C149" s="20">
        <v>1986.0</v>
      </c>
      <c r="D149" s="4" t="s">
        <v>1491</v>
      </c>
      <c r="E149" s="20">
        <v>89.0</v>
      </c>
      <c r="F149" s="4" t="s">
        <v>1492</v>
      </c>
      <c r="G149" s="4" t="s">
        <v>1199</v>
      </c>
      <c r="H149" s="4" t="s">
        <v>1493</v>
      </c>
      <c r="I149" s="4" t="s">
        <v>1494</v>
      </c>
      <c r="J149" s="4" t="s">
        <v>1495</v>
      </c>
      <c r="K149" s="4" t="s">
        <v>30</v>
      </c>
      <c r="L149" s="4" t="s">
        <v>31</v>
      </c>
      <c r="M149" s="4" t="s">
        <v>1496</v>
      </c>
      <c r="N149" s="17">
        <v>75.0</v>
      </c>
      <c r="O149" s="21">
        <v>8.1</v>
      </c>
      <c r="P149" s="22">
        <v>292157.0</v>
      </c>
      <c r="Q149" s="4" t="s">
        <v>1497</v>
      </c>
      <c r="R149" s="4" t="s">
        <v>34</v>
      </c>
      <c r="S149" s="4" t="s">
        <v>651</v>
      </c>
      <c r="T149" s="23">
        <v>5.2287414E7</v>
      </c>
      <c r="U149" s="4" t="s">
        <v>1498</v>
      </c>
      <c r="V149" s="4"/>
      <c r="W149" s="4"/>
      <c r="X149" s="4" t="s">
        <v>318</v>
      </c>
      <c r="Y149" s="17">
        <f t="shared" si="1"/>
        <v>1</v>
      </c>
    </row>
    <row r="150" hidden="1">
      <c r="A150" s="20">
        <v>149.0</v>
      </c>
      <c r="B150" s="4" t="s">
        <v>1499</v>
      </c>
      <c r="C150" s="20">
        <v>2009.0</v>
      </c>
      <c r="D150" s="24">
        <v>40515.0</v>
      </c>
      <c r="E150" s="20">
        <v>93.0</v>
      </c>
      <c r="F150" s="4" t="s">
        <v>1500</v>
      </c>
      <c r="G150" s="4" t="s">
        <v>855</v>
      </c>
      <c r="H150" s="4" t="s">
        <v>1501</v>
      </c>
      <c r="I150" s="4" t="s">
        <v>1502</v>
      </c>
      <c r="J150" s="4" t="s">
        <v>1503</v>
      </c>
      <c r="K150" s="4" t="s">
        <v>1213</v>
      </c>
      <c r="L150" s="4" t="s">
        <v>524</v>
      </c>
      <c r="M150" s="4" t="s">
        <v>1504</v>
      </c>
      <c r="N150" s="4"/>
      <c r="O150" s="21">
        <v>8.1</v>
      </c>
      <c r="P150" s="22">
        <v>179414.0</v>
      </c>
      <c r="Q150" s="4" t="s">
        <v>1505</v>
      </c>
      <c r="R150" s="4" t="s">
        <v>34</v>
      </c>
      <c r="S150" s="24">
        <v>40424.0</v>
      </c>
      <c r="T150" s="23">
        <v>4.6514211E7</v>
      </c>
      <c r="U150" s="4" t="s">
        <v>1506</v>
      </c>
      <c r="V150" s="25" t="s">
        <v>1507</v>
      </c>
      <c r="W150" s="4"/>
      <c r="X150" s="4" t="s">
        <v>1508</v>
      </c>
      <c r="Y150" s="17">
        <f t="shared" si="1"/>
        <v>1</v>
      </c>
    </row>
    <row r="151" hidden="1">
      <c r="A151" s="20">
        <v>150.0</v>
      </c>
      <c r="B151" s="4" t="s">
        <v>1509</v>
      </c>
      <c r="C151" s="20">
        <v>1949.0</v>
      </c>
      <c r="D151" s="4" t="s">
        <v>1510</v>
      </c>
      <c r="E151" s="20">
        <v>106.0</v>
      </c>
      <c r="F151" s="4" t="s">
        <v>850</v>
      </c>
      <c r="G151" s="4" t="s">
        <v>1220</v>
      </c>
      <c r="H151" s="4" t="s">
        <v>1511</v>
      </c>
      <c r="I151" s="4" t="s">
        <v>1512</v>
      </c>
      <c r="J151" s="4" t="s">
        <v>1513</v>
      </c>
      <c r="K151" s="4" t="s">
        <v>30</v>
      </c>
      <c r="L151" s="4" t="s">
        <v>881</v>
      </c>
      <c r="M151" s="4" t="s">
        <v>1206</v>
      </c>
      <c r="N151" s="4"/>
      <c r="O151" s="21">
        <v>8.1</v>
      </c>
      <c r="P151" s="22">
        <v>29245.0</v>
      </c>
      <c r="Q151" s="4" t="s">
        <v>1514</v>
      </c>
      <c r="R151" s="4" t="s">
        <v>34</v>
      </c>
      <c r="S151" s="24">
        <v>37538.0</v>
      </c>
      <c r="T151" s="23">
        <v>420000.0</v>
      </c>
      <c r="U151" s="4" t="s">
        <v>1515</v>
      </c>
      <c r="V151" s="4"/>
      <c r="W151" s="4"/>
      <c r="X151" s="4" t="s">
        <v>1224</v>
      </c>
      <c r="Y151" s="17">
        <f t="shared" si="1"/>
        <v>1</v>
      </c>
    </row>
    <row r="152" hidden="1">
      <c r="A152" s="20">
        <v>151.0</v>
      </c>
      <c r="B152" s="4" t="s">
        <v>1516</v>
      </c>
      <c r="C152" s="20">
        <v>1941.0</v>
      </c>
      <c r="D152" s="4" t="s">
        <v>1517</v>
      </c>
      <c r="E152" s="20">
        <v>100.0</v>
      </c>
      <c r="F152" s="4" t="s">
        <v>1518</v>
      </c>
      <c r="G152" s="4" t="s">
        <v>764</v>
      </c>
      <c r="H152" s="4" t="s">
        <v>1519</v>
      </c>
      <c r="I152" s="4" t="s">
        <v>1520</v>
      </c>
      <c r="J152" s="4" t="s">
        <v>1521</v>
      </c>
      <c r="K152" s="4" t="s">
        <v>30</v>
      </c>
      <c r="L152" s="4" t="s">
        <v>31</v>
      </c>
      <c r="M152" s="4" t="s">
        <v>1522</v>
      </c>
      <c r="N152" s="4"/>
      <c r="O152" s="21">
        <v>8.1</v>
      </c>
      <c r="P152" s="22">
        <v>122177.0</v>
      </c>
      <c r="Q152" s="4" t="s">
        <v>1523</v>
      </c>
      <c r="R152" s="4" t="s">
        <v>34</v>
      </c>
      <c r="S152" s="4" t="s">
        <v>346</v>
      </c>
      <c r="T152" s="23">
        <v>1000000.0</v>
      </c>
      <c r="U152" s="4" t="s">
        <v>213</v>
      </c>
      <c r="V152" s="4"/>
      <c r="W152" s="4"/>
      <c r="X152" s="4" t="s">
        <v>1524</v>
      </c>
      <c r="Y152" s="17">
        <f t="shared" si="1"/>
        <v>1</v>
      </c>
    </row>
    <row r="153" hidden="1">
      <c r="A153" s="20">
        <v>152.0</v>
      </c>
      <c r="B153" s="4" t="s">
        <v>1525</v>
      </c>
      <c r="C153" s="20">
        <v>1969.0</v>
      </c>
      <c r="D153" s="4" t="s">
        <v>1526</v>
      </c>
      <c r="E153" s="20">
        <v>110.0</v>
      </c>
      <c r="F153" s="4" t="s">
        <v>1527</v>
      </c>
      <c r="G153" s="4" t="s">
        <v>540</v>
      </c>
      <c r="H153" s="4" t="s">
        <v>1528</v>
      </c>
      <c r="I153" s="4" t="s">
        <v>1529</v>
      </c>
      <c r="J153" s="4" t="s">
        <v>1530</v>
      </c>
      <c r="K153" s="4" t="s">
        <v>428</v>
      </c>
      <c r="L153" s="4" t="s">
        <v>31</v>
      </c>
      <c r="M153" s="4" t="s">
        <v>1531</v>
      </c>
      <c r="N153" s="17">
        <v>58.0</v>
      </c>
      <c r="O153" s="21">
        <v>8.1</v>
      </c>
      <c r="P153" s="22">
        <v>163664.0</v>
      </c>
      <c r="Q153" s="4" t="s">
        <v>1532</v>
      </c>
      <c r="R153" s="4" t="s">
        <v>34</v>
      </c>
      <c r="S153" s="4" t="s">
        <v>1027</v>
      </c>
      <c r="T153" s="23">
        <v>1.02308889E8</v>
      </c>
      <c r="U153" s="4" t="s">
        <v>135</v>
      </c>
      <c r="V153" s="4"/>
      <c r="W153" s="4"/>
      <c r="X153" s="4" t="s">
        <v>1533</v>
      </c>
      <c r="Y153" s="17">
        <f t="shared" si="1"/>
        <v>1</v>
      </c>
    </row>
    <row r="154" hidden="1">
      <c r="A154" s="20">
        <v>153.0</v>
      </c>
      <c r="B154" s="4" t="s">
        <v>1534</v>
      </c>
      <c r="C154" s="20">
        <v>1998.0</v>
      </c>
      <c r="D154" s="4" t="s">
        <v>1535</v>
      </c>
      <c r="E154" s="20">
        <v>165.0</v>
      </c>
      <c r="F154" s="4" t="s">
        <v>1536</v>
      </c>
      <c r="G154" s="4" t="s">
        <v>549</v>
      </c>
      <c r="H154" s="4" t="s">
        <v>1537</v>
      </c>
      <c r="I154" s="4" t="s">
        <v>1538</v>
      </c>
      <c r="J154" s="4" t="s">
        <v>1539</v>
      </c>
      <c r="K154" s="4" t="s">
        <v>354</v>
      </c>
      <c r="L154" s="4" t="s">
        <v>1540</v>
      </c>
      <c r="M154" s="4" t="s">
        <v>1541</v>
      </c>
      <c r="N154" s="17">
        <v>58.0</v>
      </c>
      <c r="O154" s="21">
        <v>8.1</v>
      </c>
      <c r="P154" s="22">
        <v>44192.0</v>
      </c>
      <c r="Q154" s="4" t="s">
        <v>1542</v>
      </c>
      <c r="R154" s="4" t="s">
        <v>34</v>
      </c>
      <c r="S154" s="24">
        <v>37352.0</v>
      </c>
      <c r="T154" s="23">
        <v>259127.0</v>
      </c>
      <c r="U154" s="4" t="s">
        <v>1543</v>
      </c>
      <c r="V154" s="4"/>
      <c r="W154" s="4"/>
      <c r="X154" s="4" t="s">
        <v>1483</v>
      </c>
      <c r="Y154" s="17">
        <f t="shared" si="1"/>
        <v>3</v>
      </c>
    </row>
    <row r="155">
      <c r="A155" s="20">
        <v>154.0</v>
      </c>
      <c r="B155" s="4" t="s">
        <v>1544</v>
      </c>
      <c r="C155" s="20">
        <v>2015.0</v>
      </c>
      <c r="D155" s="4" t="s">
        <v>1545</v>
      </c>
      <c r="E155" s="20">
        <v>128.0</v>
      </c>
      <c r="F155" s="4" t="s">
        <v>1546</v>
      </c>
      <c r="G155" s="4" t="s">
        <v>1480</v>
      </c>
      <c r="H155" s="4" t="s">
        <v>1547</v>
      </c>
      <c r="I155" s="4" t="s">
        <v>1548</v>
      </c>
      <c r="J155" s="4" t="s">
        <v>1549</v>
      </c>
      <c r="K155" s="4" t="s">
        <v>30</v>
      </c>
      <c r="L155" s="4" t="s">
        <v>1550</v>
      </c>
      <c r="M155" s="4" t="s">
        <v>1551</v>
      </c>
      <c r="N155" s="17">
        <v>93.0</v>
      </c>
      <c r="O155" s="21">
        <v>8.1</v>
      </c>
      <c r="P155" s="22">
        <v>274216.0</v>
      </c>
      <c r="Q155" s="4" t="s">
        <v>1552</v>
      </c>
      <c r="R155" s="4" t="s">
        <v>34</v>
      </c>
      <c r="S155" s="4" t="s">
        <v>1553</v>
      </c>
      <c r="T155" s="23">
        <v>9.8275238E7</v>
      </c>
      <c r="U155" s="4" t="s">
        <v>1554</v>
      </c>
      <c r="V155" s="25" t="s">
        <v>1555</v>
      </c>
      <c r="W155" s="4"/>
      <c r="X155" s="4" t="s">
        <v>1556</v>
      </c>
      <c r="Y155" s="17">
        <f t="shared" si="1"/>
        <v>1</v>
      </c>
      <c r="Z155" s="17" t="str">
        <f> LEFT(F155,Find(",",F155)-1)</f>
        <v>Crime</v>
      </c>
    </row>
    <row r="156" hidden="1">
      <c r="A156" s="20">
        <v>155.0</v>
      </c>
      <c r="B156" s="4" t="s">
        <v>1557</v>
      </c>
      <c r="C156" s="20">
        <v>1945.0</v>
      </c>
      <c r="D156" s="4" t="s">
        <v>1558</v>
      </c>
      <c r="E156" s="20">
        <v>86.0</v>
      </c>
      <c r="F156" s="4" t="s">
        <v>604</v>
      </c>
      <c r="G156" s="4" t="s">
        <v>304</v>
      </c>
      <c r="H156" s="4"/>
      <c r="I156" s="4" t="s">
        <v>1559</v>
      </c>
      <c r="J156" s="4" t="s">
        <v>1560</v>
      </c>
      <c r="K156" s="4" t="s">
        <v>30</v>
      </c>
      <c r="L156" s="4" t="s">
        <v>881</v>
      </c>
      <c r="M156" s="4" t="s">
        <v>1561</v>
      </c>
      <c r="N156" s="4"/>
      <c r="O156" s="21">
        <v>8.1</v>
      </c>
      <c r="P156" s="22">
        <v>28038.0</v>
      </c>
      <c r="Q156" s="4" t="s">
        <v>1562</v>
      </c>
      <c r="R156" s="4" t="s">
        <v>34</v>
      </c>
      <c r="S156" s="24">
        <v>38177.0</v>
      </c>
      <c r="T156" s="23">
        <v>1593040.0</v>
      </c>
      <c r="U156" s="4" t="s">
        <v>94</v>
      </c>
      <c r="V156" s="4"/>
      <c r="W156" s="4"/>
      <c r="X156" s="4" t="s">
        <v>1563</v>
      </c>
      <c r="Y156" s="17">
        <f t="shared" si="1"/>
        <v>1</v>
      </c>
    </row>
    <row r="157" hidden="1">
      <c r="A157" s="20">
        <v>156.0</v>
      </c>
      <c r="B157" s="4" t="s">
        <v>1564</v>
      </c>
      <c r="C157" s="20">
        <v>1946.0</v>
      </c>
      <c r="D157" s="4" t="s">
        <v>1565</v>
      </c>
      <c r="E157" s="20">
        <v>170.0</v>
      </c>
      <c r="F157" s="4" t="s">
        <v>338</v>
      </c>
      <c r="G157" s="4" t="s">
        <v>1483</v>
      </c>
      <c r="H157" s="4" t="s">
        <v>1566</v>
      </c>
      <c r="I157" s="4" t="s">
        <v>1567</v>
      </c>
      <c r="J157" s="4" t="s">
        <v>1568</v>
      </c>
      <c r="K157" s="4" t="s">
        <v>30</v>
      </c>
      <c r="L157" s="4" t="s">
        <v>31</v>
      </c>
      <c r="M157" s="4" t="s">
        <v>1569</v>
      </c>
      <c r="N157" s="4"/>
      <c r="O157" s="21">
        <v>8.1</v>
      </c>
      <c r="P157" s="22">
        <v>43479.0</v>
      </c>
      <c r="Q157" s="4" t="s">
        <v>1570</v>
      </c>
      <c r="R157" s="4" t="s">
        <v>34</v>
      </c>
      <c r="S157" s="4" t="s">
        <v>1571</v>
      </c>
      <c r="T157" s="23">
        <v>2.365E7</v>
      </c>
      <c r="U157" s="4" t="s">
        <v>641</v>
      </c>
      <c r="V157" s="4"/>
      <c r="W157" s="4"/>
      <c r="X157" s="4"/>
      <c r="Y157" s="4"/>
    </row>
    <row r="158" hidden="1">
      <c r="A158" s="20">
        <v>157.0</v>
      </c>
      <c r="B158" s="4" t="s">
        <v>1572</v>
      </c>
      <c r="C158" s="20">
        <v>1940.0</v>
      </c>
      <c r="D158" s="4" t="s">
        <v>1573</v>
      </c>
      <c r="E158" s="20">
        <v>129.0</v>
      </c>
      <c r="F158" s="4" t="s">
        <v>1366</v>
      </c>
      <c r="G158" s="4" t="s">
        <v>730</v>
      </c>
      <c r="H158" s="4" t="s">
        <v>1574</v>
      </c>
      <c r="I158" s="4" t="s">
        <v>1575</v>
      </c>
      <c r="J158" s="4" t="s">
        <v>1576</v>
      </c>
      <c r="K158" s="4" t="s">
        <v>30</v>
      </c>
      <c r="L158" s="4" t="s">
        <v>31</v>
      </c>
      <c r="M158" s="4" t="s">
        <v>1577</v>
      </c>
      <c r="N158" s="4"/>
      <c r="O158" s="21">
        <v>8.1</v>
      </c>
      <c r="P158" s="22">
        <v>68128.0</v>
      </c>
      <c r="Q158" s="4" t="s">
        <v>1578</v>
      </c>
      <c r="R158" s="4" t="s">
        <v>34</v>
      </c>
      <c r="S158" s="24">
        <v>38142.0</v>
      </c>
      <c r="T158" s="23">
        <v>2500000.0</v>
      </c>
      <c r="U158" s="4" t="s">
        <v>303</v>
      </c>
      <c r="V158" s="4"/>
      <c r="W158" s="4"/>
      <c r="X158" s="4"/>
      <c r="Y158" s="4"/>
    </row>
    <row r="159">
      <c r="A159" s="20">
        <v>158.0</v>
      </c>
      <c r="B159" s="4" t="s">
        <v>1579</v>
      </c>
      <c r="C159" s="20">
        <v>2013.0</v>
      </c>
      <c r="D159" s="24">
        <v>41497.0</v>
      </c>
      <c r="E159" s="20">
        <v>134.0</v>
      </c>
      <c r="F159" s="4" t="s">
        <v>86</v>
      </c>
      <c r="G159" s="4" t="s">
        <v>1375</v>
      </c>
      <c r="H159" s="4" t="s">
        <v>1580</v>
      </c>
      <c r="I159" s="4" t="s">
        <v>1581</v>
      </c>
      <c r="J159" s="4" t="s">
        <v>1582</v>
      </c>
      <c r="K159" s="4" t="s">
        <v>30</v>
      </c>
      <c r="L159" s="4" t="s">
        <v>69</v>
      </c>
      <c r="M159" s="4" t="s">
        <v>1583</v>
      </c>
      <c r="N159" s="17">
        <v>96.0</v>
      </c>
      <c r="O159" s="21">
        <v>8.1</v>
      </c>
      <c r="P159" s="22">
        <v>490387.0</v>
      </c>
      <c r="Q159" s="4" t="s">
        <v>1584</v>
      </c>
      <c r="R159" s="4" t="s">
        <v>34</v>
      </c>
      <c r="S159" s="24">
        <v>41732.0</v>
      </c>
      <c r="T159" s="23">
        <v>1.87733202E8</v>
      </c>
      <c r="U159" s="4" t="s">
        <v>1585</v>
      </c>
      <c r="V159" s="25" t="s">
        <v>1586</v>
      </c>
      <c r="W159" s="4"/>
      <c r="X159" s="4"/>
      <c r="Y159" s="4"/>
      <c r="Z159" s="4" t="str">
        <f t="shared" ref="Z159:Z161" si="4"> LEFT(F159,Find(",",F159)-1)</f>
        <v>Biography</v>
      </c>
    </row>
    <row r="160">
      <c r="A160" s="20">
        <v>159.0</v>
      </c>
      <c r="B160" s="4" t="s">
        <v>1587</v>
      </c>
      <c r="C160" s="20">
        <v>2014.0</v>
      </c>
      <c r="D160" s="4" t="s">
        <v>1588</v>
      </c>
      <c r="E160" s="20">
        <v>99.0</v>
      </c>
      <c r="F160" s="4" t="s">
        <v>1022</v>
      </c>
      <c r="G160" s="4" t="s">
        <v>1524</v>
      </c>
      <c r="H160" s="4" t="s">
        <v>1589</v>
      </c>
      <c r="I160" s="4" t="s">
        <v>1590</v>
      </c>
      <c r="J160" s="4" t="s">
        <v>1591</v>
      </c>
      <c r="K160" s="4" t="s">
        <v>354</v>
      </c>
      <c r="L160" s="4" t="s">
        <v>132</v>
      </c>
      <c r="M160" s="4" t="s">
        <v>1592</v>
      </c>
      <c r="N160" s="17">
        <v>88.0</v>
      </c>
      <c r="O160" s="21">
        <v>8.1</v>
      </c>
      <c r="P160" s="22">
        <v>537323.0</v>
      </c>
      <c r="Q160" s="4" t="s">
        <v>1593</v>
      </c>
      <c r="R160" s="4" t="s">
        <v>34</v>
      </c>
      <c r="S160" s="4" t="s">
        <v>1594</v>
      </c>
      <c r="T160" s="23">
        <v>1.72936941E8</v>
      </c>
      <c r="U160" s="4" t="s">
        <v>1585</v>
      </c>
      <c r="V160" s="25" t="s">
        <v>1595</v>
      </c>
      <c r="W160" s="4"/>
      <c r="X160" s="4"/>
      <c r="Y160" s="4"/>
      <c r="Z160" s="4" t="str">
        <f t="shared" si="4"/>
        <v>Adventure</v>
      </c>
    </row>
    <row r="161">
      <c r="A161" s="20">
        <v>160.0</v>
      </c>
      <c r="B161" s="4" t="s">
        <v>1596</v>
      </c>
      <c r="C161" s="20">
        <v>2015.0</v>
      </c>
      <c r="D161" s="4" t="s">
        <v>1597</v>
      </c>
      <c r="E161" s="20">
        <v>120.0</v>
      </c>
      <c r="F161" s="4" t="s">
        <v>174</v>
      </c>
      <c r="G161" s="4" t="s">
        <v>528</v>
      </c>
      <c r="H161" s="4" t="s">
        <v>1598</v>
      </c>
      <c r="I161" s="4" t="s">
        <v>1599</v>
      </c>
      <c r="J161" s="4" t="s">
        <v>1600</v>
      </c>
      <c r="K161" s="4" t="s">
        <v>536</v>
      </c>
      <c r="L161" s="4" t="s">
        <v>1214</v>
      </c>
      <c r="M161" s="4" t="s">
        <v>1601</v>
      </c>
      <c r="N161" s="17">
        <v>90.0</v>
      </c>
      <c r="O161" s="21">
        <v>8.1</v>
      </c>
      <c r="P161" s="22">
        <v>638510.0</v>
      </c>
      <c r="Q161" s="4" t="s">
        <v>1602</v>
      </c>
      <c r="R161" s="4" t="s">
        <v>34</v>
      </c>
      <c r="S161" s="24">
        <v>42013.0</v>
      </c>
      <c r="T161" s="23">
        <v>3.75209362E8</v>
      </c>
      <c r="U161" s="4" t="s">
        <v>213</v>
      </c>
      <c r="V161" s="25" t="s">
        <v>1603</v>
      </c>
      <c r="W161" s="4"/>
      <c r="X161" s="4"/>
      <c r="Y161" s="4"/>
      <c r="Z161" s="4" t="str">
        <f t="shared" si="4"/>
        <v>Action</v>
      </c>
    </row>
    <row r="162" hidden="1">
      <c r="A162" s="20">
        <v>161.0</v>
      </c>
      <c r="B162" s="4" t="s">
        <v>1604</v>
      </c>
      <c r="C162" s="20">
        <v>1987.0</v>
      </c>
      <c r="D162" s="24">
        <v>32030.0</v>
      </c>
      <c r="E162" s="20">
        <v>98.0</v>
      </c>
      <c r="F162" s="4" t="s">
        <v>1605</v>
      </c>
      <c r="G162" s="4" t="s">
        <v>1199</v>
      </c>
      <c r="H162" s="4" t="s">
        <v>1606</v>
      </c>
      <c r="I162" s="4" t="s">
        <v>1607</v>
      </c>
      <c r="J162" s="4" t="s">
        <v>1608</v>
      </c>
      <c r="K162" s="4" t="s">
        <v>30</v>
      </c>
      <c r="L162" s="4" t="s">
        <v>31</v>
      </c>
      <c r="M162" s="4" t="s">
        <v>1609</v>
      </c>
      <c r="N162" s="17">
        <v>77.0</v>
      </c>
      <c r="O162" s="21">
        <v>8.1</v>
      </c>
      <c r="P162" s="22">
        <v>314262.0</v>
      </c>
      <c r="Q162" s="4" t="s">
        <v>1610</v>
      </c>
      <c r="R162" s="4" t="s">
        <v>34</v>
      </c>
      <c r="S162" s="4" t="s">
        <v>1611</v>
      </c>
      <c r="T162" s="23">
        <v>3.0857814E7</v>
      </c>
      <c r="U162" s="4" t="s">
        <v>135</v>
      </c>
      <c r="V162" s="25" t="s">
        <v>1612</v>
      </c>
      <c r="W162" s="4"/>
      <c r="X162" s="4"/>
      <c r="Y162" s="4"/>
    </row>
    <row r="163" hidden="1">
      <c r="A163" s="20">
        <v>162.0</v>
      </c>
      <c r="B163" s="4" t="s">
        <v>1613</v>
      </c>
      <c r="C163" s="20">
        <v>1962.0</v>
      </c>
      <c r="D163" s="28"/>
      <c r="E163" s="20">
        <v>134.0</v>
      </c>
      <c r="F163" s="4" t="s">
        <v>1614</v>
      </c>
      <c r="G163" s="4" t="s">
        <v>1208</v>
      </c>
      <c r="H163" s="4" t="s">
        <v>1615</v>
      </c>
      <c r="I163" s="4" t="s">
        <v>1616</v>
      </c>
      <c r="J163" s="4" t="s">
        <v>1617</v>
      </c>
      <c r="K163" s="4" t="s">
        <v>30</v>
      </c>
      <c r="L163" s="4" t="s">
        <v>31</v>
      </c>
      <c r="M163" s="4" t="s">
        <v>1618</v>
      </c>
      <c r="N163" s="4"/>
      <c r="O163" s="21">
        <v>8.1</v>
      </c>
      <c r="P163" s="22">
        <v>37689.0</v>
      </c>
      <c r="Q163" s="4" t="s">
        <v>1619</v>
      </c>
      <c r="R163" s="4" t="s">
        <v>34</v>
      </c>
      <c r="S163" s="4" t="s">
        <v>1620</v>
      </c>
      <c r="T163" s="23">
        <v>9000000.0</v>
      </c>
      <c r="U163" s="4" t="s">
        <v>180</v>
      </c>
      <c r="V163" s="4"/>
      <c r="W163" s="4"/>
      <c r="X163" s="4"/>
      <c r="Y163" s="4"/>
    </row>
    <row r="164" hidden="1">
      <c r="A164" s="20">
        <v>163.0</v>
      </c>
      <c r="B164" s="4" t="s">
        <v>1621</v>
      </c>
      <c r="C164" s="20">
        <v>2004.0</v>
      </c>
      <c r="D164" s="4" t="s">
        <v>1622</v>
      </c>
      <c r="E164" s="20">
        <v>132.0</v>
      </c>
      <c r="F164" s="4" t="s">
        <v>1623</v>
      </c>
      <c r="G164" s="4" t="s">
        <v>225</v>
      </c>
      <c r="H164" s="4" t="s">
        <v>1624</v>
      </c>
      <c r="I164" s="4" t="s">
        <v>1625</v>
      </c>
      <c r="J164" s="4" t="s">
        <v>1626</v>
      </c>
      <c r="K164" s="4" t="s">
        <v>1627</v>
      </c>
      <c r="L164" s="4" t="s">
        <v>31</v>
      </c>
      <c r="M164" s="4" t="s">
        <v>1628</v>
      </c>
      <c r="N164" s="17">
        <v>86.0</v>
      </c>
      <c r="O164" s="21">
        <v>8.1</v>
      </c>
      <c r="P164" s="22">
        <v>519405.0</v>
      </c>
      <c r="Q164" s="4" t="s">
        <v>1629</v>
      </c>
      <c r="R164" s="4" t="s">
        <v>34</v>
      </c>
      <c r="S164" s="24">
        <v>38693.0</v>
      </c>
      <c r="T164" s="23">
        <v>2.16763646E8</v>
      </c>
      <c r="U164" s="4" t="s">
        <v>180</v>
      </c>
      <c r="V164" s="25" t="s">
        <v>1630</v>
      </c>
      <c r="W164" s="4"/>
      <c r="X164" s="4"/>
      <c r="Y164" s="4"/>
    </row>
    <row r="165" hidden="1">
      <c r="A165" s="20">
        <v>164.0</v>
      </c>
      <c r="B165" s="4" t="s">
        <v>1631</v>
      </c>
      <c r="C165" s="20">
        <v>1993.0</v>
      </c>
      <c r="D165" s="24">
        <v>34279.0</v>
      </c>
      <c r="E165" s="20">
        <v>127.0</v>
      </c>
      <c r="F165" s="4" t="s">
        <v>1632</v>
      </c>
      <c r="G165" s="4" t="s">
        <v>87</v>
      </c>
      <c r="H165" s="4" t="s">
        <v>1633</v>
      </c>
      <c r="I165" s="4" t="s">
        <v>1634</v>
      </c>
      <c r="J165" s="4" t="s">
        <v>1635</v>
      </c>
      <c r="K165" s="4" t="s">
        <v>428</v>
      </c>
      <c r="L165" s="4" t="s">
        <v>31</v>
      </c>
      <c r="M165" s="4" t="s">
        <v>1636</v>
      </c>
      <c r="N165" s="17">
        <v>68.0</v>
      </c>
      <c r="O165" s="21">
        <v>8.1</v>
      </c>
      <c r="P165" s="22">
        <v>670652.0</v>
      </c>
      <c r="Q165" s="4" t="s">
        <v>1637</v>
      </c>
      <c r="R165" s="4" t="s">
        <v>34</v>
      </c>
      <c r="S165" s="24">
        <v>36809.0</v>
      </c>
      <c r="T165" s="23">
        <v>1.033917066E9</v>
      </c>
      <c r="U165" s="4" t="s">
        <v>1638</v>
      </c>
      <c r="V165" s="25" t="s">
        <v>1639</v>
      </c>
      <c r="W165" s="4"/>
      <c r="X165" s="4"/>
      <c r="Y165" s="4"/>
    </row>
    <row r="166" hidden="1">
      <c r="A166" s="20">
        <v>165.0</v>
      </c>
      <c r="B166" s="4" t="s">
        <v>1640</v>
      </c>
      <c r="C166" s="20">
        <v>1958.0</v>
      </c>
      <c r="D166" s="24">
        <v>21187.0</v>
      </c>
      <c r="E166" s="20">
        <v>95.0</v>
      </c>
      <c r="F166" s="4" t="s">
        <v>689</v>
      </c>
      <c r="G166" s="4" t="s">
        <v>634</v>
      </c>
      <c r="H166" s="4" t="s">
        <v>1641</v>
      </c>
      <c r="I166" s="4" t="s">
        <v>1642</v>
      </c>
      <c r="J166" s="4" t="s">
        <v>1643</v>
      </c>
      <c r="K166" s="4" t="s">
        <v>428</v>
      </c>
      <c r="L166" s="4" t="s">
        <v>31</v>
      </c>
      <c r="M166" s="4" t="s">
        <v>1644</v>
      </c>
      <c r="N166" s="4"/>
      <c r="O166" s="21">
        <v>8.1</v>
      </c>
      <c r="P166" s="22">
        <v>78182.0</v>
      </c>
      <c r="Q166" s="4" t="s">
        <v>1645</v>
      </c>
      <c r="R166" s="4" t="s">
        <v>34</v>
      </c>
      <c r="S166" s="4" t="s">
        <v>1646</v>
      </c>
      <c r="T166" s="23">
        <v>2247465.0</v>
      </c>
      <c r="U166" s="4" t="s">
        <v>1647</v>
      </c>
      <c r="V166" s="4"/>
      <c r="W166" s="4"/>
      <c r="X166" s="4"/>
      <c r="Y166" s="4"/>
    </row>
    <row r="167">
      <c r="A167" s="20">
        <v>166.0</v>
      </c>
      <c r="B167" s="4" t="s">
        <v>1648</v>
      </c>
      <c r="C167" s="20">
        <v>2017.0</v>
      </c>
      <c r="D167" s="24">
        <v>42923.0</v>
      </c>
      <c r="E167" s="20">
        <v>133.0</v>
      </c>
      <c r="F167" s="4" t="s">
        <v>174</v>
      </c>
      <c r="G167" s="4" t="s">
        <v>802</v>
      </c>
      <c r="H167" s="4" t="s">
        <v>1649</v>
      </c>
      <c r="I167" s="4" t="s">
        <v>1650</v>
      </c>
      <c r="J167" s="4" t="s">
        <v>1651</v>
      </c>
      <c r="K167" s="4" t="s">
        <v>30</v>
      </c>
      <c r="L167" s="4" t="s">
        <v>31</v>
      </c>
      <c r="M167" s="4"/>
      <c r="N167" s="17">
        <v>73.0</v>
      </c>
      <c r="O167" s="21">
        <v>8.1</v>
      </c>
      <c r="P167" s="22">
        <v>64044.0</v>
      </c>
      <c r="Q167" s="4" t="s">
        <v>1652</v>
      </c>
      <c r="R167" s="4" t="s">
        <v>34</v>
      </c>
      <c r="S167" s="4"/>
      <c r="T167" s="23">
        <v>8.80166924E8</v>
      </c>
      <c r="U167" s="4" t="s">
        <v>539</v>
      </c>
      <c r="V167" s="25" t="s">
        <v>1653</v>
      </c>
      <c r="W167" s="4"/>
      <c r="X167" s="4"/>
      <c r="Y167" s="4"/>
      <c r="Z167" s="4" t="str">
        <f> LEFT(F167,Find(",",F167)-1)</f>
        <v>Action</v>
      </c>
    </row>
    <row r="168" hidden="1">
      <c r="A168" s="20">
        <v>167.0</v>
      </c>
      <c r="B168" s="4" t="s">
        <v>1654</v>
      </c>
      <c r="C168" s="20">
        <v>1995.0</v>
      </c>
      <c r="D168" s="4" t="s">
        <v>1655</v>
      </c>
      <c r="E168" s="20">
        <v>101.0</v>
      </c>
      <c r="F168" s="4" t="s">
        <v>604</v>
      </c>
      <c r="G168" s="4" t="s">
        <v>1167</v>
      </c>
      <c r="H168" s="4" t="s">
        <v>1656</v>
      </c>
      <c r="I168" s="4" t="s">
        <v>1657</v>
      </c>
      <c r="J168" s="4" t="s">
        <v>1658</v>
      </c>
      <c r="K168" s="4" t="s">
        <v>1659</v>
      </c>
      <c r="L168" s="4" t="s">
        <v>1660</v>
      </c>
      <c r="M168" s="4" t="s">
        <v>1661</v>
      </c>
      <c r="N168" s="17">
        <v>77.0</v>
      </c>
      <c r="O168" s="21">
        <v>8.1</v>
      </c>
      <c r="P168" s="22">
        <v>202165.0</v>
      </c>
      <c r="Q168" s="4" t="s">
        <v>1662</v>
      </c>
      <c r="R168" s="4" t="s">
        <v>34</v>
      </c>
      <c r="S168" s="4" t="s">
        <v>967</v>
      </c>
      <c r="T168" s="23">
        <v>5535405.0</v>
      </c>
      <c r="U168" s="4" t="s">
        <v>1307</v>
      </c>
      <c r="V168" s="4"/>
      <c r="W168" s="4"/>
      <c r="X168" s="4"/>
      <c r="Y168" s="4"/>
    </row>
    <row r="169" hidden="1">
      <c r="A169" s="20">
        <v>168.0</v>
      </c>
      <c r="B169" s="4" t="s">
        <v>1663</v>
      </c>
      <c r="C169" s="20">
        <v>1998.0</v>
      </c>
      <c r="D169" s="24">
        <v>35921.0</v>
      </c>
      <c r="E169" s="20">
        <v>103.0</v>
      </c>
      <c r="F169" s="4" t="s">
        <v>1664</v>
      </c>
      <c r="G169" s="4" t="s">
        <v>1111</v>
      </c>
      <c r="H169" s="4" t="s">
        <v>1665</v>
      </c>
      <c r="I169" s="4" t="s">
        <v>1666</v>
      </c>
      <c r="J169" s="4" t="s">
        <v>1667</v>
      </c>
      <c r="K169" s="4" t="s">
        <v>30</v>
      </c>
      <c r="L169" s="4" t="s">
        <v>31</v>
      </c>
      <c r="M169" s="4" t="s">
        <v>1668</v>
      </c>
      <c r="N169" s="17">
        <v>90.0</v>
      </c>
      <c r="O169" s="21">
        <v>8.1</v>
      </c>
      <c r="P169" s="22">
        <v>724665.0</v>
      </c>
      <c r="Q169" s="4" t="s">
        <v>1669</v>
      </c>
      <c r="R169" s="4" t="s">
        <v>34</v>
      </c>
      <c r="S169" s="4" t="s">
        <v>1611</v>
      </c>
      <c r="T169" s="23">
        <v>2.64118201E8</v>
      </c>
      <c r="U169" s="4" t="s">
        <v>47</v>
      </c>
      <c r="V169" s="4"/>
      <c r="W169" s="4"/>
      <c r="X169" s="4"/>
      <c r="Y169" s="4"/>
    </row>
    <row r="170">
      <c r="A170" s="20">
        <v>169.0</v>
      </c>
      <c r="B170" s="4" t="s">
        <v>1670</v>
      </c>
      <c r="C170" s="20">
        <v>2011.0</v>
      </c>
      <c r="D170" s="4" t="s">
        <v>1671</v>
      </c>
      <c r="E170" s="20">
        <v>130.0</v>
      </c>
      <c r="F170" s="4" t="s">
        <v>100</v>
      </c>
      <c r="G170" s="4" t="s">
        <v>325</v>
      </c>
      <c r="H170" s="4" t="s">
        <v>1672</v>
      </c>
      <c r="I170" s="4" t="s">
        <v>1673</v>
      </c>
      <c r="J170" s="4" t="s">
        <v>1674</v>
      </c>
      <c r="K170" s="4" t="s">
        <v>30</v>
      </c>
      <c r="L170" s="4" t="s">
        <v>69</v>
      </c>
      <c r="M170" s="4" t="s">
        <v>1675</v>
      </c>
      <c r="N170" s="17">
        <v>87.0</v>
      </c>
      <c r="O170" s="21">
        <v>8.1</v>
      </c>
      <c r="P170" s="22">
        <v>594362.0</v>
      </c>
      <c r="Q170" s="4" t="s">
        <v>1676</v>
      </c>
      <c r="R170" s="4" t="s">
        <v>34</v>
      </c>
      <c r="S170" s="24">
        <v>40858.0</v>
      </c>
      <c r="T170" s="23">
        <v>1.342510594E9</v>
      </c>
      <c r="U170" s="4" t="s">
        <v>180</v>
      </c>
      <c r="V170" s="25" t="s">
        <v>1677</v>
      </c>
      <c r="W170" s="4"/>
      <c r="X170" s="4"/>
      <c r="Y170" s="4"/>
      <c r="Z170" s="4" t="str">
        <f t="shared" ref="Z170:Z171" si="5"> LEFT(F170,Find(",",F170)-1)</f>
        <v>Adventure</v>
      </c>
    </row>
    <row r="171">
      <c r="A171" s="20">
        <v>170.0</v>
      </c>
      <c r="B171" s="4" t="s">
        <v>1678</v>
      </c>
      <c r="C171" s="20">
        <v>2015.0</v>
      </c>
      <c r="D171" s="4" t="s">
        <v>1679</v>
      </c>
      <c r="E171" s="20">
        <v>136.0</v>
      </c>
      <c r="F171" s="4" t="s">
        <v>161</v>
      </c>
      <c r="G171" s="4" t="s">
        <v>642</v>
      </c>
      <c r="H171" s="4" t="s">
        <v>1680</v>
      </c>
      <c r="I171" s="4" t="s">
        <v>1681</v>
      </c>
      <c r="J171" s="4" t="s">
        <v>1682</v>
      </c>
      <c r="K171" s="4" t="s">
        <v>30</v>
      </c>
      <c r="L171" s="4" t="s">
        <v>31</v>
      </c>
      <c r="M171" s="4" t="s">
        <v>1683</v>
      </c>
      <c r="N171" s="17">
        <v>81.0</v>
      </c>
      <c r="O171" s="21">
        <v>8.1</v>
      </c>
      <c r="P171" s="22">
        <v>665521.0</v>
      </c>
      <c r="Q171" s="4" t="s">
        <v>1684</v>
      </c>
      <c r="R171" s="4" t="s">
        <v>34</v>
      </c>
      <c r="S171" s="24">
        <v>42494.0</v>
      </c>
      <c r="T171" s="23">
        <v>2.068223624E9</v>
      </c>
      <c r="U171" s="4" t="s">
        <v>600</v>
      </c>
      <c r="V171" s="25" t="s">
        <v>1685</v>
      </c>
      <c r="W171" s="4"/>
      <c r="X171" s="4"/>
      <c r="Y171" s="4"/>
      <c r="Z171" s="4" t="str">
        <f t="shared" si="5"/>
        <v>Action</v>
      </c>
    </row>
    <row r="172" hidden="1">
      <c r="A172" s="20">
        <v>171.0</v>
      </c>
      <c r="B172" s="4" t="s">
        <v>1686</v>
      </c>
      <c r="C172" s="20">
        <v>1984.0</v>
      </c>
      <c r="D172" s="4" t="s">
        <v>732</v>
      </c>
      <c r="E172" s="20">
        <v>145.0</v>
      </c>
      <c r="F172" s="4" t="s">
        <v>127</v>
      </c>
      <c r="G172" s="4" t="s">
        <v>1556</v>
      </c>
      <c r="H172" s="4" t="s">
        <v>1687</v>
      </c>
      <c r="I172" s="4" t="s">
        <v>1688</v>
      </c>
      <c r="J172" s="4" t="s">
        <v>1689</v>
      </c>
      <c r="K172" s="4" t="s">
        <v>30</v>
      </c>
      <c r="L172" s="4" t="s">
        <v>1690</v>
      </c>
      <c r="M172" s="4" t="s">
        <v>1691</v>
      </c>
      <c r="N172" s="4"/>
      <c r="O172" s="21">
        <v>8.1</v>
      </c>
      <c r="P172" s="22">
        <v>55529.0</v>
      </c>
      <c r="Q172" s="4" t="s">
        <v>1692</v>
      </c>
      <c r="R172" s="4" t="s">
        <v>34</v>
      </c>
      <c r="S172" s="4" t="s">
        <v>1693</v>
      </c>
      <c r="T172" s="23">
        <v>2164507.0</v>
      </c>
      <c r="U172" s="4" t="s">
        <v>135</v>
      </c>
      <c r="V172" s="4"/>
      <c r="W172" s="4"/>
      <c r="X172" s="4"/>
      <c r="Y172" s="4"/>
    </row>
    <row r="173" hidden="1">
      <c r="A173" s="20">
        <v>172.0</v>
      </c>
      <c r="B173" s="4" t="s">
        <v>1694</v>
      </c>
      <c r="C173" s="20">
        <v>1971.0</v>
      </c>
      <c r="D173" s="4" t="s">
        <v>1695</v>
      </c>
      <c r="E173" s="20">
        <v>118.0</v>
      </c>
      <c r="F173" s="4" t="s">
        <v>127</v>
      </c>
      <c r="G173" s="4" t="s">
        <v>1090</v>
      </c>
      <c r="H173" s="4" t="s">
        <v>1696</v>
      </c>
      <c r="I173" s="4" t="s">
        <v>1697</v>
      </c>
      <c r="J173" s="4" t="s">
        <v>1698</v>
      </c>
      <c r="K173" s="4" t="s">
        <v>30</v>
      </c>
      <c r="L173" s="4" t="s">
        <v>31</v>
      </c>
      <c r="M173" s="4" t="s">
        <v>1699</v>
      </c>
      <c r="N173" s="4"/>
      <c r="O173" s="21">
        <v>8.1</v>
      </c>
      <c r="P173" s="22">
        <v>33568.0</v>
      </c>
      <c r="Q173" s="4" t="s">
        <v>1700</v>
      </c>
      <c r="R173" s="4" t="s">
        <v>34</v>
      </c>
      <c r="S173" s="4" t="s">
        <v>967</v>
      </c>
      <c r="T173" s="23">
        <v>2.9133E7</v>
      </c>
      <c r="U173" s="4" t="s">
        <v>36</v>
      </c>
      <c r="V173" s="4"/>
      <c r="W173" s="4"/>
      <c r="X173" s="4"/>
      <c r="Y173" s="4"/>
    </row>
    <row r="174" hidden="1">
      <c r="A174" s="20">
        <v>173.0</v>
      </c>
      <c r="B174" s="4" t="s">
        <v>1701</v>
      </c>
      <c r="C174" s="20">
        <v>1982.0</v>
      </c>
      <c r="D174" s="4" t="s">
        <v>1702</v>
      </c>
      <c r="E174" s="20">
        <v>191.0</v>
      </c>
      <c r="F174" s="4" t="s">
        <v>86</v>
      </c>
      <c r="G174" s="4" t="s">
        <v>1140</v>
      </c>
      <c r="H174" s="4" t="s">
        <v>1703</v>
      </c>
      <c r="I174" s="4" t="s">
        <v>1704</v>
      </c>
      <c r="J174" s="4" t="s">
        <v>1705</v>
      </c>
      <c r="K174" s="4" t="s">
        <v>30</v>
      </c>
      <c r="L174" s="4" t="s">
        <v>1706</v>
      </c>
      <c r="M174" s="4" t="s">
        <v>1707</v>
      </c>
      <c r="N174" s="4"/>
      <c r="O174" s="21">
        <v>8.1</v>
      </c>
      <c r="P174" s="22">
        <v>184127.0</v>
      </c>
      <c r="Q174" s="4" t="s">
        <v>1708</v>
      </c>
      <c r="R174" s="4" t="s">
        <v>34</v>
      </c>
      <c r="S174" s="4" t="s">
        <v>156</v>
      </c>
      <c r="T174" s="23">
        <v>1.27767889E8</v>
      </c>
      <c r="U174" s="4" t="s">
        <v>36</v>
      </c>
      <c r="V174" s="4"/>
      <c r="W174" s="4"/>
      <c r="X174" s="4"/>
      <c r="Y174" s="4"/>
    </row>
    <row r="175" hidden="1">
      <c r="A175" s="20">
        <v>174.0</v>
      </c>
      <c r="B175" s="4" t="s">
        <v>1709</v>
      </c>
      <c r="C175" s="20">
        <v>1975.0</v>
      </c>
      <c r="D175" s="4" t="s">
        <v>1710</v>
      </c>
      <c r="E175" s="20">
        <v>184.0</v>
      </c>
      <c r="F175" s="4" t="s">
        <v>995</v>
      </c>
      <c r="G175" s="4" t="s">
        <v>532</v>
      </c>
      <c r="H175" s="4" t="s">
        <v>1711</v>
      </c>
      <c r="I175" s="4" t="s">
        <v>1712</v>
      </c>
      <c r="J175" s="4" t="s">
        <v>1713</v>
      </c>
      <c r="K175" s="4" t="s">
        <v>1659</v>
      </c>
      <c r="L175" s="4" t="s">
        <v>1714</v>
      </c>
      <c r="M175" s="4" t="s">
        <v>1715</v>
      </c>
      <c r="N175" s="4"/>
      <c r="O175" s="21">
        <v>8.1</v>
      </c>
      <c r="P175" s="22">
        <v>110576.0</v>
      </c>
      <c r="Q175" s="4" t="s">
        <v>1716</v>
      </c>
      <c r="R175" s="4" t="s">
        <v>34</v>
      </c>
      <c r="S175" s="4" t="s">
        <v>570</v>
      </c>
      <c r="T175" s="23">
        <v>2.0197574E7</v>
      </c>
      <c r="U175" s="4" t="s">
        <v>213</v>
      </c>
      <c r="V175" s="4"/>
      <c r="W175" s="4"/>
      <c r="X175" s="4"/>
      <c r="Y175" s="4"/>
    </row>
    <row r="176" hidden="1">
      <c r="A176" s="20">
        <v>175.0</v>
      </c>
      <c r="B176" s="4" t="s">
        <v>1717</v>
      </c>
      <c r="C176" s="20">
        <v>1976.0</v>
      </c>
      <c r="D176" s="24">
        <v>27831.0</v>
      </c>
      <c r="E176" s="20">
        <v>120.0</v>
      </c>
      <c r="F176" s="4" t="s">
        <v>1623</v>
      </c>
      <c r="G176" s="4" t="s">
        <v>752</v>
      </c>
      <c r="H176" s="4" t="s">
        <v>1718</v>
      </c>
      <c r="I176" s="4" t="s">
        <v>1719</v>
      </c>
      <c r="J176" s="4" t="s">
        <v>1720</v>
      </c>
      <c r="K176" s="4" t="s">
        <v>30</v>
      </c>
      <c r="L176" s="4" t="s">
        <v>31</v>
      </c>
      <c r="M176" s="4" t="s">
        <v>1721</v>
      </c>
      <c r="N176" s="17">
        <v>69.0</v>
      </c>
      <c r="O176" s="21">
        <v>8.1</v>
      </c>
      <c r="P176" s="22">
        <v>407892.0</v>
      </c>
      <c r="Q176" s="4" t="s">
        <v>1722</v>
      </c>
      <c r="R176" s="4" t="s">
        <v>34</v>
      </c>
      <c r="S176" s="24">
        <v>38906.0</v>
      </c>
      <c r="T176" s="23">
        <v>2.25E8</v>
      </c>
      <c r="U176" s="4" t="s">
        <v>201</v>
      </c>
      <c r="V176" s="25" t="s">
        <v>1723</v>
      </c>
      <c r="W176" s="4"/>
      <c r="X176" s="4"/>
      <c r="Y176" s="4"/>
    </row>
    <row r="177" hidden="1">
      <c r="A177" s="20">
        <v>176.0</v>
      </c>
      <c r="B177" s="4" t="s">
        <v>1724</v>
      </c>
      <c r="C177" s="20">
        <v>1977.0</v>
      </c>
      <c r="D177" s="4" t="s">
        <v>1725</v>
      </c>
      <c r="E177" s="20">
        <v>93.0</v>
      </c>
      <c r="F177" s="4" t="s">
        <v>931</v>
      </c>
      <c r="G177" s="4" t="s">
        <v>1563</v>
      </c>
      <c r="H177" s="4" t="s">
        <v>1726</v>
      </c>
      <c r="I177" s="4" t="s">
        <v>1727</v>
      </c>
      <c r="J177" s="4" t="s">
        <v>1728</v>
      </c>
      <c r="K177" s="4" t="s">
        <v>576</v>
      </c>
      <c r="L177" s="4" t="s">
        <v>31</v>
      </c>
      <c r="M177" s="4" t="s">
        <v>1729</v>
      </c>
      <c r="N177" s="4"/>
      <c r="O177" s="21">
        <v>8.1</v>
      </c>
      <c r="P177" s="22">
        <v>208523.0</v>
      </c>
      <c r="Q177" s="4" t="s">
        <v>1730</v>
      </c>
      <c r="R177" s="4" t="s">
        <v>34</v>
      </c>
      <c r="S177" s="4" t="s">
        <v>750</v>
      </c>
      <c r="T177" s="23">
        <v>3.8251425E7</v>
      </c>
      <c r="U177" s="4" t="s">
        <v>201</v>
      </c>
      <c r="V177" s="4"/>
      <c r="W177" s="4"/>
      <c r="X177" s="4"/>
      <c r="Y177" s="4"/>
    </row>
    <row r="178">
      <c r="A178" s="20">
        <v>177.0</v>
      </c>
      <c r="B178" s="4" t="s">
        <v>1731</v>
      </c>
      <c r="C178" s="20">
        <v>2013.0</v>
      </c>
      <c r="D178" s="4" t="s">
        <v>1732</v>
      </c>
      <c r="E178" s="20">
        <v>153.0</v>
      </c>
      <c r="F178" s="4" t="s">
        <v>237</v>
      </c>
      <c r="G178" s="4" t="s">
        <v>348</v>
      </c>
      <c r="H178" s="4" t="s">
        <v>1733</v>
      </c>
      <c r="I178" s="4" t="s">
        <v>1734</v>
      </c>
      <c r="J178" s="4" t="s">
        <v>1735</v>
      </c>
      <c r="K178" s="4" t="s">
        <v>30</v>
      </c>
      <c r="L178" s="4" t="s">
        <v>31</v>
      </c>
      <c r="M178" s="4" t="s">
        <v>1736</v>
      </c>
      <c r="N178" s="17">
        <v>74.0</v>
      </c>
      <c r="O178" s="21">
        <v>8.1</v>
      </c>
      <c r="P178" s="22">
        <v>436571.0</v>
      </c>
      <c r="Q178" s="4" t="s">
        <v>1737</v>
      </c>
      <c r="R178" s="4" t="s">
        <v>34</v>
      </c>
      <c r="S178" s="4" t="s">
        <v>1738</v>
      </c>
      <c r="T178" s="23">
        <v>1.22126687E8</v>
      </c>
      <c r="U178" s="4" t="s">
        <v>213</v>
      </c>
      <c r="V178" s="25" t="s">
        <v>1739</v>
      </c>
      <c r="W178" s="4"/>
      <c r="X178" s="4"/>
      <c r="Y178" s="4"/>
      <c r="Z178" s="4" t="str">
        <f> LEFT(F178,Find(",",F178)-1)</f>
        <v>Crime</v>
      </c>
    </row>
    <row r="179" hidden="1">
      <c r="A179" s="20">
        <v>178.0</v>
      </c>
      <c r="B179" s="4" t="s">
        <v>1740</v>
      </c>
      <c r="C179" s="20">
        <v>2001.0</v>
      </c>
      <c r="D179" s="4" t="s">
        <v>1741</v>
      </c>
      <c r="E179" s="20">
        <v>113.0</v>
      </c>
      <c r="F179" s="4" t="s">
        <v>1742</v>
      </c>
      <c r="G179" s="4" t="s">
        <v>1159</v>
      </c>
      <c r="H179" s="4" t="s">
        <v>1159</v>
      </c>
      <c r="I179" s="4" t="s">
        <v>1743</v>
      </c>
      <c r="J179" s="4" t="s">
        <v>1744</v>
      </c>
      <c r="K179" s="4" t="s">
        <v>30</v>
      </c>
      <c r="L179" s="4" t="s">
        <v>31</v>
      </c>
      <c r="M179" s="4" t="s">
        <v>1745</v>
      </c>
      <c r="N179" s="17">
        <v>88.0</v>
      </c>
      <c r="O179" s="21">
        <v>8.1</v>
      </c>
      <c r="P179" s="22">
        <v>622498.0</v>
      </c>
      <c r="Q179" s="4" t="s">
        <v>1746</v>
      </c>
      <c r="R179" s="4" t="s">
        <v>34</v>
      </c>
      <c r="S179" s="4" t="s">
        <v>1747</v>
      </c>
      <c r="T179" s="23">
        <v>7510877.0</v>
      </c>
      <c r="U179" s="4" t="s">
        <v>1748</v>
      </c>
      <c r="V179" s="25" t="s">
        <v>1749</v>
      </c>
      <c r="W179" s="4"/>
      <c r="X179" s="4"/>
      <c r="Y179" s="4"/>
    </row>
    <row r="180" hidden="1">
      <c r="A180" s="20">
        <v>179.0</v>
      </c>
      <c r="B180" s="4" t="s">
        <v>1750</v>
      </c>
      <c r="C180" s="20">
        <v>2002.0</v>
      </c>
      <c r="D180" s="4" t="s">
        <v>1751</v>
      </c>
      <c r="E180" s="20">
        <v>141.0</v>
      </c>
      <c r="F180" s="4" t="s">
        <v>1527</v>
      </c>
      <c r="G180" s="4" t="s">
        <v>87</v>
      </c>
      <c r="H180" s="4" t="s">
        <v>1752</v>
      </c>
      <c r="I180" s="4" t="s">
        <v>1753</v>
      </c>
      <c r="J180" s="4" t="s">
        <v>1754</v>
      </c>
      <c r="K180" s="4" t="s">
        <v>354</v>
      </c>
      <c r="L180" s="4" t="s">
        <v>1550</v>
      </c>
      <c r="M180" s="4" t="s">
        <v>1755</v>
      </c>
      <c r="N180" s="17">
        <v>76.0</v>
      </c>
      <c r="O180" s="21">
        <v>8.1</v>
      </c>
      <c r="P180" s="22">
        <v>592039.0</v>
      </c>
      <c r="Q180" s="4" t="s">
        <v>1756</v>
      </c>
      <c r="R180" s="4" t="s">
        <v>34</v>
      </c>
      <c r="S180" s="24">
        <v>37777.0</v>
      </c>
      <c r="T180" s="23">
        <v>3.52114312E8</v>
      </c>
      <c r="U180" s="4" t="s">
        <v>1757</v>
      </c>
      <c r="V180" s="25" t="s">
        <v>1758</v>
      </c>
      <c r="W180" s="4"/>
      <c r="X180" s="4"/>
      <c r="Y180" s="4"/>
    </row>
    <row r="181" hidden="1">
      <c r="A181" s="20">
        <v>180.0</v>
      </c>
      <c r="B181" s="4" t="s">
        <v>1759</v>
      </c>
      <c r="C181" s="20">
        <v>1962.0</v>
      </c>
      <c r="D181" s="4" t="s">
        <v>1760</v>
      </c>
      <c r="E181" s="20">
        <v>123.0</v>
      </c>
      <c r="F181" s="4" t="s">
        <v>1761</v>
      </c>
      <c r="G181" s="4" t="s">
        <v>730</v>
      </c>
      <c r="H181" s="4" t="s">
        <v>1762</v>
      </c>
      <c r="I181" s="4" t="s">
        <v>1763</v>
      </c>
      <c r="J181" s="4" t="s">
        <v>1764</v>
      </c>
      <c r="K181" s="4" t="s">
        <v>30</v>
      </c>
      <c r="L181" s="4" t="s">
        <v>31</v>
      </c>
      <c r="M181" s="4" t="s">
        <v>1765</v>
      </c>
      <c r="N181" s="4"/>
      <c r="O181" s="21">
        <v>8.1</v>
      </c>
      <c r="P181" s="22">
        <v>56560.0</v>
      </c>
      <c r="Q181" s="4" t="s">
        <v>1766</v>
      </c>
      <c r="R181" s="4" t="s">
        <v>34</v>
      </c>
      <c r="S181" s="24">
        <v>37017.0</v>
      </c>
      <c r="T181" s="23">
        <v>8000000.0</v>
      </c>
      <c r="U181" s="4" t="s">
        <v>1767</v>
      </c>
      <c r="V181" s="4"/>
      <c r="W181" s="4"/>
      <c r="X181" s="4"/>
      <c r="Y181" s="4"/>
    </row>
    <row r="182" hidden="1">
      <c r="A182" s="20">
        <v>181.0</v>
      </c>
      <c r="B182" s="4" t="s">
        <v>1768</v>
      </c>
      <c r="C182" s="20">
        <v>1944.0</v>
      </c>
      <c r="D182" s="24">
        <v>16082.0</v>
      </c>
      <c r="E182" s="20">
        <v>88.0</v>
      </c>
      <c r="F182" s="4" t="s">
        <v>1769</v>
      </c>
      <c r="G182" s="4" t="s">
        <v>1029</v>
      </c>
      <c r="H182" s="4" t="s">
        <v>1770</v>
      </c>
      <c r="I182" s="4" t="s">
        <v>1771</v>
      </c>
      <c r="J182" s="4" t="s">
        <v>1772</v>
      </c>
      <c r="K182" s="4" t="s">
        <v>30</v>
      </c>
      <c r="L182" s="4" t="s">
        <v>31</v>
      </c>
      <c r="M182" s="4" t="s">
        <v>1773</v>
      </c>
      <c r="N182" s="4"/>
      <c r="O182" s="21">
        <v>8.1</v>
      </c>
      <c r="P182" s="22">
        <v>33877.0</v>
      </c>
      <c r="Q182" s="4" t="s">
        <v>1774</v>
      </c>
      <c r="R182" s="4" t="s">
        <v>34</v>
      </c>
      <c r="S182" s="4" t="s">
        <v>1775</v>
      </c>
      <c r="T182" s="23">
        <v>4000000.0</v>
      </c>
      <c r="U182" s="4" t="s">
        <v>135</v>
      </c>
      <c r="V182" s="4"/>
      <c r="W182" s="4"/>
      <c r="X182" s="4"/>
      <c r="Y182" s="4"/>
    </row>
    <row r="183" hidden="1">
      <c r="A183" s="20">
        <v>182.0</v>
      </c>
      <c r="B183" s="4" t="s">
        <v>1776</v>
      </c>
      <c r="C183" s="20">
        <v>2001.0</v>
      </c>
      <c r="D183" s="24">
        <v>36933.0</v>
      </c>
      <c r="E183" s="20">
        <v>92.0</v>
      </c>
      <c r="F183" s="4" t="s">
        <v>794</v>
      </c>
      <c r="G183" s="4" t="s">
        <v>1071</v>
      </c>
      <c r="H183" s="4" t="s">
        <v>1777</v>
      </c>
      <c r="I183" s="4" t="s">
        <v>1778</v>
      </c>
      <c r="J183" s="4" t="s">
        <v>1779</v>
      </c>
      <c r="K183" s="4" t="s">
        <v>30</v>
      </c>
      <c r="L183" s="4" t="s">
        <v>31</v>
      </c>
      <c r="M183" s="4" t="s">
        <v>1780</v>
      </c>
      <c r="N183" s="17">
        <v>78.0</v>
      </c>
      <c r="O183" s="21">
        <v>8.1</v>
      </c>
      <c r="P183" s="22">
        <v>639101.0</v>
      </c>
      <c r="Q183" s="4" t="s">
        <v>1781</v>
      </c>
      <c r="R183" s="4" t="s">
        <v>34</v>
      </c>
      <c r="S183" s="4" t="s">
        <v>1782</v>
      </c>
      <c r="T183" s="23">
        <v>6.23966414E8</v>
      </c>
      <c r="U183" s="4" t="s">
        <v>1783</v>
      </c>
      <c r="V183" s="25" t="s">
        <v>1784</v>
      </c>
      <c r="W183" s="4"/>
      <c r="X183" s="4"/>
      <c r="Y183" s="4"/>
    </row>
    <row r="184" hidden="1">
      <c r="A184" s="20">
        <v>183.0</v>
      </c>
      <c r="B184" s="4" t="s">
        <v>1785</v>
      </c>
      <c r="C184" s="20">
        <v>2007.0</v>
      </c>
      <c r="D184" s="24">
        <v>39149.0</v>
      </c>
      <c r="E184" s="20">
        <v>115.0</v>
      </c>
      <c r="F184" s="4" t="s">
        <v>1786</v>
      </c>
      <c r="G184" s="4" t="s">
        <v>1040</v>
      </c>
      <c r="H184" s="4" t="s">
        <v>1787</v>
      </c>
      <c r="I184" s="4" t="s">
        <v>1788</v>
      </c>
      <c r="J184" s="4" t="s">
        <v>1789</v>
      </c>
      <c r="K184" s="4" t="s">
        <v>1790</v>
      </c>
      <c r="L184" s="4" t="s">
        <v>132</v>
      </c>
      <c r="M184" s="4" t="s">
        <v>1791</v>
      </c>
      <c r="N184" s="17">
        <v>85.0</v>
      </c>
      <c r="O184" s="21">
        <v>8.1</v>
      </c>
      <c r="P184" s="22">
        <v>527907.0</v>
      </c>
      <c r="Q184" s="4" t="s">
        <v>1792</v>
      </c>
      <c r="R184" s="4" t="s">
        <v>34</v>
      </c>
      <c r="S184" s="24">
        <v>39398.0</v>
      </c>
      <c r="T184" s="23">
        <v>4.42824138E8</v>
      </c>
      <c r="U184" s="4" t="s">
        <v>94</v>
      </c>
      <c r="V184" s="25" t="s">
        <v>1793</v>
      </c>
      <c r="W184" s="4"/>
      <c r="X184" s="4"/>
      <c r="Y184" s="4"/>
    </row>
    <row r="185" hidden="1">
      <c r="A185" s="20">
        <v>184.0</v>
      </c>
      <c r="B185" s="4" t="s">
        <v>1794</v>
      </c>
      <c r="C185" s="20">
        <v>1958.0</v>
      </c>
      <c r="D185" s="4" t="s">
        <v>1795</v>
      </c>
      <c r="E185" s="20">
        <v>108.0</v>
      </c>
      <c r="F185" s="4" t="s">
        <v>604</v>
      </c>
      <c r="G185" s="4" t="s">
        <v>1148</v>
      </c>
      <c r="H185" s="4" t="s">
        <v>1796</v>
      </c>
      <c r="I185" s="4" t="s">
        <v>1797</v>
      </c>
      <c r="J185" s="4" t="s">
        <v>1798</v>
      </c>
      <c r="K185" s="4" t="s">
        <v>30</v>
      </c>
      <c r="L185" s="4" t="s">
        <v>31</v>
      </c>
      <c r="M185" s="4" t="s">
        <v>1799</v>
      </c>
      <c r="N185" s="4"/>
      <c r="O185" s="21">
        <v>8.1</v>
      </c>
      <c r="P185" s="22">
        <v>36009.0</v>
      </c>
      <c r="Q185" s="4" t="s">
        <v>1800</v>
      </c>
      <c r="R185" s="4" t="s">
        <v>34</v>
      </c>
      <c r="S185" s="4" t="s">
        <v>1801</v>
      </c>
      <c r="T185" s="23">
        <v>1.7570324E7</v>
      </c>
      <c r="U185" s="4" t="s">
        <v>1802</v>
      </c>
      <c r="V185" s="4"/>
      <c r="W185" s="4"/>
      <c r="X185" s="4"/>
      <c r="Y185" s="4"/>
    </row>
    <row r="186" hidden="1">
      <c r="A186" s="20">
        <v>185.0</v>
      </c>
      <c r="B186" s="4" t="s">
        <v>1803</v>
      </c>
      <c r="C186" s="20">
        <v>1939.0</v>
      </c>
      <c r="D186" s="4" t="s">
        <v>1804</v>
      </c>
      <c r="E186" s="20">
        <v>102.0</v>
      </c>
      <c r="F186" s="4" t="s">
        <v>1605</v>
      </c>
      <c r="G186" s="4" t="s">
        <v>1508</v>
      </c>
      <c r="H186" s="4" t="s">
        <v>1805</v>
      </c>
      <c r="I186" s="4" t="s">
        <v>1806</v>
      </c>
      <c r="J186" s="4" t="s">
        <v>1807</v>
      </c>
      <c r="K186" s="4" t="s">
        <v>30</v>
      </c>
      <c r="L186" s="4" t="s">
        <v>31</v>
      </c>
      <c r="M186" s="4" t="s">
        <v>1808</v>
      </c>
      <c r="N186" s="17">
        <v>100.0</v>
      </c>
      <c r="O186" s="21">
        <v>8.1</v>
      </c>
      <c r="P186" s="22">
        <v>311697.0</v>
      </c>
      <c r="Q186" s="4" t="s">
        <v>1809</v>
      </c>
      <c r="R186" s="4" t="s">
        <v>34</v>
      </c>
      <c r="S186" s="4" t="s">
        <v>1810</v>
      </c>
      <c r="T186" s="23">
        <v>3.3711566E7</v>
      </c>
      <c r="U186" s="4" t="s">
        <v>180</v>
      </c>
      <c r="V186" s="25" t="s">
        <v>1811</v>
      </c>
      <c r="W186" s="4"/>
      <c r="X186" s="4"/>
      <c r="Y186" s="4"/>
    </row>
    <row r="187" hidden="1">
      <c r="A187" s="20">
        <v>186.0</v>
      </c>
      <c r="B187" s="4" t="s">
        <v>1812</v>
      </c>
      <c r="C187" s="20">
        <v>1972.0</v>
      </c>
      <c r="D187" s="24">
        <v>27005.0</v>
      </c>
      <c r="E187" s="20">
        <v>138.0</v>
      </c>
      <c r="F187" s="4" t="s">
        <v>395</v>
      </c>
      <c r="G187" s="4" t="s">
        <v>818</v>
      </c>
      <c r="H187" s="4" t="s">
        <v>1813</v>
      </c>
      <c r="I187" s="4" t="s">
        <v>1814</v>
      </c>
      <c r="J187" s="4" t="s">
        <v>1815</v>
      </c>
      <c r="K187" s="4" t="s">
        <v>209</v>
      </c>
      <c r="L187" s="4" t="s">
        <v>524</v>
      </c>
      <c r="M187" s="4" t="s">
        <v>1816</v>
      </c>
      <c r="N187" s="4"/>
      <c r="O187" s="21">
        <v>8.1</v>
      </c>
      <c r="P187" s="22">
        <v>38576.0</v>
      </c>
      <c r="Q187" s="4" t="s">
        <v>1817</v>
      </c>
      <c r="R187" s="4" t="s">
        <v>34</v>
      </c>
      <c r="S187" s="4" t="s">
        <v>35</v>
      </c>
      <c r="T187" s="23">
        <v>1.4E7</v>
      </c>
      <c r="U187" s="4" t="s">
        <v>1818</v>
      </c>
      <c r="V187" s="4"/>
      <c r="W187" s="4"/>
      <c r="X187" s="4"/>
      <c r="Y187" s="4"/>
    </row>
    <row r="188" hidden="1">
      <c r="A188" s="20">
        <v>187.0</v>
      </c>
      <c r="B188" s="4" t="s">
        <v>1819</v>
      </c>
      <c r="C188" s="20">
        <v>1953.0</v>
      </c>
      <c r="D188" s="24">
        <v>19399.0</v>
      </c>
      <c r="E188" s="20">
        <v>118.0</v>
      </c>
      <c r="F188" s="4" t="s">
        <v>931</v>
      </c>
      <c r="G188" s="4" t="s">
        <v>1483</v>
      </c>
      <c r="H188" s="4" t="s">
        <v>1820</v>
      </c>
      <c r="I188" s="4" t="s">
        <v>1821</v>
      </c>
      <c r="J188" s="4" t="s">
        <v>1822</v>
      </c>
      <c r="K188" s="4" t="s">
        <v>1823</v>
      </c>
      <c r="L188" s="4" t="s">
        <v>31</v>
      </c>
      <c r="M188" s="4" t="s">
        <v>1824</v>
      </c>
      <c r="N188" s="17">
        <v>76.0</v>
      </c>
      <c r="O188" s="21">
        <v>8.1</v>
      </c>
      <c r="P188" s="22">
        <v>107872.0</v>
      </c>
      <c r="Q188" s="4" t="s">
        <v>1825</v>
      </c>
      <c r="R188" s="4" t="s">
        <v>34</v>
      </c>
      <c r="S188" s="4" t="s">
        <v>517</v>
      </c>
      <c r="T188" s="23">
        <v>1.2E7</v>
      </c>
      <c r="U188" s="4" t="s">
        <v>47</v>
      </c>
      <c r="V188" s="4"/>
      <c r="W188" s="4"/>
      <c r="X188" s="4"/>
      <c r="Y188" s="4"/>
    </row>
    <row r="189" hidden="1">
      <c r="A189" s="20">
        <v>188.0</v>
      </c>
      <c r="B189" s="4" t="s">
        <v>1826</v>
      </c>
      <c r="C189" s="20">
        <v>1947.0</v>
      </c>
      <c r="D189" s="24">
        <v>17179.0</v>
      </c>
      <c r="E189" s="20">
        <v>97.0</v>
      </c>
      <c r="F189" s="4" t="s">
        <v>689</v>
      </c>
      <c r="G189" s="4" t="s">
        <v>653</v>
      </c>
      <c r="H189" s="4" t="s">
        <v>1827</v>
      </c>
      <c r="I189" s="4" t="s">
        <v>1828</v>
      </c>
      <c r="J189" s="4" t="s">
        <v>1829</v>
      </c>
      <c r="K189" s="4" t="s">
        <v>1370</v>
      </c>
      <c r="L189" s="4" t="s">
        <v>31</v>
      </c>
      <c r="M189" s="4" t="s">
        <v>719</v>
      </c>
      <c r="N189" s="4"/>
      <c r="O189" s="21">
        <v>8.1</v>
      </c>
      <c r="P189" s="22">
        <v>24842.0</v>
      </c>
      <c r="Q189" s="4" t="s">
        <v>1830</v>
      </c>
      <c r="R189" s="4" t="s">
        <v>34</v>
      </c>
      <c r="S189" s="24">
        <v>38145.0</v>
      </c>
      <c r="T189" s="23">
        <v>3050000.0</v>
      </c>
      <c r="U189" s="4" t="s">
        <v>918</v>
      </c>
      <c r="V189" s="4"/>
      <c r="W189" s="4"/>
      <c r="X189" s="4"/>
      <c r="Y189" s="4"/>
    </row>
    <row r="190" hidden="1">
      <c r="A190" s="20">
        <v>189.0</v>
      </c>
      <c r="B190" s="4" t="s">
        <v>1831</v>
      </c>
      <c r="C190" s="20">
        <v>1959.0</v>
      </c>
      <c r="D190" s="24">
        <v>21559.0</v>
      </c>
      <c r="E190" s="20">
        <v>160.0</v>
      </c>
      <c r="F190" s="4" t="s">
        <v>237</v>
      </c>
      <c r="G190" s="4" t="s">
        <v>1029</v>
      </c>
      <c r="H190" s="4" t="s">
        <v>1832</v>
      </c>
      <c r="I190" s="4" t="s">
        <v>1833</v>
      </c>
      <c r="J190" s="4" t="s">
        <v>1834</v>
      </c>
      <c r="K190" s="4" t="s">
        <v>30</v>
      </c>
      <c r="L190" s="4" t="s">
        <v>31</v>
      </c>
      <c r="M190" s="4" t="s">
        <v>1835</v>
      </c>
      <c r="N190" s="4"/>
      <c r="O190" s="21">
        <v>8.1</v>
      </c>
      <c r="P190" s="22">
        <v>48842.0</v>
      </c>
      <c r="Q190" s="4" t="s">
        <v>1836</v>
      </c>
      <c r="R190" s="4" t="s">
        <v>34</v>
      </c>
      <c r="S190" s="24">
        <v>36837.0</v>
      </c>
      <c r="T190" s="23">
        <v>8000000.0</v>
      </c>
      <c r="U190" s="4" t="s">
        <v>1307</v>
      </c>
      <c r="V190" s="4"/>
      <c r="W190" s="4"/>
      <c r="X190" s="4"/>
      <c r="Y190" s="4"/>
    </row>
    <row r="191" hidden="1">
      <c r="A191" s="20">
        <v>190.0</v>
      </c>
      <c r="B191" s="4" t="s">
        <v>1837</v>
      </c>
      <c r="C191" s="20">
        <v>1966.0</v>
      </c>
      <c r="D191" s="4" t="s">
        <v>1838</v>
      </c>
      <c r="E191" s="20">
        <v>131.0</v>
      </c>
      <c r="F191" s="4" t="s">
        <v>127</v>
      </c>
      <c r="G191" s="4" t="s">
        <v>976</v>
      </c>
      <c r="H191" s="4" t="s">
        <v>1839</v>
      </c>
      <c r="I191" s="4" t="s">
        <v>1840</v>
      </c>
      <c r="J191" s="4" t="s">
        <v>1841</v>
      </c>
      <c r="K191" s="4" t="s">
        <v>1320</v>
      </c>
      <c r="L191" s="4" t="s">
        <v>31</v>
      </c>
      <c r="M191" s="4" t="s">
        <v>1842</v>
      </c>
      <c r="N191" s="4"/>
      <c r="O191" s="21">
        <v>8.1</v>
      </c>
      <c r="P191" s="22">
        <v>58960.0</v>
      </c>
      <c r="Q191" s="4" t="s">
        <v>1843</v>
      </c>
      <c r="R191" s="4" t="s">
        <v>34</v>
      </c>
      <c r="S191" s="4" t="s">
        <v>1844</v>
      </c>
      <c r="T191" s="23">
        <v>3.3736689E7</v>
      </c>
      <c r="U191" s="4" t="s">
        <v>622</v>
      </c>
      <c r="V191" s="4"/>
      <c r="W191" s="4"/>
      <c r="X191" s="4"/>
      <c r="Y191" s="4"/>
    </row>
    <row r="192" hidden="1">
      <c r="A192" s="20">
        <v>191.0</v>
      </c>
      <c r="B192" s="4" t="s">
        <v>1845</v>
      </c>
      <c r="C192" s="20">
        <v>1984.0</v>
      </c>
      <c r="D192" s="4" t="s">
        <v>1846</v>
      </c>
      <c r="E192" s="20">
        <v>107.0</v>
      </c>
      <c r="F192" s="4" t="s">
        <v>216</v>
      </c>
      <c r="G192" s="4" t="s">
        <v>424</v>
      </c>
      <c r="H192" s="4" t="s">
        <v>1847</v>
      </c>
      <c r="I192" s="4" t="s">
        <v>1848</v>
      </c>
      <c r="J192" s="4" t="s">
        <v>1849</v>
      </c>
      <c r="K192" s="4" t="s">
        <v>428</v>
      </c>
      <c r="L192" s="4" t="s">
        <v>524</v>
      </c>
      <c r="M192" s="4" t="s">
        <v>1850</v>
      </c>
      <c r="N192" s="17">
        <v>83.0</v>
      </c>
      <c r="O192" s="21">
        <v>8.0</v>
      </c>
      <c r="P192" s="22">
        <v>646546.0</v>
      </c>
      <c r="Q192" s="4" t="s">
        <v>1851</v>
      </c>
      <c r="R192" s="4" t="s">
        <v>34</v>
      </c>
      <c r="S192" s="24">
        <v>35498.0</v>
      </c>
      <c r="T192" s="23">
        <v>7.83712E7</v>
      </c>
      <c r="U192" s="4" t="s">
        <v>265</v>
      </c>
      <c r="V192" s="25" t="s">
        <v>1852</v>
      </c>
      <c r="W192" s="4"/>
      <c r="X192" s="4"/>
      <c r="Y192" s="4"/>
    </row>
    <row r="193" hidden="1">
      <c r="A193" s="20">
        <v>192.0</v>
      </c>
      <c r="B193" s="4" t="s">
        <v>1853</v>
      </c>
      <c r="C193" s="20">
        <v>1993.0</v>
      </c>
      <c r="D193" s="24">
        <v>34305.0</v>
      </c>
      <c r="E193" s="20">
        <v>101.0</v>
      </c>
      <c r="F193" s="4" t="s">
        <v>1854</v>
      </c>
      <c r="G193" s="4" t="s">
        <v>590</v>
      </c>
      <c r="H193" s="4" t="s">
        <v>1855</v>
      </c>
      <c r="I193" s="4" t="s">
        <v>1856</v>
      </c>
      <c r="J193" s="4" t="s">
        <v>1857</v>
      </c>
      <c r="K193" s="4" t="s">
        <v>1858</v>
      </c>
      <c r="L193" s="4" t="s">
        <v>31</v>
      </c>
      <c r="M193" s="4" t="s">
        <v>1859</v>
      </c>
      <c r="N193" s="17">
        <v>72.0</v>
      </c>
      <c r="O193" s="21">
        <v>8.0</v>
      </c>
      <c r="P193" s="22">
        <v>474776.0</v>
      </c>
      <c r="Q193" s="4" t="s">
        <v>1860</v>
      </c>
      <c r="R193" s="4" t="s">
        <v>34</v>
      </c>
      <c r="S193" s="4" t="s">
        <v>1861</v>
      </c>
      <c r="T193" s="23">
        <v>7.0906973E7</v>
      </c>
      <c r="U193" s="4" t="s">
        <v>36</v>
      </c>
      <c r="V193" s="4"/>
      <c r="W193" s="4"/>
      <c r="X193" s="4"/>
      <c r="Y193" s="4"/>
    </row>
    <row r="194">
      <c r="A194" s="20">
        <v>193.0</v>
      </c>
      <c r="B194" s="4" t="s">
        <v>1862</v>
      </c>
      <c r="C194" s="20">
        <v>2011.0</v>
      </c>
      <c r="D194" s="24">
        <v>40824.0</v>
      </c>
      <c r="E194" s="20">
        <v>146.0</v>
      </c>
      <c r="F194" s="13" t="s">
        <v>2334</v>
      </c>
      <c r="G194" s="4" t="s">
        <v>1402</v>
      </c>
      <c r="H194" s="4" t="s">
        <v>1863</v>
      </c>
      <c r="I194" s="4" t="s">
        <v>1864</v>
      </c>
      <c r="J194" s="4" t="s">
        <v>1865</v>
      </c>
      <c r="K194" s="4" t="s">
        <v>30</v>
      </c>
      <c r="L194" s="4" t="s">
        <v>1866</v>
      </c>
      <c r="M194" s="4" t="s">
        <v>1867</v>
      </c>
      <c r="N194" s="17">
        <v>62.0</v>
      </c>
      <c r="O194" s="21">
        <v>8.1</v>
      </c>
      <c r="P194" s="22">
        <v>344326.0</v>
      </c>
      <c r="Q194" s="4" t="s">
        <v>1868</v>
      </c>
      <c r="R194" s="4" t="s">
        <v>34</v>
      </c>
      <c r="S194" s="24">
        <v>40706.0</v>
      </c>
      <c r="T194" s="23">
        <v>2.16639112E8</v>
      </c>
      <c r="U194" s="4" t="s">
        <v>1869</v>
      </c>
      <c r="V194" s="25" t="s">
        <v>1870</v>
      </c>
      <c r="W194" s="4"/>
      <c r="X194" s="4"/>
      <c r="Y194" s="4"/>
      <c r="Z194" s="4" t="str">
        <f> LEFT(F194,Find(",",F194)-1)</f>
        <v>Drama</v>
      </c>
    </row>
    <row r="195" hidden="1">
      <c r="A195" s="20">
        <v>194.0</v>
      </c>
      <c r="B195" s="4" t="s">
        <v>1871</v>
      </c>
      <c r="C195" s="20">
        <v>1951.0</v>
      </c>
      <c r="D195" s="4" t="s">
        <v>1872</v>
      </c>
      <c r="E195" s="20">
        <v>101.0</v>
      </c>
      <c r="F195" s="4" t="s">
        <v>1202</v>
      </c>
      <c r="G195" s="4" t="s">
        <v>74</v>
      </c>
      <c r="H195" s="4" t="s">
        <v>1873</v>
      </c>
      <c r="I195" s="4" t="s">
        <v>1874</v>
      </c>
      <c r="J195" s="4" t="s">
        <v>1875</v>
      </c>
      <c r="K195" s="4" t="s">
        <v>354</v>
      </c>
      <c r="L195" s="4" t="s">
        <v>31</v>
      </c>
      <c r="M195" s="4" t="s">
        <v>1876</v>
      </c>
      <c r="N195" s="4"/>
      <c r="O195" s="21">
        <v>8.0</v>
      </c>
      <c r="P195" s="22">
        <v>103963.0</v>
      </c>
      <c r="Q195" s="4" t="s">
        <v>1877</v>
      </c>
      <c r="R195" s="4" t="s">
        <v>34</v>
      </c>
      <c r="S195" s="4" t="s">
        <v>1132</v>
      </c>
      <c r="T195" s="23">
        <v>7000000.0</v>
      </c>
      <c r="U195" s="4" t="s">
        <v>622</v>
      </c>
      <c r="V195" s="4"/>
      <c r="W195" s="4"/>
      <c r="X195" s="4"/>
      <c r="Y195" s="4"/>
    </row>
    <row r="196" hidden="1">
      <c r="A196" s="20">
        <v>195.0</v>
      </c>
      <c r="B196" s="4" t="s">
        <v>1878</v>
      </c>
      <c r="C196" s="20">
        <v>1955.0</v>
      </c>
      <c r="D196" s="4" t="s">
        <v>1879</v>
      </c>
      <c r="E196" s="20">
        <v>92.0</v>
      </c>
      <c r="F196" s="4" t="s">
        <v>689</v>
      </c>
      <c r="G196" s="4" t="s">
        <v>202</v>
      </c>
      <c r="H196" s="4" t="s">
        <v>1880</v>
      </c>
      <c r="I196" s="4" t="s">
        <v>1881</v>
      </c>
      <c r="J196" s="4" t="s">
        <v>1882</v>
      </c>
      <c r="K196" s="4" t="s">
        <v>30</v>
      </c>
      <c r="L196" s="4" t="s">
        <v>31</v>
      </c>
      <c r="M196" s="4" t="s">
        <v>1883</v>
      </c>
      <c r="N196" s="17">
        <v>99.0</v>
      </c>
      <c r="O196" s="21">
        <v>8.0</v>
      </c>
      <c r="P196" s="22">
        <v>68366.0</v>
      </c>
      <c r="Q196" s="4" t="s">
        <v>1884</v>
      </c>
      <c r="R196" s="4" t="s">
        <v>34</v>
      </c>
      <c r="S196" s="4" t="s">
        <v>548</v>
      </c>
      <c r="T196" s="23">
        <v>1500000.0</v>
      </c>
      <c r="U196" s="4" t="s">
        <v>201</v>
      </c>
      <c r="V196" s="25" t="s">
        <v>1885</v>
      </c>
      <c r="W196" s="4"/>
      <c r="X196" s="4"/>
      <c r="Y196" s="4"/>
    </row>
    <row r="197" hidden="1">
      <c r="A197" s="20">
        <v>196.0</v>
      </c>
      <c r="B197" s="4" t="s">
        <v>1886</v>
      </c>
      <c r="C197" s="20">
        <v>1930.0</v>
      </c>
      <c r="D197" s="4" t="s">
        <v>1887</v>
      </c>
      <c r="E197" s="20">
        <v>136.0</v>
      </c>
      <c r="F197" s="4" t="s">
        <v>290</v>
      </c>
      <c r="G197" s="4" t="s">
        <v>885</v>
      </c>
      <c r="H197" s="4" t="s">
        <v>1888</v>
      </c>
      <c r="I197" s="4" t="s">
        <v>1889</v>
      </c>
      <c r="J197" s="4" t="s">
        <v>1890</v>
      </c>
      <c r="K197" s="4" t="s">
        <v>1891</v>
      </c>
      <c r="L197" s="4" t="s">
        <v>31</v>
      </c>
      <c r="M197" s="4" t="s">
        <v>1892</v>
      </c>
      <c r="N197" s="4"/>
      <c r="O197" s="21">
        <v>8.1</v>
      </c>
      <c r="P197" s="22">
        <v>49038.0</v>
      </c>
      <c r="Q197" s="4" t="s">
        <v>1893</v>
      </c>
      <c r="R197" s="4" t="s">
        <v>34</v>
      </c>
      <c r="S197" s="24">
        <v>36281.0</v>
      </c>
      <c r="T197" s="23">
        <v>3000000.0</v>
      </c>
      <c r="U197" s="4" t="s">
        <v>94</v>
      </c>
      <c r="V197" s="4"/>
      <c r="W197" s="4"/>
      <c r="X197" s="4"/>
      <c r="Y197" s="4"/>
    </row>
    <row r="198" hidden="1">
      <c r="A198" s="20">
        <v>197.0</v>
      </c>
      <c r="B198" s="4" t="s">
        <v>1894</v>
      </c>
      <c r="C198" s="20">
        <v>1991.0</v>
      </c>
      <c r="D198" s="4" t="s">
        <v>1895</v>
      </c>
      <c r="E198" s="20">
        <v>84.0</v>
      </c>
      <c r="F198" s="4" t="s">
        <v>1896</v>
      </c>
      <c r="G198" s="4" t="s">
        <v>491</v>
      </c>
      <c r="H198" s="4" t="s">
        <v>1897</v>
      </c>
      <c r="I198" s="4" t="s">
        <v>1898</v>
      </c>
      <c r="J198" s="4" t="s">
        <v>1899</v>
      </c>
      <c r="K198" s="4" t="s">
        <v>354</v>
      </c>
      <c r="L198" s="4" t="s">
        <v>31</v>
      </c>
      <c r="M198" s="4" t="s">
        <v>1900</v>
      </c>
      <c r="N198" s="17">
        <v>95.0</v>
      </c>
      <c r="O198" s="21">
        <v>8.0</v>
      </c>
      <c r="P198" s="22">
        <v>336430.0</v>
      </c>
      <c r="Q198" s="4" t="s">
        <v>1901</v>
      </c>
      <c r="R198" s="4" t="s">
        <v>34</v>
      </c>
      <c r="S198" s="24">
        <v>37478.0</v>
      </c>
      <c r="T198" s="23">
        <v>4.25E8</v>
      </c>
      <c r="U198" s="4" t="s">
        <v>466</v>
      </c>
      <c r="V198" s="25" t="s">
        <v>1902</v>
      </c>
      <c r="W198" s="4"/>
      <c r="X198" s="4"/>
      <c r="Y198" s="4"/>
    </row>
    <row r="199">
      <c r="A199" s="20">
        <v>198.0</v>
      </c>
      <c r="B199" s="4" t="s">
        <v>1903</v>
      </c>
      <c r="C199" s="20">
        <v>2016.0</v>
      </c>
      <c r="D199" s="24">
        <v>42887.0</v>
      </c>
      <c r="E199" s="20">
        <v>118.0</v>
      </c>
      <c r="F199" s="4" t="s">
        <v>1150</v>
      </c>
      <c r="G199" s="4" t="s">
        <v>480</v>
      </c>
      <c r="H199" s="4" t="s">
        <v>1904</v>
      </c>
      <c r="I199" s="4" t="s">
        <v>1905</v>
      </c>
      <c r="J199" s="4" t="s">
        <v>1906</v>
      </c>
      <c r="K199" s="4" t="s">
        <v>1907</v>
      </c>
      <c r="L199" s="4" t="s">
        <v>1908</v>
      </c>
      <c r="M199" s="4" t="s">
        <v>1909</v>
      </c>
      <c r="N199" s="17">
        <v>69.0</v>
      </c>
      <c r="O199" s="21">
        <v>8.1</v>
      </c>
      <c r="P199" s="22">
        <v>113296.0</v>
      </c>
      <c r="Q199" s="4" t="s">
        <v>1910</v>
      </c>
      <c r="R199" s="4" t="s">
        <v>34</v>
      </c>
      <c r="S199" s="24">
        <v>43043.0</v>
      </c>
      <c r="T199" s="23">
        <v>1.40312928E8</v>
      </c>
      <c r="U199" s="4" t="s">
        <v>1911</v>
      </c>
      <c r="V199" s="25" t="s">
        <v>1912</v>
      </c>
      <c r="W199" s="4"/>
      <c r="X199" s="4"/>
      <c r="Y199" s="4"/>
      <c r="Z199" s="4" t="str">
        <f> LEFT(F199,Find(",",F199)-1)</f>
        <v>Biography</v>
      </c>
    </row>
    <row r="200" hidden="1">
      <c r="A200" s="20">
        <v>199.0</v>
      </c>
      <c r="B200" s="4" t="s">
        <v>1913</v>
      </c>
      <c r="C200" s="20">
        <v>1995.0</v>
      </c>
      <c r="D200" s="24">
        <v>35186.0</v>
      </c>
      <c r="E200" s="20">
        <v>129.0</v>
      </c>
      <c r="F200" s="4" t="s">
        <v>1914</v>
      </c>
      <c r="G200" s="4" t="s">
        <v>1422</v>
      </c>
      <c r="H200" s="4" t="s">
        <v>1915</v>
      </c>
      <c r="I200" s="4" t="s">
        <v>1916</v>
      </c>
      <c r="J200" s="4" t="s">
        <v>1917</v>
      </c>
      <c r="K200" s="4" t="s">
        <v>354</v>
      </c>
      <c r="L200" s="4" t="s">
        <v>31</v>
      </c>
      <c r="M200" s="4" t="s">
        <v>1918</v>
      </c>
      <c r="N200" s="17">
        <v>74.0</v>
      </c>
      <c r="O200" s="21">
        <v>8.0</v>
      </c>
      <c r="P200" s="22">
        <v>492644.0</v>
      </c>
      <c r="Q200" s="4" t="s">
        <v>1919</v>
      </c>
      <c r="R200" s="4" t="s">
        <v>34</v>
      </c>
      <c r="S200" s="4" t="s">
        <v>432</v>
      </c>
      <c r="T200" s="23">
        <v>1.68841459E8</v>
      </c>
      <c r="U200" s="4" t="s">
        <v>94</v>
      </c>
      <c r="V200" s="4"/>
      <c r="W200" s="4"/>
      <c r="X200" s="4"/>
      <c r="Y200" s="4"/>
    </row>
    <row r="201">
      <c r="A201" s="20">
        <v>200.0</v>
      </c>
      <c r="B201" s="4" t="s">
        <v>1920</v>
      </c>
      <c r="C201" s="20">
        <v>2014.0</v>
      </c>
      <c r="D201" s="24">
        <v>41647.0</v>
      </c>
      <c r="E201" s="20">
        <v>121.0</v>
      </c>
      <c r="F201" s="4" t="s">
        <v>174</v>
      </c>
      <c r="G201" s="4" t="s">
        <v>670</v>
      </c>
      <c r="H201" s="4" t="s">
        <v>1921</v>
      </c>
      <c r="I201" s="4" t="s">
        <v>1922</v>
      </c>
      <c r="J201" s="4" t="s">
        <v>1923</v>
      </c>
      <c r="K201" s="4" t="s">
        <v>30</v>
      </c>
      <c r="L201" s="4" t="s">
        <v>69</v>
      </c>
      <c r="M201" s="4" t="s">
        <v>1924</v>
      </c>
      <c r="N201" s="17">
        <v>76.0</v>
      </c>
      <c r="O201" s="21">
        <v>8.1</v>
      </c>
      <c r="P201" s="22">
        <v>768444.0</v>
      </c>
      <c r="Q201" s="4" t="s">
        <v>1925</v>
      </c>
      <c r="R201" s="4" t="s">
        <v>34</v>
      </c>
      <c r="S201" s="24">
        <v>41894.0</v>
      </c>
      <c r="T201" s="23">
        <v>7.73350147E8</v>
      </c>
      <c r="U201" s="4" t="s">
        <v>600</v>
      </c>
      <c r="V201" s="25" t="s">
        <v>1926</v>
      </c>
      <c r="W201" s="4"/>
      <c r="X201" s="4"/>
      <c r="Y201" s="4"/>
      <c r="Z201" s="4" t="str">
        <f> LEFT(F201,Find(",",F201)-1)</f>
        <v>Action</v>
      </c>
    </row>
    <row r="202" hidden="1">
      <c r="A202" s="20">
        <v>201.0</v>
      </c>
      <c r="B202" s="4" t="s">
        <v>1927</v>
      </c>
      <c r="C202" s="20">
        <v>1975.0</v>
      </c>
      <c r="D202" s="4" t="s">
        <v>1928</v>
      </c>
      <c r="E202" s="20">
        <v>125.0</v>
      </c>
      <c r="F202" s="4" t="s">
        <v>1527</v>
      </c>
      <c r="G202" s="4" t="s">
        <v>76</v>
      </c>
      <c r="H202" s="4" t="s">
        <v>1929</v>
      </c>
      <c r="I202" s="4" t="s">
        <v>1930</v>
      </c>
      <c r="J202" s="4" t="s">
        <v>1931</v>
      </c>
      <c r="K202" s="4" t="s">
        <v>30</v>
      </c>
      <c r="L202" s="4" t="s">
        <v>31</v>
      </c>
      <c r="M202" s="4" t="s">
        <v>1932</v>
      </c>
      <c r="N202" s="4"/>
      <c r="O202" s="21">
        <v>8.0</v>
      </c>
      <c r="P202" s="22">
        <v>194970.0</v>
      </c>
      <c r="Q202" s="4" t="s">
        <v>1933</v>
      </c>
      <c r="R202" s="4" t="s">
        <v>34</v>
      </c>
      <c r="S202" s="4" t="s">
        <v>739</v>
      </c>
      <c r="T202" s="23">
        <v>5.0E7</v>
      </c>
      <c r="U202" s="4" t="s">
        <v>918</v>
      </c>
      <c r="V202" s="4"/>
      <c r="W202" s="4"/>
      <c r="X202" s="4"/>
      <c r="Y202" s="4"/>
    </row>
    <row r="203" hidden="1">
      <c r="A203" s="20">
        <v>202.0</v>
      </c>
      <c r="B203" s="4" t="s">
        <v>1934</v>
      </c>
      <c r="C203" s="20">
        <v>1975.0</v>
      </c>
      <c r="D203" s="4" t="s">
        <v>1935</v>
      </c>
      <c r="E203" s="20">
        <v>124.0</v>
      </c>
      <c r="F203" s="4" t="s">
        <v>1936</v>
      </c>
      <c r="G203" s="4" t="s">
        <v>87</v>
      </c>
      <c r="H203" s="4" t="s">
        <v>1937</v>
      </c>
      <c r="I203" s="4" t="s">
        <v>1938</v>
      </c>
      <c r="J203" s="4" t="s">
        <v>1939</v>
      </c>
      <c r="K203" s="4" t="s">
        <v>30</v>
      </c>
      <c r="L203" s="4" t="s">
        <v>31</v>
      </c>
      <c r="M203" s="4" t="s">
        <v>1940</v>
      </c>
      <c r="N203" s="17">
        <v>86.0</v>
      </c>
      <c r="O203" s="21">
        <v>8.0</v>
      </c>
      <c r="P203" s="22">
        <v>445407.0</v>
      </c>
      <c r="Q203" s="4" t="s">
        <v>1941</v>
      </c>
      <c r="R203" s="4" t="s">
        <v>34</v>
      </c>
      <c r="S203" s="24">
        <v>36837.0</v>
      </c>
      <c r="T203" s="23">
        <v>4.71203004E8</v>
      </c>
      <c r="U203" s="4" t="s">
        <v>94</v>
      </c>
      <c r="V203" s="25" t="s">
        <v>1942</v>
      </c>
      <c r="W203" s="4"/>
      <c r="X203" s="4"/>
      <c r="Y203" s="4"/>
    </row>
    <row r="204">
      <c r="A204" s="20">
        <v>203.0</v>
      </c>
      <c r="B204" s="4" t="s">
        <v>1943</v>
      </c>
      <c r="C204" s="20">
        <v>2016.0</v>
      </c>
      <c r="D204" s="24">
        <v>42463.0</v>
      </c>
      <c r="E204" s="20">
        <v>108.0</v>
      </c>
      <c r="F204" s="4" t="s">
        <v>794</v>
      </c>
      <c r="G204" s="4" t="s">
        <v>695</v>
      </c>
      <c r="H204" s="4" t="s">
        <v>1944</v>
      </c>
      <c r="I204" s="4" t="s">
        <v>1945</v>
      </c>
      <c r="J204" s="4" t="s">
        <v>1946</v>
      </c>
      <c r="K204" s="4" t="s">
        <v>30</v>
      </c>
      <c r="L204" s="4" t="s">
        <v>31</v>
      </c>
      <c r="M204" s="4" t="s">
        <v>1947</v>
      </c>
      <c r="N204" s="17">
        <v>78.0</v>
      </c>
      <c r="O204" s="21">
        <v>8.1</v>
      </c>
      <c r="P204" s="22">
        <v>304299.0</v>
      </c>
      <c r="Q204" s="4" t="s">
        <v>1948</v>
      </c>
      <c r="R204" s="4" t="s">
        <v>34</v>
      </c>
      <c r="S204" s="24">
        <v>42557.0</v>
      </c>
      <c r="T204" s="23">
        <v>1.023798144E9</v>
      </c>
      <c r="U204" s="4" t="s">
        <v>1949</v>
      </c>
      <c r="V204" s="25" t="s">
        <v>1950</v>
      </c>
      <c r="W204" s="4"/>
      <c r="X204" s="4"/>
      <c r="Y204" s="4"/>
      <c r="Z204" s="4" t="str">
        <f t="shared" ref="Z204:Z205" si="6"> LEFT(F204,Find(",",F204)-1)</f>
        <v>Animation</v>
      </c>
    </row>
    <row r="205">
      <c r="A205" s="20">
        <v>204.0</v>
      </c>
      <c r="B205" s="4" t="s">
        <v>1951</v>
      </c>
      <c r="C205" s="20">
        <v>2017.0</v>
      </c>
      <c r="D205" s="24">
        <v>42860.0</v>
      </c>
      <c r="E205" s="20">
        <v>136.0</v>
      </c>
      <c r="F205" s="4" t="s">
        <v>174</v>
      </c>
      <c r="G205" s="4" t="s">
        <v>670</v>
      </c>
      <c r="H205" s="4" t="s">
        <v>1952</v>
      </c>
      <c r="I205" s="4" t="s">
        <v>1922</v>
      </c>
      <c r="J205" s="4" t="s">
        <v>1953</v>
      </c>
      <c r="K205" s="4" t="s">
        <v>30</v>
      </c>
      <c r="L205" s="4" t="s">
        <v>31</v>
      </c>
      <c r="M205" s="4"/>
      <c r="N205" s="17">
        <v>67.0</v>
      </c>
      <c r="O205" s="21">
        <v>8.1</v>
      </c>
      <c r="P205" s="22">
        <v>175272.0</v>
      </c>
      <c r="Q205" s="4" t="s">
        <v>1954</v>
      </c>
      <c r="R205" s="4" t="s">
        <v>34</v>
      </c>
      <c r="S205" s="4"/>
      <c r="T205" s="23">
        <v>8.63756051E8</v>
      </c>
      <c r="U205" s="4" t="s">
        <v>600</v>
      </c>
      <c r="V205" s="25" t="s">
        <v>1955</v>
      </c>
      <c r="W205" s="4"/>
      <c r="X205" s="4"/>
      <c r="Y205" s="4"/>
      <c r="Z205" s="4" t="str">
        <f t="shared" si="6"/>
        <v>Action</v>
      </c>
    </row>
    <row r="206" hidden="1">
      <c r="A206" s="20">
        <v>205.0</v>
      </c>
      <c r="B206" s="4" t="s">
        <v>1956</v>
      </c>
      <c r="C206" s="20">
        <v>2003.0</v>
      </c>
      <c r="D206" s="24">
        <v>37871.0</v>
      </c>
      <c r="E206" s="20">
        <v>143.0</v>
      </c>
      <c r="F206" s="4" t="s">
        <v>161</v>
      </c>
      <c r="G206" s="4" t="s">
        <v>561</v>
      </c>
      <c r="H206" s="4" t="s">
        <v>1957</v>
      </c>
      <c r="I206" s="4" t="s">
        <v>1958</v>
      </c>
      <c r="J206" s="4" t="s">
        <v>1959</v>
      </c>
      <c r="K206" s="4" t="s">
        <v>30</v>
      </c>
      <c r="L206" s="4" t="s">
        <v>31</v>
      </c>
      <c r="M206" s="4" t="s">
        <v>1960</v>
      </c>
      <c r="N206" s="17">
        <v>63.0</v>
      </c>
      <c r="O206" s="21">
        <v>8.0</v>
      </c>
      <c r="P206" s="22">
        <v>869710.0</v>
      </c>
      <c r="Q206" s="4" t="s">
        <v>1961</v>
      </c>
      <c r="R206" s="4" t="s">
        <v>34</v>
      </c>
      <c r="S206" s="24">
        <v>37664.0</v>
      </c>
      <c r="T206" s="23">
        <v>6.54264015E8</v>
      </c>
      <c r="U206" s="4" t="s">
        <v>478</v>
      </c>
      <c r="V206" s="25" t="s">
        <v>1962</v>
      </c>
      <c r="W206" s="4"/>
      <c r="X206" s="4"/>
      <c r="Y206" s="4"/>
    </row>
    <row r="207" hidden="1">
      <c r="A207" s="20">
        <v>206.0</v>
      </c>
      <c r="B207" s="4" t="s">
        <v>1964</v>
      </c>
      <c r="C207" s="20">
        <v>2004.0</v>
      </c>
      <c r="D207" s="4" t="s">
        <v>1965</v>
      </c>
      <c r="E207" s="20">
        <v>80.0</v>
      </c>
      <c r="F207" s="4" t="s">
        <v>604</v>
      </c>
      <c r="G207" s="4" t="s">
        <v>1167</v>
      </c>
      <c r="H207" s="4" t="s">
        <v>1966</v>
      </c>
      <c r="I207" s="4" t="s">
        <v>1967</v>
      </c>
      <c r="J207" s="4" t="s">
        <v>1968</v>
      </c>
      <c r="K207" s="4" t="s">
        <v>354</v>
      </c>
      <c r="L207" s="4" t="s">
        <v>31</v>
      </c>
      <c r="M207" s="4" t="s">
        <v>1969</v>
      </c>
      <c r="N207" s="17">
        <v>90.0</v>
      </c>
      <c r="O207" s="21">
        <v>8.0</v>
      </c>
      <c r="P207" s="22">
        <v>179650.0</v>
      </c>
      <c r="Q207" s="4" t="s">
        <v>1970</v>
      </c>
      <c r="R207" s="4" t="s">
        <v>34</v>
      </c>
      <c r="S207" s="24">
        <v>38241.0</v>
      </c>
      <c r="T207" s="23">
        <v>1.5992615E7</v>
      </c>
      <c r="U207" s="4" t="s">
        <v>1971</v>
      </c>
      <c r="V207" s="25" t="s">
        <v>1972</v>
      </c>
      <c r="W207" s="4"/>
      <c r="X207" s="4"/>
      <c r="Y207" s="4"/>
    </row>
    <row r="208">
      <c r="A208" s="20">
        <v>207.0</v>
      </c>
      <c r="B208" s="4" t="s">
        <v>1973</v>
      </c>
      <c r="C208" s="20">
        <v>2014.0</v>
      </c>
      <c r="D208" s="4" t="s">
        <v>1974</v>
      </c>
      <c r="E208" s="20">
        <v>114.0</v>
      </c>
      <c r="F208" s="4" t="s">
        <v>1975</v>
      </c>
      <c r="G208" s="4" t="s">
        <v>993</v>
      </c>
      <c r="H208" s="4" t="s">
        <v>1976</v>
      </c>
      <c r="I208" s="4" t="s">
        <v>1977</v>
      </c>
      <c r="J208" s="4" t="s">
        <v>1978</v>
      </c>
      <c r="K208" s="4" t="s">
        <v>576</v>
      </c>
      <c r="L208" s="4" t="s">
        <v>524</v>
      </c>
      <c r="M208" s="4" t="s">
        <v>1979</v>
      </c>
      <c r="N208" s="17">
        <v>73.0</v>
      </c>
      <c r="O208" s="21">
        <v>8.1</v>
      </c>
      <c r="P208" s="22">
        <v>535118.0</v>
      </c>
      <c r="Q208" s="4" t="s">
        <v>1980</v>
      </c>
      <c r="R208" s="4" t="s">
        <v>34</v>
      </c>
      <c r="S208" s="4" t="s">
        <v>313</v>
      </c>
      <c r="T208" s="23">
        <v>2.33555708E8</v>
      </c>
      <c r="U208" s="4" t="s">
        <v>845</v>
      </c>
      <c r="V208" s="25" t="s">
        <v>1981</v>
      </c>
      <c r="W208" s="4"/>
      <c r="X208" s="4"/>
      <c r="Y208" s="4"/>
      <c r="Z208" s="4" t="str">
        <f> LEFT(F208,Find(",",F208)-1)</f>
        <v>Biography</v>
      </c>
    </row>
    <row r="209" hidden="1">
      <c r="A209" s="20">
        <v>208.0</v>
      </c>
      <c r="B209" s="4" t="s">
        <v>1982</v>
      </c>
      <c r="C209" s="20">
        <v>1974.0</v>
      </c>
      <c r="D209" s="4" t="s">
        <v>1983</v>
      </c>
      <c r="E209" s="20">
        <v>106.0</v>
      </c>
      <c r="F209" s="4" t="s">
        <v>531</v>
      </c>
      <c r="G209" s="4" t="s">
        <v>919</v>
      </c>
      <c r="H209" s="4" t="s">
        <v>1984</v>
      </c>
      <c r="I209" s="4" t="s">
        <v>1985</v>
      </c>
      <c r="J209" s="4" t="s">
        <v>1986</v>
      </c>
      <c r="K209" s="4" t="s">
        <v>576</v>
      </c>
      <c r="L209" s="4" t="s">
        <v>31</v>
      </c>
      <c r="M209" s="4" t="s">
        <v>1987</v>
      </c>
      <c r="N209" s="17">
        <v>80.0</v>
      </c>
      <c r="O209" s="21">
        <v>8.0</v>
      </c>
      <c r="P209" s="22">
        <v>121147.0</v>
      </c>
      <c r="Q209" s="4" t="s">
        <v>1988</v>
      </c>
      <c r="R209" s="4" t="s">
        <v>34</v>
      </c>
      <c r="S209" s="24">
        <v>35865.0</v>
      </c>
      <c r="T209" s="23">
        <v>8.6273333E7</v>
      </c>
      <c r="U209" s="4" t="s">
        <v>135</v>
      </c>
      <c r="V209" s="4"/>
      <c r="W209" s="4"/>
      <c r="X209" s="4"/>
      <c r="Y209" s="4"/>
    </row>
    <row r="210" hidden="1">
      <c r="A210" s="20">
        <v>209.0</v>
      </c>
      <c r="B210" s="4" t="s">
        <v>1989</v>
      </c>
      <c r="C210" s="20">
        <v>1953.0</v>
      </c>
      <c r="D210" s="24">
        <v>19640.0</v>
      </c>
      <c r="E210" s="20">
        <v>120.0</v>
      </c>
      <c r="F210" s="4" t="s">
        <v>290</v>
      </c>
      <c r="G210" s="4" t="s">
        <v>137</v>
      </c>
      <c r="H210" s="4" t="s">
        <v>1990</v>
      </c>
      <c r="I210" s="4" t="s">
        <v>1991</v>
      </c>
      <c r="J210" s="4" t="s">
        <v>1992</v>
      </c>
      <c r="K210" s="4" t="s">
        <v>386</v>
      </c>
      <c r="L210" s="4" t="s">
        <v>31</v>
      </c>
      <c r="M210" s="4" t="s">
        <v>1993</v>
      </c>
      <c r="N210" s="4"/>
      <c r="O210" s="21">
        <v>8.0</v>
      </c>
      <c r="P210" s="22">
        <v>44802.0</v>
      </c>
      <c r="Q210" s="4" t="s">
        <v>1994</v>
      </c>
      <c r="R210" s="4" t="s">
        <v>34</v>
      </c>
      <c r="S210" s="4" t="s">
        <v>1995</v>
      </c>
      <c r="T210" s="23">
        <v>1.0E7</v>
      </c>
      <c r="U210" s="4" t="s">
        <v>1767</v>
      </c>
      <c r="V210" s="4"/>
      <c r="W210" s="4"/>
      <c r="X210" s="4"/>
      <c r="Y210" s="4"/>
    </row>
    <row r="211" hidden="1">
      <c r="A211" s="20">
        <v>210.0</v>
      </c>
      <c r="B211" s="4" t="s">
        <v>1996</v>
      </c>
      <c r="C211" s="20">
        <v>2003.0</v>
      </c>
      <c r="D211" s="4" t="s">
        <v>1997</v>
      </c>
      <c r="E211" s="20">
        <v>178.0</v>
      </c>
      <c r="F211" s="4" t="s">
        <v>25</v>
      </c>
      <c r="G211" s="4" t="s">
        <v>847</v>
      </c>
      <c r="H211" s="4" t="s">
        <v>847</v>
      </c>
      <c r="I211" s="4" t="s">
        <v>1998</v>
      </c>
      <c r="J211" s="4" t="s">
        <v>1999</v>
      </c>
      <c r="K211" s="4" t="s">
        <v>30</v>
      </c>
      <c r="L211" s="4" t="s">
        <v>2000</v>
      </c>
      <c r="M211" s="4" t="s">
        <v>2001</v>
      </c>
      <c r="N211" s="17">
        <v>60.0</v>
      </c>
      <c r="O211" s="21">
        <v>8.0</v>
      </c>
      <c r="P211" s="22">
        <v>113851.0</v>
      </c>
      <c r="Q211" s="4" t="s">
        <v>2002</v>
      </c>
      <c r="R211" s="4" t="s">
        <v>34</v>
      </c>
      <c r="S211" s="4" t="s">
        <v>2003</v>
      </c>
      <c r="T211" s="23">
        <v>1.655635E7</v>
      </c>
      <c r="U211" s="4" t="s">
        <v>2004</v>
      </c>
      <c r="V211" s="25" t="s">
        <v>2005</v>
      </c>
      <c r="W211" s="4"/>
      <c r="X211" s="4"/>
      <c r="Y211" s="4"/>
    </row>
    <row r="212" hidden="1">
      <c r="A212" s="20">
        <v>211.0</v>
      </c>
      <c r="B212" s="4" t="s">
        <v>2006</v>
      </c>
      <c r="C212" s="20">
        <v>1989.0</v>
      </c>
      <c r="D212" s="24">
        <v>32757.0</v>
      </c>
      <c r="E212" s="20">
        <v>128.0</v>
      </c>
      <c r="F212" s="4" t="s">
        <v>1052</v>
      </c>
      <c r="G212" s="4" t="s">
        <v>1111</v>
      </c>
      <c r="H212" s="4" t="s">
        <v>2007</v>
      </c>
      <c r="I212" s="4" t="s">
        <v>2008</v>
      </c>
      <c r="J212" s="4" t="s">
        <v>2009</v>
      </c>
      <c r="K212" s="4" t="s">
        <v>1409</v>
      </c>
      <c r="L212" s="4" t="s">
        <v>31</v>
      </c>
      <c r="M212" s="4" t="s">
        <v>2010</v>
      </c>
      <c r="N212" s="17">
        <v>79.0</v>
      </c>
      <c r="O212" s="21">
        <v>8.0</v>
      </c>
      <c r="P212" s="22">
        <v>295852.0</v>
      </c>
      <c r="Q212" s="4" t="s">
        <v>2011</v>
      </c>
      <c r="R212" s="4" t="s">
        <v>34</v>
      </c>
      <c r="S212" s="24">
        <v>36079.0</v>
      </c>
      <c r="T212" s="23">
        <v>2.35860116E8</v>
      </c>
      <c r="U212" s="4" t="s">
        <v>478</v>
      </c>
      <c r="V212" s="4"/>
      <c r="W212" s="4"/>
      <c r="X212" s="4"/>
      <c r="Y212" s="4"/>
    </row>
    <row r="213" hidden="1">
      <c r="A213" s="20">
        <v>212.0</v>
      </c>
      <c r="B213" s="4" t="s">
        <v>2012</v>
      </c>
      <c r="C213" s="20">
        <v>1952.0</v>
      </c>
      <c r="D213" s="4" t="s">
        <v>2013</v>
      </c>
      <c r="E213" s="20">
        <v>85.0</v>
      </c>
      <c r="F213" s="4" t="s">
        <v>2014</v>
      </c>
      <c r="G213" s="4" t="s">
        <v>468</v>
      </c>
      <c r="H213" s="4" t="s">
        <v>2015</v>
      </c>
      <c r="I213" s="4" t="s">
        <v>2016</v>
      </c>
      <c r="J213" s="4" t="s">
        <v>2017</v>
      </c>
      <c r="K213" s="4" t="s">
        <v>428</v>
      </c>
      <c r="L213" s="4" t="s">
        <v>31</v>
      </c>
      <c r="M213" s="4" t="s">
        <v>2018</v>
      </c>
      <c r="N213" s="17">
        <v>89.0</v>
      </c>
      <c r="O213" s="21">
        <v>8.0</v>
      </c>
      <c r="P213" s="22">
        <v>83393.0</v>
      </c>
      <c r="Q213" s="4" t="s">
        <v>2019</v>
      </c>
      <c r="R213" s="4" t="s">
        <v>34</v>
      </c>
      <c r="S213" s="4" t="s">
        <v>1048</v>
      </c>
      <c r="T213" s="23">
        <v>9450000.0</v>
      </c>
      <c r="U213" s="4" t="s">
        <v>201</v>
      </c>
      <c r="V213" s="4"/>
      <c r="W213" s="4"/>
      <c r="X213" s="4"/>
      <c r="Y213" s="4"/>
    </row>
    <row r="214" hidden="1">
      <c r="A214" s="20">
        <v>213.0</v>
      </c>
      <c r="B214" s="4" t="s">
        <v>2020</v>
      </c>
      <c r="C214" s="20">
        <v>1973.0</v>
      </c>
      <c r="D214" s="24">
        <v>27182.0</v>
      </c>
      <c r="E214" s="20">
        <v>151.0</v>
      </c>
      <c r="F214" s="4" t="s">
        <v>1527</v>
      </c>
      <c r="G214" s="4" t="s">
        <v>455</v>
      </c>
      <c r="H214" s="4" t="s">
        <v>2021</v>
      </c>
      <c r="I214" s="4" t="s">
        <v>2022</v>
      </c>
      <c r="J214" s="4" t="s">
        <v>2023</v>
      </c>
      <c r="K214" s="4" t="s">
        <v>428</v>
      </c>
      <c r="L214" s="4" t="s">
        <v>1144</v>
      </c>
      <c r="M214" s="4" t="s">
        <v>1876</v>
      </c>
      <c r="N214" s="4"/>
      <c r="O214" s="21">
        <v>8.0</v>
      </c>
      <c r="P214" s="22">
        <v>101553.0</v>
      </c>
      <c r="Q214" s="4" t="s">
        <v>2024</v>
      </c>
      <c r="R214" s="4" t="s">
        <v>34</v>
      </c>
      <c r="S214" s="4" t="s">
        <v>1995</v>
      </c>
      <c r="T214" s="23">
        <v>5.3267E7</v>
      </c>
      <c r="U214" s="4" t="s">
        <v>303</v>
      </c>
      <c r="V214" s="4"/>
      <c r="W214" s="4"/>
      <c r="X214" s="4"/>
      <c r="Y214" s="4"/>
    </row>
    <row r="215" hidden="1">
      <c r="A215" s="20">
        <v>214.0</v>
      </c>
      <c r="B215" s="4" t="s">
        <v>2025</v>
      </c>
      <c r="C215" s="20">
        <v>1951.0</v>
      </c>
      <c r="D215" s="24">
        <v>18640.0</v>
      </c>
      <c r="E215" s="20">
        <v>122.0</v>
      </c>
      <c r="F215" s="4" t="s">
        <v>127</v>
      </c>
      <c r="G215" s="4" t="s">
        <v>393</v>
      </c>
      <c r="H215" s="4" t="s">
        <v>2026</v>
      </c>
      <c r="I215" s="4" t="s">
        <v>2027</v>
      </c>
      <c r="J215" s="4" t="s">
        <v>2028</v>
      </c>
      <c r="K215" s="4" t="s">
        <v>428</v>
      </c>
      <c r="L215" s="4" t="s">
        <v>31</v>
      </c>
      <c r="M215" s="4" t="s">
        <v>2029</v>
      </c>
      <c r="N215" s="4"/>
      <c r="O215" s="21">
        <v>8.0</v>
      </c>
      <c r="P215" s="22">
        <v>82622.0</v>
      </c>
      <c r="Q215" s="4" t="s">
        <v>2030</v>
      </c>
      <c r="R215" s="4" t="s">
        <v>34</v>
      </c>
      <c r="S215" s="4" t="s">
        <v>1844</v>
      </c>
      <c r="T215" s="23">
        <v>1.2E7</v>
      </c>
      <c r="U215" s="4" t="s">
        <v>180</v>
      </c>
      <c r="V215" s="4"/>
      <c r="W215" s="4"/>
      <c r="X215" s="4"/>
      <c r="Y215" s="4"/>
    </row>
    <row r="216" hidden="1">
      <c r="A216" s="20">
        <v>215.0</v>
      </c>
      <c r="B216" s="4" t="s">
        <v>2031</v>
      </c>
      <c r="C216" s="20">
        <v>1944.0</v>
      </c>
      <c r="D216" s="4" t="s">
        <v>2032</v>
      </c>
      <c r="E216" s="20">
        <v>118.0</v>
      </c>
      <c r="F216" s="4" t="s">
        <v>2033</v>
      </c>
      <c r="G216" s="4" t="s">
        <v>247</v>
      </c>
      <c r="H216" s="4" t="s">
        <v>2034</v>
      </c>
      <c r="I216" s="4" t="s">
        <v>2035</v>
      </c>
      <c r="J216" s="4" t="s">
        <v>2036</v>
      </c>
      <c r="K216" s="4" t="s">
        <v>576</v>
      </c>
      <c r="L216" s="4" t="s">
        <v>31</v>
      </c>
      <c r="M216" s="4" t="s">
        <v>1504</v>
      </c>
      <c r="N216" s="4"/>
      <c r="O216" s="21">
        <v>8.0</v>
      </c>
      <c r="P216" s="22">
        <v>56783.0</v>
      </c>
      <c r="Q216" s="4" t="s">
        <v>2037</v>
      </c>
      <c r="R216" s="4" t="s">
        <v>34</v>
      </c>
      <c r="S216" s="4" t="s">
        <v>651</v>
      </c>
      <c r="T216" s="23">
        <v>5000000.0</v>
      </c>
      <c r="U216" s="4" t="s">
        <v>180</v>
      </c>
      <c r="V216" s="4"/>
      <c r="W216" s="4"/>
      <c r="X216" s="4"/>
      <c r="Y216" s="4"/>
    </row>
    <row r="217" hidden="1">
      <c r="A217" s="20">
        <v>216.0</v>
      </c>
      <c r="B217" s="4" t="s">
        <v>2038</v>
      </c>
      <c r="C217" s="20">
        <v>2005.0</v>
      </c>
      <c r="D217" s="24">
        <v>38356.0</v>
      </c>
      <c r="E217" s="20">
        <v>124.0</v>
      </c>
      <c r="F217" s="4" t="s">
        <v>2039</v>
      </c>
      <c r="G217" s="4" t="s">
        <v>443</v>
      </c>
      <c r="H217" s="4" t="s">
        <v>2040</v>
      </c>
      <c r="I217" s="4" t="s">
        <v>2041</v>
      </c>
      <c r="J217" s="4" t="s">
        <v>2042</v>
      </c>
      <c r="K217" s="4" t="s">
        <v>30</v>
      </c>
      <c r="L217" s="4" t="s">
        <v>31</v>
      </c>
      <c r="M217" s="4" t="s">
        <v>2043</v>
      </c>
      <c r="N217" s="17">
        <v>74.0</v>
      </c>
      <c r="O217" s="21">
        <v>8.0</v>
      </c>
      <c r="P217" s="22">
        <v>685825.0</v>
      </c>
      <c r="Q217" s="4" t="s">
        <v>2044</v>
      </c>
      <c r="R217" s="4" t="s">
        <v>34</v>
      </c>
      <c r="S217" s="4" t="s">
        <v>2045</v>
      </c>
      <c r="T217" s="23">
        <v>1.5873382E8</v>
      </c>
      <c r="U217" s="4" t="s">
        <v>2046</v>
      </c>
      <c r="V217" s="25" t="s">
        <v>2047</v>
      </c>
      <c r="W217" s="4"/>
      <c r="X217" s="4"/>
      <c r="Y217" s="4"/>
    </row>
    <row r="218" hidden="1">
      <c r="A218" s="20">
        <v>217.0</v>
      </c>
      <c r="B218" s="4" t="s">
        <v>2048</v>
      </c>
      <c r="C218" s="20">
        <v>1961.0</v>
      </c>
      <c r="D218" s="4" t="s">
        <v>2049</v>
      </c>
      <c r="E218" s="20">
        <v>134.0</v>
      </c>
      <c r="F218" s="4" t="s">
        <v>1623</v>
      </c>
      <c r="G218" s="4" t="s">
        <v>1239</v>
      </c>
      <c r="H218" s="4" t="s">
        <v>2050</v>
      </c>
      <c r="I218" s="4" t="s">
        <v>2051</v>
      </c>
      <c r="J218" s="4" t="s">
        <v>2052</v>
      </c>
      <c r="K218" s="4" t="s">
        <v>30</v>
      </c>
      <c r="L218" s="4" t="s">
        <v>31</v>
      </c>
      <c r="M218" s="4" t="s">
        <v>2053</v>
      </c>
      <c r="N218" s="4"/>
      <c r="O218" s="21">
        <v>8.0</v>
      </c>
      <c r="P218" s="22">
        <v>65649.0</v>
      </c>
      <c r="Q218" s="4" t="s">
        <v>2054</v>
      </c>
      <c r="R218" s="4" t="s">
        <v>34</v>
      </c>
      <c r="S218" s="24">
        <v>37352.0</v>
      </c>
      <c r="T218" s="23">
        <v>7600000.0</v>
      </c>
      <c r="U218" s="4" t="s">
        <v>2055</v>
      </c>
      <c r="V218" s="4"/>
      <c r="W218" s="4"/>
      <c r="X218" s="4"/>
      <c r="Y218" s="4"/>
    </row>
    <row r="219" hidden="1">
      <c r="A219" s="20">
        <v>218.0</v>
      </c>
      <c r="B219" s="4" t="s">
        <v>2056</v>
      </c>
      <c r="C219" s="20">
        <v>1935.0</v>
      </c>
      <c r="D219" s="4" t="s">
        <v>2057</v>
      </c>
      <c r="E219" s="20">
        <v>96.0</v>
      </c>
      <c r="F219" s="4" t="s">
        <v>2058</v>
      </c>
      <c r="G219" s="4" t="s">
        <v>1308</v>
      </c>
      <c r="H219" s="4" t="s">
        <v>2059</v>
      </c>
      <c r="I219" s="4" t="s">
        <v>2060</v>
      </c>
      <c r="J219" s="4" t="s">
        <v>2061</v>
      </c>
      <c r="K219" s="4" t="s">
        <v>209</v>
      </c>
      <c r="L219" s="4" t="s">
        <v>31</v>
      </c>
      <c r="M219" s="4" t="s">
        <v>719</v>
      </c>
      <c r="N219" s="4"/>
      <c r="O219" s="21">
        <v>8.1</v>
      </c>
      <c r="P219" s="22">
        <v>26025.0</v>
      </c>
      <c r="Q219" s="4" t="s">
        <v>2062</v>
      </c>
      <c r="R219" s="4" t="s">
        <v>34</v>
      </c>
      <c r="S219" s="24">
        <v>38082.0</v>
      </c>
      <c r="T219" s="23">
        <v>3000000.0</v>
      </c>
      <c r="U219" s="4" t="s">
        <v>579</v>
      </c>
      <c r="V219" s="4"/>
      <c r="W219" s="4"/>
      <c r="X219" s="4"/>
      <c r="Y219" s="4"/>
    </row>
    <row r="220" hidden="1">
      <c r="A220" s="20">
        <v>219.0</v>
      </c>
      <c r="B220" s="4" t="s">
        <v>2063</v>
      </c>
      <c r="C220" s="20">
        <v>1956.0</v>
      </c>
      <c r="D220" s="24">
        <v>20612.0</v>
      </c>
      <c r="E220" s="20">
        <v>85.0</v>
      </c>
      <c r="F220" s="4" t="s">
        <v>689</v>
      </c>
      <c r="G220" s="4" t="s">
        <v>532</v>
      </c>
      <c r="H220" s="4" t="s">
        <v>2064</v>
      </c>
      <c r="I220" s="4" t="s">
        <v>2065</v>
      </c>
      <c r="J220" s="4" t="s">
        <v>2066</v>
      </c>
      <c r="K220" s="4" t="s">
        <v>30</v>
      </c>
      <c r="L220" s="4" t="s">
        <v>31</v>
      </c>
      <c r="M220" s="4"/>
      <c r="N220" s="4"/>
      <c r="O220" s="21">
        <v>8.0</v>
      </c>
      <c r="P220" s="22">
        <v>65940.0</v>
      </c>
      <c r="Q220" s="4" t="s">
        <v>2067</v>
      </c>
      <c r="R220" s="4" t="s">
        <v>34</v>
      </c>
      <c r="S220" s="4" t="s">
        <v>2068</v>
      </c>
      <c r="T220" s="23">
        <v>1000000.0</v>
      </c>
      <c r="U220" s="4" t="s">
        <v>201</v>
      </c>
      <c r="V220" s="25" t="s">
        <v>2069</v>
      </c>
      <c r="W220" s="4"/>
      <c r="X220" s="4"/>
      <c r="Y220" s="4"/>
    </row>
    <row r="221">
      <c r="A221" s="20">
        <v>220.0</v>
      </c>
      <c r="B221" s="4" t="s">
        <v>2070</v>
      </c>
      <c r="C221" s="20">
        <v>2012.0</v>
      </c>
      <c r="D221" s="24">
        <v>41004.0</v>
      </c>
      <c r="E221" s="20">
        <v>143.0</v>
      </c>
      <c r="F221" s="4" t="s">
        <v>216</v>
      </c>
      <c r="G221" s="4" t="s">
        <v>827</v>
      </c>
      <c r="H221" s="4" t="s">
        <v>2071</v>
      </c>
      <c r="I221" s="4" t="s">
        <v>2072</v>
      </c>
      <c r="J221" s="4" t="s">
        <v>2073</v>
      </c>
      <c r="K221" s="4" t="s">
        <v>2074</v>
      </c>
      <c r="L221" s="4" t="s">
        <v>31</v>
      </c>
      <c r="M221" s="4" t="s">
        <v>2075</v>
      </c>
      <c r="N221" s="17">
        <v>69.0</v>
      </c>
      <c r="O221" s="21">
        <v>8.1</v>
      </c>
      <c r="P221" s="22">
        <v>1051143.0</v>
      </c>
      <c r="Q221" s="4" t="s">
        <v>2076</v>
      </c>
      <c r="R221" s="4" t="s">
        <v>34</v>
      </c>
      <c r="S221" s="4" t="s">
        <v>2077</v>
      </c>
      <c r="T221" s="23">
        <v>1.518812988E9</v>
      </c>
      <c r="U221" s="4" t="s">
        <v>600</v>
      </c>
      <c r="V221" s="25" t="s">
        <v>2078</v>
      </c>
      <c r="W221" s="4"/>
      <c r="X221" s="4"/>
      <c r="Y221" s="4"/>
      <c r="Z221" s="4" t="str">
        <f> LEFT(F221,Find(",",F221)-1)</f>
        <v>Action</v>
      </c>
    </row>
    <row r="222" hidden="1">
      <c r="A222" s="20">
        <v>221.0</v>
      </c>
      <c r="B222" s="4" t="s">
        <v>2079</v>
      </c>
      <c r="C222" s="20">
        <v>1946.0</v>
      </c>
      <c r="D222" s="24">
        <v>16962.0</v>
      </c>
      <c r="E222" s="20">
        <v>101.0</v>
      </c>
      <c r="F222" s="4" t="s">
        <v>2080</v>
      </c>
      <c r="G222" s="4" t="s">
        <v>74</v>
      </c>
      <c r="H222" s="4" t="s">
        <v>2081</v>
      </c>
      <c r="I222" s="4" t="s">
        <v>2082</v>
      </c>
      <c r="J222" s="4" t="s">
        <v>2083</v>
      </c>
      <c r="K222" s="4" t="s">
        <v>2084</v>
      </c>
      <c r="L222" s="4" t="s">
        <v>31</v>
      </c>
      <c r="M222" s="4" t="s">
        <v>1025</v>
      </c>
      <c r="N222" s="4"/>
      <c r="O222" s="21">
        <v>8.0</v>
      </c>
      <c r="P222" s="22">
        <v>77339.0</v>
      </c>
      <c r="Q222" s="4" t="s">
        <v>2085</v>
      </c>
      <c r="R222" s="4" t="s">
        <v>34</v>
      </c>
      <c r="S222" s="4" t="s">
        <v>1247</v>
      </c>
      <c r="T222" s="23">
        <v>4000000.0</v>
      </c>
      <c r="U222" s="4" t="s">
        <v>641</v>
      </c>
      <c r="V222" s="4"/>
      <c r="W222" s="4"/>
      <c r="X222" s="4"/>
      <c r="Y222" s="4"/>
    </row>
    <row r="223" hidden="1">
      <c r="A223" s="20">
        <v>222.0</v>
      </c>
      <c r="B223" s="4" t="s">
        <v>2086</v>
      </c>
      <c r="C223" s="20">
        <v>1950.0</v>
      </c>
      <c r="D223" s="4" t="s">
        <v>2087</v>
      </c>
      <c r="E223" s="20">
        <v>104.0</v>
      </c>
      <c r="F223" s="4" t="s">
        <v>2088</v>
      </c>
      <c r="G223" s="4" t="s">
        <v>602</v>
      </c>
      <c r="H223" s="4" t="s">
        <v>2089</v>
      </c>
      <c r="I223" s="4" t="s">
        <v>2090</v>
      </c>
      <c r="J223" s="4" t="s">
        <v>2091</v>
      </c>
      <c r="K223" s="4" t="s">
        <v>2092</v>
      </c>
      <c r="L223" s="4" t="s">
        <v>31</v>
      </c>
      <c r="M223" s="4" t="s">
        <v>2093</v>
      </c>
      <c r="N223" s="4"/>
      <c r="O223" s="21">
        <v>8.0</v>
      </c>
      <c r="P223" s="22">
        <v>46446.0</v>
      </c>
      <c r="Q223" s="4" t="s">
        <v>2094</v>
      </c>
      <c r="R223" s="4" t="s">
        <v>34</v>
      </c>
      <c r="S223" s="24">
        <v>37044.0</v>
      </c>
      <c r="T223" s="23">
        <v>6000000.0</v>
      </c>
      <c r="U223" s="4" t="s">
        <v>1498</v>
      </c>
      <c r="V223" s="4"/>
      <c r="W223" s="4"/>
      <c r="X223" s="4"/>
      <c r="Y223" s="4"/>
    </row>
    <row r="224">
      <c r="A224" s="20">
        <v>223.0</v>
      </c>
      <c r="B224" s="4" t="s">
        <v>2095</v>
      </c>
      <c r="C224" s="20">
        <v>2015.0</v>
      </c>
      <c r="D224" s="24">
        <v>42045.0</v>
      </c>
      <c r="E224" s="20">
        <v>144.0</v>
      </c>
      <c r="F224" s="4" t="s">
        <v>306</v>
      </c>
      <c r="G224" s="4" t="s">
        <v>446</v>
      </c>
      <c r="H224" s="4" t="s">
        <v>2096</v>
      </c>
      <c r="I224" s="4" t="s">
        <v>2097</v>
      </c>
      <c r="J224" s="4" t="s">
        <v>2098</v>
      </c>
      <c r="K224" s="4" t="s">
        <v>68</v>
      </c>
      <c r="L224" s="4" t="s">
        <v>69</v>
      </c>
      <c r="M224" s="4" t="s">
        <v>2099</v>
      </c>
      <c r="N224" s="17">
        <v>80.0</v>
      </c>
      <c r="O224" s="21">
        <v>8.0</v>
      </c>
      <c r="P224" s="22">
        <v>560864.0</v>
      </c>
      <c r="Q224" s="4" t="s">
        <v>2100</v>
      </c>
      <c r="R224" s="4" t="s">
        <v>34</v>
      </c>
      <c r="S224" s="24">
        <v>42705.0</v>
      </c>
      <c r="T224" s="23">
        <v>6.3016189E8</v>
      </c>
      <c r="U224" s="4" t="s">
        <v>135</v>
      </c>
      <c r="V224" s="25" t="s">
        <v>2101</v>
      </c>
      <c r="W224" s="4"/>
      <c r="X224" s="4"/>
      <c r="Y224" s="4"/>
      <c r="Z224" s="4" t="str">
        <f> LEFT(F224,Find(",",F224)-1)</f>
        <v>Adventure</v>
      </c>
    </row>
    <row r="225" hidden="1">
      <c r="A225" s="20">
        <v>224.0</v>
      </c>
      <c r="B225" s="4" t="s">
        <v>2102</v>
      </c>
      <c r="C225" s="20">
        <v>1973.0</v>
      </c>
      <c r="D225" s="4" t="s">
        <v>2103</v>
      </c>
      <c r="E225" s="20">
        <v>122.0</v>
      </c>
      <c r="F225" s="4" t="s">
        <v>2104</v>
      </c>
      <c r="G225" s="4" t="s">
        <v>1533</v>
      </c>
      <c r="H225" s="4" t="s">
        <v>2105</v>
      </c>
      <c r="I225" s="4" t="s">
        <v>2106</v>
      </c>
      <c r="J225" s="4" t="s">
        <v>2107</v>
      </c>
      <c r="K225" s="4" t="s">
        <v>2108</v>
      </c>
      <c r="L225" s="4" t="s">
        <v>31</v>
      </c>
      <c r="M225" s="4" t="s">
        <v>2109</v>
      </c>
      <c r="N225" s="17">
        <v>82.0</v>
      </c>
      <c r="O225" s="21">
        <v>8.0</v>
      </c>
      <c r="P225" s="22">
        <v>299364.0</v>
      </c>
      <c r="Q225" s="4" t="s">
        <v>2110</v>
      </c>
      <c r="R225" s="4" t="s">
        <v>34</v>
      </c>
      <c r="S225" s="24">
        <v>35807.0</v>
      </c>
      <c r="T225" s="23">
        <v>4.41306145E8</v>
      </c>
      <c r="U225" s="4" t="s">
        <v>180</v>
      </c>
      <c r="V225" s="25" t="s">
        <v>2111</v>
      </c>
      <c r="W225" s="4"/>
      <c r="X225" s="4"/>
      <c r="Y225" s="4"/>
    </row>
    <row r="226" hidden="1">
      <c r="A226" s="20">
        <v>225.0</v>
      </c>
      <c r="B226" s="4" t="s">
        <v>2112</v>
      </c>
      <c r="C226" s="20">
        <v>1959.0</v>
      </c>
      <c r="D226" s="24">
        <v>21644.0</v>
      </c>
      <c r="E226" s="20">
        <v>141.0</v>
      </c>
      <c r="F226" s="4" t="s">
        <v>1761</v>
      </c>
      <c r="G226" s="4" t="s">
        <v>623</v>
      </c>
      <c r="H226" s="4" t="s">
        <v>2113</v>
      </c>
      <c r="I226" s="4" t="s">
        <v>2114</v>
      </c>
      <c r="J226" s="4" t="s">
        <v>2115</v>
      </c>
      <c r="K226" s="4" t="s">
        <v>428</v>
      </c>
      <c r="L226" s="4" t="s">
        <v>31</v>
      </c>
      <c r="M226" s="4" t="s">
        <v>2116</v>
      </c>
      <c r="N226" s="4"/>
      <c r="O226" s="21">
        <v>8.0</v>
      </c>
      <c r="P226" s="22">
        <v>45629.0</v>
      </c>
      <c r="Q226" s="4" t="s">
        <v>2117</v>
      </c>
      <c r="R226" s="4" t="s">
        <v>34</v>
      </c>
      <c r="S226" s="24">
        <v>37108.0</v>
      </c>
      <c r="T226" s="23">
        <v>5500000.0</v>
      </c>
      <c r="U226" s="4" t="s">
        <v>2118</v>
      </c>
      <c r="V226" s="4"/>
      <c r="W226" s="4"/>
      <c r="X226" s="4"/>
      <c r="Y226" s="4"/>
    </row>
    <row r="227" hidden="1">
      <c r="A227" s="20">
        <v>226.0</v>
      </c>
      <c r="B227" s="4" t="s">
        <v>2119</v>
      </c>
      <c r="C227" s="20">
        <v>1940.0</v>
      </c>
      <c r="D227" s="4" t="s">
        <v>2120</v>
      </c>
      <c r="E227" s="20">
        <v>112.0</v>
      </c>
      <c r="F227" s="4" t="s">
        <v>931</v>
      </c>
      <c r="G227" s="4" t="s">
        <v>508</v>
      </c>
      <c r="H227" s="4" t="s">
        <v>2121</v>
      </c>
      <c r="I227" s="4" t="s">
        <v>2122</v>
      </c>
      <c r="J227" s="4" t="s">
        <v>2123</v>
      </c>
      <c r="K227" s="4" t="s">
        <v>354</v>
      </c>
      <c r="L227" s="4" t="s">
        <v>31</v>
      </c>
      <c r="M227" s="4" t="s">
        <v>2124</v>
      </c>
      <c r="N227" s="4"/>
      <c r="O227" s="21">
        <v>8.0</v>
      </c>
      <c r="P227" s="22">
        <v>52602.0</v>
      </c>
      <c r="Q227" s="4" t="s">
        <v>2125</v>
      </c>
      <c r="R227" s="4" t="s">
        <v>34</v>
      </c>
      <c r="S227" s="24">
        <v>35712.0</v>
      </c>
      <c r="T227" s="23">
        <v>3259000.0</v>
      </c>
      <c r="U227" s="4" t="s">
        <v>579</v>
      </c>
      <c r="V227" s="4"/>
      <c r="W227" s="4"/>
      <c r="X227" s="4"/>
      <c r="Y227" s="4"/>
    </row>
    <row r="228" hidden="1">
      <c r="A228" s="20">
        <v>227.0</v>
      </c>
      <c r="B228" s="4" t="s">
        <v>2126</v>
      </c>
      <c r="C228" s="20">
        <v>1948.0</v>
      </c>
      <c r="D228" s="4" t="s">
        <v>2127</v>
      </c>
      <c r="E228" s="20">
        <v>80.0</v>
      </c>
      <c r="F228" s="4" t="s">
        <v>258</v>
      </c>
      <c r="G228" s="4" t="s">
        <v>74</v>
      </c>
      <c r="H228" s="4" t="s">
        <v>2128</v>
      </c>
      <c r="I228" s="4" t="s">
        <v>2129</v>
      </c>
      <c r="J228" s="4" t="s">
        <v>2130</v>
      </c>
      <c r="K228" s="4" t="s">
        <v>30</v>
      </c>
      <c r="L228" s="4" t="s">
        <v>31</v>
      </c>
      <c r="M228" s="4" t="s">
        <v>1295</v>
      </c>
      <c r="N228" s="4"/>
      <c r="O228" s="21">
        <v>8.0</v>
      </c>
      <c r="P228" s="22">
        <v>102340.0</v>
      </c>
      <c r="Q228" s="4" t="s">
        <v>2131</v>
      </c>
      <c r="R228" s="4" t="s">
        <v>34</v>
      </c>
      <c r="S228" s="24">
        <v>37045.0</v>
      </c>
      <c r="T228" s="23">
        <v>1800000.0</v>
      </c>
      <c r="U228" s="4" t="s">
        <v>180</v>
      </c>
      <c r="V228" s="4"/>
      <c r="W228" s="4"/>
      <c r="X228" s="4"/>
      <c r="Y228" s="4"/>
    </row>
    <row r="229" hidden="1">
      <c r="A229" s="20">
        <v>228.0</v>
      </c>
      <c r="B229" s="4" t="s">
        <v>2132</v>
      </c>
      <c r="C229" s="20">
        <v>1946.0</v>
      </c>
      <c r="D229" s="4" t="s">
        <v>2133</v>
      </c>
      <c r="E229" s="20">
        <v>114.0</v>
      </c>
      <c r="F229" s="4" t="s">
        <v>2134</v>
      </c>
      <c r="G229" s="4" t="s">
        <v>623</v>
      </c>
      <c r="H229" s="4" t="s">
        <v>2135</v>
      </c>
      <c r="I229" s="4" t="s">
        <v>2136</v>
      </c>
      <c r="J229" s="4" t="s">
        <v>2137</v>
      </c>
      <c r="K229" s="4" t="s">
        <v>30</v>
      </c>
      <c r="L229" s="4" t="s">
        <v>31</v>
      </c>
      <c r="M229" s="4" t="s">
        <v>1883</v>
      </c>
      <c r="N229" s="4"/>
      <c r="O229" s="21">
        <v>8.0</v>
      </c>
      <c r="P229" s="22">
        <v>67315.0</v>
      </c>
      <c r="Q229" s="4" t="s">
        <v>2138</v>
      </c>
      <c r="R229" s="4" t="s">
        <v>34</v>
      </c>
      <c r="S229" s="4" t="s">
        <v>346</v>
      </c>
      <c r="T229" s="23">
        <v>5000000.0</v>
      </c>
      <c r="U229" s="4" t="s">
        <v>180</v>
      </c>
      <c r="V229" s="4"/>
      <c r="W229" s="4"/>
      <c r="X229" s="4"/>
      <c r="Y229" s="4"/>
    </row>
    <row r="230" hidden="1">
      <c r="A230" s="20">
        <v>229.0</v>
      </c>
      <c r="B230" s="4" t="s">
        <v>2139</v>
      </c>
      <c r="C230" s="20">
        <v>1982.0</v>
      </c>
      <c r="D230" s="4" t="s">
        <v>2140</v>
      </c>
      <c r="E230" s="20">
        <v>95.0</v>
      </c>
      <c r="F230" s="4" t="s">
        <v>2141</v>
      </c>
      <c r="G230" s="4" t="s">
        <v>49</v>
      </c>
      <c r="H230" s="4" t="s">
        <v>2142</v>
      </c>
      <c r="I230" s="4" t="s">
        <v>2143</v>
      </c>
      <c r="J230" s="4" t="s">
        <v>2144</v>
      </c>
      <c r="K230" s="4" t="s">
        <v>30</v>
      </c>
      <c r="L230" s="4" t="s">
        <v>881</v>
      </c>
      <c r="M230" s="4" t="s">
        <v>2145</v>
      </c>
      <c r="N230" s="4"/>
      <c r="O230" s="21">
        <v>8.0</v>
      </c>
      <c r="P230" s="22">
        <v>63190.0</v>
      </c>
      <c r="Q230" s="4" t="s">
        <v>2146</v>
      </c>
      <c r="R230" s="4" t="s">
        <v>34</v>
      </c>
      <c r="S230" s="24">
        <v>36203.0</v>
      </c>
      <c r="T230" s="23">
        <v>2.2244207E7</v>
      </c>
      <c r="U230" s="4" t="s">
        <v>201</v>
      </c>
      <c r="V230" s="4"/>
      <c r="W230" s="4"/>
      <c r="X230" s="4"/>
      <c r="Y230" s="4"/>
    </row>
    <row r="231" hidden="1">
      <c r="A231" s="20">
        <v>230.0</v>
      </c>
      <c r="B231" s="4" t="s">
        <v>2147</v>
      </c>
      <c r="C231" s="20">
        <v>2010.0</v>
      </c>
      <c r="D231" s="4" t="s">
        <v>2148</v>
      </c>
      <c r="E231" s="20">
        <v>118.0</v>
      </c>
      <c r="F231" s="4" t="s">
        <v>1150</v>
      </c>
      <c r="G231" s="4" t="s">
        <v>1467</v>
      </c>
      <c r="H231" s="4" t="s">
        <v>2149</v>
      </c>
      <c r="I231" s="4" t="s">
        <v>2150</v>
      </c>
      <c r="J231" s="4" t="s">
        <v>2151</v>
      </c>
      <c r="K231" s="4" t="s">
        <v>30</v>
      </c>
      <c r="L231" s="4" t="s">
        <v>2152</v>
      </c>
      <c r="M231" s="4" t="s">
        <v>2153</v>
      </c>
      <c r="N231" s="17">
        <v>88.0</v>
      </c>
      <c r="O231" s="21">
        <v>8.0</v>
      </c>
      <c r="P231" s="22">
        <v>537662.0</v>
      </c>
      <c r="Q231" s="4" t="s">
        <v>2154</v>
      </c>
      <c r="R231" s="4" t="s">
        <v>34</v>
      </c>
      <c r="S231" s="4" t="s">
        <v>2155</v>
      </c>
      <c r="T231" s="23">
        <v>4.14211549E8</v>
      </c>
      <c r="U231" s="4" t="s">
        <v>845</v>
      </c>
      <c r="V231" s="25" t="s">
        <v>2156</v>
      </c>
      <c r="W231" s="4"/>
      <c r="X231" s="4"/>
      <c r="Y231" s="4"/>
    </row>
    <row r="232" hidden="1">
      <c r="A232" s="20">
        <v>231.0</v>
      </c>
      <c r="B232" s="4" t="s">
        <v>2157</v>
      </c>
      <c r="C232" s="20">
        <v>1983.0</v>
      </c>
      <c r="D232" s="4" t="s">
        <v>2158</v>
      </c>
      <c r="E232" s="20">
        <v>94.0</v>
      </c>
      <c r="F232" s="4" t="s">
        <v>2159</v>
      </c>
      <c r="G232" s="4" t="s">
        <v>147</v>
      </c>
      <c r="H232" s="4" t="s">
        <v>2160</v>
      </c>
      <c r="I232" s="4" t="s">
        <v>2161</v>
      </c>
      <c r="J232" s="4" t="s">
        <v>2162</v>
      </c>
      <c r="K232" s="4" t="s">
        <v>30</v>
      </c>
      <c r="L232" s="4" t="s">
        <v>1550</v>
      </c>
      <c r="M232" s="4" t="s">
        <v>2163</v>
      </c>
      <c r="N232" s="17">
        <v>77.0</v>
      </c>
      <c r="O232" s="21">
        <v>8.0</v>
      </c>
      <c r="P232" s="22">
        <v>110893.0</v>
      </c>
      <c r="Q232" s="4" t="s">
        <v>2164</v>
      </c>
      <c r="R232" s="4" t="s">
        <v>34</v>
      </c>
      <c r="S232" s="4" t="s">
        <v>2165</v>
      </c>
      <c r="T232" s="23">
        <v>2.0645113E7</v>
      </c>
      <c r="U232" s="4" t="s">
        <v>579</v>
      </c>
      <c r="V232" s="25" t="s">
        <v>2166</v>
      </c>
      <c r="W232" s="4"/>
      <c r="X232" s="4"/>
      <c r="Y232" s="4"/>
    </row>
    <row r="233" hidden="1">
      <c r="A233" s="20">
        <v>232.0</v>
      </c>
      <c r="B233" s="4" t="s">
        <v>2167</v>
      </c>
      <c r="C233" s="20">
        <v>1967.0</v>
      </c>
      <c r="D233" s="4" t="s">
        <v>2168</v>
      </c>
      <c r="E233" s="20">
        <v>106.0</v>
      </c>
      <c r="F233" s="4" t="s">
        <v>1052</v>
      </c>
      <c r="G233" s="4" t="s">
        <v>976</v>
      </c>
      <c r="H233" s="4" t="s">
        <v>2169</v>
      </c>
      <c r="I233" s="4" t="s">
        <v>2170</v>
      </c>
      <c r="J233" s="4" t="s">
        <v>2171</v>
      </c>
      <c r="K233" s="4" t="s">
        <v>30</v>
      </c>
      <c r="L233" s="4" t="s">
        <v>31</v>
      </c>
      <c r="M233" s="4" t="s">
        <v>2172</v>
      </c>
      <c r="N233" s="17">
        <v>77.0</v>
      </c>
      <c r="O233" s="21">
        <v>8.0</v>
      </c>
      <c r="P233" s="22">
        <v>220459.0</v>
      </c>
      <c r="Q233" s="4" t="s">
        <v>2173</v>
      </c>
      <c r="R233" s="4" t="s">
        <v>34</v>
      </c>
      <c r="S233" s="4" t="s">
        <v>863</v>
      </c>
      <c r="T233" s="23">
        <v>1.04945305E8</v>
      </c>
      <c r="U233" s="4" t="s">
        <v>2174</v>
      </c>
      <c r="V233" s="25" t="s">
        <v>2175</v>
      </c>
      <c r="W233" s="4"/>
      <c r="X233" s="4"/>
      <c r="Y233" s="4"/>
    </row>
    <row r="234" hidden="1">
      <c r="A234" s="20">
        <v>233.0</v>
      </c>
      <c r="B234" s="4" t="s">
        <v>2176</v>
      </c>
      <c r="C234" s="20">
        <v>1991.0</v>
      </c>
      <c r="D234" s="4" t="s">
        <v>2177</v>
      </c>
      <c r="E234" s="20">
        <v>189.0</v>
      </c>
      <c r="F234" s="4" t="s">
        <v>2178</v>
      </c>
      <c r="G234" s="4" t="s">
        <v>1011</v>
      </c>
      <c r="H234" s="4" t="s">
        <v>2179</v>
      </c>
      <c r="I234" s="4" t="s">
        <v>2180</v>
      </c>
      <c r="J234" s="4" t="s">
        <v>2181</v>
      </c>
      <c r="K234" s="4" t="s">
        <v>428</v>
      </c>
      <c r="L234" s="4" t="s">
        <v>1144</v>
      </c>
      <c r="M234" s="4" t="s">
        <v>2182</v>
      </c>
      <c r="N234" s="17">
        <v>72.0</v>
      </c>
      <c r="O234" s="21">
        <v>8.0</v>
      </c>
      <c r="P234" s="22">
        <v>120061.0</v>
      </c>
      <c r="Q234" s="4" t="s">
        <v>2183</v>
      </c>
      <c r="R234" s="4" t="s">
        <v>34</v>
      </c>
      <c r="S234" s="4" t="s">
        <v>1132</v>
      </c>
      <c r="T234" s="23">
        <v>2.05405498E8</v>
      </c>
      <c r="U234" s="4" t="s">
        <v>213</v>
      </c>
      <c r="V234" s="4"/>
      <c r="W234" s="4"/>
      <c r="X234" s="4"/>
      <c r="Y234" s="4"/>
    </row>
    <row r="235" hidden="1">
      <c r="A235" s="20">
        <v>234.0</v>
      </c>
      <c r="B235" s="4" t="s">
        <v>2184</v>
      </c>
      <c r="C235" s="20">
        <v>1996.0</v>
      </c>
      <c r="D235" s="4" t="s">
        <v>2185</v>
      </c>
      <c r="E235" s="20">
        <v>135.0</v>
      </c>
      <c r="F235" s="4" t="s">
        <v>127</v>
      </c>
      <c r="G235" s="4" t="s">
        <v>124</v>
      </c>
      <c r="H235" s="4" t="s">
        <v>2186</v>
      </c>
      <c r="I235" s="4" t="s">
        <v>2187</v>
      </c>
      <c r="J235" s="4" t="s">
        <v>2188</v>
      </c>
      <c r="K235" s="4" t="s">
        <v>30</v>
      </c>
      <c r="L235" s="4" t="s">
        <v>31</v>
      </c>
      <c r="M235" s="4" t="s">
        <v>2189</v>
      </c>
      <c r="N235" s="17">
        <v>84.0</v>
      </c>
      <c r="O235" s="21">
        <v>8.0</v>
      </c>
      <c r="P235" s="22">
        <v>75931.0</v>
      </c>
      <c r="Q235" s="4" t="s">
        <v>2190</v>
      </c>
      <c r="R235" s="4" t="s">
        <v>34</v>
      </c>
      <c r="S235" s="24">
        <v>35796.0</v>
      </c>
      <c r="T235" s="23">
        <v>2.447848E7</v>
      </c>
      <c r="U235" s="4" t="s">
        <v>123</v>
      </c>
      <c r="V235" s="4"/>
      <c r="W235" s="4"/>
      <c r="X235" s="4"/>
      <c r="Y235" s="4"/>
    </row>
    <row r="236" hidden="1">
      <c r="A236" s="20">
        <v>235.0</v>
      </c>
      <c r="B236" s="4" t="s">
        <v>2191</v>
      </c>
      <c r="C236" s="20">
        <v>2006.0</v>
      </c>
      <c r="D236" s="24">
        <v>38941.0</v>
      </c>
      <c r="E236" s="20">
        <v>143.0</v>
      </c>
      <c r="F236" s="4" t="s">
        <v>1936</v>
      </c>
      <c r="G236" s="4" t="s">
        <v>378</v>
      </c>
      <c r="H236" s="4" t="s">
        <v>2192</v>
      </c>
      <c r="I236" s="4" t="s">
        <v>2193</v>
      </c>
      <c r="J236" s="4" t="s">
        <v>2194</v>
      </c>
      <c r="K236" s="4" t="s">
        <v>2195</v>
      </c>
      <c r="L236" s="4" t="s">
        <v>1277</v>
      </c>
      <c r="M236" s="4" t="s">
        <v>2196</v>
      </c>
      <c r="N236" s="17">
        <v>64.0</v>
      </c>
      <c r="O236" s="21">
        <v>8.0</v>
      </c>
      <c r="P236" s="22">
        <v>424781.0</v>
      </c>
      <c r="Q236" s="4" t="s">
        <v>2197</v>
      </c>
      <c r="R236" s="4" t="s">
        <v>34</v>
      </c>
      <c r="S236" s="4" t="s">
        <v>2198</v>
      </c>
      <c r="T236" s="23">
        <v>1.71720398E8</v>
      </c>
      <c r="U236" s="4" t="s">
        <v>180</v>
      </c>
      <c r="V236" s="25" t="s">
        <v>2199</v>
      </c>
      <c r="W236" s="4"/>
      <c r="X236" s="4"/>
      <c r="Y236" s="4"/>
    </row>
    <row r="237" hidden="1">
      <c r="A237" s="20">
        <v>236.0</v>
      </c>
      <c r="B237" s="4" t="s">
        <v>2200</v>
      </c>
      <c r="C237" s="20">
        <v>1999.0</v>
      </c>
      <c r="D237" s="24">
        <v>36708.0</v>
      </c>
      <c r="E237" s="20">
        <v>188.0</v>
      </c>
      <c r="F237" s="4" t="s">
        <v>127</v>
      </c>
      <c r="G237" s="4" t="s">
        <v>1049</v>
      </c>
      <c r="H237" s="4" t="s">
        <v>1049</v>
      </c>
      <c r="I237" s="4" t="s">
        <v>2201</v>
      </c>
      <c r="J237" s="4" t="s">
        <v>2202</v>
      </c>
      <c r="K237" s="4" t="s">
        <v>1659</v>
      </c>
      <c r="L237" s="4" t="s">
        <v>31</v>
      </c>
      <c r="M237" s="4" t="s">
        <v>2203</v>
      </c>
      <c r="N237" s="17">
        <v>77.0</v>
      </c>
      <c r="O237" s="21">
        <v>8.0</v>
      </c>
      <c r="P237" s="22">
        <v>251286.0</v>
      </c>
      <c r="Q237" s="4" t="s">
        <v>2204</v>
      </c>
      <c r="R237" s="4" t="s">
        <v>34</v>
      </c>
      <c r="S237" s="4" t="s">
        <v>2205</v>
      </c>
      <c r="T237" s="23">
        <v>4.8446802E7</v>
      </c>
      <c r="U237" s="4" t="s">
        <v>110</v>
      </c>
      <c r="V237" s="25" t="s">
        <v>2206</v>
      </c>
      <c r="W237" s="4"/>
      <c r="X237" s="4"/>
      <c r="Y237" s="4"/>
      <c r="AB237" s="27">
        <f>AVERAGE(T167:T248)</f>
        <v>226645994.2</v>
      </c>
    </row>
    <row r="238" hidden="1">
      <c r="A238" s="20">
        <v>237.0</v>
      </c>
      <c r="B238" s="4" t="s">
        <v>2207</v>
      </c>
      <c r="C238" s="20">
        <v>1988.0</v>
      </c>
      <c r="D238" s="4" t="s">
        <v>2208</v>
      </c>
      <c r="E238" s="20">
        <v>133.0</v>
      </c>
      <c r="F238" s="4" t="s">
        <v>127</v>
      </c>
      <c r="G238" s="4" t="s">
        <v>112</v>
      </c>
      <c r="H238" s="4" t="s">
        <v>2209</v>
      </c>
      <c r="I238" s="4" t="s">
        <v>2210</v>
      </c>
      <c r="J238" s="4" t="s">
        <v>2211</v>
      </c>
      <c r="K238" s="4" t="s">
        <v>209</v>
      </c>
      <c r="L238" s="4" t="s">
        <v>31</v>
      </c>
      <c r="M238" s="4" t="s">
        <v>2212</v>
      </c>
      <c r="N238" s="17">
        <v>65.0</v>
      </c>
      <c r="O238" s="21">
        <v>8.0</v>
      </c>
      <c r="P238" s="22">
        <v>403104.0</v>
      </c>
      <c r="Q238" s="4" t="s">
        <v>2213</v>
      </c>
      <c r="R238" s="4" t="s">
        <v>34</v>
      </c>
      <c r="S238" s="24">
        <v>36526.0</v>
      </c>
      <c r="T238" s="23">
        <v>3.54825435E8</v>
      </c>
      <c r="U238" s="4" t="s">
        <v>579</v>
      </c>
      <c r="V238" s="4"/>
      <c r="W238" s="4"/>
      <c r="X238" s="4"/>
      <c r="Y238" s="4"/>
    </row>
    <row r="239">
      <c r="A239" s="20">
        <v>238.0</v>
      </c>
      <c r="B239" s="4" t="s">
        <v>2214</v>
      </c>
      <c r="C239" s="20">
        <v>2015.0</v>
      </c>
      <c r="D239" s="24">
        <v>42583.0</v>
      </c>
      <c r="E239" s="20">
        <v>156.0</v>
      </c>
      <c r="F239" s="4" t="s">
        <v>1936</v>
      </c>
      <c r="G239" s="4" t="s">
        <v>60</v>
      </c>
      <c r="H239" s="4" t="s">
        <v>2215</v>
      </c>
      <c r="I239" s="4" t="s">
        <v>2216</v>
      </c>
      <c r="J239" s="4" t="s">
        <v>2217</v>
      </c>
      <c r="K239" s="4" t="s">
        <v>2218</v>
      </c>
      <c r="L239" s="4" t="s">
        <v>2219</v>
      </c>
      <c r="M239" s="4" t="s">
        <v>2220</v>
      </c>
      <c r="N239" s="17">
        <v>76.0</v>
      </c>
      <c r="O239" s="21">
        <v>8.0</v>
      </c>
      <c r="P239" s="22">
        <v>504647.0</v>
      </c>
      <c r="Q239" s="4" t="s">
        <v>2221</v>
      </c>
      <c r="R239" s="4" t="s">
        <v>34</v>
      </c>
      <c r="S239" s="4" t="s">
        <v>2222</v>
      </c>
      <c r="T239" s="23">
        <v>5.32950503E8</v>
      </c>
      <c r="U239" s="4" t="s">
        <v>135</v>
      </c>
      <c r="V239" s="25" t="s">
        <v>2223</v>
      </c>
      <c r="W239" s="4"/>
      <c r="X239" s="4"/>
      <c r="Y239" s="4"/>
      <c r="Z239" s="4" t="str">
        <f> LEFT(F239,Find(",",F239)-1)</f>
        <v>Adventure</v>
      </c>
    </row>
    <row r="240" hidden="1">
      <c r="A240" s="20">
        <v>239.0</v>
      </c>
      <c r="B240" s="4" t="s">
        <v>2224</v>
      </c>
      <c r="C240" s="20">
        <v>1993.0</v>
      </c>
      <c r="D240" s="4" t="s">
        <v>2225</v>
      </c>
      <c r="E240" s="20">
        <v>76.0</v>
      </c>
      <c r="F240" s="4" t="s">
        <v>1896</v>
      </c>
      <c r="G240" s="4" t="s">
        <v>613</v>
      </c>
      <c r="H240" s="4" t="s">
        <v>2226</v>
      </c>
      <c r="I240" s="4" t="s">
        <v>2227</v>
      </c>
      <c r="J240" s="4" t="s">
        <v>2228</v>
      </c>
      <c r="K240" s="4" t="s">
        <v>30</v>
      </c>
      <c r="L240" s="4" t="s">
        <v>31</v>
      </c>
      <c r="M240" s="4" t="s">
        <v>2229</v>
      </c>
      <c r="N240" s="4"/>
      <c r="O240" s="21">
        <v>8.0</v>
      </c>
      <c r="P240" s="22">
        <v>238561.0</v>
      </c>
      <c r="Q240" s="4" t="s">
        <v>2230</v>
      </c>
      <c r="R240" s="4" t="s">
        <v>34</v>
      </c>
      <c r="S240" s="24">
        <v>35473.0</v>
      </c>
      <c r="T240" s="23">
        <v>8.975831E7</v>
      </c>
      <c r="U240" s="4" t="s">
        <v>2231</v>
      </c>
      <c r="V240" s="25" t="s">
        <v>2232</v>
      </c>
      <c r="W240" s="4"/>
      <c r="X240" s="4"/>
      <c r="Y240" s="4"/>
    </row>
    <row r="241" hidden="1">
      <c r="A241" s="20">
        <v>240.0</v>
      </c>
      <c r="B241" s="4" t="s">
        <v>2233</v>
      </c>
      <c r="C241" s="20">
        <v>1962.0</v>
      </c>
      <c r="D241" s="4" t="s">
        <v>2234</v>
      </c>
      <c r="E241" s="20">
        <v>126.0</v>
      </c>
      <c r="F241" s="4" t="s">
        <v>2235</v>
      </c>
      <c r="G241" s="4" t="s">
        <v>741</v>
      </c>
      <c r="H241" s="4" t="s">
        <v>2236</v>
      </c>
      <c r="I241" s="4" t="s">
        <v>2237</v>
      </c>
      <c r="J241" s="4" t="s">
        <v>2238</v>
      </c>
      <c r="K241" s="4" t="s">
        <v>30</v>
      </c>
      <c r="L241" s="4" t="s">
        <v>31</v>
      </c>
      <c r="M241" s="4" t="s">
        <v>2239</v>
      </c>
      <c r="N241" s="17">
        <v>94.0</v>
      </c>
      <c r="O241" s="21">
        <v>8.0</v>
      </c>
      <c r="P241" s="22">
        <v>63422.0</v>
      </c>
      <c r="Q241" s="4" t="s">
        <v>2240</v>
      </c>
      <c r="R241" s="4" t="s">
        <v>34</v>
      </c>
      <c r="S241" s="4" t="s">
        <v>548</v>
      </c>
      <c r="T241" s="23">
        <v>7716241.0</v>
      </c>
      <c r="U241" s="4" t="s">
        <v>2241</v>
      </c>
      <c r="V241" s="25" t="s">
        <v>2242</v>
      </c>
      <c r="W241" s="4"/>
      <c r="X241" s="4"/>
      <c r="Y241" s="4"/>
    </row>
    <row r="242">
      <c r="A242" s="20">
        <v>241.0</v>
      </c>
      <c r="B242" s="4" t="s">
        <v>2243</v>
      </c>
      <c r="C242" s="20">
        <v>2016.0</v>
      </c>
      <c r="D242" s="24">
        <v>42706.0</v>
      </c>
      <c r="E242" s="20">
        <v>108.0</v>
      </c>
      <c r="F242" s="4" t="s">
        <v>1063</v>
      </c>
      <c r="G242" s="4" t="s">
        <v>1460</v>
      </c>
      <c r="H242" s="4" t="s">
        <v>2244</v>
      </c>
      <c r="I242" s="4" t="s">
        <v>2245</v>
      </c>
      <c r="J242" s="4" t="s">
        <v>2246</v>
      </c>
      <c r="K242" s="4" t="s">
        <v>30</v>
      </c>
      <c r="L242" s="4" t="s">
        <v>31</v>
      </c>
      <c r="M242" s="4" t="s">
        <v>2247</v>
      </c>
      <c r="N242" s="17">
        <v>65.0</v>
      </c>
      <c r="O242" s="21">
        <v>8.0</v>
      </c>
      <c r="P242" s="22">
        <v>644281.0</v>
      </c>
      <c r="Q242" s="4" t="s">
        <v>2248</v>
      </c>
      <c r="R242" s="4" t="s">
        <v>34</v>
      </c>
      <c r="S242" s="24">
        <v>42648.0</v>
      </c>
      <c r="T242" s="23">
        <v>7.83112979E8</v>
      </c>
      <c r="U242" s="4" t="s">
        <v>135</v>
      </c>
      <c r="V242" s="25" t="s">
        <v>2249</v>
      </c>
      <c r="W242" s="4"/>
      <c r="X242" s="4"/>
      <c r="Y242" s="4"/>
      <c r="Z242" s="4" t="str">
        <f> LEFT(F242,Find(",",F242)-1)</f>
        <v>Action</v>
      </c>
    </row>
    <row r="243" hidden="1">
      <c r="A243" s="20">
        <v>242.0</v>
      </c>
      <c r="B243" s="4" t="s">
        <v>2250</v>
      </c>
      <c r="C243" s="20">
        <v>1969.0</v>
      </c>
      <c r="D243" s="24">
        <v>25392.0</v>
      </c>
      <c r="E243" s="20">
        <v>135.0</v>
      </c>
      <c r="F243" s="4" t="s">
        <v>2251</v>
      </c>
      <c r="G243" s="4" t="s">
        <v>1298</v>
      </c>
      <c r="H243" s="4" t="s">
        <v>2252</v>
      </c>
      <c r="I243" s="4" t="s">
        <v>2253</v>
      </c>
      <c r="J243" s="4" t="s">
        <v>2254</v>
      </c>
      <c r="K243" s="4" t="s">
        <v>2255</v>
      </c>
      <c r="L243" s="4" t="s">
        <v>31</v>
      </c>
      <c r="M243" s="4" t="s">
        <v>2256</v>
      </c>
      <c r="N243" s="4"/>
      <c r="O243" s="21">
        <v>8.0</v>
      </c>
      <c r="P243" s="22">
        <v>65987.0</v>
      </c>
      <c r="Q243" s="4" t="s">
        <v>2257</v>
      </c>
      <c r="R243" s="4" t="s">
        <v>34</v>
      </c>
      <c r="S243" s="4" t="s">
        <v>1132</v>
      </c>
      <c r="T243" s="23">
        <v>1.0526417E7</v>
      </c>
      <c r="U243" s="4" t="s">
        <v>180</v>
      </c>
      <c r="V243" s="4"/>
      <c r="W243" s="4"/>
      <c r="X243" s="4"/>
      <c r="Y243" s="4"/>
    </row>
    <row r="244" hidden="1">
      <c r="A244" s="20">
        <v>243.0</v>
      </c>
      <c r="B244" s="4" t="s">
        <v>2258</v>
      </c>
      <c r="C244" s="20">
        <v>1992.0</v>
      </c>
      <c r="D244" s="4" t="s">
        <v>2259</v>
      </c>
      <c r="E244" s="20">
        <v>90.0</v>
      </c>
      <c r="F244" s="4" t="s">
        <v>794</v>
      </c>
      <c r="G244" s="4" t="s">
        <v>1271</v>
      </c>
      <c r="H244" s="4" t="s">
        <v>2260</v>
      </c>
      <c r="I244" s="4" t="s">
        <v>2261</v>
      </c>
      <c r="J244" s="4" t="s">
        <v>2262</v>
      </c>
      <c r="K244" s="4" t="s">
        <v>30</v>
      </c>
      <c r="L244" s="4" t="s">
        <v>31</v>
      </c>
      <c r="M244" s="4" t="s">
        <v>2263</v>
      </c>
      <c r="N244" s="4"/>
      <c r="O244" s="21">
        <v>8.0</v>
      </c>
      <c r="P244" s="22">
        <v>281651.0</v>
      </c>
      <c r="Q244" s="4" t="s">
        <v>2264</v>
      </c>
      <c r="R244" s="4" t="s">
        <v>34</v>
      </c>
      <c r="S244" s="24">
        <v>38117.0</v>
      </c>
      <c r="T244" s="23">
        <v>5.04050219E8</v>
      </c>
      <c r="U244" s="4" t="s">
        <v>1783</v>
      </c>
      <c r="V244" s="25" t="s">
        <v>2265</v>
      </c>
      <c r="W244" s="4"/>
      <c r="X244" s="4"/>
      <c r="Y244" s="4"/>
    </row>
    <row r="245" hidden="1">
      <c r="A245" s="20">
        <v>244.0</v>
      </c>
      <c r="B245" s="4" t="s">
        <v>2266</v>
      </c>
      <c r="C245" s="20">
        <v>2003.0</v>
      </c>
      <c r="D245" s="24">
        <v>38231.0</v>
      </c>
      <c r="E245" s="20">
        <v>125.0</v>
      </c>
      <c r="F245" s="4" t="s">
        <v>100</v>
      </c>
      <c r="G245" s="4" t="s">
        <v>1451</v>
      </c>
      <c r="H245" s="4" t="s">
        <v>2267</v>
      </c>
      <c r="I245" s="4" t="s">
        <v>2268</v>
      </c>
      <c r="J245" s="4" t="s">
        <v>2269</v>
      </c>
      <c r="K245" s="4" t="s">
        <v>406</v>
      </c>
      <c r="L245" s="4" t="s">
        <v>31</v>
      </c>
      <c r="M245" s="4" t="s">
        <v>2270</v>
      </c>
      <c r="N245" s="17">
        <v>58.0</v>
      </c>
      <c r="O245" s="21">
        <v>8.0</v>
      </c>
      <c r="P245" s="22">
        <v>364938.0</v>
      </c>
      <c r="Q245" s="4" t="s">
        <v>2271</v>
      </c>
      <c r="R245" s="4" t="s">
        <v>34</v>
      </c>
      <c r="S245" s="4" t="s">
        <v>2272</v>
      </c>
      <c r="T245" s="23">
        <v>1.22919055E8</v>
      </c>
      <c r="U245" s="4" t="s">
        <v>539</v>
      </c>
      <c r="V245" s="25" t="s">
        <v>2273</v>
      </c>
      <c r="W245" s="4"/>
      <c r="X245" s="4"/>
      <c r="Y245" s="4"/>
    </row>
    <row r="246" hidden="1">
      <c r="A246" s="20">
        <v>245.0</v>
      </c>
      <c r="B246" s="4" t="s">
        <v>2274</v>
      </c>
      <c r="C246" s="20">
        <v>1970.0</v>
      </c>
      <c r="D246" s="24">
        <v>25603.0</v>
      </c>
      <c r="E246" s="20">
        <v>172.0</v>
      </c>
      <c r="F246" s="4" t="s">
        <v>2275</v>
      </c>
      <c r="G246" s="4" t="s">
        <v>455</v>
      </c>
      <c r="H246" s="4" t="s">
        <v>2276</v>
      </c>
      <c r="I246" s="4" t="s">
        <v>2277</v>
      </c>
      <c r="J246" s="4" t="s">
        <v>2278</v>
      </c>
      <c r="K246" s="4" t="s">
        <v>2279</v>
      </c>
      <c r="L246" s="4" t="s">
        <v>31</v>
      </c>
      <c r="M246" s="4" t="s">
        <v>2280</v>
      </c>
      <c r="N246" s="17">
        <v>91.0</v>
      </c>
      <c r="O246" s="21">
        <v>8.0</v>
      </c>
      <c r="P246" s="22">
        <v>80730.0</v>
      </c>
      <c r="Q246" s="4" t="s">
        <v>2281</v>
      </c>
      <c r="R246" s="4" t="s">
        <v>34</v>
      </c>
      <c r="S246" s="24">
        <v>36202.0</v>
      </c>
      <c r="T246" s="23">
        <v>6.1749765E7</v>
      </c>
      <c r="U246" s="4" t="s">
        <v>303</v>
      </c>
      <c r="V246" s="4"/>
      <c r="W246" s="4"/>
      <c r="X246" s="4"/>
      <c r="Y246" s="4"/>
    </row>
    <row r="247" hidden="1">
      <c r="A247" s="20">
        <v>246.0</v>
      </c>
      <c r="B247" s="4" t="s">
        <v>2282</v>
      </c>
      <c r="C247" s="20">
        <v>1945.0</v>
      </c>
      <c r="D247" s="24">
        <v>16803.0</v>
      </c>
      <c r="E247" s="20">
        <v>101.0</v>
      </c>
      <c r="F247" s="4" t="s">
        <v>511</v>
      </c>
      <c r="G247" s="4" t="s">
        <v>137</v>
      </c>
      <c r="H247" s="4" t="s">
        <v>2283</v>
      </c>
      <c r="I247" s="4" t="s">
        <v>2284</v>
      </c>
      <c r="J247" s="4" t="s">
        <v>2285</v>
      </c>
      <c r="K247" s="4" t="s">
        <v>30</v>
      </c>
      <c r="L247" s="4" t="s">
        <v>31</v>
      </c>
      <c r="M247" s="4" t="s">
        <v>2286</v>
      </c>
      <c r="N247" s="4"/>
      <c r="O247" s="21">
        <v>8.0</v>
      </c>
      <c r="P247" s="22">
        <v>26834.0</v>
      </c>
      <c r="Q247" s="4" t="s">
        <v>2287</v>
      </c>
      <c r="R247" s="4" t="s">
        <v>34</v>
      </c>
      <c r="S247" s="24">
        <v>37044.0</v>
      </c>
      <c r="T247" s="23">
        <v>6500000.0</v>
      </c>
      <c r="U247" s="4" t="s">
        <v>47</v>
      </c>
      <c r="V247" s="4"/>
      <c r="W247" s="4"/>
      <c r="X247" s="4"/>
      <c r="Y247" s="4"/>
    </row>
    <row r="248">
      <c r="A248" s="20">
        <v>247.0</v>
      </c>
      <c r="B248" s="4" t="s">
        <v>2288</v>
      </c>
      <c r="C248" s="20">
        <v>2013.0</v>
      </c>
      <c r="D248" s="4" t="s">
        <v>2289</v>
      </c>
      <c r="E248" s="20">
        <v>96.0</v>
      </c>
      <c r="F248" s="13" t="s">
        <v>2334</v>
      </c>
      <c r="G248" s="4" t="s">
        <v>359</v>
      </c>
      <c r="H248" s="4" t="s">
        <v>359</v>
      </c>
      <c r="I248" s="4" t="s">
        <v>2290</v>
      </c>
      <c r="J248" s="4" t="s">
        <v>2291</v>
      </c>
      <c r="K248" s="4" t="s">
        <v>30</v>
      </c>
      <c r="L248" s="4" t="s">
        <v>31</v>
      </c>
      <c r="M248" s="4" t="s">
        <v>2292</v>
      </c>
      <c r="N248" s="17">
        <v>82.0</v>
      </c>
      <c r="O248" s="21">
        <v>8.0</v>
      </c>
      <c r="P248" s="22">
        <v>62348.0</v>
      </c>
      <c r="Q248" s="4" t="s">
        <v>2293</v>
      </c>
      <c r="R248" s="4" t="s">
        <v>34</v>
      </c>
      <c r="S248" s="4" t="s">
        <v>2294</v>
      </c>
      <c r="T248" s="23">
        <v>1013100.0</v>
      </c>
      <c r="U248" s="4" t="s">
        <v>2295</v>
      </c>
      <c r="V248" s="25" t="s">
        <v>2296</v>
      </c>
      <c r="W248" s="4"/>
      <c r="X248" s="4"/>
      <c r="Y248" s="4"/>
      <c r="Z248" s="4" t="str">
        <f> LEFT(F248,Find(",",F248)-1)</f>
        <v>Drama</v>
      </c>
    </row>
    <row r="249" hidden="1">
      <c r="A249" s="20">
        <v>248.0</v>
      </c>
      <c r="B249" s="4" t="s">
        <v>2297</v>
      </c>
      <c r="C249" s="20">
        <v>1940.0</v>
      </c>
      <c r="D249" s="4" t="s">
        <v>2298</v>
      </c>
      <c r="E249" s="20">
        <v>92.0</v>
      </c>
      <c r="F249" s="4" t="s">
        <v>149</v>
      </c>
      <c r="G249" s="4" t="s">
        <v>623</v>
      </c>
      <c r="H249" s="4" t="s">
        <v>2299</v>
      </c>
      <c r="I249" s="4" t="s">
        <v>2300</v>
      </c>
      <c r="J249" s="4" t="s">
        <v>2301</v>
      </c>
      <c r="K249" s="4" t="s">
        <v>354</v>
      </c>
      <c r="L249" s="4" t="s">
        <v>31</v>
      </c>
      <c r="M249" s="4" t="s">
        <v>1883</v>
      </c>
      <c r="N249" s="4"/>
      <c r="O249" s="21">
        <v>8.0</v>
      </c>
      <c r="P249" s="22">
        <v>43551.0</v>
      </c>
      <c r="Q249" s="4" t="s">
        <v>2302</v>
      </c>
      <c r="R249" s="4" t="s">
        <v>34</v>
      </c>
      <c r="S249" s="4" t="s">
        <v>2303</v>
      </c>
      <c r="T249" s="23">
        <v>1000000.0</v>
      </c>
      <c r="U249" s="4" t="s">
        <v>36</v>
      </c>
      <c r="V249" s="4"/>
      <c r="W249" s="4"/>
      <c r="X249" s="4"/>
      <c r="Y249" s="4"/>
    </row>
    <row r="250" hidden="1">
      <c r="A250" s="20">
        <v>249.0</v>
      </c>
      <c r="B250" s="4" t="s">
        <v>2304</v>
      </c>
      <c r="C250" s="20">
        <v>1999.0</v>
      </c>
      <c r="D250" s="24">
        <v>36230.0</v>
      </c>
      <c r="E250" s="20">
        <v>112.0</v>
      </c>
      <c r="F250" s="4" t="s">
        <v>1150</v>
      </c>
      <c r="G250" s="4" t="s">
        <v>315</v>
      </c>
      <c r="H250" s="4" t="s">
        <v>2305</v>
      </c>
      <c r="I250" s="4" t="s">
        <v>2306</v>
      </c>
      <c r="J250" s="4" t="s">
        <v>2307</v>
      </c>
      <c r="K250" s="4" t="s">
        <v>30</v>
      </c>
      <c r="L250" s="4" t="s">
        <v>2308</v>
      </c>
      <c r="M250" s="4" t="s">
        <v>2309</v>
      </c>
      <c r="N250" s="17">
        <v>86.0</v>
      </c>
      <c r="O250" s="21">
        <v>8.0</v>
      </c>
      <c r="P250" s="22">
        <v>67045.0</v>
      </c>
      <c r="Q250" s="4" t="s">
        <v>2310</v>
      </c>
      <c r="R250" s="4" t="s">
        <v>34</v>
      </c>
      <c r="S250" s="24">
        <v>36718.0</v>
      </c>
      <c r="T250" s="23">
        <v>6197866.0</v>
      </c>
      <c r="U250" s="4" t="s">
        <v>478</v>
      </c>
      <c r="V250" s="25" t="s">
        <v>2311</v>
      </c>
      <c r="W250" s="4"/>
      <c r="X250" s="4"/>
      <c r="Y250" s="4"/>
    </row>
    <row r="251" hidden="1">
      <c r="A251" s="20">
        <v>250.0</v>
      </c>
      <c r="B251" s="4" t="s">
        <v>2312</v>
      </c>
      <c r="C251" s="20">
        <v>2008.0</v>
      </c>
      <c r="D251" s="4" t="s">
        <v>2313</v>
      </c>
      <c r="E251" s="20">
        <v>120.0</v>
      </c>
      <c r="F251" s="4" t="s">
        <v>127</v>
      </c>
      <c r="G251" s="4" t="s">
        <v>276</v>
      </c>
      <c r="H251" s="4" t="s">
        <v>2314</v>
      </c>
      <c r="I251" s="4" t="s">
        <v>2315</v>
      </c>
      <c r="J251" s="4" t="s">
        <v>2316</v>
      </c>
      <c r="K251" s="4" t="s">
        <v>2317</v>
      </c>
      <c r="L251" s="4" t="s">
        <v>2318</v>
      </c>
      <c r="M251" s="4" t="s">
        <v>2319</v>
      </c>
      <c r="N251" s="17">
        <v>86.0</v>
      </c>
      <c r="O251" s="21">
        <v>8.0</v>
      </c>
      <c r="P251" s="22">
        <v>679975.0</v>
      </c>
      <c r="Q251" s="4" t="s">
        <v>2320</v>
      </c>
      <c r="R251" s="4" t="s">
        <v>34</v>
      </c>
      <c r="S251" s="4" t="s">
        <v>2321</v>
      </c>
      <c r="T251" s="23">
        <v>3.77910544E8</v>
      </c>
      <c r="U251" s="4" t="s">
        <v>2322</v>
      </c>
      <c r="V251" s="25" t="s">
        <v>2323</v>
      </c>
      <c r="W251" s="4"/>
      <c r="X251" s="4"/>
      <c r="Y251" s="4"/>
    </row>
    <row r="252" hidden="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idden="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idden="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idden="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idden="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idden="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idden="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idden="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idden="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idden="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idden="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idden="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idden="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idden="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idden="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idden="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idden="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idden="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idden="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idden="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idden="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idden="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idden="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idden="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idden="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idden="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idden="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idden="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idden="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idden="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idden="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idden="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idden="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idden="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idden="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idden="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idden="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idden="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idden="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idden="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idden="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idden="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idden="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idden="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idden="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idden="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idden="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idden="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idden="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idden="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idden="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idden="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idden="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idden="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idden="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idden="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idden="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idden="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idden="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idden="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idden="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idden="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idden="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idden="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idden="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idden="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idden="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idden="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idden="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idden="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idden="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idden="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idden="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idden="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idden="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idden="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idden="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idden="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idden="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idden="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idden="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idden="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idden="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idden="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idden="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idden="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idden="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idden="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idden="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idden="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idden="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idden="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idden="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idden="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idden="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idden="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idden="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idden="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idden="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idden="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idden="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idden="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idden="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idden="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idden="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idden="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idden="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idden="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idden="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idden="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idden="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idden="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idden="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idden="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idden="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idden="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idden="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idden="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idden="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idden="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idden="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idden="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idden="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idden="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idden="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idden="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idden="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idden="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idden="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idden="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idden="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idden="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idden="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idden="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idden="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idden="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idden="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idden="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idden="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idden="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idden="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idden="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idden="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idden="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idden="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idden="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idden="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idden="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idden="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idden="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idden="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idden="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idden="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idden="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idden="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idden="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idden="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idden="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idden="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idden="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idden="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idden="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idden="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idden="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idden="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idden="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idden="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idden="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idden="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idden="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idden="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idden="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idden="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idden="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idden="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idden="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idden="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idden="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idden="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idden="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idden="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idden="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idden="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idden="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idden="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idden="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idden="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idden="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idden="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idden="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idden="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idden="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idden="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idden="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idden="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idden="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idden="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idden="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idden="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idden="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idden="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idden="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idden="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idden="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idden="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idden="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idden="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idden="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idden="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idden="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idden="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idden="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idden="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idden="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idden="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idden="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idden="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idden="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idden="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idden="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idden="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idden="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idden="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idden="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idden="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idden="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idden="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idden="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idden="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idden="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idden="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idden="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idden="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idden="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idden="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idden="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idden="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idden="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idden="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idden="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idden="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idden="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idden="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idden="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idden="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idden="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idden="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idden="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idden="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idden="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idden="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idden="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idden="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idden="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idden="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idden="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idden="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idden="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idden="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idden="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idden="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idden="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idden="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idden="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idden="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idden="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idden="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idden="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idden="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idden="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idden="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idden="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idden="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idden="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idden="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idden="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idden="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idden="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idden="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idden="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idden="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idden="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idden="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idden="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idden="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idden="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idden="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idden="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idden="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idden="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idden="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idden="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idden="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idden="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idden="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idden="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idden="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idden="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idden="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idden="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idden="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idden="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idden="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idden="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idden="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idden="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idden="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idden="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idden="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idden="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idden="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idden="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idden="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idden="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idden="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idden="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idden="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idden="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idden="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idden="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idden="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idden="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idden="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idden="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idden="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idden="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idden="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idden="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idden="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idden="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idden="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idden="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idden="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idden="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idden="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idden="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idden="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idden="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idden="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idden="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idden="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idden="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idden="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idden="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idden="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idden="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idden="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idden="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idden="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idden="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idden="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idden="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idden="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idden="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idden="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idden="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idden="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idden="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idden="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idden="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idden="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idden="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idden="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idden="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idden="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idden="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idden="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idden="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idden="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idden="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idden="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idden="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idden="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idden="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idden="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idden="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idden="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idden="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idden="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idden="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idden="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idden="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idden="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idden="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idden="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idden="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idden="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idden="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idden="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idden="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idden="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idden="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idden="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idden="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idden="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idden="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idden="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idden="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idden="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idden="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idden="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idden="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idden="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idden="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idden="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idden="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idden="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idden="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idden="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idden="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idden="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idden="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idden="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idden="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idden="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idden="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idden="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idden="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idden="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idden="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idden="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idden="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idden="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idden="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idden="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idden="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idden="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idden="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idden="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idden="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idden="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idden="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idden="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idden="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idden="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idden="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idden="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idden="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idden="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idden="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idden="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idden="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idden="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idden="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idden="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idden="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idden="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idden="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idden="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idden="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idden="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idden="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idden="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idden="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idden="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idden="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idden="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idden="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idden="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idden="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idden="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idden="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idden="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idden="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idden="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idden="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idden="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idden="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idden="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idden="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idden="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idden="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idden="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idden="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idden="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idden="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idden="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idden="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idden="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idden="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idden="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idden="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idden="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idden="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idden="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idden="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idden="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idden="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idden="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idden="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idden="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idden="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idden="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idden="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idden="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idden="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idden="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idden="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idden="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idden="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idden="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idden="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idden="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idden="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idden="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idden="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idden="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idden="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idden="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idden="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idden="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idden="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idden="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idden="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idden="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idden="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idden="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idden="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idden="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idden="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idden="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idden="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idden="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idden="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idden="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idden="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idden="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idden="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idden="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idden="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idden="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idden="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idden="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idden="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idden="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idden="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idden="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idden="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idden="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idden="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idden="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idden="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idden="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idden="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idden="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idden="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idden="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idden="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idden="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idden="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idden="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idden="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idden="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idden="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idden="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idden="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idden="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idden="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idden="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idden="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idden="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idden="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idden="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idden="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idden="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idden="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idden="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idden="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idden="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idden="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idden="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idden="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idden="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idden="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idden="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idden="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idden="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idden="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idden="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idden="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idden="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idden="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idden="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idden="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idden="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idden="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idden="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idden="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idden="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idden="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idden="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idden="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idden="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idden="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idden="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idden="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idden="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idden="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idden="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idden="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idden="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idden="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idden="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idden="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idden="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idden="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idden="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idden="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idden="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idden="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idden="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idden="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idden="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idden="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idden="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idden="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idden="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idden="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idden="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idden="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idden="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idden="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idden="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idden="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idden="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idden="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idden="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idden="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idden="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idden="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idden="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idden="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idden="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idden="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idden="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idden="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idden="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idden="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idden="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idden="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idden="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idden="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idden="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idden="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idden="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idden="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idden="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idden="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idden="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idden="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idden="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idden="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idden="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idden="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idden="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idden="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idden="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idden="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idden="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idden="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idden="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idden="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idden="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idden="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idden="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idden="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idden="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idden="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idden="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idden="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idden="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idden="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idden="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idden="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idden="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idden="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idden="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idden="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idden="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idden="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idden="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idden="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idden="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idden="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idden="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idden="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idden="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idden="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idden="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idden="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idden="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idden="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idden="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idden="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idden="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idden="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idden="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idden="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idden="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idden="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idden="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idden="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idden="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idden="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idden="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idden="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idden="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idden="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idden="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idden="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idden="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idden="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idden="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idden="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idden="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idden="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idden="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idden="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idden="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idden="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idden="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idden="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idden="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idden="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idden="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idden="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idden="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idden="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idden="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idden="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idden="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idden="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idden="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idden="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idden="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idden="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idden="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idden="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idden="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idden="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idden="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idden="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idden="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idden="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idden="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idden="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idden="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idden="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idden="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hidden="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30"/>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row>
  </sheetData>
  <autoFilter ref="$A$1:$Z$1001">
    <filterColumn colId="2">
      <customFilters>
        <customFilter operator="greaterThan" val="2010"/>
      </customFilters>
    </filterColumn>
  </autoFilter>
  <conditionalFormatting sqref="Z1:Z1100">
    <cfRule type="expression" dxfId="4" priority="1">
      <formula>"don't repeat"</formula>
    </cfRule>
  </conditionalFormatting>
  <hyperlinks>
    <hyperlink r:id="rId1" ref="V3"/>
    <hyperlink r:id="rId2" ref="V4"/>
    <hyperlink r:id="rId3" ref="V5"/>
    <hyperlink r:id="rId4" ref="V6"/>
    <hyperlink r:id="rId5" ref="V7"/>
    <hyperlink r:id="rId6" ref="V8"/>
    <hyperlink r:id="rId7" ref="V10"/>
    <hyperlink r:id="rId8" ref="V11"/>
    <hyperlink r:id="rId9" ref="V12"/>
    <hyperlink r:id="rId10" ref="V13"/>
    <hyperlink r:id="rId11" ref="V14"/>
    <hyperlink r:id="rId12" ref="V15"/>
    <hyperlink r:id="rId13" ref="V18"/>
    <hyperlink r:id="rId14" ref="V19"/>
    <hyperlink r:id="rId15" ref="V25"/>
    <hyperlink r:id="rId16" ref="V27"/>
    <hyperlink r:id="rId17" ref="V28"/>
    <hyperlink r:id="rId18" ref="V29"/>
    <hyperlink r:id="rId19" ref="V30"/>
    <hyperlink r:id="rId20" ref="V31"/>
    <hyperlink r:id="rId21" ref="V33"/>
    <hyperlink r:id="rId22" ref="V34"/>
    <hyperlink r:id="rId23" ref="V36"/>
    <hyperlink r:id="rId24" ref="V37"/>
    <hyperlink r:id="rId25" ref="V39"/>
    <hyperlink r:id="rId26" ref="V40"/>
    <hyperlink r:id="rId27" ref="V41"/>
    <hyperlink r:id="rId28" ref="V42"/>
    <hyperlink r:id="rId29" ref="V43"/>
    <hyperlink r:id="rId30" ref="V44"/>
    <hyperlink r:id="rId31" ref="V47"/>
    <hyperlink r:id="rId32" ref="V50"/>
    <hyperlink r:id="rId33" ref="V53"/>
    <hyperlink r:id="rId34" ref="V54"/>
    <hyperlink r:id="rId35" ref="V55"/>
    <hyperlink r:id="rId36" ref="V61"/>
    <hyperlink r:id="rId37" ref="V65"/>
    <hyperlink r:id="rId38" ref="V69"/>
    <hyperlink r:id="rId39" ref="V71"/>
    <hyperlink r:id="rId40" ref="V72"/>
    <hyperlink r:id="rId41" ref="V75"/>
    <hyperlink r:id="rId42" ref="V78"/>
    <hyperlink r:id="rId43" ref="V79"/>
    <hyperlink r:id="rId44" ref="V80"/>
    <hyperlink r:id="rId45" ref="V82"/>
    <hyperlink r:id="rId46" ref="V87"/>
    <hyperlink r:id="rId47" ref="V89"/>
    <hyperlink r:id="rId48" ref="V90"/>
    <hyperlink r:id="rId49" ref="V91"/>
    <hyperlink r:id="rId50" ref="V92"/>
    <hyperlink r:id="rId51" ref="V93"/>
    <hyperlink r:id="rId52" ref="V99"/>
    <hyperlink r:id="rId53" ref="V103"/>
    <hyperlink r:id="rId54" ref="V105"/>
    <hyperlink r:id="rId55" ref="V107"/>
    <hyperlink r:id="rId56" ref="V108"/>
    <hyperlink r:id="rId57" ref="V109"/>
    <hyperlink r:id="rId58" ref="V113"/>
    <hyperlink r:id="rId59" ref="V115"/>
    <hyperlink r:id="rId60" ref="V116"/>
    <hyperlink r:id="rId61" ref="V117"/>
    <hyperlink r:id="rId62" ref="V119"/>
    <hyperlink r:id="rId63" ref="V120"/>
    <hyperlink r:id="rId64" ref="V123"/>
    <hyperlink r:id="rId65" ref="V126"/>
    <hyperlink r:id="rId66" ref="V128"/>
    <hyperlink r:id="rId67" ref="V130"/>
    <hyperlink r:id="rId68" ref="V131"/>
    <hyperlink r:id="rId69" ref="V132"/>
    <hyperlink r:id="rId70" ref="V133"/>
    <hyperlink r:id="rId71" ref="V134"/>
    <hyperlink r:id="rId72" ref="V135"/>
    <hyperlink r:id="rId73" ref="V136"/>
    <hyperlink r:id="rId74" ref="V137"/>
    <hyperlink r:id="rId75" ref="V138"/>
    <hyperlink r:id="rId76" ref="V139"/>
    <hyperlink r:id="rId77" ref="V140"/>
    <hyperlink r:id="rId78" ref="V142"/>
    <hyperlink r:id="rId79" ref="V144"/>
    <hyperlink r:id="rId80" ref="V145"/>
    <hyperlink r:id="rId81" ref="V147"/>
    <hyperlink r:id="rId82" ref="V150"/>
    <hyperlink r:id="rId83" ref="V155"/>
    <hyperlink r:id="rId84" ref="V159"/>
    <hyperlink r:id="rId85" ref="V160"/>
    <hyperlink r:id="rId86" ref="V161"/>
    <hyperlink r:id="rId87" ref="V162"/>
    <hyperlink r:id="rId88" ref="V164"/>
    <hyperlink r:id="rId89" ref="V165"/>
    <hyperlink r:id="rId90" ref="V167"/>
    <hyperlink r:id="rId91" ref="V170"/>
    <hyperlink r:id="rId92" ref="V171"/>
    <hyperlink r:id="rId93" ref="V176"/>
    <hyperlink r:id="rId94" ref="V178"/>
    <hyperlink r:id="rId95" ref="V179"/>
    <hyperlink r:id="rId96" ref="V180"/>
    <hyperlink r:id="rId97" ref="V183"/>
    <hyperlink r:id="rId98" ref="V184"/>
    <hyperlink r:id="rId99" ref="V186"/>
    <hyperlink r:id="rId100" ref="V192"/>
    <hyperlink r:id="rId101" ref="V194"/>
    <hyperlink r:id="rId102" ref="V196"/>
    <hyperlink r:id="rId103" ref="V198"/>
    <hyperlink r:id="rId104" ref="V199"/>
    <hyperlink r:id="rId105" ref="V201"/>
    <hyperlink r:id="rId106" ref="V203"/>
    <hyperlink r:id="rId107" ref="V204"/>
    <hyperlink r:id="rId108" ref="V205"/>
    <hyperlink r:id="rId109" ref="V206"/>
    <hyperlink r:id="rId110" ref="V207"/>
    <hyperlink r:id="rId111" ref="V208"/>
    <hyperlink r:id="rId112" ref="V211"/>
    <hyperlink r:id="rId113" ref="V217"/>
    <hyperlink r:id="rId114" ref="V220"/>
    <hyperlink r:id="rId115" ref="V221"/>
    <hyperlink r:id="rId116" ref="V224"/>
    <hyperlink r:id="rId117" ref="V225"/>
    <hyperlink r:id="rId118" ref="V231"/>
    <hyperlink r:id="rId119" ref="V232"/>
    <hyperlink r:id="rId120" ref="V233"/>
    <hyperlink r:id="rId121" ref="V236"/>
    <hyperlink r:id="rId122" ref="V237"/>
    <hyperlink r:id="rId123" ref="V239"/>
    <hyperlink r:id="rId124" ref="V240"/>
    <hyperlink r:id="rId125" ref="V241"/>
    <hyperlink r:id="rId126" ref="V242"/>
    <hyperlink r:id="rId127" ref="V244"/>
    <hyperlink r:id="rId128" ref="V245"/>
    <hyperlink r:id="rId129" ref="V248"/>
    <hyperlink r:id="rId130" ref="V250"/>
    <hyperlink r:id="rId131" ref="V251"/>
  </hyperlinks>
  <drawing r:id="rId1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1.0"/>
    <col customWidth="1" min="3" max="3" width="6.0"/>
    <col customWidth="1" min="4" max="4" width="7.75"/>
    <col customWidth="1" min="5" max="5" width="7.13"/>
    <col customWidth="1" min="6" max="6" width="9.25"/>
    <col customWidth="1" min="11" max="11" width="9.13"/>
    <col customWidth="1" min="12" max="12" width="9.25"/>
    <col customWidth="1" min="14" max="14" width="7.0"/>
    <col customWidth="1" min="15" max="15" width="8.25"/>
    <col customWidth="1" min="16" max="16" width="9.25"/>
    <col customWidth="1" min="17" max="17" width="9.63"/>
    <col customWidth="1" min="18" max="18" width="5.88"/>
    <col customWidth="1" min="19" max="19" width="7.75"/>
    <col customWidth="1" min="27" max="27" width="9.38"/>
    <col customWidth="1" min="28" max="28" width="7.88"/>
  </cols>
  <sheetData>
    <row r="1">
      <c r="A1" s="31" t="s">
        <v>2324</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f>COUNTA(X2:X156)</f>
        <v>16</v>
      </c>
      <c r="X1" s="32" t="s">
        <v>6</v>
      </c>
      <c r="Y1" s="32" t="s">
        <v>22</v>
      </c>
      <c r="Z1" s="32" t="s">
        <v>2325</v>
      </c>
      <c r="AA1" s="33" t="s">
        <v>2326</v>
      </c>
      <c r="AB1" s="33" t="s">
        <v>2327</v>
      </c>
      <c r="AC1" s="33" t="s">
        <v>2328</v>
      </c>
      <c r="AD1" s="33"/>
    </row>
    <row r="2">
      <c r="A2" s="34">
        <v>26.0</v>
      </c>
      <c r="B2" s="31" t="s">
        <v>305</v>
      </c>
      <c r="C2" s="34">
        <v>2014.0</v>
      </c>
      <c r="D2" s="35">
        <v>41831.0</v>
      </c>
      <c r="E2" s="34">
        <v>169.0</v>
      </c>
      <c r="F2" s="31" t="s">
        <v>306</v>
      </c>
      <c r="G2" s="31" t="s">
        <v>64</v>
      </c>
      <c r="H2" s="31" t="s">
        <v>307</v>
      </c>
      <c r="I2" s="31" t="s">
        <v>308</v>
      </c>
      <c r="J2" s="31" t="s">
        <v>309</v>
      </c>
      <c r="K2" s="31" t="s">
        <v>30</v>
      </c>
      <c r="L2" s="31" t="s">
        <v>310</v>
      </c>
      <c r="M2" s="31" t="s">
        <v>311</v>
      </c>
      <c r="N2" s="31">
        <v>74.0</v>
      </c>
      <c r="O2" s="36">
        <v>8.6</v>
      </c>
      <c r="P2" s="37">
        <v>1057411.0</v>
      </c>
      <c r="Q2" s="31" t="s">
        <v>312</v>
      </c>
      <c r="R2" s="31" t="s">
        <v>34</v>
      </c>
      <c r="S2" s="31" t="s">
        <v>313</v>
      </c>
      <c r="T2" s="38">
        <v>6.77471339E8</v>
      </c>
      <c r="U2" s="31" t="s">
        <v>47</v>
      </c>
      <c r="V2" s="39" t="s">
        <v>314</v>
      </c>
      <c r="W2" s="31"/>
      <c r="X2" s="31" t="s">
        <v>315</v>
      </c>
      <c r="Y2" s="31">
        <f t="shared" ref="Y2:Y17" si="1">COUNTIF($G$2:$G$251,X2)</f>
        <v>0</v>
      </c>
      <c r="Z2" s="31" t="str">
        <f> LEFT(F2,find(",",F2)-1)</f>
        <v>Adventure</v>
      </c>
      <c r="AA2" s="33" t="s">
        <v>2330</v>
      </c>
      <c r="AB2" s="33">
        <v>8.16</v>
      </c>
      <c r="AC2" s="40">
        <v>6.712062534E8</v>
      </c>
      <c r="AD2" s="41">
        <f>Find(",",F2)</f>
        <v>10</v>
      </c>
    </row>
    <row r="3">
      <c r="A3" s="34">
        <v>36.0</v>
      </c>
      <c r="B3" s="31" t="s">
        <v>412</v>
      </c>
      <c r="C3" s="34">
        <v>2014.0</v>
      </c>
      <c r="D3" s="31" t="s">
        <v>413</v>
      </c>
      <c r="E3" s="34">
        <v>107.0</v>
      </c>
      <c r="F3" s="31" t="s">
        <v>414</v>
      </c>
      <c r="G3" s="31" t="s">
        <v>255</v>
      </c>
      <c r="H3" s="31" t="s">
        <v>255</v>
      </c>
      <c r="I3" s="31" t="s">
        <v>415</v>
      </c>
      <c r="J3" s="31" t="s">
        <v>416</v>
      </c>
      <c r="K3" s="31" t="s">
        <v>30</v>
      </c>
      <c r="L3" s="31" t="s">
        <v>31</v>
      </c>
      <c r="M3" s="31" t="s">
        <v>417</v>
      </c>
      <c r="N3" s="31">
        <v>88.0</v>
      </c>
      <c r="O3" s="36">
        <v>8.5</v>
      </c>
      <c r="P3" s="37">
        <v>485079.0</v>
      </c>
      <c r="Q3" s="31" t="s">
        <v>418</v>
      </c>
      <c r="R3" s="31" t="s">
        <v>34</v>
      </c>
      <c r="S3" s="31" t="s">
        <v>419</v>
      </c>
      <c r="T3" s="38">
        <v>4.9300298E7</v>
      </c>
      <c r="U3" s="31" t="s">
        <v>420</v>
      </c>
      <c r="V3" s="39" t="s">
        <v>421</v>
      </c>
      <c r="W3" s="31"/>
      <c r="X3" s="31" t="s">
        <v>247</v>
      </c>
      <c r="Y3" s="31">
        <f t="shared" si="1"/>
        <v>0</v>
      </c>
      <c r="Z3" s="31" t="str">
        <f t="shared" ref="Z3:Z35" si="2"> LEFT(F3,Find(",",F3)-1)</f>
        <v>Drama</v>
      </c>
      <c r="AA3" s="33" t="s">
        <v>127</v>
      </c>
      <c r="AB3" s="33">
        <v>8.24</v>
      </c>
      <c r="AC3" s="40">
        <v>1.457167062E8</v>
      </c>
      <c r="AD3" s="40"/>
    </row>
    <row r="4">
      <c r="A4" s="34">
        <v>49.0</v>
      </c>
      <c r="B4" s="31" t="s">
        <v>550</v>
      </c>
      <c r="C4" s="34">
        <v>2012.0</v>
      </c>
      <c r="D4" s="31" t="s">
        <v>551</v>
      </c>
      <c r="E4" s="34">
        <v>165.0</v>
      </c>
      <c r="F4" s="31" t="s">
        <v>552</v>
      </c>
      <c r="G4" s="31" t="s">
        <v>115</v>
      </c>
      <c r="H4" s="31" t="s">
        <v>115</v>
      </c>
      <c r="I4" s="31" t="s">
        <v>553</v>
      </c>
      <c r="J4" s="31" t="s">
        <v>554</v>
      </c>
      <c r="K4" s="31" t="s">
        <v>555</v>
      </c>
      <c r="L4" s="31" t="s">
        <v>31</v>
      </c>
      <c r="M4" s="31" t="s">
        <v>556</v>
      </c>
      <c r="N4" s="31">
        <v>81.0</v>
      </c>
      <c r="O4" s="36">
        <v>8.4</v>
      </c>
      <c r="P4" s="37">
        <v>1047465.0</v>
      </c>
      <c r="Q4" s="31" t="s">
        <v>557</v>
      </c>
      <c r="R4" s="31" t="s">
        <v>34</v>
      </c>
      <c r="S4" s="31" t="s">
        <v>558</v>
      </c>
      <c r="T4" s="38">
        <v>4.25368238E8</v>
      </c>
      <c r="U4" s="31" t="s">
        <v>559</v>
      </c>
      <c r="V4" s="39" t="s">
        <v>560</v>
      </c>
      <c r="W4" s="31"/>
      <c r="X4" s="31" t="s">
        <v>561</v>
      </c>
      <c r="Y4" s="31">
        <f t="shared" si="1"/>
        <v>0</v>
      </c>
      <c r="Z4" s="31" t="str">
        <f t="shared" si="2"/>
        <v>Drama</v>
      </c>
      <c r="AA4" s="33" t="s">
        <v>2331</v>
      </c>
      <c r="AB4" s="33">
        <v>8.18</v>
      </c>
      <c r="AC4" s="40">
        <v>7.752585948333334E8</v>
      </c>
      <c r="AD4" s="40"/>
    </row>
    <row r="5">
      <c r="A5" s="34">
        <v>52.0</v>
      </c>
      <c r="B5" s="31" t="s">
        <v>581</v>
      </c>
      <c r="C5" s="34">
        <v>2012.0</v>
      </c>
      <c r="D5" s="31" t="s">
        <v>582</v>
      </c>
      <c r="E5" s="34">
        <v>164.0</v>
      </c>
      <c r="F5" s="31" t="s">
        <v>583</v>
      </c>
      <c r="G5" s="31" t="s">
        <v>64</v>
      </c>
      <c r="H5" s="31" t="s">
        <v>65</v>
      </c>
      <c r="I5" s="31" t="s">
        <v>584</v>
      </c>
      <c r="J5" s="31" t="s">
        <v>585</v>
      </c>
      <c r="K5" s="31" t="s">
        <v>586</v>
      </c>
      <c r="L5" s="31" t="s">
        <v>524</v>
      </c>
      <c r="M5" s="31" t="s">
        <v>587</v>
      </c>
      <c r="N5" s="31">
        <v>78.0</v>
      </c>
      <c r="O5" s="36">
        <v>8.5</v>
      </c>
      <c r="P5" s="37">
        <v>1228378.0</v>
      </c>
      <c r="Q5" s="31" t="s">
        <v>588</v>
      </c>
      <c r="R5" s="31" t="s">
        <v>34</v>
      </c>
      <c r="S5" s="35">
        <v>40980.0</v>
      </c>
      <c r="T5" s="38">
        <v>1.081041287E9</v>
      </c>
      <c r="U5" s="31" t="s">
        <v>180</v>
      </c>
      <c r="V5" s="39" t="s">
        <v>589</v>
      </c>
      <c r="W5" s="31"/>
      <c r="X5" s="31" t="s">
        <v>590</v>
      </c>
      <c r="Y5" s="31">
        <f t="shared" si="1"/>
        <v>0</v>
      </c>
      <c r="Z5" s="31" t="str">
        <f t="shared" si="2"/>
        <v>Action</v>
      </c>
      <c r="AA5" s="33" t="s">
        <v>2332</v>
      </c>
      <c r="AB5" s="33">
        <v>8.13</v>
      </c>
      <c r="AC5" s="40">
        <v>6.274222806666666E8</v>
      </c>
      <c r="AD5" s="40"/>
    </row>
    <row r="6">
      <c r="A6" s="34">
        <v>77.0</v>
      </c>
      <c r="B6" s="31" t="s">
        <v>819</v>
      </c>
      <c r="C6" s="34">
        <v>2017.0</v>
      </c>
      <c r="D6" s="31" t="s">
        <v>820</v>
      </c>
      <c r="E6" s="34">
        <v>113.0</v>
      </c>
      <c r="F6" s="31" t="s">
        <v>821</v>
      </c>
      <c r="G6" s="31" t="s">
        <v>367</v>
      </c>
      <c r="H6" s="31" t="s">
        <v>367</v>
      </c>
      <c r="I6" s="31" t="s">
        <v>822</v>
      </c>
      <c r="J6" s="31" t="s">
        <v>823</v>
      </c>
      <c r="K6" s="31" t="s">
        <v>30</v>
      </c>
      <c r="L6" s="31" t="s">
        <v>524</v>
      </c>
      <c r="M6" s="31" t="s">
        <v>824</v>
      </c>
      <c r="N6" s="31">
        <v>83.0</v>
      </c>
      <c r="O6" s="36">
        <v>8.5</v>
      </c>
      <c r="P6" s="37">
        <v>2872.0</v>
      </c>
      <c r="Q6" s="31" t="s">
        <v>825</v>
      </c>
      <c r="R6" s="31" t="s">
        <v>34</v>
      </c>
      <c r="S6" s="31"/>
      <c r="T6" s="38">
        <v>2.26945087E8</v>
      </c>
      <c r="U6" s="31" t="s">
        <v>539</v>
      </c>
      <c r="V6" s="39" t="s">
        <v>826</v>
      </c>
      <c r="W6" s="31"/>
      <c r="X6" s="31" t="s">
        <v>827</v>
      </c>
      <c r="Y6" s="31">
        <f t="shared" si="1"/>
        <v>1</v>
      </c>
      <c r="Z6" s="31" t="str">
        <f t="shared" si="2"/>
        <v>Action</v>
      </c>
      <c r="AA6" s="33" t="s">
        <v>531</v>
      </c>
      <c r="AB6" s="33">
        <v>8.2</v>
      </c>
      <c r="AC6" s="40">
        <v>4.46092357E8</v>
      </c>
      <c r="AD6" s="40"/>
    </row>
    <row r="7">
      <c r="A7" s="34">
        <v>104.0</v>
      </c>
      <c r="B7" s="31" t="s">
        <v>1072</v>
      </c>
      <c r="C7" s="34">
        <v>2015.0</v>
      </c>
      <c r="D7" s="31" t="s">
        <v>1073</v>
      </c>
      <c r="E7" s="34">
        <v>95.0</v>
      </c>
      <c r="F7" s="31" t="s">
        <v>794</v>
      </c>
      <c r="G7" s="31" t="s">
        <v>1074</v>
      </c>
      <c r="H7" s="31" t="s">
        <v>1075</v>
      </c>
      <c r="I7" s="31" t="s">
        <v>1076</v>
      </c>
      <c r="J7" s="31" t="s">
        <v>1077</v>
      </c>
      <c r="K7" s="31" t="s">
        <v>30</v>
      </c>
      <c r="L7" s="31" t="s">
        <v>31</v>
      </c>
      <c r="M7" s="31" t="s">
        <v>1078</v>
      </c>
      <c r="N7" s="31">
        <v>94.0</v>
      </c>
      <c r="O7" s="36">
        <v>8.2</v>
      </c>
      <c r="P7" s="37">
        <v>421211.0</v>
      </c>
      <c r="Q7" s="31" t="s">
        <v>1079</v>
      </c>
      <c r="R7" s="31" t="s">
        <v>34</v>
      </c>
      <c r="S7" s="35">
        <v>42074.0</v>
      </c>
      <c r="T7" s="38">
        <v>8.57611174E8</v>
      </c>
      <c r="U7" s="31" t="s">
        <v>1080</v>
      </c>
      <c r="V7" s="39" t="s">
        <v>1081</v>
      </c>
      <c r="W7" s="31"/>
      <c r="X7" s="31" t="s">
        <v>1074</v>
      </c>
      <c r="Y7" s="31">
        <f t="shared" si="1"/>
        <v>1</v>
      </c>
      <c r="Z7" s="31" t="str">
        <f t="shared" si="2"/>
        <v>Animation</v>
      </c>
      <c r="AA7" s="33" t="s">
        <v>2333</v>
      </c>
      <c r="AB7" s="33">
        <v>8.14</v>
      </c>
      <c r="AC7" s="40">
        <v>2.257809772E8</v>
      </c>
      <c r="AD7" s="40"/>
    </row>
    <row r="8">
      <c r="A8" s="34">
        <v>106.0</v>
      </c>
      <c r="B8" s="31" t="s">
        <v>1091</v>
      </c>
      <c r="C8" s="34">
        <v>2015.0</v>
      </c>
      <c r="D8" s="31" t="s">
        <v>1092</v>
      </c>
      <c r="E8" s="34">
        <v>118.0</v>
      </c>
      <c r="F8" s="42" t="s">
        <v>2334</v>
      </c>
      <c r="G8" s="31" t="s">
        <v>872</v>
      </c>
      <c r="H8" s="31" t="s">
        <v>1093</v>
      </c>
      <c r="I8" s="31" t="s">
        <v>1094</v>
      </c>
      <c r="J8" s="31" t="s">
        <v>1095</v>
      </c>
      <c r="K8" s="31" t="s">
        <v>30</v>
      </c>
      <c r="L8" s="31" t="s">
        <v>1096</v>
      </c>
      <c r="M8" s="31" t="s">
        <v>1097</v>
      </c>
      <c r="N8" s="31">
        <v>86.0</v>
      </c>
      <c r="O8" s="36">
        <v>8.2</v>
      </c>
      <c r="P8" s="37">
        <v>226372.0</v>
      </c>
      <c r="Q8" s="31" t="s">
        <v>1098</v>
      </c>
      <c r="R8" s="31" t="s">
        <v>34</v>
      </c>
      <c r="S8" s="35">
        <v>42372.0</v>
      </c>
      <c r="T8" s="38">
        <v>3.6262783E7</v>
      </c>
      <c r="U8" s="31" t="s">
        <v>1099</v>
      </c>
      <c r="V8" s="39" t="s">
        <v>1100</v>
      </c>
      <c r="W8" s="31"/>
      <c r="X8" s="31" t="s">
        <v>101</v>
      </c>
      <c r="Y8" s="31">
        <f t="shared" si="1"/>
        <v>0</v>
      </c>
      <c r="Z8" s="31" t="str">
        <f t="shared" si="2"/>
        <v>Drama</v>
      </c>
      <c r="AA8" s="33" t="s">
        <v>2335</v>
      </c>
      <c r="AB8" s="33">
        <v>8.1</v>
      </c>
      <c r="AC8" s="40">
        <v>1.9657742933333334E8</v>
      </c>
      <c r="AD8" s="40"/>
    </row>
    <row r="9">
      <c r="A9" s="34">
        <v>107.0</v>
      </c>
      <c r="B9" s="31" t="s">
        <v>1101</v>
      </c>
      <c r="C9" s="34">
        <v>2016.0</v>
      </c>
      <c r="D9" s="31" t="s">
        <v>1102</v>
      </c>
      <c r="E9" s="34">
        <v>128.0</v>
      </c>
      <c r="F9" s="31" t="s">
        <v>1103</v>
      </c>
      <c r="G9" s="31" t="s">
        <v>255</v>
      </c>
      <c r="H9" s="31" t="s">
        <v>255</v>
      </c>
      <c r="I9" s="31" t="s">
        <v>1104</v>
      </c>
      <c r="J9" s="31" t="s">
        <v>1105</v>
      </c>
      <c r="K9" s="31" t="s">
        <v>30</v>
      </c>
      <c r="L9" s="31" t="s">
        <v>31</v>
      </c>
      <c r="M9" s="31" t="s">
        <v>1106</v>
      </c>
      <c r="N9" s="31">
        <v>93.0</v>
      </c>
      <c r="O9" s="36">
        <v>8.2</v>
      </c>
      <c r="P9" s="37">
        <v>272059.0</v>
      </c>
      <c r="Q9" s="31" t="s">
        <v>1107</v>
      </c>
      <c r="R9" s="31" t="s">
        <v>34</v>
      </c>
      <c r="S9" s="31" t="s">
        <v>1108</v>
      </c>
      <c r="T9" s="38">
        <v>4.46092357E8</v>
      </c>
      <c r="U9" s="31" t="s">
        <v>1109</v>
      </c>
      <c r="V9" s="39" t="s">
        <v>1110</v>
      </c>
      <c r="W9" s="31"/>
      <c r="X9" s="31" t="s">
        <v>1111</v>
      </c>
      <c r="Y9" s="31">
        <f t="shared" si="1"/>
        <v>0</v>
      </c>
      <c r="Z9" s="31" t="str">
        <f t="shared" si="2"/>
        <v>Comedy</v>
      </c>
      <c r="AA9" s="43"/>
      <c r="AB9" s="43"/>
      <c r="AC9" s="43"/>
      <c r="AD9" s="43"/>
    </row>
    <row r="10">
      <c r="A10" s="34">
        <v>108.0</v>
      </c>
      <c r="B10" s="31" t="s">
        <v>1112</v>
      </c>
      <c r="C10" s="34">
        <v>2017.0</v>
      </c>
      <c r="D10" s="35">
        <v>42797.0</v>
      </c>
      <c r="E10" s="34">
        <v>137.0</v>
      </c>
      <c r="F10" s="31" t="s">
        <v>1113</v>
      </c>
      <c r="G10" s="31" t="s">
        <v>680</v>
      </c>
      <c r="H10" s="31" t="s">
        <v>1114</v>
      </c>
      <c r="I10" s="31" t="s">
        <v>1115</v>
      </c>
      <c r="J10" s="31" t="s">
        <v>1116</v>
      </c>
      <c r="K10" s="31" t="s">
        <v>428</v>
      </c>
      <c r="L10" s="31" t="s">
        <v>1117</v>
      </c>
      <c r="M10" s="31" t="s">
        <v>1118</v>
      </c>
      <c r="N10" s="31">
        <v>77.0</v>
      </c>
      <c r="O10" s="36">
        <v>8.3</v>
      </c>
      <c r="P10" s="37">
        <v>316354.0</v>
      </c>
      <c r="Q10" s="31" t="s">
        <v>1119</v>
      </c>
      <c r="R10" s="31" t="s">
        <v>34</v>
      </c>
      <c r="S10" s="31" t="s">
        <v>1120</v>
      </c>
      <c r="T10" s="38">
        <v>6.1917995E8</v>
      </c>
      <c r="U10" s="31" t="s">
        <v>135</v>
      </c>
      <c r="V10" s="39" t="s">
        <v>1121</v>
      </c>
      <c r="W10" s="31"/>
      <c r="X10" s="31" t="s">
        <v>115</v>
      </c>
      <c r="Y10" s="31">
        <f t="shared" si="1"/>
        <v>1</v>
      </c>
      <c r="Z10" s="31" t="str">
        <f t="shared" si="2"/>
        <v>Action</v>
      </c>
      <c r="AA10" s="33" t="s">
        <v>127</v>
      </c>
      <c r="AB10" s="43">
        <f t="shared" ref="AB10:AC10" si="3">max(AB2:AB8)</f>
        <v>8.24</v>
      </c>
      <c r="AC10" s="40">
        <f t="shared" si="3"/>
        <v>775258594.8</v>
      </c>
      <c r="AD10" s="43"/>
    </row>
    <row r="11">
      <c r="A11" s="34">
        <v>114.0</v>
      </c>
      <c r="B11" s="31" t="s">
        <v>1168</v>
      </c>
      <c r="C11" s="34">
        <v>2011.0</v>
      </c>
      <c r="D11" s="35">
        <v>40795.0</v>
      </c>
      <c r="E11" s="34">
        <v>140.0</v>
      </c>
      <c r="F11" s="31" t="s">
        <v>1169</v>
      </c>
      <c r="G11" s="31" t="s">
        <v>501</v>
      </c>
      <c r="H11" s="31" t="s">
        <v>1170</v>
      </c>
      <c r="I11" s="31" t="s">
        <v>1171</v>
      </c>
      <c r="J11" s="31" t="s">
        <v>1172</v>
      </c>
      <c r="K11" s="31" t="s">
        <v>428</v>
      </c>
      <c r="L11" s="31" t="s">
        <v>31</v>
      </c>
      <c r="M11" s="31" t="s">
        <v>1173</v>
      </c>
      <c r="N11" s="31">
        <v>71.0</v>
      </c>
      <c r="O11" s="36">
        <v>8.2</v>
      </c>
      <c r="P11" s="37">
        <v>358261.0</v>
      </c>
      <c r="Q11" s="31" t="s">
        <v>1174</v>
      </c>
      <c r="R11" s="31" t="s">
        <v>34</v>
      </c>
      <c r="S11" s="31" t="s">
        <v>1175</v>
      </c>
      <c r="T11" s="38">
        <v>2.3057115E7</v>
      </c>
      <c r="U11" s="31" t="s">
        <v>1176</v>
      </c>
      <c r="V11" s="39" t="s">
        <v>1177</v>
      </c>
      <c r="W11" s="31"/>
      <c r="X11" s="31" t="s">
        <v>664</v>
      </c>
      <c r="Y11" s="31">
        <f t="shared" si="1"/>
        <v>0</v>
      </c>
      <c r="Z11" s="31" t="str">
        <f t="shared" si="2"/>
        <v>Action</v>
      </c>
      <c r="AA11" s="43"/>
      <c r="AB11" s="43"/>
      <c r="AC11" s="43"/>
      <c r="AD11" s="43"/>
    </row>
    <row r="12">
      <c r="A12" s="34">
        <v>116.0</v>
      </c>
      <c r="B12" s="31" t="s">
        <v>1188</v>
      </c>
      <c r="C12" s="34">
        <v>2013.0</v>
      </c>
      <c r="D12" s="31" t="s">
        <v>1189</v>
      </c>
      <c r="E12" s="34">
        <v>180.0</v>
      </c>
      <c r="F12" s="31" t="s">
        <v>1190</v>
      </c>
      <c r="G12" s="31" t="s">
        <v>205</v>
      </c>
      <c r="H12" s="31" t="s">
        <v>1191</v>
      </c>
      <c r="I12" s="31" t="s">
        <v>1192</v>
      </c>
      <c r="J12" s="31" t="s">
        <v>1193</v>
      </c>
      <c r="K12" s="31" t="s">
        <v>354</v>
      </c>
      <c r="L12" s="31" t="s">
        <v>31</v>
      </c>
      <c r="M12" s="31" t="s">
        <v>1194</v>
      </c>
      <c r="N12" s="31">
        <v>75.0</v>
      </c>
      <c r="O12" s="36">
        <v>8.2</v>
      </c>
      <c r="P12" s="37">
        <v>874371.0</v>
      </c>
      <c r="Q12" s="31" t="s">
        <v>1195</v>
      </c>
      <c r="R12" s="31" t="s">
        <v>34</v>
      </c>
      <c r="S12" s="31" t="s">
        <v>1196</v>
      </c>
      <c r="T12" s="38">
        <v>3.92000694E8</v>
      </c>
      <c r="U12" s="31" t="s">
        <v>1197</v>
      </c>
      <c r="V12" s="39" t="s">
        <v>1198</v>
      </c>
      <c r="W12" s="31"/>
      <c r="X12" s="31" t="s">
        <v>1199</v>
      </c>
      <c r="Y12" s="31">
        <f t="shared" si="1"/>
        <v>0</v>
      </c>
      <c r="Z12" s="31" t="str">
        <f t="shared" si="2"/>
        <v>Biography</v>
      </c>
      <c r="AA12" s="43"/>
      <c r="AB12" s="43"/>
      <c r="AC12" s="43"/>
      <c r="AD12" s="43"/>
    </row>
    <row r="13">
      <c r="A13" s="34">
        <v>118.0</v>
      </c>
      <c r="B13" s="31" t="s">
        <v>1209</v>
      </c>
      <c r="C13" s="34">
        <v>2016.0</v>
      </c>
      <c r="D13" s="35">
        <v>42471.0</v>
      </c>
      <c r="E13" s="34">
        <v>139.0</v>
      </c>
      <c r="F13" s="31" t="s">
        <v>86</v>
      </c>
      <c r="G13" s="31" t="s">
        <v>673</v>
      </c>
      <c r="H13" s="31" t="s">
        <v>1210</v>
      </c>
      <c r="I13" s="31" t="s">
        <v>1211</v>
      </c>
      <c r="J13" s="31" t="s">
        <v>1212</v>
      </c>
      <c r="K13" s="31" t="s">
        <v>1213</v>
      </c>
      <c r="L13" s="31" t="s">
        <v>1214</v>
      </c>
      <c r="M13" s="31" t="s">
        <v>1215</v>
      </c>
      <c r="N13" s="31">
        <v>71.0</v>
      </c>
      <c r="O13" s="36">
        <v>8.2</v>
      </c>
      <c r="P13" s="37">
        <v>221901.0</v>
      </c>
      <c r="Q13" s="31" t="s">
        <v>1216</v>
      </c>
      <c r="R13" s="31" t="s">
        <v>34</v>
      </c>
      <c r="S13" s="31" t="s">
        <v>1217</v>
      </c>
      <c r="T13" s="38">
        <v>1.75302354E8</v>
      </c>
      <c r="U13" s="31" t="s">
        <v>1218</v>
      </c>
      <c r="V13" s="39" t="s">
        <v>1219</v>
      </c>
      <c r="W13" s="31"/>
      <c r="X13" s="31" t="s">
        <v>1220</v>
      </c>
      <c r="Y13" s="31">
        <f t="shared" si="1"/>
        <v>0</v>
      </c>
      <c r="Z13" s="31" t="str">
        <f t="shared" si="2"/>
        <v>Biography</v>
      </c>
      <c r="AA13" s="43"/>
      <c r="AB13" s="43"/>
      <c r="AC13" s="43"/>
      <c r="AD13" s="43"/>
    </row>
    <row r="14">
      <c r="A14" s="34">
        <v>138.0</v>
      </c>
      <c r="B14" s="31" t="s">
        <v>1394</v>
      </c>
      <c r="C14" s="34">
        <v>2014.0</v>
      </c>
      <c r="D14" s="35">
        <v>41708.0</v>
      </c>
      <c r="E14" s="34">
        <v>149.0</v>
      </c>
      <c r="F14" s="31" t="s">
        <v>237</v>
      </c>
      <c r="G14" s="31" t="s">
        <v>128</v>
      </c>
      <c r="H14" s="31" t="s">
        <v>1395</v>
      </c>
      <c r="I14" s="31" t="s">
        <v>1396</v>
      </c>
      <c r="J14" s="31" t="s">
        <v>1397</v>
      </c>
      <c r="K14" s="31" t="s">
        <v>30</v>
      </c>
      <c r="L14" s="31" t="s">
        <v>31</v>
      </c>
      <c r="M14" s="31" t="s">
        <v>1398</v>
      </c>
      <c r="N14" s="31">
        <v>79.0</v>
      </c>
      <c r="O14" s="36">
        <v>8.1</v>
      </c>
      <c r="P14" s="37">
        <v>640332.0</v>
      </c>
      <c r="Q14" s="31" t="s">
        <v>1399</v>
      </c>
      <c r="R14" s="31" t="s">
        <v>34</v>
      </c>
      <c r="S14" s="31" t="s">
        <v>1400</v>
      </c>
      <c r="T14" s="38">
        <v>3.69330363E8</v>
      </c>
      <c r="U14" s="31" t="s">
        <v>135</v>
      </c>
      <c r="V14" s="39" t="s">
        <v>1401</v>
      </c>
      <c r="W14" s="31"/>
      <c r="X14" s="31" t="s">
        <v>1402</v>
      </c>
      <c r="Y14" s="31">
        <f t="shared" si="1"/>
        <v>1</v>
      </c>
      <c r="Z14" s="31" t="str">
        <f t="shared" si="2"/>
        <v>Crime</v>
      </c>
      <c r="AA14" s="43"/>
      <c r="AB14" s="43"/>
      <c r="AC14" s="43"/>
      <c r="AD14" s="43"/>
    </row>
    <row r="15">
      <c r="A15" s="34">
        <v>143.0</v>
      </c>
      <c r="B15" s="31" t="s">
        <v>1439</v>
      </c>
      <c r="C15" s="34">
        <v>2013.0</v>
      </c>
      <c r="D15" s="31" t="s">
        <v>1440</v>
      </c>
      <c r="E15" s="34">
        <v>123.0</v>
      </c>
      <c r="F15" s="31" t="s">
        <v>1441</v>
      </c>
      <c r="G15" s="31" t="s">
        <v>1151</v>
      </c>
      <c r="H15" s="31" t="s">
        <v>1442</v>
      </c>
      <c r="I15" s="31" t="s">
        <v>1443</v>
      </c>
      <c r="J15" s="31" t="s">
        <v>1444</v>
      </c>
      <c r="K15" s="31" t="s">
        <v>1445</v>
      </c>
      <c r="L15" s="31" t="s">
        <v>1446</v>
      </c>
      <c r="M15" s="31" t="s">
        <v>1447</v>
      </c>
      <c r="N15" s="31">
        <v>75.0</v>
      </c>
      <c r="O15" s="36">
        <v>8.1</v>
      </c>
      <c r="P15" s="37">
        <v>341336.0</v>
      </c>
      <c r="Q15" s="31" t="s">
        <v>1448</v>
      </c>
      <c r="R15" s="31" t="s">
        <v>34</v>
      </c>
      <c r="S15" s="31" t="s">
        <v>1449</v>
      </c>
      <c r="T15" s="38">
        <v>9.0247624E7</v>
      </c>
      <c r="U15" s="31" t="s">
        <v>94</v>
      </c>
      <c r="V15" s="39" t="s">
        <v>1450</v>
      </c>
      <c r="W15" s="31"/>
      <c r="X15" s="31" t="s">
        <v>1451</v>
      </c>
      <c r="Y15" s="31">
        <f t="shared" si="1"/>
        <v>0</v>
      </c>
      <c r="Z15" s="31" t="str">
        <f t="shared" si="2"/>
        <v>Action</v>
      </c>
      <c r="AA15" s="43"/>
      <c r="AB15" s="43"/>
      <c r="AC15" s="43"/>
      <c r="AD15" s="43"/>
    </row>
    <row r="16">
      <c r="A16" s="34">
        <v>146.0</v>
      </c>
      <c r="B16" s="31" t="s">
        <v>1468</v>
      </c>
      <c r="C16" s="34">
        <v>2014.0</v>
      </c>
      <c r="D16" s="35">
        <v>41924.0</v>
      </c>
      <c r="E16" s="34">
        <v>93.0</v>
      </c>
      <c r="F16" s="31" t="s">
        <v>593</v>
      </c>
      <c r="G16" s="31" t="s">
        <v>1469</v>
      </c>
      <c r="H16" s="31" t="s">
        <v>1470</v>
      </c>
      <c r="I16" s="31" t="s">
        <v>1471</v>
      </c>
      <c r="J16" s="31" t="s">
        <v>1472</v>
      </c>
      <c r="K16" s="31" t="s">
        <v>1473</v>
      </c>
      <c r="L16" s="31" t="s">
        <v>1474</v>
      </c>
      <c r="M16" s="31" t="s">
        <v>1475</v>
      </c>
      <c r="N16" s="31">
        <v>85.0</v>
      </c>
      <c r="O16" s="36">
        <v>8.1</v>
      </c>
      <c r="P16" s="37">
        <v>33478.0</v>
      </c>
      <c r="Q16" s="31" t="s">
        <v>1476</v>
      </c>
      <c r="R16" s="31" t="s">
        <v>34</v>
      </c>
      <c r="S16" s="31" t="s">
        <v>1477</v>
      </c>
      <c r="T16" s="38">
        <v>857524.0</v>
      </c>
      <c r="U16" s="31" t="s">
        <v>1478</v>
      </c>
      <c r="V16" s="39" t="s">
        <v>1479</v>
      </c>
      <c r="W16" s="31"/>
      <c r="X16" s="31" t="s">
        <v>1480</v>
      </c>
      <c r="Y16" s="31">
        <f t="shared" si="1"/>
        <v>1</v>
      </c>
      <c r="Z16" s="31" t="str">
        <f t="shared" si="2"/>
        <v>Animation</v>
      </c>
      <c r="AA16" s="43"/>
      <c r="AB16" s="43"/>
      <c r="AC16" s="43"/>
      <c r="AD16" s="43"/>
    </row>
    <row r="17">
      <c r="A17" s="34">
        <v>154.0</v>
      </c>
      <c r="B17" s="31" t="s">
        <v>1544</v>
      </c>
      <c r="C17" s="34">
        <v>2015.0</v>
      </c>
      <c r="D17" s="31" t="s">
        <v>1545</v>
      </c>
      <c r="E17" s="34">
        <v>128.0</v>
      </c>
      <c r="F17" s="31" t="s">
        <v>1546</v>
      </c>
      <c r="G17" s="31" t="s">
        <v>1480</v>
      </c>
      <c r="H17" s="31" t="s">
        <v>1547</v>
      </c>
      <c r="I17" s="31" t="s">
        <v>1548</v>
      </c>
      <c r="J17" s="31" t="s">
        <v>1549</v>
      </c>
      <c r="K17" s="31" t="s">
        <v>30</v>
      </c>
      <c r="L17" s="31" t="s">
        <v>1550</v>
      </c>
      <c r="M17" s="31" t="s">
        <v>1551</v>
      </c>
      <c r="N17" s="31">
        <v>93.0</v>
      </c>
      <c r="O17" s="36">
        <v>8.1</v>
      </c>
      <c r="P17" s="37">
        <v>274216.0</v>
      </c>
      <c r="Q17" s="31" t="s">
        <v>1552</v>
      </c>
      <c r="R17" s="31" t="s">
        <v>34</v>
      </c>
      <c r="S17" s="31" t="s">
        <v>1553</v>
      </c>
      <c r="T17" s="38">
        <v>9.8275238E7</v>
      </c>
      <c r="U17" s="31" t="s">
        <v>1554</v>
      </c>
      <c r="V17" s="39" t="s">
        <v>1555</v>
      </c>
      <c r="W17" s="31"/>
      <c r="X17" s="31" t="s">
        <v>1556</v>
      </c>
      <c r="Y17" s="31">
        <f t="shared" si="1"/>
        <v>0</v>
      </c>
      <c r="Z17" s="31" t="str">
        <f t="shared" si="2"/>
        <v>Crime</v>
      </c>
      <c r="AA17" s="43"/>
      <c r="AB17" s="43"/>
      <c r="AC17" s="43"/>
      <c r="AD17" s="43"/>
    </row>
    <row r="18">
      <c r="A18" s="34">
        <v>158.0</v>
      </c>
      <c r="B18" s="31" t="s">
        <v>1579</v>
      </c>
      <c r="C18" s="34">
        <v>2013.0</v>
      </c>
      <c r="D18" s="35">
        <v>41497.0</v>
      </c>
      <c r="E18" s="34">
        <v>134.0</v>
      </c>
      <c r="F18" s="31" t="s">
        <v>86</v>
      </c>
      <c r="G18" s="31" t="s">
        <v>1375</v>
      </c>
      <c r="H18" s="31" t="s">
        <v>1580</v>
      </c>
      <c r="I18" s="31" t="s">
        <v>1581</v>
      </c>
      <c r="J18" s="31" t="s">
        <v>1582</v>
      </c>
      <c r="K18" s="31" t="s">
        <v>30</v>
      </c>
      <c r="L18" s="31" t="s">
        <v>69</v>
      </c>
      <c r="M18" s="31" t="s">
        <v>1583</v>
      </c>
      <c r="N18" s="31">
        <v>96.0</v>
      </c>
      <c r="O18" s="36">
        <v>8.1</v>
      </c>
      <c r="P18" s="37">
        <v>490387.0</v>
      </c>
      <c r="Q18" s="31" t="s">
        <v>1584</v>
      </c>
      <c r="R18" s="31" t="s">
        <v>34</v>
      </c>
      <c r="S18" s="35">
        <v>41732.0</v>
      </c>
      <c r="T18" s="38">
        <v>1.87733202E8</v>
      </c>
      <c r="U18" s="31" t="s">
        <v>1585</v>
      </c>
      <c r="V18" s="39" t="s">
        <v>1586</v>
      </c>
      <c r="W18" s="31"/>
      <c r="X18" s="31"/>
      <c r="Y18" s="31"/>
      <c r="Z18" s="31" t="str">
        <f t="shared" si="2"/>
        <v>Biography</v>
      </c>
      <c r="AA18" s="43"/>
      <c r="AB18" s="43"/>
      <c r="AC18" s="43"/>
      <c r="AD18" s="43"/>
    </row>
    <row r="19">
      <c r="A19" s="34">
        <v>159.0</v>
      </c>
      <c r="B19" s="31" t="s">
        <v>1587</v>
      </c>
      <c r="C19" s="34">
        <v>2014.0</v>
      </c>
      <c r="D19" s="31" t="s">
        <v>1588</v>
      </c>
      <c r="E19" s="34">
        <v>99.0</v>
      </c>
      <c r="F19" s="31" t="s">
        <v>1022</v>
      </c>
      <c r="G19" s="31" t="s">
        <v>1524</v>
      </c>
      <c r="H19" s="31" t="s">
        <v>1589</v>
      </c>
      <c r="I19" s="31" t="s">
        <v>1590</v>
      </c>
      <c r="J19" s="31" t="s">
        <v>1591</v>
      </c>
      <c r="K19" s="31" t="s">
        <v>354</v>
      </c>
      <c r="L19" s="31" t="s">
        <v>132</v>
      </c>
      <c r="M19" s="31" t="s">
        <v>1592</v>
      </c>
      <c r="N19" s="31">
        <v>88.0</v>
      </c>
      <c r="O19" s="36">
        <v>8.1</v>
      </c>
      <c r="P19" s="37">
        <v>537323.0</v>
      </c>
      <c r="Q19" s="31" t="s">
        <v>1593</v>
      </c>
      <c r="R19" s="31" t="s">
        <v>34</v>
      </c>
      <c r="S19" s="31" t="s">
        <v>1594</v>
      </c>
      <c r="T19" s="38">
        <v>1.72936941E8</v>
      </c>
      <c r="U19" s="31" t="s">
        <v>1585</v>
      </c>
      <c r="V19" s="39" t="s">
        <v>1595</v>
      </c>
      <c r="W19" s="31"/>
      <c r="X19" s="31"/>
      <c r="Y19" s="31"/>
      <c r="Z19" s="31" t="str">
        <f t="shared" si="2"/>
        <v>Adventure</v>
      </c>
      <c r="AA19" s="43"/>
      <c r="AB19" s="43"/>
      <c r="AC19" s="43"/>
      <c r="AD19" s="43"/>
    </row>
    <row r="20">
      <c r="A20" s="34">
        <v>160.0</v>
      </c>
      <c r="B20" s="31" t="s">
        <v>1596</v>
      </c>
      <c r="C20" s="34">
        <v>2015.0</v>
      </c>
      <c r="D20" s="31" t="s">
        <v>1597</v>
      </c>
      <c r="E20" s="34">
        <v>120.0</v>
      </c>
      <c r="F20" s="31" t="s">
        <v>174</v>
      </c>
      <c r="G20" s="31" t="s">
        <v>528</v>
      </c>
      <c r="H20" s="31" t="s">
        <v>1598</v>
      </c>
      <c r="I20" s="31" t="s">
        <v>1599</v>
      </c>
      <c r="J20" s="31" t="s">
        <v>1600</v>
      </c>
      <c r="K20" s="31" t="s">
        <v>536</v>
      </c>
      <c r="L20" s="31" t="s">
        <v>1214</v>
      </c>
      <c r="M20" s="31" t="s">
        <v>1601</v>
      </c>
      <c r="N20" s="31">
        <v>90.0</v>
      </c>
      <c r="O20" s="36">
        <v>8.1</v>
      </c>
      <c r="P20" s="37">
        <v>638510.0</v>
      </c>
      <c r="Q20" s="31" t="s">
        <v>1602</v>
      </c>
      <c r="R20" s="31" t="s">
        <v>34</v>
      </c>
      <c r="S20" s="35">
        <v>42013.0</v>
      </c>
      <c r="T20" s="38">
        <v>3.75209362E8</v>
      </c>
      <c r="U20" s="31" t="s">
        <v>213</v>
      </c>
      <c r="V20" s="39" t="s">
        <v>1603</v>
      </c>
      <c r="W20" s="31"/>
      <c r="X20" s="31"/>
      <c r="Y20" s="31"/>
      <c r="Z20" s="31" t="str">
        <f t="shared" si="2"/>
        <v>Action</v>
      </c>
      <c r="AA20" s="43"/>
      <c r="AB20" s="43"/>
      <c r="AC20" s="43"/>
      <c r="AD20" s="43"/>
    </row>
    <row r="21">
      <c r="A21" s="34">
        <v>166.0</v>
      </c>
      <c r="B21" s="31" t="s">
        <v>1648</v>
      </c>
      <c r="C21" s="34">
        <v>2017.0</v>
      </c>
      <c r="D21" s="35">
        <v>42923.0</v>
      </c>
      <c r="E21" s="34">
        <v>133.0</v>
      </c>
      <c r="F21" s="31" t="s">
        <v>174</v>
      </c>
      <c r="G21" s="31" t="s">
        <v>802</v>
      </c>
      <c r="H21" s="31" t="s">
        <v>1649</v>
      </c>
      <c r="I21" s="31" t="s">
        <v>1650</v>
      </c>
      <c r="J21" s="31" t="s">
        <v>1651</v>
      </c>
      <c r="K21" s="31" t="s">
        <v>30</v>
      </c>
      <c r="L21" s="31" t="s">
        <v>31</v>
      </c>
      <c r="M21" s="31"/>
      <c r="N21" s="31">
        <v>73.0</v>
      </c>
      <c r="O21" s="36">
        <v>8.1</v>
      </c>
      <c r="P21" s="37">
        <v>64044.0</v>
      </c>
      <c r="Q21" s="31" t="s">
        <v>1652</v>
      </c>
      <c r="R21" s="31" t="s">
        <v>34</v>
      </c>
      <c r="S21" s="31"/>
      <c r="T21" s="38">
        <v>8.80166924E8</v>
      </c>
      <c r="U21" s="31" t="s">
        <v>539</v>
      </c>
      <c r="V21" s="39" t="s">
        <v>1653</v>
      </c>
      <c r="W21" s="31"/>
      <c r="X21" s="31"/>
      <c r="Y21" s="31"/>
      <c r="Z21" s="31" t="str">
        <f t="shared" si="2"/>
        <v>Action</v>
      </c>
      <c r="AA21" s="43"/>
      <c r="AB21" s="43"/>
      <c r="AC21" s="43"/>
      <c r="AD21" s="43"/>
    </row>
    <row r="22">
      <c r="A22" s="34">
        <v>169.0</v>
      </c>
      <c r="B22" s="31" t="s">
        <v>1670</v>
      </c>
      <c r="C22" s="34">
        <v>2011.0</v>
      </c>
      <c r="D22" s="31" t="s">
        <v>1671</v>
      </c>
      <c r="E22" s="34">
        <v>130.0</v>
      </c>
      <c r="F22" s="31" t="s">
        <v>100</v>
      </c>
      <c r="G22" s="31" t="s">
        <v>325</v>
      </c>
      <c r="H22" s="31" t="s">
        <v>1672</v>
      </c>
      <c r="I22" s="31" t="s">
        <v>1673</v>
      </c>
      <c r="J22" s="31" t="s">
        <v>1674</v>
      </c>
      <c r="K22" s="31" t="s">
        <v>30</v>
      </c>
      <c r="L22" s="31" t="s">
        <v>69</v>
      </c>
      <c r="M22" s="31" t="s">
        <v>1675</v>
      </c>
      <c r="N22" s="31">
        <v>87.0</v>
      </c>
      <c r="O22" s="36">
        <v>8.1</v>
      </c>
      <c r="P22" s="37">
        <v>594362.0</v>
      </c>
      <c r="Q22" s="31" t="s">
        <v>1676</v>
      </c>
      <c r="R22" s="31" t="s">
        <v>34</v>
      </c>
      <c r="S22" s="35">
        <v>40858.0</v>
      </c>
      <c r="T22" s="38">
        <v>1.342510594E9</v>
      </c>
      <c r="U22" s="31" t="s">
        <v>180</v>
      </c>
      <c r="V22" s="39" t="s">
        <v>1677</v>
      </c>
      <c r="W22" s="31"/>
      <c r="X22" s="31"/>
      <c r="Y22" s="31"/>
      <c r="Z22" s="31" t="str">
        <f t="shared" si="2"/>
        <v>Adventure</v>
      </c>
      <c r="AA22" s="43"/>
      <c r="AB22" s="43"/>
      <c r="AC22" s="43"/>
      <c r="AD22" s="43"/>
    </row>
    <row r="23">
      <c r="A23" s="34">
        <v>170.0</v>
      </c>
      <c r="B23" s="31" t="s">
        <v>1678</v>
      </c>
      <c r="C23" s="34">
        <v>2015.0</v>
      </c>
      <c r="D23" s="31" t="s">
        <v>1679</v>
      </c>
      <c r="E23" s="34">
        <v>136.0</v>
      </c>
      <c r="F23" s="31" t="s">
        <v>161</v>
      </c>
      <c r="G23" s="31" t="s">
        <v>642</v>
      </c>
      <c r="H23" s="31" t="s">
        <v>1680</v>
      </c>
      <c r="I23" s="31" t="s">
        <v>1681</v>
      </c>
      <c r="J23" s="31" t="s">
        <v>1682</v>
      </c>
      <c r="K23" s="31" t="s">
        <v>30</v>
      </c>
      <c r="L23" s="31" t="s">
        <v>31</v>
      </c>
      <c r="M23" s="31" t="s">
        <v>1683</v>
      </c>
      <c r="N23" s="31">
        <v>81.0</v>
      </c>
      <c r="O23" s="36">
        <v>8.1</v>
      </c>
      <c r="P23" s="37">
        <v>665521.0</v>
      </c>
      <c r="Q23" s="31" t="s">
        <v>1684</v>
      </c>
      <c r="R23" s="31" t="s">
        <v>34</v>
      </c>
      <c r="S23" s="35">
        <v>42494.0</v>
      </c>
      <c r="T23" s="38">
        <v>2.068223624E9</v>
      </c>
      <c r="U23" s="31" t="s">
        <v>600</v>
      </c>
      <c r="V23" s="39" t="s">
        <v>1685</v>
      </c>
      <c r="W23" s="31"/>
      <c r="X23" s="31"/>
      <c r="Y23" s="31"/>
      <c r="Z23" s="31" t="str">
        <f t="shared" si="2"/>
        <v>Action</v>
      </c>
      <c r="AA23" s="43"/>
      <c r="AB23" s="43"/>
      <c r="AC23" s="43"/>
      <c r="AD23" s="43"/>
    </row>
    <row r="24">
      <c r="A24" s="34">
        <v>177.0</v>
      </c>
      <c r="B24" s="31" t="s">
        <v>1731</v>
      </c>
      <c r="C24" s="34">
        <v>2013.0</v>
      </c>
      <c r="D24" s="31" t="s">
        <v>1732</v>
      </c>
      <c r="E24" s="34">
        <v>153.0</v>
      </c>
      <c r="F24" s="31" t="s">
        <v>237</v>
      </c>
      <c r="G24" s="31" t="s">
        <v>348</v>
      </c>
      <c r="H24" s="31" t="s">
        <v>1733</v>
      </c>
      <c r="I24" s="31" t="s">
        <v>1734</v>
      </c>
      <c r="J24" s="31" t="s">
        <v>1735</v>
      </c>
      <c r="K24" s="31" t="s">
        <v>30</v>
      </c>
      <c r="L24" s="31" t="s">
        <v>31</v>
      </c>
      <c r="M24" s="31" t="s">
        <v>1736</v>
      </c>
      <c r="N24" s="31">
        <v>74.0</v>
      </c>
      <c r="O24" s="36">
        <v>8.1</v>
      </c>
      <c r="P24" s="37">
        <v>436571.0</v>
      </c>
      <c r="Q24" s="31" t="s">
        <v>1737</v>
      </c>
      <c r="R24" s="31" t="s">
        <v>34</v>
      </c>
      <c r="S24" s="31" t="s">
        <v>1738</v>
      </c>
      <c r="T24" s="38">
        <v>1.22126687E8</v>
      </c>
      <c r="U24" s="31" t="s">
        <v>213</v>
      </c>
      <c r="V24" s="39" t="s">
        <v>1739</v>
      </c>
      <c r="W24" s="31"/>
      <c r="X24" s="31"/>
      <c r="Y24" s="31"/>
      <c r="Z24" s="31" t="str">
        <f t="shared" si="2"/>
        <v>Crime</v>
      </c>
      <c r="AA24" s="43"/>
      <c r="AB24" s="43"/>
      <c r="AC24" s="43"/>
      <c r="AD24" s="43"/>
    </row>
    <row r="25">
      <c r="A25" s="34">
        <v>193.0</v>
      </c>
      <c r="B25" s="31" t="s">
        <v>1862</v>
      </c>
      <c r="C25" s="34">
        <v>2011.0</v>
      </c>
      <c r="D25" s="35">
        <v>40824.0</v>
      </c>
      <c r="E25" s="34">
        <v>146.0</v>
      </c>
      <c r="F25" s="42" t="s">
        <v>2334</v>
      </c>
      <c r="G25" s="31" t="s">
        <v>1402</v>
      </c>
      <c r="H25" s="31" t="s">
        <v>1863</v>
      </c>
      <c r="I25" s="31" t="s">
        <v>1864</v>
      </c>
      <c r="J25" s="31" t="s">
        <v>1865</v>
      </c>
      <c r="K25" s="31" t="s">
        <v>30</v>
      </c>
      <c r="L25" s="31" t="s">
        <v>1866</v>
      </c>
      <c r="M25" s="31" t="s">
        <v>1867</v>
      </c>
      <c r="N25" s="31">
        <v>62.0</v>
      </c>
      <c r="O25" s="36">
        <v>8.1</v>
      </c>
      <c r="P25" s="37">
        <v>344326.0</v>
      </c>
      <c r="Q25" s="31" t="s">
        <v>1868</v>
      </c>
      <c r="R25" s="31" t="s">
        <v>34</v>
      </c>
      <c r="S25" s="35">
        <v>40706.0</v>
      </c>
      <c r="T25" s="38">
        <v>2.16639112E8</v>
      </c>
      <c r="U25" s="31" t="s">
        <v>1869</v>
      </c>
      <c r="V25" s="39" t="s">
        <v>1870</v>
      </c>
      <c r="W25" s="31"/>
      <c r="X25" s="31"/>
      <c r="Y25" s="31"/>
      <c r="Z25" s="31" t="str">
        <f t="shared" si="2"/>
        <v>Drama</v>
      </c>
      <c r="AA25" s="43"/>
      <c r="AB25" s="43"/>
      <c r="AC25" s="43"/>
      <c r="AD25" s="43"/>
    </row>
    <row r="26">
      <c r="A26" s="34">
        <v>198.0</v>
      </c>
      <c r="B26" s="31" t="s">
        <v>1903</v>
      </c>
      <c r="C26" s="34">
        <v>2016.0</v>
      </c>
      <c r="D26" s="35">
        <v>42887.0</v>
      </c>
      <c r="E26" s="34">
        <v>118.0</v>
      </c>
      <c r="F26" s="31" t="s">
        <v>1150</v>
      </c>
      <c r="G26" s="31" t="s">
        <v>480</v>
      </c>
      <c r="H26" s="31" t="s">
        <v>1904</v>
      </c>
      <c r="I26" s="31" t="s">
        <v>1905</v>
      </c>
      <c r="J26" s="31" t="s">
        <v>1906</v>
      </c>
      <c r="K26" s="31" t="s">
        <v>1907</v>
      </c>
      <c r="L26" s="31" t="s">
        <v>1908</v>
      </c>
      <c r="M26" s="31" t="s">
        <v>1909</v>
      </c>
      <c r="N26" s="31">
        <v>69.0</v>
      </c>
      <c r="O26" s="36">
        <v>8.1</v>
      </c>
      <c r="P26" s="37">
        <v>113296.0</v>
      </c>
      <c r="Q26" s="31" t="s">
        <v>1910</v>
      </c>
      <c r="R26" s="31" t="s">
        <v>34</v>
      </c>
      <c r="S26" s="35">
        <v>43043.0</v>
      </c>
      <c r="T26" s="38">
        <v>1.40312928E8</v>
      </c>
      <c r="U26" s="31" t="s">
        <v>1911</v>
      </c>
      <c r="V26" s="39" t="s">
        <v>1912</v>
      </c>
      <c r="W26" s="31"/>
      <c r="X26" s="31"/>
      <c r="Y26" s="31"/>
      <c r="Z26" s="31" t="str">
        <f t="shared" si="2"/>
        <v>Biography</v>
      </c>
      <c r="AA26" s="43"/>
      <c r="AB26" s="43"/>
      <c r="AC26" s="43"/>
      <c r="AD26" s="43"/>
    </row>
    <row r="27">
      <c r="A27" s="34">
        <v>200.0</v>
      </c>
      <c r="B27" s="31" t="s">
        <v>1920</v>
      </c>
      <c r="C27" s="34">
        <v>2014.0</v>
      </c>
      <c r="D27" s="35">
        <v>41647.0</v>
      </c>
      <c r="E27" s="34">
        <v>121.0</v>
      </c>
      <c r="F27" s="31" t="s">
        <v>174</v>
      </c>
      <c r="G27" s="31" t="s">
        <v>670</v>
      </c>
      <c r="H27" s="31" t="s">
        <v>1921</v>
      </c>
      <c r="I27" s="31" t="s">
        <v>1922</v>
      </c>
      <c r="J27" s="31" t="s">
        <v>1923</v>
      </c>
      <c r="K27" s="31" t="s">
        <v>30</v>
      </c>
      <c r="L27" s="31" t="s">
        <v>69</v>
      </c>
      <c r="M27" s="31" t="s">
        <v>1924</v>
      </c>
      <c r="N27" s="31">
        <v>76.0</v>
      </c>
      <c r="O27" s="36">
        <v>8.1</v>
      </c>
      <c r="P27" s="37">
        <v>768444.0</v>
      </c>
      <c r="Q27" s="31" t="s">
        <v>1925</v>
      </c>
      <c r="R27" s="31" t="s">
        <v>34</v>
      </c>
      <c r="S27" s="35">
        <v>41894.0</v>
      </c>
      <c r="T27" s="38">
        <v>7.73350147E8</v>
      </c>
      <c r="U27" s="31" t="s">
        <v>600</v>
      </c>
      <c r="V27" s="39" t="s">
        <v>1926</v>
      </c>
      <c r="W27" s="31"/>
      <c r="X27" s="31"/>
      <c r="Y27" s="31"/>
      <c r="Z27" s="31" t="str">
        <f t="shared" si="2"/>
        <v>Action</v>
      </c>
      <c r="AA27" s="43"/>
      <c r="AB27" s="43"/>
      <c r="AC27" s="43"/>
      <c r="AD27" s="43"/>
    </row>
    <row r="28">
      <c r="A28" s="34">
        <v>203.0</v>
      </c>
      <c r="B28" s="31" t="s">
        <v>1943</v>
      </c>
      <c r="C28" s="34">
        <v>2016.0</v>
      </c>
      <c r="D28" s="35">
        <v>42463.0</v>
      </c>
      <c r="E28" s="34">
        <v>108.0</v>
      </c>
      <c r="F28" s="31" t="s">
        <v>794</v>
      </c>
      <c r="G28" s="31" t="s">
        <v>695</v>
      </c>
      <c r="H28" s="31" t="s">
        <v>1944</v>
      </c>
      <c r="I28" s="31" t="s">
        <v>1945</v>
      </c>
      <c r="J28" s="31" t="s">
        <v>1946</v>
      </c>
      <c r="K28" s="31" t="s">
        <v>30</v>
      </c>
      <c r="L28" s="31" t="s">
        <v>31</v>
      </c>
      <c r="M28" s="31" t="s">
        <v>1947</v>
      </c>
      <c r="N28" s="31">
        <v>78.0</v>
      </c>
      <c r="O28" s="36">
        <v>8.1</v>
      </c>
      <c r="P28" s="37">
        <v>304299.0</v>
      </c>
      <c r="Q28" s="31" t="s">
        <v>1948</v>
      </c>
      <c r="R28" s="31" t="s">
        <v>34</v>
      </c>
      <c r="S28" s="35">
        <v>42557.0</v>
      </c>
      <c r="T28" s="38">
        <v>1.023798144E9</v>
      </c>
      <c r="U28" s="31" t="s">
        <v>1949</v>
      </c>
      <c r="V28" s="39" t="s">
        <v>1950</v>
      </c>
      <c r="W28" s="31"/>
      <c r="X28" s="31"/>
      <c r="Y28" s="31"/>
      <c r="Z28" s="31" t="str">
        <f t="shared" si="2"/>
        <v>Animation</v>
      </c>
      <c r="AA28" s="43"/>
      <c r="AB28" s="43"/>
      <c r="AC28" s="43"/>
      <c r="AD28" s="43"/>
    </row>
    <row r="29">
      <c r="A29" s="34">
        <v>204.0</v>
      </c>
      <c r="B29" s="31" t="s">
        <v>1951</v>
      </c>
      <c r="C29" s="34">
        <v>2017.0</v>
      </c>
      <c r="D29" s="35">
        <v>42860.0</v>
      </c>
      <c r="E29" s="34">
        <v>136.0</v>
      </c>
      <c r="F29" s="31" t="s">
        <v>174</v>
      </c>
      <c r="G29" s="31" t="s">
        <v>670</v>
      </c>
      <c r="H29" s="31" t="s">
        <v>1952</v>
      </c>
      <c r="I29" s="31" t="s">
        <v>1922</v>
      </c>
      <c r="J29" s="31" t="s">
        <v>1953</v>
      </c>
      <c r="K29" s="31" t="s">
        <v>30</v>
      </c>
      <c r="L29" s="31" t="s">
        <v>31</v>
      </c>
      <c r="M29" s="31"/>
      <c r="N29" s="31">
        <v>67.0</v>
      </c>
      <c r="O29" s="36">
        <v>8.1</v>
      </c>
      <c r="P29" s="37">
        <v>175272.0</v>
      </c>
      <c r="Q29" s="31" t="s">
        <v>1954</v>
      </c>
      <c r="R29" s="31" t="s">
        <v>34</v>
      </c>
      <c r="S29" s="31"/>
      <c r="T29" s="38">
        <v>8.63756051E8</v>
      </c>
      <c r="U29" s="31" t="s">
        <v>600</v>
      </c>
      <c r="V29" s="39" t="s">
        <v>1955</v>
      </c>
      <c r="W29" s="31"/>
      <c r="X29" s="31"/>
      <c r="Y29" s="31"/>
      <c r="Z29" s="31" t="str">
        <f t="shared" si="2"/>
        <v>Action</v>
      </c>
      <c r="AA29" s="43"/>
      <c r="AB29" s="43"/>
      <c r="AC29" s="43"/>
      <c r="AD29" s="43"/>
    </row>
    <row r="30">
      <c r="A30" s="34">
        <v>207.0</v>
      </c>
      <c r="B30" s="31" t="s">
        <v>1973</v>
      </c>
      <c r="C30" s="34">
        <v>2014.0</v>
      </c>
      <c r="D30" s="31" t="s">
        <v>1974</v>
      </c>
      <c r="E30" s="34">
        <v>114.0</v>
      </c>
      <c r="F30" s="31" t="s">
        <v>1975</v>
      </c>
      <c r="G30" s="31" t="s">
        <v>993</v>
      </c>
      <c r="H30" s="31" t="s">
        <v>1976</v>
      </c>
      <c r="I30" s="31" t="s">
        <v>1977</v>
      </c>
      <c r="J30" s="31" t="s">
        <v>1978</v>
      </c>
      <c r="K30" s="31" t="s">
        <v>576</v>
      </c>
      <c r="L30" s="31" t="s">
        <v>524</v>
      </c>
      <c r="M30" s="31" t="s">
        <v>1979</v>
      </c>
      <c r="N30" s="31">
        <v>73.0</v>
      </c>
      <c r="O30" s="36">
        <v>8.1</v>
      </c>
      <c r="P30" s="37">
        <v>535118.0</v>
      </c>
      <c r="Q30" s="31" t="s">
        <v>1980</v>
      </c>
      <c r="R30" s="31" t="s">
        <v>34</v>
      </c>
      <c r="S30" s="31" t="s">
        <v>313</v>
      </c>
      <c r="T30" s="38">
        <v>2.33555708E8</v>
      </c>
      <c r="U30" s="31" t="s">
        <v>845</v>
      </c>
      <c r="V30" s="39" t="s">
        <v>1981</v>
      </c>
      <c r="W30" s="31"/>
      <c r="X30" s="31"/>
      <c r="Y30" s="31"/>
      <c r="Z30" s="31" t="str">
        <f t="shared" si="2"/>
        <v>Biography</v>
      </c>
      <c r="AA30" s="43"/>
      <c r="AB30" s="43"/>
      <c r="AC30" s="43"/>
      <c r="AD30" s="43"/>
    </row>
    <row r="31">
      <c r="A31" s="34">
        <v>220.0</v>
      </c>
      <c r="B31" s="31" t="s">
        <v>2070</v>
      </c>
      <c r="C31" s="34">
        <v>2012.0</v>
      </c>
      <c r="D31" s="35">
        <v>41004.0</v>
      </c>
      <c r="E31" s="34">
        <v>143.0</v>
      </c>
      <c r="F31" s="31" t="s">
        <v>216</v>
      </c>
      <c r="G31" s="31" t="s">
        <v>827</v>
      </c>
      <c r="H31" s="31" t="s">
        <v>2071</v>
      </c>
      <c r="I31" s="31" t="s">
        <v>2072</v>
      </c>
      <c r="J31" s="31" t="s">
        <v>2073</v>
      </c>
      <c r="K31" s="31" t="s">
        <v>2074</v>
      </c>
      <c r="L31" s="31" t="s">
        <v>31</v>
      </c>
      <c r="M31" s="31" t="s">
        <v>2075</v>
      </c>
      <c r="N31" s="31">
        <v>69.0</v>
      </c>
      <c r="O31" s="36">
        <v>8.1</v>
      </c>
      <c r="P31" s="37">
        <v>1051143.0</v>
      </c>
      <c r="Q31" s="31" t="s">
        <v>2076</v>
      </c>
      <c r="R31" s="31" t="s">
        <v>34</v>
      </c>
      <c r="S31" s="31" t="s">
        <v>2077</v>
      </c>
      <c r="T31" s="38">
        <v>1.518812988E9</v>
      </c>
      <c r="U31" s="31" t="s">
        <v>600</v>
      </c>
      <c r="V31" s="39" t="s">
        <v>2078</v>
      </c>
      <c r="W31" s="31"/>
      <c r="X31" s="31"/>
      <c r="Y31" s="31"/>
      <c r="Z31" s="31" t="str">
        <f t="shared" si="2"/>
        <v>Action</v>
      </c>
      <c r="AA31" s="43"/>
      <c r="AB31" s="43"/>
      <c r="AC31" s="43"/>
      <c r="AD31" s="43"/>
    </row>
    <row r="32">
      <c r="A32" s="34">
        <v>223.0</v>
      </c>
      <c r="B32" s="31" t="s">
        <v>2095</v>
      </c>
      <c r="C32" s="34">
        <v>2015.0</v>
      </c>
      <c r="D32" s="35">
        <v>42045.0</v>
      </c>
      <c r="E32" s="34">
        <v>144.0</v>
      </c>
      <c r="F32" s="31" t="s">
        <v>306</v>
      </c>
      <c r="G32" s="31" t="s">
        <v>446</v>
      </c>
      <c r="H32" s="31" t="s">
        <v>2096</v>
      </c>
      <c r="I32" s="31" t="s">
        <v>2097</v>
      </c>
      <c r="J32" s="31" t="s">
        <v>2098</v>
      </c>
      <c r="K32" s="31" t="s">
        <v>68</v>
      </c>
      <c r="L32" s="31" t="s">
        <v>69</v>
      </c>
      <c r="M32" s="31" t="s">
        <v>2099</v>
      </c>
      <c r="N32" s="31">
        <v>80.0</v>
      </c>
      <c r="O32" s="36">
        <v>8.0</v>
      </c>
      <c r="P32" s="37">
        <v>560864.0</v>
      </c>
      <c r="Q32" s="31" t="s">
        <v>2100</v>
      </c>
      <c r="R32" s="31" t="s">
        <v>34</v>
      </c>
      <c r="S32" s="35">
        <v>42705.0</v>
      </c>
      <c r="T32" s="38">
        <v>6.3016189E8</v>
      </c>
      <c r="U32" s="31" t="s">
        <v>135</v>
      </c>
      <c r="V32" s="39" t="s">
        <v>2101</v>
      </c>
      <c r="W32" s="31"/>
      <c r="X32" s="31"/>
      <c r="Y32" s="31"/>
      <c r="Z32" s="31" t="str">
        <f t="shared" si="2"/>
        <v>Adventure</v>
      </c>
      <c r="AA32" s="43"/>
      <c r="AB32" s="43"/>
      <c r="AC32" s="43"/>
      <c r="AD32" s="43"/>
    </row>
    <row r="33">
      <c r="A33" s="34">
        <v>238.0</v>
      </c>
      <c r="B33" s="31" t="s">
        <v>2214</v>
      </c>
      <c r="C33" s="34">
        <v>2015.0</v>
      </c>
      <c r="D33" s="35">
        <v>42583.0</v>
      </c>
      <c r="E33" s="34">
        <v>156.0</v>
      </c>
      <c r="F33" s="31" t="s">
        <v>1936</v>
      </c>
      <c r="G33" s="31" t="s">
        <v>60</v>
      </c>
      <c r="H33" s="31" t="s">
        <v>2215</v>
      </c>
      <c r="I33" s="31" t="s">
        <v>2216</v>
      </c>
      <c r="J33" s="31" t="s">
        <v>2217</v>
      </c>
      <c r="K33" s="31" t="s">
        <v>2218</v>
      </c>
      <c r="L33" s="31" t="s">
        <v>2219</v>
      </c>
      <c r="M33" s="31" t="s">
        <v>2220</v>
      </c>
      <c r="N33" s="31">
        <v>76.0</v>
      </c>
      <c r="O33" s="36">
        <v>8.0</v>
      </c>
      <c r="P33" s="37">
        <v>504647.0</v>
      </c>
      <c r="Q33" s="31" t="s">
        <v>2221</v>
      </c>
      <c r="R33" s="31" t="s">
        <v>34</v>
      </c>
      <c r="S33" s="31" t="s">
        <v>2222</v>
      </c>
      <c r="T33" s="38">
        <v>5.32950503E8</v>
      </c>
      <c r="U33" s="31" t="s">
        <v>135</v>
      </c>
      <c r="V33" s="39" t="s">
        <v>2223</v>
      </c>
      <c r="W33" s="31"/>
      <c r="X33" s="31"/>
      <c r="Y33" s="31"/>
      <c r="Z33" s="31" t="str">
        <f t="shared" si="2"/>
        <v>Adventure</v>
      </c>
      <c r="AA33" s="43"/>
      <c r="AB33" s="43"/>
      <c r="AC33" s="43"/>
      <c r="AD33" s="43"/>
    </row>
    <row r="34">
      <c r="A34" s="34">
        <v>241.0</v>
      </c>
      <c r="B34" s="31" t="s">
        <v>2243</v>
      </c>
      <c r="C34" s="34">
        <v>2016.0</v>
      </c>
      <c r="D34" s="35">
        <v>42706.0</v>
      </c>
      <c r="E34" s="34">
        <v>108.0</v>
      </c>
      <c r="F34" s="31" t="s">
        <v>1063</v>
      </c>
      <c r="G34" s="31" t="s">
        <v>1460</v>
      </c>
      <c r="H34" s="31" t="s">
        <v>2244</v>
      </c>
      <c r="I34" s="31" t="s">
        <v>2245</v>
      </c>
      <c r="J34" s="31" t="s">
        <v>2246</v>
      </c>
      <c r="K34" s="31" t="s">
        <v>30</v>
      </c>
      <c r="L34" s="31" t="s">
        <v>31</v>
      </c>
      <c r="M34" s="31" t="s">
        <v>2247</v>
      </c>
      <c r="N34" s="31">
        <v>65.0</v>
      </c>
      <c r="O34" s="36">
        <v>8.0</v>
      </c>
      <c r="P34" s="37">
        <v>644281.0</v>
      </c>
      <c r="Q34" s="31" t="s">
        <v>2248</v>
      </c>
      <c r="R34" s="31" t="s">
        <v>34</v>
      </c>
      <c r="S34" s="35">
        <v>42648.0</v>
      </c>
      <c r="T34" s="38">
        <v>7.83112979E8</v>
      </c>
      <c r="U34" s="31" t="s">
        <v>135</v>
      </c>
      <c r="V34" s="39" t="s">
        <v>2249</v>
      </c>
      <c r="W34" s="31"/>
      <c r="X34" s="31"/>
      <c r="Y34" s="31"/>
      <c r="Z34" s="31" t="str">
        <f t="shared" si="2"/>
        <v>Action</v>
      </c>
      <c r="AA34" s="43"/>
      <c r="AB34" s="43"/>
      <c r="AC34" s="43"/>
      <c r="AD34" s="43"/>
    </row>
    <row r="35">
      <c r="A35" s="34">
        <v>247.0</v>
      </c>
      <c r="B35" s="31" t="s">
        <v>2288</v>
      </c>
      <c r="C35" s="34">
        <v>2013.0</v>
      </c>
      <c r="D35" s="31" t="s">
        <v>2289</v>
      </c>
      <c r="E35" s="34">
        <v>96.0</v>
      </c>
      <c r="F35" s="42" t="s">
        <v>2334</v>
      </c>
      <c r="G35" s="31" t="s">
        <v>359</v>
      </c>
      <c r="H35" s="31" t="s">
        <v>359</v>
      </c>
      <c r="I35" s="31" t="s">
        <v>2290</v>
      </c>
      <c r="J35" s="31" t="s">
        <v>2291</v>
      </c>
      <c r="K35" s="31" t="s">
        <v>30</v>
      </c>
      <c r="L35" s="31" t="s">
        <v>31</v>
      </c>
      <c r="M35" s="31" t="s">
        <v>2292</v>
      </c>
      <c r="N35" s="31">
        <v>82.0</v>
      </c>
      <c r="O35" s="36">
        <v>8.0</v>
      </c>
      <c r="P35" s="37">
        <v>62348.0</v>
      </c>
      <c r="Q35" s="31" t="s">
        <v>2293</v>
      </c>
      <c r="R35" s="31" t="s">
        <v>34</v>
      </c>
      <c r="S35" s="31" t="s">
        <v>2294</v>
      </c>
      <c r="T35" s="38">
        <v>1013100.0</v>
      </c>
      <c r="U35" s="31" t="s">
        <v>2295</v>
      </c>
      <c r="V35" s="39" t="s">
        <v>2296</v>
      </c>
      <c r="W35" s="31"/>
      <c r="X35" s="31"/>
      <c r="Y35" s="31"/>
      <c r="Z35" s="31" t="str">
        <f t="shared" si="2"/>
        <v>Drama</v>
      </c>
      <c r="AA35" s="43"/>
      <c r="AB35" s="43"/>
      <c r="AC35" s="43"/>
      <c r="AD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row>
  </sheetData>
  <conditionalFormatting sqref="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3" max="3" width="4.75"/>
    <col customWidth="1" min="4" max="4" width="9.63"/>
    <col customWidth="1" min="5" max="5" width="8.13"/>
    <col customWidth="1" min="12" max="12" width="9.25"/>
    <col customWidth="1" min="14" max="14" width="6.75"/>
    <col customWidth="1" min="15" max="15" width="8.75"/>
    <col customWidth="1" min="16" max="16" width="8.63"/>
    <col customWidth="1" min="17" max="17" width="10.0"/>
    <col customWidth="1" min="18" max="18" width="6.88"/>
    <col customWidth="1" min="19" max="19" width="7.88"/>
    <col customWidth="1" min="22" max="22" width="7.75"/>
    <col customWidth="1" min="23" max="23" width="5.88"/>
    <col customWidth="1" min="25" max="25" width="3.63"/>
  </cols>
  <sheetData>
    <row r="1">
      <c r="A1" s="18" t="s">
        <v>2324</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44">
        <f>COUNTA(X2:X156)</f>
        <v>137</v>
      </c>
      <c r="X1" s="18" t="s">
        <v>6</v>
      </c>
      <c r="Y1" s="45" t="s">
        <v>22</v>
      </c>
      <c r="Z1" s="18"/>
      <c r="AA1" s="18"/>
    </row>
    <row r="2">
      <c r="A2" s="20">
        <v>26.0</v>
      </c>
      <c r="B2" s="4" t="s">
        <v>305</v>
      </c>
      <c r="C2" s="20">
        <v>2014.0</v>
      </c>
      <c r="D2" s="24">
        <v>41831.0</v>
      </c>
      <c r="E2" s="20">
        <v>169.0</v>
      </c>
      <c r="F2" s="4" t="s">
        <v>306</v>
      </c>
      <c r="G2" s="4" t="s">
        <v>64</v>
      </c>
      <c r="H2" s="4" t="s">
        <v>307</v>
      </c>
      <c r="I2" s="4" t="s">
        <v>308</v>
      </c>
      <c r="J2" s="4" t="s">
        <v>309</v>
      </c>
      <c r="K2" s="4" t="s">
        <v>30</v>
      </c>
      <c r="L2" s="4" t="s">
        <v>310</v>
      </c>
      <c r="M2" s="4" t="s">
        <v>311</v>
      </c>
      <c r="N2" s="17">
        <v>74.0</v>
      </c>
      <c r="O2" s="21">
        <v>8.6</v>
      </c>
      <c r="P2" s="22">
        <v>1057411.0</v>
      </c>
      <c r="Q2" s="4" t="s">
        <v>312</v>
      </c>
      <c r="R2" s="4" t="s">
        <v>34</v>
      </c>
      <c r="S2" s="4" t="s">
        <v>313</v>
      </c>
      <c r="T2" s="23">
        <v>6.77471339E8</v>
      </c>
      <c r="U2" s="4" t="s">
        <v>47</v>
      </c>
      <c r="V2" s="25" t="s">
        <v>314</v>
      </c>
      <c r="W2" s="4"/>
      <c r="X2" s="4" t="s">
        <v>315</v>
      </c>
      <c r="Y2" s="17">
        <f t="shared" ref="Y2:Y17" si="1">COUNTIF($G$2:$G$251,X2)</f>
        <v>2</v>
      </c>
      <c r="Z2" s="4"/>
      <c r="AA2" s="4"/>
    </row>
    <row r="3" hidden="1">
      <c r="A3" s="20">
        <v>36.0</v>
      </c>
      <c r="B3" s="4" t="s">
        <v>412</v>
      </c>
      <c r="C3" s="20">
        <v>2014.0</v>
      </c>
      <c r="D3" s="4" t="s">
        <v>413</v>
      </c>
      <c r="E3" s="20">
        <v>107.0</v>
      </c>
      <c r="F3" s="4" t="s">
        <v>414</v>
      </c>
      <c r="G3" s="4" t="s">
        <v>255</v>
      </c>
      <c r="H3" s="4" t="s">
        <v>255</v>
      </c>
      <c r="I3" s="4" t="s">
        <v>415</v>
      </c>
      <c r="J3" s="4" t="s">
        <v>416</v>
      </c>
      <c r="K3" s="4" t="s">
        <v>30</v>
      </c>
      <c r="L3" s="4" t="s">
        <v>31</v>
      </c>
      <c r="M3" s="4" t="s">
        <v>417</v>
      </c>
      <c r="N3" s="17">
        <v>88.0</v>
      </c>
      <c r="O3" s="21">
        <v>8.5</v>
      </c>
      <c r="P3" s="22">
        <v>485079.0</v>
      </c>
      <c r="Q3" s="4" t="s">
        <v>418</v>
      </c>
      <c r="R3" s="4" t="s">
        <v>34</v>
      </c>
      <c r="S3" s="46" t="s">
        <v>419</v>
      </c>
      <c r="T3" s="23">
        <v>4.9300298E7</v>
      </c>
      <c r="U3" s="4" t="s">
        <v>420</v>
      </c>
      <c r="V3" s="25" t="s">
        <v>421</v>
      </c>
      <c r="W3" s="4"/>
      <c r="X3" s="4" t="s">
        <v>247</v>
      </c>
      <c r="Y3" s="17">
        <f t="shared" si="1"/>
        <v>3</v>
      </c>
      <c r="Z3" s="4"/>
      <c r="AA3" s="4"/>
    </row>
    <row r="4" hidden="1">
      <c r="A4" s="20">
        <v>49.0</v>
      </c>
      <c r="B4" s="4" t="s">
        <v>550</v>
      </c>
      <c r="C4" s="20">
        <v>2012.0</v>
      </c>
      <c r="D4" s="4" t="s">
        <v>551</v>
      </c>
      <c r="E4" s="20">
        <v>165.0</v>
      </c>
      <c r="F4" s="4" t="s">
        <v>552</v>
      </c>
      <c r="G4" s="4" t="s">
        <v>115</v>
      </c>
      <c r="H4" s="4" t="s">
        <v>115</v>
      </c>
      <c r="I4" s="4" t="s">
        <v>553</v>
      </c>
      <c r="J4" s="4" t="s">
        <v>554</v>
      </c>
      <c r="K4" s="4" t="s">
        <v>555</v>
      </c>
      <c r="L4" s="4" t="s">
        <v>31</v>
      </c>
      <c r="M4" s="4" t="s">
        <v>556</v>
      </c>
      <c r="N4" s="17">
        <v>81.0</v>
      </c>
      <c r="O4" s="21">
        <v>8.4</v>
      </c>
      <c r="P4" s="22">
        <v>1047465.0</v>
      </c>
      <c r="Q4" s="4" t="s">
        <v>557</v>
      </c>
      <c r="R4" s="4" t="s">
        <v>34</v>
      </c>
      <c r="S4" s="4" t="s">
        <v>558</v>
      </c>
      <c r="T4" s="23">
        <v>4.25368238E8</v>
      </c>
      <c r="U4" s="4" t="s">
        <v>559</v>
      </c>
      <c r="V4" s="25" t="s">
        <v>560</v>
      </c>
      <c r="W4" s="4"/>
      <c r="X4" s="4" t="s">
        <v>561</v>
      </c>
      <c r="Y4" s="17">
        <f t="shared" si="1"/>
        <v>1</v>
      </c>
      <c r="Z4" s="4"/>
      <c r="AA4" s="4"/>
    </row>
    <row r="5">
      <c r="A5" s="20">
        <v>52.0</v>
      </c>
      <c r="B5" s="4" t="s">
        <v>581</v>
      </c>
      <c r="C5" s="20">
        <v>2012.0</v>
      </c>
      <c r="D5" s="4" t="s">
        <v>582</v>
      </c>
      <c r="E5" s="20">
        <v>164.0</v>
      </c>
      <c r="F5" s="4" t="s">
        <v>583</v>
      </c>
      <c r="G5" s="4" t="s">
        <v>64</v>
      </c>
      <c r="H5" s="4" t="s">
        <v>65</v>
      </c>
      <c r="I5" s="4" t="s">
        <v>584</v>
      </c>
      <c r="J5" s="4" t="s">
        <v>585</v>
      </c>
      <c r="K5" s="4" t="s">
        <v>586</v>
      </c>
      <c r="L5" s="4" t="s">
        <v>524</v>
      </c>
      <c r="M5" s="4" t="s">
        <v>587</v>
      </c>
      <c r="N5" s="17">
        <v>78.0</v>
      </c>
      <c r="O5" s="21">
        <v>8.5</v>
      </c>
      <c r="P5" s="22">
        <v>1228378.0</v>
      </c>
      <c r="Q5" s="4" t="s">
        <v>588</v>
      </c>
      <c r="R5" s="4" t="s">
        <v>34</v>
      </c>
      <c r="S5" s="24">
        <v>40980.0</v>
      </c>
      <c r="T5" s="23">
        <v>1.081041287E9</v>
      </c>
      <c r="U5" s="4" t="s">
        <v>180</v>
      </c>
      <c r="V5" s="25" t="s">
        <v>589</v>
      </c>
      <c r="W5" s="4"/>
      <c r="X5" s="4" t="s">
        <v>590</v>
      </c>
      <c r="Y5" s="17">
        <f t="shared" si="1"/>
        <v>1</v>
      </c>
      <c r="Z5" s="13" t="s">
        <v>2336</v>
      </c>
      <c r="AA5" s="13"/>
    </row>
    <row r="6" hidden="1">
      <c r="A6" s="20">
        <v>77.0</v>
      </c>
      <c r="B6" s="4" t="s">
        <v>819</v>
      </c>
      <c r="C6" s="20">
        <v>2017.0</v>
      </c>
      <c r="D6" s="46" t="s">
        <v>820</v>
      </c>
      <c r="E6" s="20">
        <v>113.0</v>
      </c>
      <c r="F6" s="4" t="s">
        <v>821</v>
      </c>
      <c r="G6" s="4" t="s">
        <v>367</v>
      </c>
      <c r="H6" s="4" t="s">
        <v>367</v>
      </c>
      <c r="I6" s="4" t="s">
        <v>822</v>
      </c>
      <c r="J6" s="4" t="s">
        <v>823</v>
      </c>
      <c r="K6" s="4" t="s">
        <v>30</v>
      </c>
      <c r="L6" s="4" t="s">
        <v>524</v>
      </c>
      <c r="M6" s="4" t="s">
        <v>824</v>
      </c>
      <c r="N6" s="17">
        <v>83.0</v>
      </c>
      <c r="O6" s="21">
        <v>8.5</v>
      </c>
      <c r="P6" s="22">
        <v>2872.0</v>
      </c>
      <c r="Q6" s="4" t="s">
        <v>825</v>
      </c>
      <c r="R6" s="4" t="s">
        <v>34</v>
      </c>
      <c r="S6" s="46"/>
      <c r="T6" s="23">
        <v>2.26945087E8</v>
      </c>
      <c r="U6" s="4" t="s">
        <v>539</v>
      </c>
      <c r="V6" s="25" t="s">
        <v>826</v>
      </c>
      <c r="W6" s="4"/>
      <c r="X6" s="4" t="s">
        <v>827</v>
      </c>
      <c r="Y6" s="17">
        <f t="shared" si="1"/>
        <v>2</v>
      </c>
      <c r="Z6" s="4"/>
      <c r="AA6" s="4"/>
    </row>
    <row r="7" hidden="1">
      <c r="A7" s="20">
        <v>104.0</v>
      </c>
      <c r="B7" s="4" t="s">
        <v>1072</v>
      </c>
      <c r="C7" s="20">
        <v>2015.0</v>
      </c>
      <c r="D7" s="46" t="s">
        <v>1073</v>
      </c>
      <c r="E7" s="20">
        <v>95.0</v>
      </c>
      <c r="F7" s="4" t="s">
        <v>794</v>
      </c>
      <c r="G7" s="4" t="s">
        <v>1074</v>
      </c>
      <c r="H7" s="4" t="s">
        <v>1075</v>
      </c>
      <c r="I7" s="4" t="s">
        <v>1076</v>
      </c>
      <c r="J7" s="4" t="s">
        <v>1077</v>
      </c>
      <c r="K7" s="4" t="s">
        <v>30</v>
      </c>
      <c r="L7" s="4" t="s">
        <v>31</v>
      </c>
      <c r="M7" s="4" t="s">
        <v>1078</v>
      </c>
      <c r="N7" s="17">
        <v>94.0</v>
      </c>
      <c r="O7" s="21">
        <v>8.2</v>
      </c>
      <c r="P7" s="22">
        <v>421211.0</v>
      </c>
      <c r="Q7" s="4" t="s">
        <v>1079</v>
      </c>
      <c r="R7" s="4" t="s">
        <v>34</v>
      </c>
      <c r="S7" s="24">
        <v>42074.0</v>
      </c>
      <c r="T7" s="23">
        <v>8.57611174E8</v>
      </c>
      <c r="U7" s="4" t="s">
        <v>1080</v>
      </c>
      <c r="V7" s="25" t="s">
        <v>1081</v>
      </c>
      <c r="W7" s="4"/>
      <c r="X7" s="4" t="s">
        <v>1074</v>
      </c>
      <c r="Y7" s="17">
        <f t="shared" si="1"/>
        <v>2</v>
      </c>
      <c r="Z7" s="4"/>
      <c r="AA7" s="4"/>
    </row>
    <row r="8" hidden="1">
      <c r="A8" s="20">
        <v>106.0</v>
      </c>
      <c r="B8" s="4" t="s">
        <v>1091</v>
      </c>
      <c r="C8" s="20">
        <v>2015.0</v>
      </c>
      <c r="D8" s="4" t="s">
        <v>1092</v>
      </c>
      <c r="E8" s="20">
        <v>118.0</v>
      </c>
      <c r="F8" s="4" t="s">
        <v>127</v>
      </c>
      <c r="G8" s="4" t="s">
        <v>872</v>
      </c>
      <c r="H8" s="4" t="s">
        <v>1093</v>
      </c>
      <c r="I8" s="4" t="s">
        <v>1094</v>
      </c>
      <c r="J8" s="4" t="s">
        <v>1095</v>
      </c>
      <c r="K8" s="4" t="s">
        <v>30</v>
      </c>
      <c r="L8" s="4" t="s">
        <v>1096</v>
      </c>
      <c r="M8" s="4" t="s">
        <v>1097</v>
      </c>
      <c r="N8" s="17">
        <v>86.0</v>
      </c>
      <c r="O8" s="21">
        <v>8.2</v>
      </c>
      <c r="P8" s="22">
        <v>226372.0</v>
      </c>
      <c r="Q8" s="4" t="s">
        <v>1098</v>
      </c>
      <c r="R8" s="4" t="s">
        <v>34</v>
      </c>
      <c r="S8" s="24">
        <v>42372.0</v>
      </c>
      <c r="T8" s="23">
        <v>3.6262783E7</v>
      </c>
      <c r="U8" s="4" t="s">
        <v>1099</v>
      </c>
      <c r="V8" s="25" t="s">
        <v>1100</v>
      </c>
      <c r="W8" s="4"/>
      <c r="X8" s="4" t="s">
        <v>101</v>
      </c>
      <c r="Y8" s="17">
        <f t="shared" si="1"/>
        <v>0</v>
      </c>
      <c r="Z8" s="4"/>
      <c r="AA8" s="4"/>
    </row>
    <row r="9" hidden="1">
      <c r="A9" s="20">
        <v>107.0</v>
      </c>
      <c r="B9" s="4" t="s">
        <v>1101</v>
      </c>
      <c r="C9" s="20">
        <v>2016.0</v>
      </c>
      <c r="D9" s="4" t="s">
        <v>1102</v>
      </c>
      <c r="E9" s="20">
        <v>128.0</v>
      </c>
      <c r="F9" s="4" t="s">
        <v>1103</v>
      </c>
      <c r="G9" s="4" t="s">
        <v>255</v>
      </c>
      <c r="H9" s="4" t="s">
        <v>255</v>
      </c>
      <c r="I9" s="4" t="s">
        <v>1104</v>
      </c>
      <c r="J9" s="4" t="s">
        <v>1105</v>
      </c>
      <c r="K9" s="4" t="s">
        <v>30</v>
      </c>
      <c r="L9" s="4" t="s">
        <v>31</v>
      </c>
      <c r="M9" s="4" t="s">
        <v>1106</v>
      </c>
      <c r="N9" s="17">
        <v>93.0</v>
      </c>
      <c r="O9" s="21">
        <v>8.2</v>
      </c>
      <c r="P9" s="22">
        <v>272059.0</v>
      </c>
      <c r="Q9" s="4" t="s">
        <v>1107</v>
      </c>
      <c r="R9" s="4" t="s">
        <v>34</v>
      </c>
      <c r="S9" s="4" t="s">
        <v>1108</v>
      </c>
      <c r="T9" s="23">
        <v>4.46092357E8</v>
      </c>
      <c r="U9" s="4" t="s">
        <v>1109</v>
      </c>
      <c r="V9" s="25" t="s">
        <v>1110</v>
      </c>
      <c r="W9" s="4"/>
      <c r="X9" s="4" t="s">
        <v>1111</v>
      </c>
      <c r="Y9" s="17">
        <f t="shared" si="1"/>
        <v>2</v>
      </c>
      <c r="Z9" s="4"/>
      <c r="AA9" s="4"/>
    </row>
    <row r="10" hidden="1">
      <c r="A10" s="20">
        <v>108.0</v>
      </c>
      <c r="B10" s="4" t="s">
        <v>1112</v>
      </c>
      <c r="C10" s="20">
        <v>2017.0</v>
      </c>
      <c r="D10" s="24">
        <v>42797.0</v>
      </c>
      <c r="E10" s="20">
        <v>137.0</v>
      </c>
      <c r="F10" s="4" t="s">
        <v>1113</v>
      </c>
      <c r="G10" s="4" t="s">
        <v>680</v>
      </c>
      <c r="H10" s="4" t="s">
        <v>1114</v>
      </c>
      <c r="I10" s="4" t="s">
        <v>1115</v>
      </c>
      <c r="J10" s="4" t="s">
        <v>1116</v>
      </c>
      <c r="K10" s="4" t="s">
        <v>428</v>
      </c>
      <c r="L10" s="4" t="s">
        <v>1117</v>
      </c>
      <c r="M10" s="4" t="s">
        <v>1118</v>
      </c>
      <c r="N10" s="17">
        <v>77.0</v>
      </c>
      <c r="O10" s="21">
        <v>8.3</v>
      </c>
      <c r="P10" s="22">
        <v>316354.0</v>
      </c>
      <c r="Q10" s="4" t="s">
        <v>1119</v>
      </c>
      <c r="R10" s="4" t="s">
        <v>34</v>
      </c>
      <c r="S10" s="46" t="s">
        <v>1120</v>
      </c>
      <c r="T10" s="23">
        <v>6.1917995E8</v>
      </c>
      <c r="U10" s="4" t="s">
        <v>135</v>
      </c>
      <c r="V10" s="25" t="s">
        <v>1121</v>
      </c>
      <c r="W10" s="4"/>
      <c r="X10" s="4" t="s">
        <v>115</v>
      </c>
      <c r="Y10" s="17">
        <f t="shared" si="1"/>
        <v>4</v>
      </c>
      <c r="Z10" s="4"/>
      <c r="AA10" s="4"/>
    </row>
    <row r="11" hidden="1">
      <c r="A11" s="20">
        <v>114.0</v>
      </c>
      <c r="B11" s="4" t="s">
        <v>1168</v>
      </c>
      <c r="C11" s="20">
        <v>2011.0</v>
      </c>
      <c r="D11" s="24">
        <v>40795.0</v>
      </c>
      <c r="E11" s="20">
        <v>140.0</v>
      </c>
      <c r="F11" s="4" t="s">
        <v>1169</v>
      </c>
      <c r="G11" s="4" t="s">
        <v>501</v>
      </c>
      <c r="H11" s="4" t="s">
        <v>1170</v>
      </c>
      <c r="I11" s="4" t="s">
        <v>1171</v>
      </c>
      <c r="J11" s="4" t="s">
        <v>1172</v>
      </c>
      <c r="K11" s="4" t="s">
        <v>428</v>
      </c>
      <c r="L11" s="4" t="s">
        <v>31</v>
      </c>
      <c r="M11" s="4" t="s">
        <v>1173</v>
      </c>
      <c r="N11" s="17">
        <v>71.0</v>
      </c>
      <c r="O11" s="21">
        <v>8.2</v>
      </c>
      <c r="P11" s="22">
        <v>358261.0</v>
      </c>
      <c r="Q11" s="4" t="s">
        <v>1174</v>
      </c>
      <c r="R11" s="4" t="s">
        <v>34</v>
      </c>
      <c r="S11" s="46" t="s">
        <v>1175</v>
      </c>
      <c r="T11" s="23">
        <v>2.3057115E7</v>
      </c>
      <c r="U11" s="4" t="s">
        <v>1176</v>
      </c>
      <c r="V11" s="25" t="s">
        <v>1177</v>
      </c>
      <c r="W11" s="4"/>
      <c r="X11" s="4" t="s">
        <v>664</v>
      </c>
      <c r="Y11" s="17">
        <f t="shared" si="1"/>
        <v>1</v>
      </c>
      <c r="Z11" s="4"/>
      <c r="AA11" s="4"/>
    </row>
    <row r="12" hidden="1">
      <c r="A12" s="20">
        <v>116.0</v>
      </c>
      <c r="B12" s="4" t="s">
        <v>1188</v>
      </c>
      <c r="C12" s="20">
        <v>2013.0</v>
      </c>
      <c r="D12" s="46" t="s">
        <v>1189</v>
      </c>
      <c r="E12" s="20">
        <v>180.0</v>
      </c>
      <c r="F12" s="4" t="s">
        <v>1190</v>
      </c>
      <c r="G12" s="4" t="s">
        <v>205</v>
      </c>
      <c r="H12" s="4" t="s">
        <v>1191</v>
      </c>
      <c r="I12" s="4" t="s">
        <v>1192</v>
      </c>
      <c r="J12" s="4" t="s">
        <v>1193</v>
      </c>
      <c r="K12" s="4" t="s">
        <v>354</v>
      </c>
      <c r="L12" s="4" t="s">
        <v>31</v>
      </c>
      <c r="M12" s="4" t="s">
        <v>1194</v>
      </c>
      <c r="N12" s="17">
        <v>75.0</v>
      </c>
      <c r="O12" s="21">
        <v>8.2</v>
      </c>
      <c r="P12" s="22">
        <v>874371.0</v>
      </c>
      <c r="Q12" s="4" t="s">
        <v>1195</v>
      </c>
      <c r="R12" s="4" t="s">
        <v>34</v>
      </c>
      <c r="S12" s="4" t="s">
        <v>1196</v>
      </c>
      <c r="T12" s="23">
        <v>3.92000694E8</v>
      </c>
      <c r="U12" s="4" t="s">
        <v>1197</v>
      </c>
      <c r="V12" s="25" t="s">
        <v>1198</v>
      </c>
      <c r="W12" s="4"/>
      <c r="X12" s="4" t="s">
        <v>1199</v>
      </c>
      <c r="Y12" s="17">
        <f t="shared" si="1"/>
        <v>2</v>
      </c>
      <c r="Z12" s="4"/>
      <c r="AA12" s="4"/>
    </row>
    <row r="13" hidden="1">
      <c r="A13" s="20">
        <v>118.0</v>
      </c>
      <c r="B13" s="4" t="s">
        <v>1209</v>
      </c>
      <c r="C13" s="20">
        <v>2016.0</v>
      </c>
      <c r="D13" s="24">
        <v>42471.0</v>
      </c>
      <c r="E13" s="20">
        <v>139.0</v>
      </c>
      <c r="F13" s="4" t="s">
        <v>86</v>
      </c>
      <c r="G13" s="4" t="s">
        <v>673</v>
      </c>
      <c r="H13" s="4" t="s">
        <v>1210</v>
      </c>
      <c r="I13" s="4" t="s">
        <v>1211</v>
      </c>
      <c r="J13" s="4" t="s">
        <v>1212</v>
      </c>
      <c r="K13" s="4" t="s">
        <v>1213</v>
      </c>
      <c r="L13" s="4" t="s">
        <v>1214</v>
      </c>
      <c r="M13" s="4" t="s">
        <v>1215</v>
      </c>
      <c r="N13" s="17">
        <v>71.0</v>
      </c>
      <c r="O13" s="21">
        <v>8.2</v>
      </c>
      <c r="P13" s="22">
        <v>221901.0</v>
      </c>
      <c r="Q13" s="4" t="s">
        <v>1216</v>
      </c>
      <c r="R13" s="4" t="s">
        <v>34</v>
      </c>
      <c r="S13" s="4" t="s">
        <v>1217</v>
      </c>
      <c r="T13" s="23">
        <v>1.75302354E8</v>
      </c>
      <c r="U13" s="4" t="s">
        <v>1218</v>
      </c>
      <c r="V13" s="25" t="s">
        <v>1219</v>
      </c>
      <c r="W13" s="4"/>
      <c r="X13" s="4" t="s">
        <v>1220</v>
      </c>
      <c r="Y13" s="17">
        <f t="shared" si="1"/>
        <v>1</v>
      </c>
      <c r="Z13" s="4"/>
      <c r="AA13" s="4"/>
    </row>
    <row r="14" hidden="1">
      <c r="A14" s="20">
        <v>138.0</v>
      </c>
      <c r="B14" s="4" t="s">
        <v>1394</v>
      </c>
      <c r="C14" s="20">
        <v>2014.0</v>
      </c>
      <c r="D14" s="24">
        <v>41708.0</v>
      </c>
      <c r="E14" s="20">
        <v>149.0</v>
      </c>
      <c r="F14" s="4" t="s">
        <v>237</v>
      </c>
      <c r="G14" s="4" t="s">
        <v>128</v>
      </c>
      <c r="H14" s="4" t="s">
        <v>1395</v>
      </c>
      <c r="I14" s="4" t="s">
        <v>1396</v>
      </c>
      <c r="J14" s="4" t="s">
        <v>1397</v>
      </c>
      <c r="K14" s="4" t="s">
        <v>30</v>
      </c>
      <c r="L14" s="4" t="s">
        <v>31</v>
      </c>
      <c r="M14" s="4" t="s">
        <v>1398</v>
      </c>
      <c r="N14" s="17">
        <v>79.0</v>
      </c>
      <c r="O14" s="21">
        <v>8.1</v>
      </c>
      <c r="P14" s="22">
        <v>640332.0</v>
      </c>
      <c r="Q14" s="4" t="s">
        <v>1399</v>
      </c>
      <c r="R14" s="4" t="s">
        <v>34</v>
      </c>
      <c r="S14" s="46" t="s">
        <v>1400</v>
      </c>
      <c r="T14" s="23">
        <v>3.69330363E8</v>
      </c>
      <c r="U14" s="4" t="s">
        <v>135</v>
      </c>
      <c r="V14" s="25" t="s">
        <v>1401</v>
      </c>
      <c r="W14" s="4"/>
      <c r="X14" s="4" t="s">
        <v>1402</v>
      </c>
      <c r="Y14" s="17">
        <f t="shared" si="1"/>
        <v>2</v>
      </c>
      <c r="Z14" s="4"/>
      <c r="AA14" s="4"/>
    </row>
    <row r="15" hidden="1">
      <c r="A15" s="20">
        <v>143.0</v>
      </c>
      <c r="B15" s="4" t="s">
        <v>1439</v>
      </c>
      <c r="C15" s="20">
        <v>2013.0</v>
      </c>
      <c r="D15" s="4" t="s">
        <v>1440</v>
      </c>
      <c r="E15" s="20">
        <v>123.0</v>
      </c>
      <c r="F15" s="4" t="s">
        <v>1441</v>
      </c>
      <c r="G15" s="4" t="s">
        <v>1151</v>
      </c>
      <c r="H15" s="4" t="s">
        <v>1442</v>
      </c>
      <c r="I15" s="4" t="s">
        <v>1443</v>
      </c>
      <c r="J15" s="4" t="s">
        <v>1444</v>
      </c>
      <c r="K15" s="4" t="s">
        <v>1445</v>
      </c>
      <c r="L15" s="4" t="s">
        <v>1446</v>
      </c>
      <c r="M15" s="4" t="s">
        <v>1447</v>
      </c>
      <c r="N15" s="17">
        <v>75.0</v>
      </c>
      <c r="O15" s="21">
        <v>8.1</v>
      </c>
      <c r="P15" s="22">
        <v>341336.0</v>
      </c>
      <c r="Q15" s="4" t="s">
        <v>1448</v>
      </c>
      <c r="R15" s="4" t="s">
        <v>34</v>
      </c>
      <c r="S15" s="4" t="s">
        <v>1449</v>
      </c>
      <c r="T15" s="23">
        <v>9.0247624E7</v>
      </c>
      <c r="U15" s="4" t="s">
        <v>94</v>
      </c>
      <c r="V15" s="25" t="s">
        <v>1450</v>
      </c>
      <c r="W15" s="4"/>
      <c r="X15" s="4" t="s">
        <v>1451</v>
      </c>
      <c r="Y15" s="17">
        <f t="shared" si="1"/>
        <v>1</v>
      </c>
      <c r="Z15" s="4"/>
      <c r="AA15" s="4"/>
    </row>
    <row r="16" hidden="1">
      <c r="A16" s="20">
        <v>146.0</v>
      </c>
      <c r="B16" s="4" t="s">
        <v>1468</v>
      </c>
      <c r="C16" s="20">
        <v>2014.0</v>
      </c>
      <c r="D16" s="24">
        <v>41924.0</v>
      </c>
      <c r="E16" s="20">
        <v>93.0</v>
      </c>
      <c r="F16" s="4" t="s">
        <v>593</v>
      </c>
      <c r="G16" s="4" t="s">
        <v>1469</v>
      </c>
      <c r="H16" s="4" t="s">
        <v>1470</v>
      </c>
      <c r="I16" s="4" t="s">
        <v>1471</v>
      </c>
      <c r="J16" s="4" t="s">
        <v>1472</v>
      </c>
      <c r="K16" s="4" t="s">
        <v>1473</v>
      </c>
      <c r="L16" s="4" t="s">
        <v>1474</v>
      </c>
      <c r="M16" s="4" t="s">
        <v>1475</v>
      </c>
      <c r="N16" s="17">
        <v>85.0</v>
      </c>
      <c r="O16" s="21">
        <v>8.1</v>
      </c>
      <c r="P16" s="22">
        <v>33478.0</v>
      </c>
      <c r="Q16" s="4" t="s">
        <v>1476</v>
      </c>
      <c r="R16" s="4" t="s">
        <v>34</v>
      </c>
      <c r="S16" s="46" t="s">
        <v>1477</v>
      </c>
      <c r="T16" s="23">
        <v>857524.0</v>
      </c>
      <c r="U16" s="4" t="s">
        <v>1478</v>
      </c>
      <c r="V16" s="25" t="s">
        <v>1479</v>
      </c>
      <c r="W16" s="4"/>
      <c r="X16" s="4" t="s">
        <v>1480</v>
      </c>
      <c r="Y16" s="17">
        <f t="shared" si="1"/>
        <v>2</v>
      </c>
      <c r="Z16" s="4"/>
      <c r="AA16" s="4"/>
    </row>
    <row r="17" hidden="1">
      <c r="A17" s="20">
        <v>154.0</v>
      </c>
      <c r="B17" s="4" t="s">
        <v>1544</v>
      </c>
      <c r="C17" s="20">
        <v>2015.0</v>
      </c>
      <c r="D17" s="4" t="s">
        <v>1545</v>
      </c>
      <c r="E17" s="20">
        <v>128.0</v>
      </c>
      <c r="F17" s="4" t="s">
        <v>1546</v>
      </c>
      <c r="G17" s="4" t="s">
        <v>1480</v>
      </c>
      <c r="H17" s="4" t="s">
        <v>1547</v>
      </c>
      <c r="I17" s="4" t="s">
        <v>1548</v>
      </c>
      <c r="J17" s="4" t="s">
        <v>1549</v>
      </c>
      <c r="K17" s="4" t="s">
        <v>30</v>
      </c>
      <c r="L17" s="4" t="s">
        <v>1550</v>
      </c>
      <c r="M17" s="4" t="s">
        <v>1551</v>
      </c>
      <c r="N17" s="17">
        <v>93.0</v>
      </c>
      <c r="O17" s="21">
        <v>8.1</v>
      </c>
      <c r="P17" s="22">
        <v>274216.0</v>
      </c>
      <c r="Q17" s="4" t="s">
        <v>1552</v>
      </c>
      <c r="R17" s="4" t="s">
        <v>34</v>
      </c>
      <c r="S17" s="4" t="s">
        <v>1553</v>
      </c>
      <c r="T17" s="23">
        <v>9.8275238E7</v>
      </c>
      <c r="U17" s="4" t="s">
        <v>1554</v>
      </c>
      <c r="V17" s="25" t="s">
        <v>1555</v>
      </c>
      <c r="W17" s="4"/>
      <c r="X17" s="4" t="s">
        <v>1556</v>
      </c>
      <c r="Y17" s="17">
        <f t="shared" si="1"/>
        <v>1</v>
      </c>
      <c r="Z17" s="4"/>
      <c r="AA17" s="4"/>
    </row>
    <row r="18" hidden="1">
      <c r="A18" s="20">
        <v>158.0</v>
      </c>
      <c r="B18" s="4" t="s">
        <v>1579</v>
      </c>
      <c r="C18" s="20">
        <v>2013.0</v>
      </c>
      <c r="D18" s="24">
        <v>41497.0</v>
      </c>
      <c r="E18" s="20">
        <v>134.0</v>
      </c>
      <c r="F18" s="4" t="s">
        <v>86</v>
      </c>
      <c r="G18" s="4" t="s">
        <v>1375</v>
      </c>
      <c r="H18" s="4" t="s">
        <v>1580</v>
      </c>
      <c r="I18" s="4" t="s">
        <v>1581</v>
      </c>
      <c r="J18" s="4" t="s">
        <v>1582</v>
      </c>
      <c r="K18" s="4" t="s">
        <v>30</v>
      </c>
      <c r="L18" s="4" t="s">
        <v>69</v>
      </c>
      <c r="M18" s="4" t="s">
        <v>1583</v>
      </c>
      <c r="N18" s="17">
        <v>96.0</v>
      </c>
      <c r="O18" s="21">
        <v>8.1</v>
      </c>
      <c r="P18" s="22">
        <v>490387.0</v>
      </c>
      <c r="Q18" s="4" t="s">
        <v>1584</v>
      </c>
      <c r="R18" s="4" t="s">
        <v>34</v>
      </c>
      <c r="S18" s="24">
        <v>41732.0</v>
      </c>
      <c r="T18" s="23">
        <v>1.87733202E8</v>
      </c>
      <c r="U18" s="4" t="s">
        <v>1585</v>
      </c>
      <c r="V18" s="25" t="s">
        <v>1586</v>
      </c>
      <c r="W18" s="4"/>
      <c r="X18" s="4"/>
      <c r="Y18" s="4"/>
      <c r="Z18" s="4"/>
      <c r="AA18" s="4"/>
    </row>
    <row r="19" hidden="1">
      <c r="A19" s="20">
        <v>159.0</v>
      </c>
      <c r="B19" s="4" t="s">
        <v>1587</v>
      </c>
      <c r="C19" s="20">
        <v>2014.0</v>
      </c>
      <c r="D19" s="4" t="s">
        <v>1588</v>
      </c>
      <c r="E19" s="20">
        <v>99.0</v>
      </c>
      <c r="F19" s="4" t="s">
        <v>1022</v>
      </c>
      <c r="G19" s="4" t="s">
        <v>1524</v>
      </c>
      <c r="H19" s="4" t="s">
        <v>1589</v>
      </c>
      <c r="I19" s="4" t="s">
        <v>1590</v>
      </c>
      <c r="J19" s="4" t="s">
        <v>1591</v>
      </c>
      <c r="K19" s="4" t="s">
        <v>354</v>
      </c>
      <c r="L19" s="4" t="s">
        <v>132</v>
      </c>
      <c r="M19" s="4" t="s">
        <v>1592</v>
      </c>
      <c r="N19" s="17">
        <v>88.0</v>
      </c>
      <c r="O19" s="21">
        <v>8.1</v>
      </c>
      <c r="P19" s="22">
        <v>537323.0</v>
      </c>
      <c r="Q19" s="4" t="s">
        <v>1593</v>
      </c>
      <c r="R19" s="4" t="s">
        <v>34</v>
      </c>
      <c r="S19" s="4" t="s">
        <v>1594</v>
      </c>
      <c r="T19" s="23">
        <v>1.72936941E8</v>
      </c>
      <c r="U19" s="4" t="s">
        <v>1585</v>
      </c>
      <c r="V19" s="25" t="s">
        <v>1595</v>
      </c>
      <c r="W19" s="4"/>
      <c r="X19" s="4"/>
      <c r="Y19" s="4"/>
      <c r="Z19" s="4"/>
      <c r="AA19" s="4"/>
    </row>
    <row r="20" hidden="1">
      <c r="A20" s="20">
        <v>160.0</v>
      </c>
      <c r="B20" s="4" t="s">
        <v>1596</v>
      </c>
      <c r="C20" s="20">
        <v>2015.0</v>
      </c>
      <c r="D20" s="4" t="s">
        <v>1597</v>
      </c>
      <c r="E20" s="20">
        <v>120.0</v>
      </c>
      <c r="F20" s="4" t="s">
        <v>174</v>
      </c>
      <c r="G20" s="4" t="s">
        <v>528</v>
      </c>
      <c r="H20" s="4" t="s">
        <v>1598</v>
      </c>
      <c r="I20" s="4" t="s">
        <v>1599</v>
      </c>
      <c r="J20" s="4" t="s">
        <v>1600</v>
      </c>
      <c r="K20" s="4" t="s">
        <v>536</v>
      </c>
      <c r="L20" s="4" t="s">
        <v>1214</v>
      </c>
      <c r="M20" s="4" t="s">
        <v>1601</v>
      </c>
      <c r="N20" s="17">
        <v>90.0</v>
      </c>
      <c r="O20" s="21">
        <v>8.1</v>
      </c>
      <c r="P20" s="22">
        <v>638510.0</v>
      </c>
      <c r="Q20" s="4" t="s">
        <v>1602</v>
      </c>
      <c r="R20" s="4" t="s">
        <v>34</v>
      </c>
      <c r="S20" s="24">
        <v>42013.0</v>
      </c>
      <c r="T20" s="23">
        <v>3.75209362E8</v>
      </c>
      <c r="U20" s="4" t="s">
        <v>213</v>
      </c>
      <c r="V20" s="25" t="s">
        <v>1603</v>
      </c>
      <c r="W20" s="4"/>
      <c r="X20" s="4"/>
      <c r="Y20" s="4"/>
      <c r="Z20" s="4"/>
      <c r="AA20" s="4"/>
    </row>
    <row r="21" hidden="1">
      <c r="A21" s="20">
        <v>166.0</v>
      </c>
      <c r="B21" s="4" t="s">
        <v>1648</v>
      </c>
      <c r="C21" s="20">
        <v>2017.0</v>
      </c>
      <c r="D21" s="24">
        <v>42923.0</v>
      </c>
      <c r="E21" s="20">
        <v>133.0</v>
      </c>
      <c r="F21" s="4" t="s">
        <v>174</v>
      </c>
      <c r="G21" s="4" t="s">
        <v>802</v>
      </c>
      <c r="H21" s="4" t="s">
        <v>1649</v>
      </c>
      <c r="I21" s="4" t="s">
        <v>1650</v>
      </c>
      <c r="J21" s="4" t="s">
        <v>1651</v>
      </c>
      <c r="K21" s="4" t="s">
        <v>30</v>
      </c>
      <c r="L21" s="4" t="s">
        <v>31</v>
      </c>
      <c r="M21" s="4"/>
      <c r="N21" s="17">
        <v>73.0</v>
      </c>
      <c r="O21" s="21">
        <v>8.1</v>
      </c>
      <c r="P21" s="22">
        <v>64044.0</v>
      </c>
      <c r="Q21" s="4" t="s">
        <v>1652</v>
      </c>
      <c r="R21" s="4" t="s">
        <v>34</v>
      </c>
      <c r="S21" s="4"/>
      <c r="T21" s="23">
        <v>8.80166924E8</v>
      </c>
      <c r="U21" s="4" t="s">
        <v>539</v>
      </c>
      <c r="V21" s="25" t="s">
        <v>1653</v>
      </c>
      <c r="W21" s="4"/>
      <c r="X21" s="4"/>
      <c r="Y21" s="4"/>
      <c r="Z21" s="4"/>
      <c r="AA21" s="4"/>
    </row>
    <row r="22" hidden="1">
      <c r="A22" s="20">
        <v>169.0</v>
      </c>
      <c r="B22" s="4" t="s">
        <v>1670</v>
      </c>
      <c r="C22" s="20">
        <v>2011.0</v>
      </c>
      <c r="D22" s="4" t="s">
        <v>1671</v>
      </c>
      <c r="E22" s="20">
        <v>130.0</v>
      </c>
      <c r="F22" s="4" t="s">
        <v>100</v>
      </c>
      <c r="G22" s="4" t="s">
        <v>325</v>
      </c>
      <c r="H22" s="4" t="s">
        <v>1672</v>
      </c>
      <c r="I22" s="4" t="s">
        <v>1673</v>
      </c>
      <c r="J22" s="4" t="s">
        <v>1674</v>
      </c>
      <c r="K22" s="4" t="s">
        <v>30</v>
      </c>
      <c r="L22" s="4" t="s">
        <v>69</v>
      </c>
      <c r="M22" s="4" t="s">
        <v>1675</v>
      </c>
      <c r="N22" s="17">
        <v>87.0</v>
      </c>
      <c r="O22" s="21">
        <v>8.1</v>
      </c>
      <c r="P22" s="22">
        <v>594362.0</v>
      </c>
      <c r="Q22" s="4" t="s">
        <v>1676</v>
      </c>
      <c r="R22" s="4" t="s">
        <v>34</v>
      </c>
      <c r="S22" s="24">
        <v>40858.0</v>
      </c>
      <c r="T22" s="23">
        <v>1.342510594E9</v>
      </c>
      <c r="U22" s="4" t="s">
        <v>180</v>
      </c>
      <c r="V22" s="25" t="s">
        <v>1677</v>
      </c>
      <c r="W22" s="4"/>
      <c r="X22" s="4"/>
      <c r="Y22" s="4"/>
      <c r="Z22" s="4"/>
      <c r="AA22" s="4"/>
    </row>
    <row r="23" hidden="1">
      <c r="A23" s="20">
        <v>170.0</v>
      </c>
      <c r="B23" s="4" t="s">
        <v>1678</v>
      </c>
      <c r="C23" s="20">
        <v>2015.0</v>
      </c>
      <c r="D23" s="4" t="s">
        <v>1679</v>
      </c>
      <c r="E23" s="20">
        <v>136.0</v>
      </c>
      <c r="F23" s="4" t="s">
        <v>161</v>
      </c>
      <c r="G23" s="4" t="s">
        <v>642</v>
      </c>
      <c r="H23" s="4" t="s">
        <v>1680</v>
      </c>
      <c r="I23" s="4" t="s">
        <v>1681</v>
      </c>
      <c r="J23" s="4" t="s">
        <v>1682</v>
      </c>
      <c r="K23" s="4" t="s">
        <v>30</v>
      </c>
      <c r="L23" s="4" t="s">
        <v>31</v>
      </c>
      <c r="M23" s="4" t="s">
        <v>1683</v>
      </c>
      <c r="N23" s="17">
        <v>81.0</v>
      </c>
      <c r="O23" s="21">
        <v>8.1</v>
      </c>
      <c r="P23" s="22">
        <v>665521.0</v>
      </c>
      <c r="Q23" s="4" t="s">
        <v>1684</v>
      </c>
      <c r="R23" s="4" t="s">
        <v>34</v>
      </c>
      <c r="S23" s="24">
        <v>42494.0</v>
      </c>
      <c r="T23" s="23">
        <v>2.068223624E9</v>
      </c>
      <c r="U23" s="4" t="s">
        <v>600</v>
      </c>
      <c r="V23" s="25" t="s">
        <v>1685</v>
      </c>
      <c r="W23" s="4"/>
      <c r="X23" s="4"/>
      <c r="Y23" s="4"/>
      <c r="Z23" s="4"/>
      <c r="AA23" s="4"/>
    </row>
    <row r="24" hidden="1">
      <c r="A24" s="20">
        <v>177.0</v>
      </c>
      <c r="B24" s="4" t="s">
        <v>1731</v>
      </c>
      <c r="C24" s="20">
        <v>2013.0</v>
      </c>
      <c r="D24" s="4" t="s">
        <v>1732</v>
      </c>
      <c r="E24" s="20">
        <v>153.0</v>
      </c>
      <c r="F24" s="4" t="s">
        <v>237</v>
      </c>
      <c r="G24" s="4" t="s">
        <v>348</v>
      </c>
      <c r="H24" s="4" t="s">
        <v>1733</v>
      </c>
      <c r="I24" s="4" t="s">
        <v>1734</v>
      </c>
      <c r="J24" s="4" t="s">
        <v>1735</v>
      </c>
      <c r="K24" s="4" t="s">
        <v>30</v>
      </c>
      <c r="L24" s="4" t="s">
        <v>31</v>
      </c>
      <c r="M24" s="4" t="s">
        <v>1736</v>
      </c>
      <c r="N24" s="17">
        <v>74.0</v>
      </c>
      <c r="O24" s="21">
        <v>8.1</v>
      </c>
      <c r="P24" s="22">
        <v>436571.0</v>
      </c>
      <c r="Q24" s="4" t="s">
        <v>1737</v>
      </c>
      <c r="R24" s="4" t="s">
        <v>34</v>
      </c>
      <c r="S24" s="4" t="s">
        <v>1738</v>
      </c>
      <c r="T24" s="23">
        <v>1.22126687E8</v>
      </c>
      <c r="U24" s="4" t="s">
        <v>213</v>
      </c>
      <c r="V24" s="25" t="s">
        <v>1739</v>
      </c>
      <c r="W24" s="4"/>
      <c r="X24" s="4"/>
      <c r="Y24" s="4"/>
      <c r="Z24" s="4"/>
      <c r="AA24" s="4"/>
    </row>
    <row r="25" hidden="1">
      <c r="A25" s="20">
        <v>193.0</v>
      </c>
      <c r="B25" s="4" t="s">
        <v>1862</v>
      </c>
      <c r="C25" s="20">
        <v>2011.0</v>
      </c>
      <c r="D25" s="24">
        <v>40824.0</v>
      </c>
      <c r="E25" s="20">
        <v>146.0</v>
      </c>
      <c r="F25" s="4" t="s">
        <v>127</v>
      </c>
      <c r="G25" s="4" t="s">
        <v>1402</v>
      </c>
      <c r="H25" s="4" t="s">
        <v>1863</v>
      </c>
      <c r="I25" s="4" t="s">
        <v>1864</v>
      </c>
      <c r="J25" s="4" t="s">
        <v>1865</v>
      </c>
      <c r="K25" s="4" t="s">
        <v>30</v>
      </c>
      <c r="L25" s="4" t="s">
        <v>1866</v>
      </c>
      <c r="M25" s="4" t="s">
        <v>1867</v>
      </c>
      <c r="N25" s="17">
        <v>62.0</v>
      </c>
      <c r="O25" s="21">
        <v>8.1</v>
      </c>
      <c r="P25" s="22">
        <v>344326.0</v>
      </c>
      <c r="Q25" s="4" t="s">
        <v>1868</v>
      </c>
      <c r="R25" s="4" t="s">
        <v>34</v>
      </c>
      <c r="S25" s="24">
        <v>40706.0</v>
      </c>
      <c r="T25" s="23">
        <v>2.16639112E8</v>
      </c>
      <c r="U25" s="4" t="s">
        <v>1869</v>
      </c>
      <c r="V25" s="25" t="s">
        <v>1870</v>
      </c>
      <c r="W25" s="4"/>
      <c r="X25" s="4"/>
      <c r="Y25" s="4"/>
      <c r="Z25" s="4"/>
      <c r="AA25" s="4"/>
    </row>
    <row r="26" hidden="1">
      <c r="A26" s="20">
        <v>198.0</v>
      </c>
      <c r="B26" s="4" t="s">
        <v>1903</v>
      </c>
      <c r="C26" s="20">
        <v>2016.0</v>
      </c>
      <c r="D26" s="24">
        <v>42887.0</v>
      </c>
      <c r="E26" s="20">
        <v>118.0</v>
      </c>
      <c r="F26" s="4" t="s">
        <v>1150</v>
      </c>
      <c r="G26" s="4" t="s">
        <v>480</v>
      </c>
      <c r="H26" s="4" t="s">
        <v>1904</v>
      </c>
      <c r="I26" s="4" t="s">
        <v>1905</v>
      </c>
      <c r="J26" s="4" t="s">
        <v>1906</v>
      </c>
      <c r="K26" s="4" t="s">
        <v>1907</v>
      </c>
      <c r="L26" s="4" t="s">
        <v>1908</v>
      </c>
      <c r="M26" s="4" t="s">
        <v>1909</v>
      </c>
      <c r="N26" s="17">
        <v>69.0</v>
      </c>
      <c r="O26" s="21">
        <v>8.1</v>
      </c>
      <c r="P26" s="22">
        <v>113296.0</v>
      </c>
      <c r="Q26" s="4" t="s">
        <v>1910</v>
      </c>
      <c r="R26" s="4" t="s">
        <v>34</v>
      </c>
      <c r="S26" s="24">
        <v>43043.0</v>
      </c>
      <c r="T26" s="23">
        <v>1.40312928E8</v>
      </c>
      <c r="U26" s="4" t="s">
        <v>1911</v>
      </c>
      <c r="V26" s="25" t="s">
        <v>1912</v>
      </c>
      <c r="W26" s="4"/>
      <c r="X26" s="4"/>
      <c r="Y26" s="4"/>
      <c r="Z26" s="4"/>
      <c r="AA26" s="4"/>
    </row>
    <row r="27" hidden="1">
      <c r="A27" s="20">
        <v>200.0</v>
      </c>
      <c r="B27" s="4" t="s">
        <v>1920</v>
      </c>
      <c r="C27" s="20">
        <v>2014.0</v>
      </c>
      <c r="D27" s="24">
        <v>41647.0</v>
      </c>
      <c r="E27" s="20">
        <v>121.0</v>
      </c>
      <c r="F27" s="4" t="s">
        <v>174</v>
      </c>
      <c r="G27" s="4" t="s">
        <v>670</v>
      </c>
      <c r="H27" s="4" t="s">
        <v>1921</v>
      </c>
      <c r="I27" s="4" t="s">
        <v>1922</v>
      </c>
      <c r="J27" s="4" t="s">
        <v>1923</v>
      </c>
      <c r="K27" s="4" t="s">
        <v>30</v>
      </c>
      <c r="L27" s="4" t="s">
        <v>69</v>
      </c>
      <c r="M27" s="4" t="s">
        <v>1924</v>
      </c>
      <c r="N27" s="17">
        <v>76.0</v>
      </c>
      <c r="O27" s="21">
        <v>8.1</v>
      </c>
      <c r="P27" s="22">
        <v>768444.0</v>
      </c>
      <c r="Q27" s="4" t="s">
        <v>1925</v>
      </c>
      <c r="R27" s="4" t="s">
        <v>34</v>
      </c>
      <c r="S27" s="24">
        <v>41894.0</v>
      </c>
      <c r="T27" s="23">
        <v>7.73350147E8</v>
      </c>
      <c r="U27" s="4" t="s">
        <v>600</v>
      </c>
      <c r="V27" s="25" t="s">
        <v>1926</v>
      </c>
      <c r="W27" s="4"/>
      <c r="X27" s="4"/>
      <c r="Y27" s="4"/>
      <c r="Z27" s="4"/>
      <c r="AA27" s="4"/>
    </row>
    <row r="28" hidden="1">
      <c r="A28" s="20">
        <v>203.0</v>
      </c>
      <c r="B28" s="4" t="s">
        <v>1943</v>
      </c>
      <c r="C28" s="20">
        <v>2016.0</v>
      </c>
      <c r="D28" s="24">
        <v>42463.0</v>
      </c>
      <c r="E28" s="20">
        <v>108.0</v>
      </c>
      <c r="F28" s="4" t="s">
        <v>794</v>
      </c>
      <c r="G28" s="4" t="s">
        <v>695</v>
      </c>
      <c r="H28" s="4" t="s">
        <v>1944</v>
      </c>
      <c r="I28" s="4" t="s">
        <v>1945</v>
      </c>
      <c r="J28" s="4" t="s">
        <v>1946</v>
      </c>
      <c r="K28" s="4" t="s">
        <v>30</v>
      </c>
      <c r="L28" s="4" t="s">
        <v>31</v>
      </c>
      <c r="M28" s="4" t="s">
        <v>1947</v>
      </c>
      <c r="N28" s="17">
        <v>78.0</v>
      </c>
      <c r="O28" s="21">
        <v>8.1</v>
      </c>
      <c r="P28" s="22">
        <v>304299.0</v>
      </c>
      <c r="Q28" s="4" t="s">
        <v>1948</v>
      </c>
      <c r="R28" s="4" t="s">
        <v>34</v>
      </c>
      <c r="S28" s="24">
        <v>42557.0</v>
      </c>
      <c r="T28" s="23">
        <v>1.023798144E9</v>
      </c>
      <c r="U28" s="4" t="s">
        <v>1949</v>
      </c>
      <c r="V28" s="25" t="s">
        <v>1950</v>
      </c>
      <c r="W28" s="4"/>
      <c r="X28" s="4"/>
      <c r="Y28" s="4"/>
      <c r="Z28" s="4"/>
      <c r="AA28" s="4"/>
    </row>
    <row r="29" hidden="1">
      <c r="A29" s="20">
        <v>204.0</v>
      </c>
      <c r="B29" s="4" t="s">
        <v>1951</v>
      </c>
      <c r="C29" s="20">
        <v>2017.0</v>
      </c>
      <c r="D29" s="24">
        <v>42860.0</v>
      </c>
      <c r="E29" s="20">
        <v>136.0</v>
      </c>
      <c r="F29" s="4" t="s">
        <v>174</v>
      </c>
      <c r="G29" s="4" t="s">
        <v>670</v>
      </c>
      <c r="H29" s="4" t="s">
        <v>1952</v>
      </c>
      <c r="I29" s="4" t="s">
        <v>1922</v>
      </c>
      <c r="J29" s="4" t="s">
        <v>1953</v>
      </c>
      <c r="K29" s="4" t="s">
        <v>30</v>
      </c>
      <c r="L29" s="4" t="s">
        <v>31</v>
      </c>
      <c r="M29" s="4"/>
      <c r="N29" s="17">
        <v>67.0</v>
      </c>
      <c r="O29" s="21">
        <v>8.1</v>
      </c>
      <c r="P29" s="22">
        <v>175272.0</v>
      </c>
      <c r="Q29" s="4" t="s">
        <v>1954</v>
      </c>
      <c r="R29" s="4" t="s">
        <v>34</v>
      </c>
      <c r="S29" s="4"/>
      <c r="T29" s="23">
        <v>8.63756051E8</v>
      </c>
      <c r="U29" s="4" t="s">
        <v>600</v>
      </c>
      <c r="V29" s="25" t="s">
        <v>1955</v>
      </c>
      <c r="W29" s="4"/>
      <c r="X29" s="4"/>
      <c r="Y29" s="4"/>
      <c r="Z29" s="4"/>
      <c r="AA29" s="4"/>
    </row>
    <row r="30" hidden="1">
      <c r="A30" s="20">
        <v>207.0</v>
      </c>
      <c r="B30" s="4" t="s">
        <v>1973</v>
      </c>
      <c r="C30" s="20">
        <v>2014.0</v>
      </c>
      <c r="D30" s="4" t="s">
        <v>1974</v>
      </c>
      <c r="E30" s="20">
        <v>114.0</v>
      </c>
      <c r="F30" s="4" t="s">
        <v>1975</v>
      </c>
      <c r="G30" s="4" t="s">
        <v>993</v>
      </c>
      <c r="H30" s="4" t="s">
        <v>1976</v>
      </c>
      <c r="I30" s="4" t="s">
        <v>1977</v>
      </c>
      <c r="J30" s="4" t="s">
        <v>1978</v>
      </c>
      <c r="K30" s="4" t="s">
        <v>576</v>
      </c>
      <c r="L30" s="4" t="s">
        <v>524</v>
      </c>
      <c r="M30" s="4" t="s">
        <v>1979</v>
      </c>
      <c r="N30" s="17">
        <v>73.0</v>
      </c>
      <c r="O30" s="21">
        <v>8.1</v>
      </c>
      <c r="P30" s="22">
        <v>535118.0</v>
      </c>
      <c r="Q30" s="4" t="s">
        <v>1980</v>
      </c>
      <c r="R30" s="4" t="s">
        <v>34</v>
      </c>
      <c r="S30" s="4" t="s">
        <v>313</v>
      </c>
      <c r="T30" s="23">
        <v>2.33555708E8</v>
      </c>
      <c r="U30" s="4" t="s">
        <v>845</v>
      </c>
      <c r="V30" s="25" t="s">
        <v>1981</v>
      </c>
      <c r="W30" s="4"/>
      <c r="X30" s="4"/>
      <c r="Y30" s="4"/>
      <c r="Z30" s="4"/>
      <c r="AA30" s="4"/>
    </row>
    <row r="31" hidden="1">
      <c r="A31" s="20">
        <v>220.0</v>
      </c>
      <c r="B31" s="4" t="s">
        <v>2070</v>
      </c>
      <c r="C31" s="20">
        <v>2012.0</v>
      </c>
      <c r="D31" s="24">
        <v>41004.0</v>
      </c>
      <c r="E31" s="20">
        <v>143.0</v>
      </c>
      <c r="F31" s="4" t="s">
        <v>216</v>
      </c>
      <c r="G31" s="4" t="s">
        <v>827</v>
      </c>
      <c r="H31" s="4" t="s">
        <v>2071</v>
      </c>
      <c r="I31" s="4" t="s">
        <v>2072</v>
      </c>
      <c r="J31" s="4" t="s">
        <v>2073</v>
      </c>
      <c r="K31" s="4" t="s">
        <v>2074</v>
      </c>
      <c r="L31" s="4" t="s">
        <v>31</v>
      </c>
      <c r="M31" s="4" t="s">
        <v>2075</v>
      </c>
      <c r="N31" s="17">
        <v>69.0</v>
      </c>
      <c r="O31" s="21">
        <v>8.1</v>
      </c>
      <c r="P31" s="22">
        <v>1051143.0</v>
      </c>
      <c r="Q31" s="4" t="s">
        <v>2076</v>
      </c>
      <c r="R31" s="4" t="s">
        <v>34</v>
      </c>
      <c r="S31" s="4" t="s">
        <v>2077</v>
      </c>
      <c r="T31" s="23">
        <v>1.518812988E9</v>
      </c>
      <c r="U31" s="4" t="s">
        <v>600</v>
      </c>
      <c r="V31" s="25" t="s">
        <v>2078</v>
      </c>
      <c r="W31" s="4"/>
      <c r="X31" s="4"/>
      <c r="Y31" s="4"/>
      <c r="Z31" s="4"/>
      <c r="AA31" s="4"/>
    </row>
    <row r="32" hidden="1">
      <c r="A32" s="20">
        <v>223.0</v>
      </c>
      <c r="B32" s="4" t="s">
        <v>2095</v>
      </c>
      <c r="C32" s="20">
        <v>2015.0</v>
      </c>
      <c r="D32" s="24">
        <v>42045.0</v>
      </c>
      <c r="E32" s="20">
        <v>144.0</v>
      </c>
      <c r="F32" s="4" t="s">
        <v>306</v>
      </c>
      <c r="G32" s="4" t="s">
        <v>446</v>
      </c>
      <c r="H32" s="4" t="s">
        <v>2096</v>
      </c>
      <c r="I32" s="4" t="s">
        <v>2097</v>
      </c>
      <c r="J32" s="4" t="s">
        <v>2098</v>
      </c>
      <c r="K32" s="4" t="s">
        <v>68</v>
      </c>
      <c r="L32" s="4" t="s">
        <v>69</v>
      </c>
      <c r="M32" s="4" t="s">
        <v>2099</v>
      </c>
      <c r="N32" s="17">
        <v>80.0</v>
      </c>
      <c r="O32" s="21">
        <v>8.0</v>
      </c>
      <c r="P32" s="22">
        <v>560864.0</v>
      </c>
      <c r="Q32" s="4" t="s">
        <v>2100</v>
      </c>
      <c r="R32" s="4" t="s">
        <v>34</v>
      </c>
      <c r="S32" s="24">
        <v>42705.0</v>
      </c>
      <c r="T32" s="23">
        <v>6.3016189E8</v>
      </c>
      <c r="U32" s="4" t="s">
        <v>135</v>
      </c>
      <c r="V32" s="25" t="s">
        <v>2101</v>
      </c>
      <c r="W32" s="4"/>
      <c r="X32" s="4"/>
      <c r="Y32" s="4"/>
      <c r="Z32" s="4"/>
      <c r="AA32" s="4"/>
    </row>
    <row r="33" hidden="1">
      <c r="A33" s="20">
        <v>238.0</v>
      </c>
      <c r="B33" s="4" t="s">
        <v>2214</v>
      </c>
      <c r="C33" s="20">
        <v>2015.0</v>
      </c>
      <c r="D33" s="24">
        <v>42583.0</v>
      </c>
      <c r="E33" s="20">
        <v>156.0</v>
      </c>
      <c r="F33" s="4" t="s">
        <v>1936</v>
      </c>
      <c r="G33" s="4" t="s">
        <v>60</v>
      </c>
      <c r="H33" s="4" t="s">
        <v>2215</v>
      </c>
      <c r="I33" s="4" t="s">
        <v>2216</v>
      </c>
      <c r="J33" s="4" t="s">
        <v>2217</v>
      </c>
      <c r="K33" s="4" t="s">
        <v>2218</v>
      </c>
      <c r="L33" s="4" t="s">
        <v>2219</v>
      </c>
      <c r="M33" s="4" t="s">
        <v>2220</v>
      </c>
      <c r="N33" s="17">
        <v>76.0</v>
      </c>
      <c r="O33" s="21">
        <v>8.0</v>
      </c>
      <c r="P33" s="22">
        <v>504647.0</v>
      </c>
      <c r="Q33" s="4" t="s">
        <v>2221</v>
      </c>
      <c r="R33" s="4" t="s">
        <v>34</v>
      </c>
      <c r="S33" s="4" t="s">
        <v>2222</v>
      </c>
      <c r="T33" s="23">
        <v>5.32950503E8</v>
      </c>
      <c r="U33" s="4" t="s">
        <v>135</v>
      </c>
      <c r="V33" s="25" t="s">
        <v>2223</v>
      </c>
      <c r="W33" s="4"/>
      <c r="X33" s="4"/>
      <c r="Y33" s="4"/>
      <c r="Z33" s="4"/>
      <c r="AA33" s="4"/>
    </row>
    <row r="34" hidden="1">
      <c r="A34" s="20">
        <v>241.0</v>
      </c>
      <c r="B34" s="4" t="s">
        <v>2243</v>
      </c>
      <c r="C34" s="20">
        <v>2016.0</v>
      </c>
      <c r="D34" s="24">
        <v>42706.0</v>
      </c>
      <c r="E34" s="20">
        <v>108.0</v>
      </c>
      <c r="F34" s="4" t="s">
        <v>1063</v>
      </c>
      <c r="G34" s="4" t="s">
        <v>1460</v>
      </c>
      <c r="H34" s="4" t="s">
        <v>2244</v>
      </c>
      <c r="I34" s="4" t="s">
        <v>2245</v>
      </c>
      <c r="J34" s="4" t="s">
        <v>2246</v>
      </c>
      <c r="K34" s="4" t="s">
        <v>30</v>
      </c>
      <c r="L34" s="4" t="s">
        <v>31</v>
      </c>
      <c r="M34" s="4" t="s">
        <v>2247</v>
      </c>
      <c r="N34" s="17">
        <v>65.0</v>
      </c>
      <c r="O34" s="21">
        <v>8.0</v>
      </c>
      <c r="P34" s="22">
        <v>644281.0</v>
      </c>
      <c r="Q34" s="4" t="s">
        <v>2248</v>
      </c>
      <c r="R34" s="4" t="s">
        <v>34</v>
      </c>
      <c r="S34" s="24">
        <v>42648.0</v>
      </c>
      <c r="T34" s="23">
        <v>7.83112979E8</v>
      </c>
      <c r="U34" s="4" t="s">
        <v>135</v>
      </c>
      <c r="V34" s="25" t="s">
        <v>2249</v>
      </c>
      <c r="W34" s="4"/>
      <c r="X34" s="4"/>
      <c r="Y34" s="4"/>
      <c r="Z34" s="4"/>
      <c r="AA34" s="4"/>
    </row>
    <row r="35" hidden="1">
      <c r="A35" s="20">
        <v>247.0</v>
      </c>
      <c r="B35" s="4" t="s">
        <v>2288</v>
      </c>
      <c r="C35" s="20">
        <v>2013.0</v>
      </c>
      <c r="D35" s="46" t="s">
        <v>2289</v>
      </c>
      <c r="E35" s="20">
        <v>96.0</v>
      </c>
      <c r="F35" s="4" t="s">
        <v>127</v>
      </c>
      <c r="G35" s="4" t="s">
        <v>359</v>
      </c>
      <c r="H35" s="4" t="s">
        <v>359</v>
      </c>
      <c r="I35" s="4" t="s">
        <v>2290</v>
      </c>
      <c r="J35" s="4" t="s">
        <v>2291</v>
      </c>
      <c r="K35" s="4" t="s">
        <v>30</v>
      </c>
      <c r="L35" s="4" t="s">
        <v>31</v>
      </c>
      <c r="M35" s="4" t="s">
        <v>2292</v>
      </c>
      <c r="N35" s="17">
        <v>82.0</v>
      </c>
      <c r="O35" s="21">
        <v>8.0</v>
      </c>
      <c r="P35" s="22">
        <v>62348.0</v>
      </c>
      <c r="Q35" s="4" t="s">
        <v>2293</v>
      </c>
      <c r="R35" s="4" t="s">
        <v>34</v>
      </c>
      <c r="S35" s="46" t="s">
        <v>2294</v>
      </c>
      <c r="T35" s="23">
        <v>1013100.0</v>
      </c>
      <c r="U35" s="4" t="s">
        <v>2295</v>
      </c>
      <c r="V35" s="25" t="s">
        <v>2296</v>
      </c>
      <c r="W35" s="4"/>
      <c r="X35" s="4"/>
      <c r="Y35" s="4"/>
      <c r="Z35" s="4"/>
      <c r="AA35" s="4"/>
    </row>
    <row r="36" hidden="1">
      <c r="A36" s="20">
        <v>35.0</v>
      </c>
      <c r="B36" s="4" t="s">
        <v>402</v>
      </c>
      <c r="C36" s="20">
        <v>2006.0</v>
      </c>
      <c r="D36" s="24">
        <v>38878.0</v>
      </c>
      <c r="E36" s="20">
        <v>151.0</v>
      </c>
      <c r="F36" s="4" t="s">
        <v>258</v>
      </c>
      <c r="G36" s="4" t="s">
        <v>205</v>
      </c>
      <c r="H36" s="4" t="s">
        <v>403</v>
      </c>
      <c r="I36" s="4" t="s">
        <v>404</v>
      </c>
      <c r="J36" s="4" t="s">
        <v>405</v>
      </c>
      <c r="K36" s="4" t="s">
        <v>406</v>
      </c>
      <c r="L36" s="4" t="s">
        <v>407</v>
      </c>
      <c r="M36" s="4" t="s">
        <v>408</v>
      </c>
      <c r="N36" s="17">
        <v>85.0</v>
      </c>
      <c r="O36" s="21">
        <v>8.5</v>
      </c>
      <c r="P36" s="22">
        <v>943314.0</v>
      </c>
      <c r="Q36" s="4" t="s">
        <v>409</v>
      </c>
      <c r="R36" s="4" t="s">
        <v>34</v>
      </c>
      <c r="S36" s="4" t="s">
        <v>410</v>
      </c>
      <c r="T36" s="23">
        <v>2.91465034E8</v>
      </c>
      <c r="U36" s="4" t="s">
        <v>180</v>
      </c>
      <c r="V36" s="25" t="s">
        <v>411</v>
      </c>
      <c r="W36" s="4"/>
      <c r="X36" s="4" t="s">
        <v>40</v>
      </c>
      <c r="Y36" s="17">
        <f t="shared" ref="Y36:Y156" si="2">COUNTIF($G$2:$G$251,X36)</f>
        <v>1</v>
      </c>
      <c r="Z36" s="4"/>
      <c r="AA36" s="4"/>
    </row>
    <row r="37" hidden="1">
      <c r="A37" s="20">
        <v>36.0</v>
      </c>
      <c r="B37" s="4" t="s">
        <v>412</v>
      </c>
      <c r="C37" s="20">
        <v>2014.0</v>
      </c>
      <c r="D37" s="4" t="s">
        <v>413</v>
      </c>
      <c r="E37" s="20">
        <v>107.0</v>
      </c>
      <c r="F37" s="4" t="s">
        <v>414</v>
      </c>
      <c r="G37" s="4" t="s">
        <v>255</v>
      </c>
      <c r="H37" s="4" t="s">
        <v>255</v>
      </c>
      <c r="I37" s="4" t="s">
        <v>415</v>
      </c>
      <c r="J37" s="4" t="s">
        <v>416</v>
      </c>
      <c r="K37" s="4" t="s">
        <v>30</v>
      </c>
      <c r="L37" s="4" t="s">
        <v>31</v>
      </c>
      <c r="M37" s="4" t="s">
        <v>417</v>
      </c>
      <c r="N37" s="17">
        <v>88.0</v>
      </c>
      <c r="O37" s="21">
        <v>8.5</v>
      </c>
      <c r="P37" s="22">
        <v>485079.0</v>
      </c>
      <c r="Q37" s="4" t="s">
        <v>418</v>
      </c>
      <c r="R37" s="4" t="s">
        <v>34</v>
      </c>
      <c r="S37" s="4" t="s">
        <v>419</v>
      </c>
      <c r="T37" s="23">
        <v>4.9300298E7</v>
      </c>
      <c r="U37" s="4" t="s">
        <v>420</v>
      </c>
      <c r="V37" s="25" t="s">
        <v>421</v>
      </c>
      <c r="W37" s="4"/>
      <c r="X37" s="4" t="s">
        <v>247</v>
      </c>
      <c r="Y37" s="17">
        <f t="shared" si="2"/>
        <v>3</v>
      </c>
      <c r="Z37" s="4"/>
      <c r="AA37" s="4"/>
    </row>
    <row r="38" hidden="1">
      <c r="A38" s="20">
        <v>37.0</v>
      </c>
      <c r="B38" s="4" t="s">
        <v>422</v>
      </c>
      <c r="C38" s="20">
        <v>1991.0</v>
      </c>
      <c r="D38" s="24">
        <v>33304.0</v>
      </c>
      <c r="E38" s="20">
        <v>137.0</v>
      </c>
      <c r="F38" s="4" t="s">
        <v>423</v>
      </c>
      <c r="G38" s="4" t="s">
        <v>424</v>
      </c>
      <c r="H38" s="4" t="s">
        <v>425</v>
      </c>
      <c r="I38" s="4" t="s">
        <v>426</v>
      </c>
      <c r="J38" s="4" t="s">
        <v>427</v>
      </c>
      <c r="K38" s="4" t="s">
        <v>428</v>
      </c>
      <c r="L38" s="4" t="s">
        <v>429</v>
      </c>
      <c r="M38" s="4" t="s">
        <v>430</v>
      </c>
      <c r="N38" s="17">
        <v>75.0</v>
      </c>
      <c r="O38" s="21">
        <v>8.5</v>
      </c>
      <c r="P38" s="22">
        <v>798971.0</v>
      </c>
      <c r="Q38" s="4" t="s">
        <v>431</v>
      </c>
      <c r="R38" s="4" t="s">
        <v>34</v>
      </c>
      <c r="S38" s="4" t="s">
        <v>432</v>
      </c>
      <c r="T38" s="23">
        <v>5.20884847E8</v>
      </c>
      <c r="U38" s="4" t="s">
        <v>433</v>
      </c>
      <c r="V38" s="4"/>
      <c r="W38" s="4"/>
      <c r="X38" s="4" t="s">
        <v>26</v>
      </c>
      <c r="Y38" s="17">
        <f t="shared" si="2"/>
        <v>0</v>
      </c>
      <c r="Z38" s="4"/>
      <c r="AA38" s="4"/>
    </row>
    <row r="39" hidden="1">
      <c r="A39" s="20">
        <v>38.0</v>
      </c>
      <c r="B39" s="4" t="s">
        <v>434</v>
      </c>
      <c r="C39" s="20">
        <v>1985.0</v>
      </c>
      <c r="D39" s="24">
        <v>31113.0</v>
      </c>
      <c r="E39" s="20">
        <v>116.0</v>
      </c>
      <c r="F39" s="4" t="s">
        <v>435</v>
      </c>
      <c r="G39" s="4" t="s">
        <v>150</v>
      </c>
      <c r="H39" s="4" t="s">
        <v>436</v>
      </c>
      <c r="I39" s="4" t="s">
        <v>437</v>
      </c>
      <c r="J39" s="4" t="s">
        <v>438</v>
      </c>
      <c r="K39" s="4" t="s">
        <v>30</v>
      </c>
      <c r="L39" s="4" t="s">
        <v>31</v>
      </c>
      <c r="M39" s="4" t="s">
        <v>439</v>
      </c>
      <c r="N39" s="17">
        <v>86.0</v>
      </c>
      <c r="O39" s="21">
        <v>8.5</v>
      </c>
      <c r="P39" s="22">
        <v>798211.0</v>
      </c>
      <c r="Q39" s="4" t="s">
        <v>440</v>
      </c>
      <c r="R39" s="4" t="s">
        <v>34</v>
      </c>
      <c r="S39" s="4" t="s">
        <v>441</v>
      </c>
      <c r="T39" s="23">
        <v>3.81109762E8</v>
      </c>
      <c r="U39" s="4" t="s">
        <v>94</v>
      </c>
      <c r="V39" s="25" t="s">
        <v>442</v>
      </c>
      <c r="W39" s="4"/>
      <c r="X39" s="4" t="s">
        <v>443</v>
      </c>
      <c r="Y39" s="17">
        <f t="shared" si="2"/>
        <v>1</v>
      </c>
      <c r="Z39" s="4"/>
      <c r="AA39" s="4"/>
    </row>
    <row r="40" hidden="1">
      <c r="A40" s="20">
        <v>39.0</v>
      </c>
      <c r="B40" s="4" t="s">
        <v>444</v>
      </c>
      <c r="C40" s="20">
        <v>2000.0</v>
      </c>
      <c r="D40" s="24">
        <v>36651.0</v>
      </c>
      <c r="E40" s="20">
        <v>155.0</v>
      </c>
      <c r="F40" s="4" t="s">
        <v>445</v>
      </c>
      <c r="G40" s="4" t="s">
        <v>446</v>
      </c>
      <c r="H40" s="4" t="s">
        <v>447</v>
      </c>
      <c r="I40" s="4" t="s">
        <v>448</v>
      </c>
      <c r="J40" s="4" t="s">
        <v>449</v>
      </c>
      <c r="K40" s="4" t="s">
        <v>30</v>
      </c>
      <c r="L40" s="4" t="s">
        <v>69</v>
      </c>
      <c r="M40" s="4" t="s">
        <v>450</v>
      </c>
      <c r="N40" s="17">
        <v>67.0</v>
      </c>
      <c r="O40" s="21">
        <v>8.5</v>
      </c>
      <c r="P40" s="22">
        <v>1059523.0</v>
      </c>
      <c r="Q40" s="4" t="s">
        <v>451</v>
      </c>
      <c r="R40" s="4" t="s">
        <v>34</v>
      </c>
      <c r="S40" s="4" t="s">
        <v>452</v>
      </c>
      <c r="T40" s="23">
        <v>4.57640427E8</v>
      </c>
      <c r="U40" s="4" t="s">
        <v>453</v>
      </c>
      <c r="V40" s="25" t="s">
        <v>454</v>
      </c>
      <c r="W40" s="4"/>
      <c r="X40" s="4" t="s">
        <v>455</v>
      </c>
      <c r="Y40" s="17">
        <f t="shared" si="2"/>
        <v>2</v>
      </c>
      <c r="Z40" s="4"/>
      <c r="AA40" s="4"/>
    </row>
    <row r="41" hidden="1">
      <c r="A41" s="20">
        <v>40.0</v>
      </c>
      <c r="B41" s="4" t="s">
        <v>456</v>
      </c>
      <c r="C41" s="20">
        <v>1994.0</v>
      </c>
      <c r="D41" s="4" t="s">
        <v>457</v>
      </c>
      <c r="E41" s="20">
        <v>88.0</v>
      </c>
      <c r="F41" s="4" t="s">
        <v>458</v>
      </c>
      <c r="G41" s="4" t="s">
        <v>459</v>
      </c>
      <c r="H41" s="4" t="s">
        <v>460</v>
      </c>
      <c r="I41" s="4" t="s">
        <v>461</v>
      </c>
      <c r="J41" s="4" t="s">
        <v>462</v>
      </c>
      <c r="K41" s="4" t="s">
        <v>463</v>
      </c>
      <c r="L41" s="4" t="s">
        <v>31</v>
      </c>
      <c r="M41" s="4" t="s">
        <v>464</v>
      </c>
      <c r="N41" s="17">
        <v>83.0</v>
      </c>
      <c r="O41" s="21">
        <v>8.5</v>
      </c>
      <c r="P41" s="22">
        <v>707806.0</v>
      </c>
      <c r="Q41" s="4" t="s">
        <v>465</v>
      </c>
      <c r="R41" s="4" t="s">
        <v>34</v>
      </c>
      <c r="S41" s="24">
        <v>37812.0</v>
      </c>
      <c r="T41" s="23">
        <v>9.68483777E8</v>
      </c>
      <c r="U41" s="4" t="s">
        <v>466</v>
      </c>
      <c r="V41" s="25" t="s">
        <v>467</v>
      </c>
      <c r="W41" s="4"/>
      <c r="X41" s="4" t="s">
        <v>468</v>
      </c>
      <c r="Y41" s="17">
        <f t="shared" si="2"/>
        <v>1</v>
      </c>
      <c r="Z41" s="4"/>
      <c r="AA41" s="4"/>
    </row>
    <row r="42">
      <c r="A42" s="20">
        <v>41.0</v>
      </c>
      <c r="B42" s="4" t="s">
        <v>469</v>
      </c>
      <c r="C42" s="20">
        <v>2006.0</v>
      </c>
      <c r="D42" s="4" t="s">
        <v>470</v>
      </c>
      <c r="E42" s="20">
        <v>130.0</v>
      </c>
      <c r="F42" s="4" t="s">
        <v>471</v>
      </c>
      <c r="G42" s="4" t="s">
        <v>64</v>
      </c>
      <c r="H42" s="4" t="s">
        <v>472</v>
      </c>
      <c r="I42" s="4" t="s">
        <v>473</v>
      </c>
      <c r="J42" s="4" t="s">
        <v>474</v>
      </c>
      <c r="K42" s="4" t="s">
        <v>30</v>
      </c>
      <c r="L42" s="4" t="s">
        <v>69</v>
      </c>
      <c r="M42" s="4" t="s">
        <v>475</v>
      </c>
      <c r="N42" s="17">
        <v>66.0</v>
      </c>
      <c r="O42" s="21">
        <v>8.5</v>
      </c>
      <c r="P42" s="22">
        <v>922672.0</v>
      </c>
      <c r="Q42" s="4" t="s">
        <v>476</v>
      </c>
      <c r="R42" s="4" t="s">
        <v>34</v>
      </c>
      <c r="S42" s="4" t="s">
        <v>477</v>
      </c>
      <c r="T42" s="23">
        <v>1.09676311E8</v>
      </c>
      <c r="U42" s="4" t="s">
        <v>478</v>
      </c>
      <c r="V42" s="25" t="s">
        <v>479</v>
      </c>
      <c r="W42" s="4"/>
      <c r="X42" s="4" t="s">
        <v>480</v>
      </c>
      <c r="Y42" s="17">
        <f t="shared" si="2"/>
        <v>2</v>
      </c>
      <c r="Z42" s="47">
        <v>5.1278571497E8</v>
      </c>
      <c r="AA42" s="47"/>
    </row>
    <row r="43" hidden="1">
      <c r="A43" s="20">
        <v>42.0</v>
      </c>
      <c r="B43" s="4" t="s">
        <v>481</v>
      </c>
      <c r="C43" s="20">
        <v>1979.0</v>
      </c>
      <c r="D43" s="4" t="s">
        <v>482</v>
      </c>
      <c r="E43" s="20">
        <v>153.0</v>
      </c>
      <c r="F43" s="4" t="s">
        <v>290</v>
      </c>
      <c r="G43" s="4" t="s">
        <v>40</v>
      </c>
      <c r="H43" s="4" t="s">
        <v>483</v>
      </c>
      <c r="I43" s="4" t="s">
        <v>484</v>
      </c>
      <c r="J43" s="4" t="s">
        <v>485</v>
      </c>
      <c r="K43" s="4" t="s">
        <v>486</v>
      </c>
      <c r="L43" s="4" t="s">
        <v>31</v>
      </c>
      <c r="M43" s="4" t="s">
        <v>487</v>
      </c>
      <c r="N43" s="17">
        <v>90.0</v>
      </c>
      <c r="O43" s="21">
        <v>8.5</v>
      </c>
      <c r="P43" s="22">
        <v>481465.0</v>
      </c>
      <c r="Q43" s="4" t="s">
        <v>488</v>
      </c>
      <c r="R43" s="4" t="s">
        <v>34</v>
      </c>
      <c r="S43" s="4" t="s">
        <v>489</v>
      </c>
      <c r="T43" s="23">
        <v>9.1117471E7</v>
      </c>
      <c r="U43" s="4" t="s">
        <v>201</v>
      </c>
      <c r="V43" s="25" t="s">
        <v>490</v>
      </c>
      <c r="W43" s="4"/>
      <c r="X43" s="4" t="s">
        <v>491</v>
      </c>
      <c r="Y43" s="17">
        <f t="shared" si="2"/>
        <v>1</v>
      </c>
      <c r="Z43" s="4"/>
      <c r="AA43" s="4"/>
    </row>
    <row r="44">
      <c r="A44" s="20">
        <v>43.0</v>
      </c>
      <c r="B44" s="4" t="s">
        <v>492</v>
      </c>
      <c r="C44" s="20">
        <v>2000.0</v>
      </c>
      <c r="D44" s="4" t="s">
        <v>493</v>
      </c>
      <c r="E44" s="20">
        <v>113.0</v>
      </c>
      <c r="F44" s="4" t="s">
        <v>395</v>
      </c>
      <c r="G44" s="4" t="s">
        <v>64</v>
      </c>
      <c r="H44" s="4" t="s">
        <v>494</v>
      </c>
      <c r="I44" s="4" t="s">
        <v>495</v>
      </c>
      <c r="J44" s="4" t="s">
        <v>496</v>
      </c>
      <c r="K44" s="4" t="s">
        <v>30</v>
      </c>
      <c r="L44" s="4" t="s">
        <v>31</v>
      </c>
      <c r="M44" s="4" t="s">
        <v>497</v>
      </c>
      <c r="N44" s="17">
        <v>80.0</v>
      </c>
      <c r="O44" s="21">
        <v>8.5</v>
      </c>
      <c r="P44" s="22">
        <v>909341.0</v>
      </c>
      <c r="Q44" s="4" t="s">
        <v>498</v>
      </c>
      <c r="R44" s="4" t="s">
        <v>34</v>
      </c>
      <c r="S44" s="24">
        <v>36990.0</v>
      </c>
      <c r="T44" s="23">
        <v>3.9723096E7</v>
      </c>
      <c r="U44" s="4" t="s">
        <v>499</v>
      </c>
      <c r="V44" s="25" t="s">
        <v>500</v>
      </c>
      <c r="W44" s="4"/>
      <c r="X44" s="4" t="s">
        <v>501</v>
      </c>
      <c r="Y44" s="17">
        <f t="shared" si="2"/>
        <v>2</v>
      </c>
      <c r="Z44" s="4"/>
      <c r="AA44" s="4"/>
    </row>
    <row r="45" hidden="1">
      <c r="A45" s="20">
        <v>44.0</v>
      </c>
      <c r="B45" s="4" t="s">
        <v>502</v>
      </c>
      <c r="C45" s="20">
        <v>1940.0</v>
      </c>
      <c r="D45" s="24">
        <v>15160.0</v>
      </c>
      <c r="E45" s="20">
        <v>125.0</v>
      </c>
      <c r="F45" s="4" t="s">
        <v>503</v>
      </c>
      <c r="G45" s="4" t="s">
        <v>192</v>
      </c>
      <c r="H45" s="4" t="s">
        <v>192</v>
      </c>
      <c r="I45" s="4" t="s">
        <v>504</v>
      </c>
      <c r="J45" s="4" t="s">
        <v>505</v>
      </c>
      <c r="K45" s="4" t="s">
        <v>506</v>
      </c>
      <c r="L45" s="4" t="s">
        <v>31</v>
      </c>
      <c r="M45" s="4" t="s">
        <v>251</v>
      </c>
      <c r="N45" s="4"/>
      <c r="O45" s="21">
        <v>8.5</v>
      </c>
      <c r="P45" s="22">
        <v>151705.0</v>
      </c>
      <c r="Q45" s="4" t="s">
        <v>507</v>
      </c>
      <c r="R45" s="4" t="s">
        <v>34</v>
      </c>
      <c r="S45" s="24">
        <v>40456.0</v>
      </c>
      <c r="T45" s="23">
        <v>5000000.0</v>
      </c>
      <c r="U45" s="4" t="s">
        <v>82</v>
      </c>
      <c r="V45" s="4"/>
      <c r="W45" s="4"/>
      <c r="X45" s="4" t="s">
        <v>508</v>
      </c>
      <c r="Y45" s="17">
        <f t="shared" si="2"/>
        <v>1</v>
      </c>
      <c r="Z45" s="4"/>
      <c r="AA45" s="4"/>
    </row>
    <row r="46" hidden="1">
      <c r="A46" s="20">
        <v>45.0</v>
      </c>
      <c r="B46" s="4" t="s">
        <v>509</v>
      </c>
      <c r="C46" s="20">
        <v>1950.0</v>
      </c>
      <c r="D46" s="4" t="s">
        <v>510</v>
      </c>
      <c r="E46" s="20">
        <v>110.0</v>
      </c>
      <c r="F46" s="4" t="s">
        <v>511</v>
      </c>
      <c r="G46" s="4" t="s">
        <v>137</v>
      </c>
      <c r="H46" s="4" t="s">
        <v>512</v>
      </c>
      <c r="I46" s="4" t="s">
        <v>513</v>
      </c>
      <c r="J46" s="4" t="s">
        <v>514</v>
      </c>
      <c r="K46" s="4" t="s">
        <v>30</v>
      </c>
      <c r="L46" s="4" t="s">
        <v>31</v>
      </c>
      <c r="M46" s="4" t="s">
        <v>515</v>
      </c>
      <c r="N46" s="4"/>
      <c r="O46" s="21">
        <v>8.5</v>
      </c>
      <c r="P46" s="22">
        <v>151983.0</v>
      </c>
      <c r="Q46" s="4" t="s">
        <v>516</v>
      </c>
      <c r="R46" s="4" t="s">
        <v>34</v>
      </c>
      <c r="S46" s="4" t="s">
        <v>517</v>
      </c>
      <c r="T46" s="23">
        <v>5000000.0</v>
      </c>
      <c r="U46" s="4" t="s">
        <v>47</v>
      </c>
      <c r="V46" s="4"/>
      <c r="W46" s="4"/>
      <c r="X46" s="4" t="s">
        <v>228</v>
      </c>
      <c r="Y46" s="17">
        <f t="shared" si="2"/>
        <v>0</v>
      </c>
      <c r="Z46" s="4"/>
      <c r="AA46" s="4"/>
    </row>
    <row r="47" hidden="1">
      <c r="A47" s="20">
        <v>46.0</v>
      </c>
      <c r="B47" s="4" t="s">
        <v>518</v>
      </c>
      <c r="C47" s="20">
        <v>1979.0</v>
      </c>
      <c r="D47" s="4" t="s">
        <v>519</v>
      </c>
      <c r="E47" s="20">
        <v>117.0</v>
      </c>
      <c r="F47" s="4" t="s">
        <v>520</v>
      </c>
      <c r="G47" s="4" t="s">
        <v>446</v>
      </c>
      <c r="H47" s="4" t="s">
        <v>521</v>
      </c>
      <c r="I47" s="4" t="s">
        <v>522</v>
      </c>
      <c r="J47" s="4" t="s">
        <v>523</v>
      </c>
      <c r="K47" s="4" t="s">
        <v>30</v>
      </c>
      <c r="L47" s="4" t="s">
        <v>524</v>
      </c>
      <c r="M47" s="4" t="s">
        <v>525</v>
      </c>
      <c r="N47" s="17">
        <v>83.0</v>
      </c>
      <c r="O47" s="21">
        <v>8.5</v>
      </c>
      <c r="P47" s="22">
        <v>618222.0</v>
      </c>
      <c r="Q47" s="4" t="s">
        <v>526</v>
      </c>
      <c r="R47" s="4" t="s">
        <v>34</v>
      </c>
      <c r="S47" s="24">
        <v>38139.0</v>
      </c>
      <c r="T47" s="23">
        <v>2.0363063E8</v>
      </c>
      <c r="U47" s="4" t="s">
        <v>135</v>
      </c>
      <c r="V47" s="25" t="s">
        <v>527</v>
      </c>
      <c r="W47" s="4"/>
      <c r="X47" s="4" t="s">
        <v>528</v>
      </c>
      <c r="Y47" s="17">
        <f t="shared" si="2"/>
        <v>2</v>
      </c>
      <c r="Z47" s="4"/>
      <c r="AA47" s="4"/>
    </row>
    <row r="48" hidden="1">
      <c r="A48" s="20">
        <v>47.0</v>
      </c>
      <c r="B48" s="4" t="s">
        <v>529</v>
      </c>
      <c r="C48" s="20">
        <v>1964.0</v>
      </c>
      <c r="D48" s="4" t="s">
        <v>530</v>
      </c>
      <c r="E48" s="20">
        <v>95.0</v>
      </c>
      <c r="F48" s="4" t="s">
        <v>531</v>
      </c>
      <c r="G48" s="4" t="s">
        <v>532</v>
      </c>
      <c r="H48" s="4" t="s">
        <v>533</v>
      </c>
      <c r="I48" s="4" t="s">
        <v>534</v>
      </c>
      <c r="J48" s="4" t="s">
        <v>535</v>
      </c>
      <c r="K48" s="4" t="s">
        <v>536</v>
      </c>
      <c r="L48" s="4" t="s">
        <v>69</v>
      </c>
      <c r="M48" s="4" t="s">
        <v>537</v>
      </c>
      <c r="N48" s="17">
        <v>96.0</v>
      </c>
      <c r="O48" s="21">
        <v>8.5</v>
      </c>
      <c r="P48" s="22">
        <v>367328.0</v>
      </c>
      <c r="Q48" s="4" t="s">
        <v>538</v>
      </c>
      <c r="R48" s="4" t="s">
        <v>34</v>
      </c>
      <c r="S48" s="24">
        <v>38028.0</v>
      </c>
      <c r="T48" s="23">
        <v>9440272.0</v>
      </c>
      <c r="U48" s="4" t="s">
        <v>539</v>
      </c>
      <c r="V48" s="4"/>
      <c r="W48" s="4"/>
      <c r="X48" s="4" t="s">
        <v>540</v>
      </c>
      <c r="Y48" s="17">
        <f t="shared" si="2"/>
        <v>2</v>
      </c>
      <c r="Z48" s="4"/>
      <c r="AA48" s="4"/>
    </row>
    <row r="49" hidden="1">
      <c r="A49" s="20">
        <v>48.0</v>
      </c>
      <c r="B49" s="4" t="s">
        <v>541</v>
      </c>
      <c r="C49" s="20">
        <v>1957.0</v>
      </c>
      <c r="D49" s="24">
        <v>20831.0</v>
      </c>
      <c r="E49" s="20">
        <v>88.0</v>
      </c>
      <c r="F49" s="4" t="s">
        <v>290</v>
      </c>
      <c r="G49" s="4" t="s">
        <v>532</v>
      </c>
      <c r="H49" s="4" t="s">
        <v>542</v>
      </c>
      <c r="I49" s="4" t="s">
        <v>543</v>
      </c>
      <c r="J49" s="4" t="s">
        <v>544</v>
      </c>
      <c r="K49" s="4" t="s">
        <v>545</v>
      </c>
      <c r="L49" s="4" t="s">
        <v>31</v>
      </c>
      <c r="M49" s="4" t="s">
        <v>546</v>
      </c>
      <c r="N49" s="4"/>
      <c r="O49" s="21">
        <v>8.5</v>
      </c>
      <c r="P49" s="22">
        <v>132224.0</v>
      </c>
      <c r="Q49" s="4" t="s">
        <v>547</v>
      </c>
      <c r="R49" s="4" t="s">
        <v>34</v>
      </c>
      <c r="S49" s="4" t="s">
        <v>548</v>
      </c>
      <c r="T49" s="23">
        <v>1000000.0</v>
      </c>
      <c r="U49" s="4" t="s">
        <v>201</v>
      </c>
      <c r="V49" s="4"/>
      <c r="W49" s="4"/>
      <c r="X49" s="4" t="s">
        <v>549</v>
      </c>
      <c r="Y49" s="17">
        <f t="shared" si="2"/>
        <v>1</v>
      </c>
      <c r="Z49" s="4"/>
      <c r="AA49" s="4"/>
    </row>
    <row r="50" hidden="1">
      <c r="A50" s="20">
        <v>49.0</v>
      </c>
      <c r="B50" s="4" t="s">
        <v>550</v>
      </c>
      <c r="C50" s="20">
        <v>2012.0</v>
      </c>
      <c r="D50" s="4" t="s">
        <v>551</v>
      </c>
      <c r="E50" s="20">
        <v>165.0</v>
      </c>
      <c r="F50" s="4" t="s">
        <v>552</v>
      </c>
      <c r="G50" s="4" t="s">
        <v>115</v>
      </c>
      <c r="H50" s="4" t="s">
        <v>115</v>
      </c>
      <c r="I50" s="4" t="s">
        <v>553</v>
      </c>
      <c r="J50" s="4" t="s">
        <v>554</v>
      </c>
      <c r="K50" s="4" t="s">
        <v>555</v>
      </c>
      <c r="L50" s="4" t="s">
        <v>31</v>
      </c>
      <c r="M50" s="4" t="s">
        <v>556</v>
      </c>
      <c r="N50" s="17">
        <v>81.0</v>
      </c>
      <c r="O50" s="21">
        <v>8.4</v>
      </c>
      <c r="P50" s="22">
        <v>1047465.0</v>
      </c>
      <c r="Q50" s="4" t="s">
        <v>557</v>
      </c>
      <c r="R50" s="4" t="s">
        <v>34</v>
      </c>
      <c r="S50" s="4" t="s">
        <v>558</v>
      </c>
      <c r="T50" s="23">
        <v>4.25368238E8</v>
      </c>
      <c r="U50" s="4" t="s">
        <v>559</v>
      </c>
      <c r="V50" s="25" t="s">
        <v>560</v>
      </c>
      <c r="W50" s="4"/>
      <c r="X50" s="4" t="s">
        <v>561</v>
      </c>
      <c r="Y50" s="17">
        <f t="shared" si="2"/>
        <v>1</v>
      </c>
      <c r="Z50" s="4"/>
      <c r="AA50" s="4"/>
    </row>
    <row r="51" hidden="1">
      <c r="A51" s="20">
        <v>50.0</v>
      </c>
      <c r="B51" s="4" t="s">
        <v>562</v>
      </c>
      <c r="C51" s="20">
        <v>1980.0</v>
      </c>
      <c r="D51" s="4" t="s">
        <v>563</v>
      </c>
      <c r="E51" s="20">
        <v>146.0</v>
      </c>
      <c r="F51" s="4" t="s">
        <v>564</v>
      </c>
      <c r="G51" s="4" t="s">
        <v>532</v>
      </c>
      <c r="H51" s="4" t="s">
        <v>565</v>
      </c>
      <c r="I51" s="4" t="s">
        <v>566</v>
      </c>
      <c r="J51" s="4" t="s">
        <v>567</v>
      </c>
      <c r="K51" s="4" t="s">
        <v>30</v>
      </c>
      <c r="L51" s="4" t="s">
        <v>524</v>
      </c>
      <c r="M51" s="4" t="s">
        <v>568</v>
      </c>
      <c r="N51" s="17">
        <v>61.0</v>
      </c>
      <c r="O51" s="21">
        <v>8.4</v>
      </c>
      <c r="P51" s="22">
        <v>664418.0</v>
      </c>
      <c r="Q51" s="4" t="s">
        <v>569</v>
      </c>
      <c r="R51" s="4" t="s">
        <v>34</v>
      </c>
      <c r="S51" s="4" t="s">
        <v>570</v>
      </c>
      <c r="T51" s="23">
        <v>4.4017374E7</v>
      </c>
      <c r="U51" s="4" t="s">
        <v>180</v>
      </c>
      <c r="V51" s="4"/>
      <c r="W51" s="4"/>
      <c r="X51" s="4" t="s">
        <v>571</v>
      </c>
      <c r="Y51" s="17">
        <f t="shared" si="2"/>
        <v>1</v>
      </c>
      <c r="Z51" s="4"/>
      <c r="AA51" s="4"/>
    </row>
    <row r="52" hidden="1">
      <c r="A52" s="20">
        <v>51.0</v>
      </c>
      <c r="B52" s="4" t="s">
        <v>572</v>
      </c>
      <c r="C52" s="20">
        <v>1957.0</v>
      </c>
      <c r="D52" s="24">
        <v>21338.0</v>
      </c>
      <c r="E52" s="20">
        <v>116.0</v>
      </c>
      <c r="F52" s="4" t="s">
        <v>237</v>
      </c>
      <c r="G52" s="4" t="s">
        <v>137</v>
      </c>
      <c r="H52" s="4" t="s">
        <v>573</v>
      </c>
      <c r="I52" s="4" t="s">
        <v>574</v>
      </c>
      <c r="J52" s="4" t="s">
        <v>575</v>
      </c>
      <c r="K52" s="4" t="s">
        <v>576</v>
      </c>
      <c r="L52" s="4" t="s">
        <v>31</v>
      </c>
      <c r="M52" s="4" t="s">
        <v>577</v>
      </c>
      <c r="N52" s="4"/>
      <c r="O52" s="21">
        <v>8.4</v>
      </c>
      <c r="P52" s="22">
        <v>70915.0</v>
      </c>
      <c r="Q52" s="4" t="s">
        <v>578</v>
      </c>
      <c r="R52" s="4" t="s">
        <v>34</v>
      </c>
      <c r="S52" s="24">
        <v>37207.0</v>
      </c>
      <c r="T52" s="23">
        <v>8175000.0</v>
      </c>
      <c r="U52" s="4" t="s">
        <v>579</v>
      </c>
      <c r="V52" s="4"/>
      <c r="W52" s="4"/>
      <c r="X52" s="4" t="s">
        <v>580</v>
      </c>
      <c r="Y52" s="17">
        <f t="shared" si="2"/>
        <v>2</v>
      </c>
      <c r="Z52" s="4"/>
      <c r="AA52" s="4"/>
    </row>
    <row r="53">
      <c r="A53" s="20">
        <v>52.0</v>
      </c>
      <c r="B53" s="4" t="s">
        <v>581</v>
      </c>
      <c r="C53" s="20">
        <v>2012.0</v>
      </c>
      <c r="D53" s="4" t="s">
        <v>582</v>
      </c>
      <c r="E53" s="20">
        <v>164.0</v>
      </c>
      <c r="F53" s="4" t="s">
        <v>583</v>
      </c>
      <c r="G53" s="4" t="s">
        <v>64</v>
      </c>
      <c r="H53" s="4" t="s">
        <v>65</v>
      </c>
      <c r="I53" s="4" t="s">
        <v>584</v>
      </c>
      <c r="J53" s="4" t="s">
        <v>585</v>
      </c>
      <c r="K53" s="4" t="s">
        <v>586</v>
      </c>
      <c r="L53" s="4" t="s">
        <v>524</v>
      </c>
      <c r="M53" s="4" t="s">
        <v>587</v>
      </c>
      <c r="N53" s="17">
        <v>78.0</v>
      </c>
      <c r="O53" s="21">
        <v>8.5</v>
      </c>
      <c r="P53" s="22">
        <v>1228378.0</v>
      </c>
      <c r="Q53" s="4" t="s">
        <v>588</v>
      </c>
      <c r="R53" s="4" t="s">
        <v>34</v>
      </c>
      <c r="S53" s="24">
        <v>40980.0</v>
      </c>
      <c r="T53" s="23">
        <v>1.081041287E9</v>
      </c>
      <c r="U53" s="4" t="s">
        <v>180</v>
      </c>
      <c r="V53" s="25" t="s">
        <v>589</v>
      </c>
      <c r="W53" s="4"/>
      <c r="X53" s="4" t="s">
        <v>590</v>
      </c>
      <c r="Y53" s="17">
        <f t="shared" si="2"/>
        <v>1</v>
      </c>
      <c r="Z53" s="13" t="s">
        <v>2337</v>
      </c>
      <c r="AA53" s="13"/>
    </row>
    <row r="54" hidden="1">
      <c r="A54" s="20">
        <v>53.0</v>
      </c>
      <c r="B54" s="4" t="s">
        <v>591</v>
      </c>
      <c r="C54" s="20">
        <v>2008.0</v>
      </c>
      <c r="D54" s="4" t="s">
        <v>592</v>
      </c>
      <c r="E54" s="20">
        <v>98.0</v>
      </c>
      <c r="F54" s="4" t="s">
        <v>593</v>
      </c>
      <c r="G54" s="4" t="s">
        <v>84</v>
      </c>
      <c r="H54" s="4" t="s">
        <v>594</v>
      </c>
      <c r="I54" s="4" t="s">
        <v>595</v>
      </c>
      <c r="J54" s="4" t="s">
        <v>596</v>
      </c>
      <c r="K54" s="4" t="s">
        <v>30</v>
      </c>
      <c r="L54" s="4" t="s">
        <v>31</v>
      </c>
      <c r="M54" s="4" t="s">
        <v>597</v>
      </c>
      <c r="N54" s="17">
        <v>94.0</v>
      </c>
      <c r="O54" s="21">
        <v>8.4</v>
      </c>
      <c r="P54" s="22">
        <v>782275.0</v>
      </c>
      <c r="Q54" s="4" t="s">
        <v>598</v>
      </c>
      <c r="R54" s="4" t="s">
        <v>34</v>
      </c>
      <c r="S54" s="4" t="s">
        <v>599</v>
      </c>
      <c r="T54" s="23">
        <v>5.2131186E8</v>
      </c>
      <c r="U54" s="4" t="s">
        <v>600</v>
      </c>
      <c r="V54" s="25" t="s">
        <v>601</v>
      </c>
      <c r="W54" s="4"/>
      <c r="X54" s="4" t="s">
        <v>602</v>
      </c>
      <c r="Y54" s="17">
        <f t="shared" si="2"/>
        <v>1</v>
      </c>
      <c r="Z54" s="4"/>
      <c r="AA54" s="4"/>
    </row>
    <row r="55" hidden="1">
      <c r="A55" s="20">
        <v>54.0</v>
      </c>
      <c r="B55" s="4" t="s">
        <v>603</v>
      </c>
      <c r="C55" s="20">
        <v>1999.0</v>
      </c>
      <c r="D55" s="24">
        <v>36170.0</v>
      </c>
      <c r="E55" s="20">
        <v>122.0</v>
      </c>
      <c r="F55" s="4" t="s">
        <v>604</v>
      </c>
      <c r="G55" s="4" t="s">
        <v>605</v>
      </c>
      <c r="H55" s="4" t="s">
        <v>606</v>
      </c>
      <c r="I55" s="4" t="s">
        <v>607</v>
      </c>
      <c r="J55" s="4" t="s">
        <v>608</v>
      </c>
      <c r="K55" s="4" t="s">
        <v>30</v>
      </c>
      <c r="L55" s="4" t="s">
        <v>31</v>
      </c>
      <c r="M55" s="4" t="s">
        <v>609</v>
      </c>
      <c r="N55" s="17">
        <v>86.0</v>
      </c>
      <c r="O55" s="21">
        <v>8.4</v>
      </c>
      <c r="P55" s="22">
        <v>881549.0</v>
      </c>
      <c r="Q55" s="4" t="s">
        <v>610</v>
      </c>
      <c r="R55" s="4" t="s">
        <v>34</v>
      </c>
      <c r="S55" s="24">
        <v>37288.0</v>
      </c>
      <c r="T55" s="23">
        <v>3.56296601E8</v>
      </c>
      <c r="U55" s="4" t="s">
        <v>611</v>
      </c>
      <c r="V55" s="25" t="s">
        <v>612</v>
      </c>
      <c r="W55" s="4"/>
      <c r="X55" s="4" t="s">
        <v>613</v>
      </c>
      <c r="Y55" s="17">
        <f t="shared" si="2"/>
        <v>1</v>
      </c>
      <c r="Z55" s="4"/>
      <c r="AA55" s="4"/>
    </row>
    <row r="56" hidden="1">
      <c r="A56" s="20">
        <v>55.0</v>
      </c>
      <c r="B56" s="4" t="s">
        <v>614</v>
      </c>
      <c r="C56" s="20">
        <v>1984.0</v>
      </c>
      <c r="D56" s="24">
        <v>30687.0</v>
      </c>
      <c r="E56" s="20">
        <v>229.0</v>
      </c>
      <c r="F56" s="4" t="s">
        <v>25</v>
      </c>
      <c r="G56" s="4" t="s">
        <v>615</v>
      </c>
      <c r="H56" s="4" t="s">
        <v>616</v>
      </c>
      <c r="I56" s="4" t="s">
        <v>617</v>
      </c>
      <c r="J56" s="4" t="s">
        <v>618</v>
      </c>
      <c r="K56" s="4" t="s">
        <v>282</v>
      </c>
      <c r="L56" s="4" t="s">
        <v>619</v>
      </c>
      <c r="M56" s="4" t="s">
        <v>620</v>
      </c>
      <c r="N56" s="4"/>
      <c r="O56" s="21">
        <v>8.4</v>
      </c>
      <c r="P56" s="22">
        <v>239391.0</v>
      </c>
      <c r="Q56" s="4" t="s">
        <v>621</v>
      </c>
      <c r="R56" s="4" t="s">
        <v>34</v>
      </c>
      <c r="S56" s="24">
        <v>37900.0</v>
      </c>
      <c r="T56" s="23">
        <v>5321508.0</v>
      </c>
      <c r="U56" s="4" t="s">
        <v>622</v>
      </c>
      <c r="V56" s="4"/>
      <c r="W56" s="4"/>
      <c r="X56" s="4" t="s">
        <v>623</v>
      </c>
      <c r="Y56" s="17">
        <f t="shared" si="2"/>
        <v>3</v>
      </c>
      <c r="Z56" s="4"/>
      <c r="AA56" s="4"/>
    </row>
    <row r="57" hidden="1">
      <c r="A57" s="20">
        <v>56.0</v>
      </c>
      <c r="B57" s="4" t="s">
        <v>624</v>
      </c>
      <c r="C57" s="20">
        <v>1986.0</v>
      </c>
      <c r="D57" s="4" t="s">
        <v>625</v>
      </c>
      <c r="E57" s="20">
        <v>137.0</v>
      </c>
      <c r="F57" s="4" t="s">
        <v>174</v>
      </c>
      <c r="G57" s="4" t="s">
        <v>424</v>
      </c>
      <c r="H57" s="4" t="s">
        <v>626</v>
      </c>
      <c r="I57" s="4" t="s">
        <v>627</v>
      </c>
      <c r="J57" s="4" t="s">
        <v>628</v>
      </c>
      <c r="K57" s="4" t="s">
        <v>30</v>
      </c>
      <c r="L57" s="4" t="s">
        <v>69</v>
      </c>
      <c r="M57" s="4" t="s">
        <v>629</v>
      </c>
      <c r="N57" s="17">
        <v>87.0</v>
      </c>
      <c r="O57" s="21">
        <v>8.4</v>
      </c>
      <c r="P57" s="22">
        <v>529034.0</v>
      </c>
      <c r="Q57" s="4" t="s">
        <v>630</v>
      </c>
      <c r="R57" s="4" t="s">
        <v>34</v>
      </c>
      <c r="S57" s="24">
        <v>36166.0</v>
      </c>
      <c r="T57" s="23">
        <v>1.31060248E8</v>
      </c>
      <c r="U57" s="4" t="s">
        <v>631</v>
      </c>
      <c r="V57" s="4"/>
      <c r="W57" s="4"/>
      <c r="X57" s="4" t="s">
        <v>162</v>
      </c>
      <c r="Y57" s="17">
        <f t="shared" si="2"/>
        <v>0</v>
      </c>
      <c r="Z57" s="4"/>
      <c r="AA57" s="4"/>
    </row>
    <row r="58" hidden="1">
      <c r="A58" s="20">
        <v>57.0</v>
      </c>
      <c r="B58" s="4" t="s">
        <v>632</v>
      </c>
      <c r="C58" s="20">
        <v>1941.0</v>
      </c>
      <c r="D58" s="24">
        <v>15105.0</v>
      </c>
      <c r="E58" s="20">
        <v>119.0</v>
      </c>
      <c r="F58" s="4" t="s">
        <v>633</v>
      </c>
      <c r="G58" s="4" t="s">
        <v>634</v>
      </c>
      <c r="H58" s="4" t="s">
        <v>635</v>
      </c>
      <c r="I58" s="4" t="s">
        <v>636</v>
      </c>
      <c r="J58" s="4" t="s">
        <v>637</v>
      </c>
      <c r="K58" s="4" t="s">
        <v>30</v>
      </c>
      <c r="L58" s="4" t="s">
        <v>31</v>
      </c>
      <c r="M58" s="4" t="s">
        <v>638</v>
      </c>
      <c r="N58" s="17">
        <v>100.0</v>
      </c>
      <c r="O58" s="21">
        <v>8.4</v>
      </c>
      <c r="P58" s="22">
        <v>318781.0</v>
      </c>
      <c r="Q58" s="4" t="s">
        <v>639</v>
      </c>
      <c r="R58" s="4" t="s">
        <v>34</v>
      </c>
      <c r="S58" s="4" t="s">
        <v>640</v>
      </c>
      <c r="T58" s="23">
        <v>1585634.0</v>
      </c>
      <c r="U58" s="4" t="s">
        <v>641</v>
      </c>
      <c r="V58" s="4"/>
      <c r="W58" s="4"/>
      <c r="X58" s="4" t="s">
        <v>642</v>
      </c>
      <c r="Y58" s="17">
        <f t="shared" si="2"/>
        <v>2</v>
      </c>
      <c r="Z58" s="4"/>
      <c r="AA58" s="4"/>
    </row>
    <row r="59" hidden="1">
      <c r="A59" s="20">
        <v>58.0</v>
      </c>
      <c r="B59" s="4" t="s">
        <v>643</v>
      </c>
      <c r="C59" s="20">
        <v>1959.0</v>
      </c>
      <c r="D59" s="4" t="s">
        <v>644</v>
      </c>
      <c r="E59" s="20">
        <v>136.0</v>
      </c>
      <c r="F59" s="4" t="s">
        <v>645</v>
      </c>
      <c r="G59" s="4" t="s">
        <v>74</v>
      </c>
      <c r="H59" s="4" t="s">
        <v>646</v>
      </c>
      <c r="I59" s="4" t="s">
        <v>647</v>
      </c>
      <c r="J59" s="4" t="s">
        <v>648</v>
      </c>
      <c r="K59" s="4" t="s">
        <v>30</v>
      </c>
      <c r="L59" s="4" t="s">
        <v>31</v>
      </c>
      <c r="M59" s="4" t="s">
        <v>649</v>
      </c>
      <c r="N59" s="4"/>
      <c r="O59" s="21">
        <v>8.4</v>
      </c>
      <c r="P59" s="22">
        <v>235871.0</v>
      </c>
      <c r="Q59" s="4" t="s">
        <v>650</v>
      </c>
      <c r="R59" s="4" t="s">
        <v>34</v>
      </c>
      <c r="S59" s="4" t="s">
        <v>651</v>
      </c>
      <c r="T59" s="23">
        <v>1.3275E7</v>
      </c>
      <c r="U59" s="4" t="s">
        <v>652</v>
      </c>
      <c r="V59" s="4"/>
      <c r="W59" s="4"/>
      <c r="X59" s="4" t="s">
        <v>653</v>
      </c>
      <c r="Y59" s="17">
        <f t="shared" si="2"/>
        <v>1</v>
      </c>
      <c r="Z59" s="4"/>
      <c r="AA59" s="4"/>
    </row>
    <row r="60" hidden="1">
      <c r="A60" s="20">
        <v>59.0</v>
      </c>
      <c r="B60" s="4" t="s">
        <v>654</v>
      </c>
      <c r="C60" s="20">
        <v>1958.0</v>
      </c>
      <c r="D60" s="4" t="s">
        <v>655</v>
      </c>
      <c r="E60" s="20">
        <v>128.0</v>
      </c>
      <c r="F60" s="4" t="s">
        <v>656</v>
      </c>
      <c r="G60" s="4" t="s">
        <v>74</v>
      </c>
      <c r="H60" s="4" t="s">
        <v>657</v>
      </c>
      <c r="I60" s="4" t="s">
        <v>658</v>
      </c>
      <c r="J60" s="4" t="s">
        <v>659</v>
      </c>
      <c r="K60" s="4" t="s">
        <v>30</v>
      </c>
      <c r="L60" s="4" t="s">
        <v>31</v>
      </c>
      <c r="M60" s="4" t="s">
        <v>660</v>
      </c>
      <c r="N60" s="4"/>
      <c r="O60" s="21">
        <v>8.4</v>
      </c>
      <c r="P60" s="22">
        <v>272500.0</v>
      </c>
      <c r="Q60" s="4" t="s">
        <v>661</v>
      </c>
      <c r="R60" s="4" t="s">
        <v>34</v>
      </c>
      <c r="S60" s="4" t="s">
        <v>432</v>
      </c>
      <c r="T60" s="23">
        <v>7000000.0</v>
      </c>
      <c r="U60" s="4" t="s">
        <v>47</v>
      </c>
      <c r="V60" s="4"/>
      <c r="W60" s="4"/>
      <c r="X60" s="4" t="s">
        <v>424</v>
      </c>
      <c r="Y60" s="17">
        <f t="shared" si="2"/>
        <v>3</v>
      </c>
      <c r="Z60" s="4"/>
      <c r="AA60" s="4"/>
    </row>
    <row r="61" hidden="1">
      <c r="A61" s="20">
        <v>60.0</v>
      </c>
      <c r="B61" s="4" t="s">
        <v>662</v>
      </c>
      <c r="C61" s="20">
        <v>1983.0</v>
      </c>
      <c r="D61" s="4" t="s">
        <v>663</v>
      </c>
      <c r="E61" s="20">
        <v>131.0</v>
      </c>
      <c r="F61" s="4" t="s">
        <v>161</v>
      </c>
      <c r="G61" s="4" t="s">
        <v>664</v>
      </c>
      <c r="H61" s="4" t="s">
        <v>665</v>
      </c>
      <c r="I61" s="4" t="s">
        <v>164</v>
      </c>
      <c r="J61" s="4" t="s">
        <v>666</v>
      </c>
      <c r="K61" s="4" t="s">
        <v>30</v>
      </c>
      <c r="L61" s="4" t="s">
        <v>31</v>
      </c>
      <c r="M61" s="4" t="s">
        <v>667</v>
      </c>
      <c r="N61" s="17">
        <v>53.0</v>
      </c>
      <c r="O61" s="21">
        <v>8.4</v>
      </c>
      <c r="P61" s="22">
        <v>747275.0</v>
      </c>
      <c r="Q61" s="4" t="s">
        <v>668</v>
      </c>
      <c r="R61" s="4" t="s">
        <v>34</v>
      </c>
      <c r="S61" s="24">
        <v>39060.0</v>
      </c>
      <c r="T61" s="23">
        <v>4.75106177E8</v>
      </c>
      <c r="U61" s="4" t="s">
        <v>169</v>
      </c>
      <c r="V61" s="25" t="s">
        <v>669</v>
      </c>
      <c r="W61" s="4"/>
      <c r="X61" s="4" t="s">
        <v>670</v>
      </c>
      <c r="Y61" s="17">
        <f t="shared" si="2"/>
        <v>4</v>
      </c>
      <c r="Z61" s="4"/>
      <c r="AA61" s="4"/>
    </row>
    <row r="62" hidden="1">
      <c r="A62" s="20">
        <v>61.0</v>
      </c>
      <c r="B62" s="4" t="s">
        <v>671</v>
      </c>
      <c r="C62" s="20">
        <v>1995.0</v>
      </c>
      <c r="D62" s="4" t="s">
        <v>672</v>
      </c>
      <c r="E62" s="20">
        <v>178.0</v>
      </c>
      <c r="F62" s="4" t="s">
        <v>86</v>
      </c>
      <c r="G62" s="4" t="s">
        <v>673</v>
      </c>
      <c r="H62" s="4" t="s">
        <v>674</v>
      </c>
      <c r="I62" s="4" t="s">
        <v>675</v>
      </c>
      <c r="J62" s="4" t="s">
        <v>676</v>
      </c>
      <c r="K62" s="4" t="s">
        <v>677</v>
      </c>
      <c r="L62" s="4" t="s">
        <v>31</v>
      </c>
      <c r="M62" s="4" t="s">
        <v>678</v>
      </c>
      <c r="N62" s="17">
        <v>68.0</v>
      </c>
      <c r="O62" s="21">
        <v>8.4</v>
      </c>
      <c r="P62" s="22">
        <v>793897.0</v>
      </c>
      <c r="Q62" s="4" t="s">
        <v>679</v>
      </c>
      <c r="R62" s="4" t="s">
        <v>34</v>
      </c>
      <c r="S62" s="4" t="s">
        <v>651</v>
      </c>
      <c r="T62" s="23">
        <v>2.10409945E8</v>
      </c>
      <c r="U62" s="4" t="s">
        <v>47</v>
      </c>
      <c r="V62" s="4"/>
      <c r="W62" s="4"/>
      <c r="X62" s="4" t="s">
        <v>680</v>
      </c>
      <c r="Y62" s="17">
        <f t="shared" si="2"/>
        <v>2</v>
      </c>
      <c r="Z62" s="4"/>
      <c r="AA62" s="4"/>
    </row>
    <row r="63" hidden="1">
      <c r="A63" s="20">
        <v>62.0</v>
      </c>
      <c r="B63" s="4" t="s">
        <v>681</v>
      </c>
      <c r="C63" s="20">
        <v>1992.0</v>
      </c>
      <c r="D63" s="24">
        <v>33643.0</v>
      </c>
      <c r="E63" s="20">
        <v>99.0</v>
      </c>
      <c r="F63" s="4" t="s">
        <v>258</v>
      </c>
      <c r="G63" s="4" t="s">
        <v>115</v>
      </c>
      <c r="H63" s="4" t="s">
        <v>682</v>
      </c>
      <c r="I63" s="4" t="s">
        <v>683</v>
      </c>
      <c r="J63" s="4" t="s">
        <v>684</v>
      </c>
      <c r="K63" s="4" t="s">
        <v>30</v>
      </c>
      <c r="L63" s="4" t="s">
        <v>31</v>
      </c>
      <c r="M63" s="4" t="s">
        <v>685</v>
      </c>
      <c r="N63" s="17">
        <v>78.0</v>
      </c>
      <c r="O63" s="21">
        <v>8.3</v>
      </c>
      <c r="P63" s="22">
        <v>721998.0</v>
      </c>
      <c r="Q63" s="4" t="s">
        <v>686</v>
      </c>
      <c r="R63" s="4" t="s">
        <v>34</v>
      </c>
      <c r="S63" s="24">
        <v>37387.0</v>
      </c>
      <c r="T63" s="23">
        <v>2832029.0</v>
      </c>
      <c r="U63" s="4" t="s">
        <v>123</v>
      </c>
      <c r="V63" s="4"/>
      <c r="W63" s="4"/>
      <c r="X63" s="4" t="s">
        <v>687</v>
      </c>
      <c r="Y63" s="17">
        <f t="shared" si="2"/>
        <v>1</v>
      </c>
      <c r="Z63" s="4"/>
      <c r="AA63" s="4"/>
    </row>
    <row r="64" hidden="1">
      <c r="A64" s="20">
        <v>63.0</v>
      </c>
      <c r="B64" s="4" t="s">
        <v>688</v>
      </c>
      <c r="C64" s="20">
        <v>1944.0</v>
      </c>
      <c r="D64" s="24">
        <v>16230.0</v>
      </c>
      <c r="E64" s="20">
        <v>107.0</v>
      </c>
      <c r="F64" s="4" t="s">
        <v>689</v>
      </c>
      <c r="G64" s="4" t="s">
        <v>137</v>
      </c>
      <c r="H64" s="4" t="s">
        <v>690</v>
      </c>
      <c r="I64" s="4" t="s">
        <v>691</v>
      </c>
      <c r="J64" s="4" t="s">
        <v>692</v>
      </c>
      <c r="K64" s="4" t="s">
        <v>30</v>
      </c>
      <c r="L64" s="4" t="s">
        <v>31</v>
      </c>
      <c r="M64" s="4" t="s">
        <v>693</v>
      </c>
      <c r="N64" s="4"/>
      <c r="O64" s="21">
        <v>8.3</v>
      </c>
      <c r="P64" s="22">
        <v>106914.0</v>
      </c>
      <c r="Q64" s="4" t="s">
        <v>694</v>
      </c>
      <c r="R64" s="4" t="s">
        <v>34</v>
      </c>
      <c r="S64" s="24">
        <v>36809.0</v>
      </c>
      <c r="T64" s="23">
        <v>5720000.0</v>
      </c>
      <c r="U64" s="4" t="s">
        <v>47</v>
      </c>
      <c r="V64" s="4"/>
      <c r="W64" s="4"/>
      <c r="X64" s="4" t="s">
        <v>695</v>
      </c>
      <c r="Y64" s="17">
        <f t="shared" si="2"/>
        <v>2</v>
      </c>
      <c r="Z64" s="4"/>
      <c r="AA64" s="4"/>
    </row>
    <row r="65" hidden="1">
      <c r="A65" s="20">
        <v>64.0</v>
      </c>
      <c r="B65" s="4" t="s">
        <v>696</v>
      </c>
      <c r="C65" s="20">
        <v>2000.0</v>
      </c>
      <c r="D65" s="4" t="s">
        <v>697</v>
      </c>
      <c r="E65" s="20">
        <v>102.0</v>
      </c>
      <c r="F65" s="4" t="s">
        <v>127</v>
      </c>
      <c r="G65" s="4" t="s">
        <v>287</v>
      </c>
      <c r="H65" s="4" t="s">
        <v>698</v>
      </c>
      <c r="I65" s="4" t="s">
        <v>699</v>
      </c>
      <c r="J65" s="4" t="s">
        <v>700</v>
      </c>
      <c r="K65" s="4" t="s">
        <v>30</v>
      </c>
      <c r="L65" s="4" t="s">
        <v>31</v>
      </c>
      <c r="M65" s="4" t="s">
        <v>701</v>
      </c>
      <c r="N65" s="17">
        <v>68.0</v>
      </c>
      <c r="O65" s="21">
        <v>8.4</v>
      </c>
      <c r="P65" s="22">
        <v>618232.0</v>
      </c>
      <c r="Q65" s="4" t="s">
        <v>702</v>
      </c>
      <c r="R65" s="4" t="s">
        <v>34</v>
      </c>
      <c r="S65" s="4" t="s">
        <v>703</v>
      </c>
      <c r="T65" s="23">
        <v>7390108.0</v>
      </c>
      <c r="U65" s="4" t="s">
        <v>704</v>
      </c>
      <c r="V65" s="25" t="s">
        <v>705</v>
      </c>
      <c r="W65" s="4"/>
      <c r="X65" s="4" t="s">
        <v>706</v>
      </c>
      <c r="Y65" s="17">
        <f t="shared" si="2"/>
        <v>1</v>
      </c>
      <c r="Z65" s="4"/>
      <c r="AA65" s="4"/>
    </row>
    <row r="66" hidden="1">
      <c r="A66" s="20">
        <v>65.0</v>
      </c>
      <c r="B66" s="4" t="s">
        <v>707</v>
      </c>
      <c r="C66" s="20">
        <v>1962.0</v>
      </c>
      <c r="D66" s="24">
        <v>22962.0</v>
      </c>
      <c r="E66" s="20">
        <v>216.0</v>
      </c>
      <c r="F66" s="4" t="s">
        <v>708</v>
      </c>
      <c r="G66" s="4" t="s">
        <v>304</v>
      </c>
      <c r="H66" s="4" t="s">
        <v>709</v>
      </c>
      <c r="I66" s="4" t="s">
        <v>710</v>
      </c>
      <c r="J66" s="4" t="s">
        <v>711</v>
      </c>
      <c r="K66" s="4" t="s">
        <v>712</v>
      </c>
      <c r="L66" s="4" t="s">
        <v>524</v>
      </c>
      <c r="M66" s="4" t="s">
        <v>713</v>
      </c>
      <c r="N66" s="17">
        <v>100.0</v>
      </c>
      <c r="O66" s="21">
        <v>8.3</v>
      </c>
      <c r="P66" s="22">
        <v>207765.0</v>
      </c>
      <c r="Q66" s="4" t="s">
        <v>714</v>
      </c>
      <c r="R66" s="4" t="s">
        <v>34</v>
      </c>
      <c r="S66" s="24">
        <v>36954.0</v>
      </c>
      <c r="T66" s="23">
        <v>7.0E7</v>
      </c>
      <c r="U66" s="4" t="s">
        <v>36</v>
      </c>
      <c r="V66" s="4"/>
      <c r="W66" s="4"/>
      <c r="X66" s="4" t="s">
        <v>715</v>
      </c>
      <c r="Y66" s="17">
        <f t="shared" si="2"/>
        <v>2</v>
      </c>
      <c r="Z66" s="4"/>
      <c r="AA66" s="4"/>
    </row>
    <row r="67" hidden="1">
      <c r="A67" s="20">
        <v>66.0</v>
      </c>
      <c r="B67" s="4" t="s">
        <v>716</v>
      </c>
      <c r="C67" s="20">
        <v>1921.0</v>
      </c>
      <c r="D67" s="24">
        <v>7824.0</v>
      </c>
      <c r="E67" s="20">
        <v>68.0</v>
      </c>
      <c r="F67" s="4" t="s">
        <v>328</v>
      </c>
      <c r="G67" s="4" t="s">
        <v>192</v>
      </c>
      <c r="H67" s="4" t="s">
        <v>192</v>
      </c>
      <c r="I67" s="4" t="s">
        <v>717</v>
      </c>
      <c r="J67" s="4" t="s">
        <v>718</v>
      </c>
      <c r="K67" s="4" t="s">
        <v>30</v>
      </c>
      <c r="L67" s="4" t="s">
        <v>31</v>
      </c>
      <c r="M67" s="4" t="s">
        <v>719</v>
      </c>
      <c r="N67" s="4"/>
      <c r="O67" s="21">
        <v>8.3</v>
      </c>
      <c r="P67" s="22">
        <v>76513.0</v>
      </c>
      <c r="Q67" s="4" t="s">
        <v>720</v>
      </c>
      <c r="R67" s="4" t="s">
        <v>34</v>
      </c>
      <c r="S67" s="24">
        <v>38020.0</v>
      </c>
      <c r="T67" s="23">
        <v>2545000.0</v>
      </c>
      <c r="U67" s="4" t="s">
        <v>721</v>
      </c>
      <c r="V67" s="4"/>
      <c r="W67" s="4"/>
      <c r="X67" s="4" t="s">
        <v>722</v>
      </c>
      <c r="Y67" s="17">
        <f t="shared" si="2"/>
        <v>1</v>
      </c>
      <c r="Z67" s="4"/>
      <c r="AA67" s="4"/>
    </row>
    <row r="68" hidden="1">
      <c r="A68" s="20">
        <v>67.0</v>
      </c>
      <c r="B68" s="4" t="s">
        <v>723</v>
      </c>
      <c r="C68" s="20">
        <v>1971.0</v>
      </c>
      <c r="D68" s="24">
        <v>26331.0</v>
      </c>
      <c r="E68" s="20">
        <v>136.0</v>
      </c>
      <c r="F68" s="4" t="s">
        <v>724</v>
      </c>
      <c r="G68" s="4" t="s">
        <v>532</v>
      </c>
      <c r="H68" s="4" t="s">
        <v>725</v>
      </c>
      <c r="I68" s="4" t="s">
        <v>726</v>
      </c>
      <c r="J68" s="4" t="s">
        <v>727</v>
      </c>
      <c r="K68" s="4" t="s">
        <v>30</v>
      </c>
      <c r="L68" s="4" t="s">
        <v>524</v>
      </c>
      <c r="M68" s="4" t="s">
        <v>728</v>
      </c>
      <c r="N68" s="17">
        <v>78.0</v>
      </c>
      <c r="O68" s="21">
        <v>8.3</v>
      </c>
      <c r="P68" s="22">
        <v>601251.0</v>
      </c>
      <c r="Q68" s="4" t="s">
        <v>729</v>
      </c>
      <c r="R68" s="4" t="s">
        <v>34</v>
      </c>
      <c r="S68" s="4" t="s">
        <v>570</v>
      </c>
      <c r="T68" s="23">
        <v>2.6589621E7</v>
      </c>
      <c r="U68" s="4" t="s">
        <v>213</v>
      </c>
      <c r="V68" s="4"/>
      <c r="W68" s="4"/>
      <c r="X68" s="4" t="s">
        <v>730</v>
      </c>
      <c r="Y68" s="17">
        <f t="shared" si="2"/>
        <v>2</v>
      </c>
      <c r="Z68" s="4"/>
      <c r="AA68" s="4"/>
    </row>
    <row r="69" hidden="1">
      <c r="A69" s="20">
        <v>68.0</v>
      </c>
      <c r="B69" s="4" t="s">
        <v>731</v>
      </c>
      <c r="C69" s="20">
        <v>1984.0</v>
      </c>
      <c r="D69" s="4" t="s">
        <v>732</v>
      </c>
      <c r="E69" s="20">
        <v>160.0</v>
      </c>
      <c r="F69" s="4" t="s">
        <v>86</v>
      </c>
      <c r="G69" s="4" t="s">
        <v>195</v>
      </c>
      <c r="H69" s="4" t="s">
        <v>733</v>
      </c>
      <c r="I69" s="4" t="s">
        <v>734</v>
      </c>
      <c r="J69" s="4" t="s">
        <v>735</v>
      </c>
      <c r="K69" s="4" t="s">
        <v>736</v>
      </c>
      <c r="L69" s="4" t="s">
        <v>429</v>
      </c>
      <c r="M69" s="4" t="s">
        <v>737</v>
      </c>
      <c r="N69" s="17">
        <v>93.0</v>
      </c>
      <c r="O69" s="21">
        <v>8.3</v>
      </c>
      <c r="P69" s="22">
        <v>293394.0</v>
      </c>
      <c r="Q69" s="4" t="s">
        <v>738</v>
      </c>
      <c r="R69" s="4" t="s">
        <v>34</v>
      </c>
      <c r="S69" s="4" t="s">
        <v>739</v>
      </c>
      <c r="T69" s="23">
        <v>5.1973029E7</v>
      </c>
      <c r="U69" s="4" t="s">
        <v>180</v>
      </c>
      <c r="V69" s="25" t="s">
        <v>740</v>
      </c>
      <c r="W69" s="4"/>
      <c r="X69" s="4" t="s">
        <v>741</v>
      </c>
      <c r="Y69" s="17">
        <f t="shared" si="2"/>
        <v>1</v>
      </c>
      <c r="Z69" s="4"/>
      <c r="AA69" s="4"/>
    </row>
    <row r="70" hidden="1">
      <c r="A70" s="20">
        <v>69.0</v>
      </c>
      <c r="B70" s="4" t="s">
        <v>742</v>
      </c>
      <c r="C70" s="20">
        <v>1962.0</v>
      </c>
      <c r="D70" s="4" t="s">
        <v>743</v>
      </c>
      <c r="E70" s="20">
        <v>129.0</v>
      </c>
      <c r="F70" s="4" t="s">
        <v>25</v>
      </c>
      <c r="G70" s="4" t="s">
        <v>744</v>
      </c>
      <c r="H70" s="4" t="s">
        <v>745</v>
      </c>
      <c r="I70" s="4" t="s">
        <v>746</v>
      </c>
      <c r="J70" s="4" t="s">
        <v>747</v>
      </c>
      <c r="K70" s="4" t="s">
        <v>30</v>
      </c>
      <c r="L70" s="4" t="s">
        <v>31</v>
      </c>
      <c r="M70" s="4" t="s">
        <v>748</v>
      </c>
      <c r="N70" s="4"/>
      <c r="O70" s="21">
        <v>8.3</v>
      </c>
      <c r="P70" s="22">
        <v>234351.0</v>
      </c>
      <c r="Q70" s="4" t="s">
        <v>749</v>
      </c>
      <c r="R70" s="4" t="s">
        <v>34</v>
      </c>
      <c r="S70" s="4" t="s">
        <v>750</v>
      </c>
      <c r="T70" s="23">
        <v>1.3129846E7</v>
      </c>
      <c r="U70" s="4" t="s">
        <v>751</v>
      </c>
      <c r="V70" s="4"/>
      <c r="W70" s="4"/>
      <c r="X70" s="4" t="s">
        <v>752</v>
      </c>
      <c r="Y70" s="17">
        <f t="shared" si="2"/>
        <v>1</v>
      </c>
      <c r="Z70" s="4"/>
      <c r="AA70" s="4"/>
    </row>
    <row r="71" hidden="1">
      <c r="A71" s="20">
        <v>70.0</v>
      </c>
      <c r="B71" s="4" t="s">
        <v>753</v>
      </c>
      <c r="C71" s="20">
        <v>2004.0</v>
      </c>
      <c r="D71" s="4" t="s">
        <v>754</v>
      </c>
      <c r="E71" s="20">
        <v>108.0</v>
      </c>
      <c r="F71" s="4" t="s">
        <v>755</v>
      </c>
      <c r="G71" s="4" t="s">
        <v>756</v>
      </c>
      <c r="H71" s="4" t="s">
        <v>757</v>
      </c>
      <c r="I71" s="4" t="s">
        <v>758</v>
      </c>
      <c r="J71" s="4" t="s">
        <v>759</v>
      </c>
      <c r="K71" s="4" t="s">
        <v>30</v>
      </c>
      <c r="L71" s="4" t="s">
        <v>31</v>
      </c>
      <c r="M71" s="4" t="s">
        <v>760</v>
      </c>
      <c r="N71" s="17">
        <v>89.0</v>
      </c>
      <c r="O71" s="21">
        <v>8.3</v>
      </c>
      <c r="P71" s="22">
        <v>720117.0</v>
      </c>
      <c r="Q71" s="4" t="s">
        <v>761</v>
      </c>
      <c r="R71" s="4" t="s">
        <v>34</v>
      </c>
      <c r="S71" s="4" t="s">
        <v>762</v>
      </c>
      <c r="T71" s="23">
        <v>7.2258126E7</v>
      </c>
      <c r="U71" s="4" t="s">
        <v>391</v>
      </c>
      <c r="V71" s="25" t="s">
        <v>763</v>
      </c>
      <c r="W71" s="4"/>
      <c r="X71" s="4" t="s">
        <v>764</v>
      </c>
      <c r="Y71" s="17">
        <f t="shared" si="2"/>
        <v>2</v>
      </c>
      <c r="Z71" s="4"/>
      <c r="AA71" s="4"/>
    </row>
    <row r="72" hidden="1">
      <c r="A72" s="20">
        <v>71.0</v>
      </c>
      <c r="B72" s="4" t="s">
        <v>765</v>
      </c>
      <c r="C72" s="20">
        <v>1952.0</v>
      </c>
      <c r="D72" s="24">
        <v>19302.0</v>
      </c>
      <c r="E72" s="20">
        <v>103.0</v>
      </c>
      <c r="F72" s="4" t="s">
        <v>766</v>
      </c>
      <c r="G72" s="4" t="s">
        <v>767</v>
      </c>
      <c r="H72" s="4" t="s">
        <v>768</v>
      </c>
      <c r="I72" s="4" t="s">
        <v>769</v>
      </c>
      <c r="J72" s="4" t="s">
        <v>770</v>
      </c>
      <c r="K72" s="4" t="s">
        <v>30</v>
      </c>
      <c r="L72" s="4" t="s">
        <v>31</v>
      </c>
      <c r="M72" s="4" t="s">
        <v>771</v>
      </c>
      <c r="N72" s="4"/>
      <c r="O72" s="21">
        <v>8.3</v>
      </c>
      <c r="P72" s="22">
        <v>166166.0</v>
      </c>
      <c r="Q72" s="4" t="s">
        <v>772</v>
      </c>
      <c r="R72" s="4" t="s">
        <v>34</v>
      </c>
      <c r="S72" s="4" t="s">
        <v>773</v>
      </c>
      <c r="T72" s="23">
        <v>8819028.0</v>
      </c>
      <c r="U72" s="4" t="s">
        <v>579</v>
      </c>
      <c r="V72" s="25" t="s">
        <v>347</v>
      </c>
      <c r="W72" s="4"/>
      <c r="X72" s="4" t="s">
        <v>774</v>
      </c>
      <c r="Y72" s="17">
        <f t="shared" si="2"/>
        <v>1</v>
      </c>
      <c r="Z72" s="4"/>
      <c r="AA72" s="4"/>
    </row>
    <row r="73" hidden="1">
      <c r="A73" s="20">
        <v>72.0</v>
      </c>
      <c r="B73" s="4" t="s">
        <v>775</v>
      </c>
      <c r="C73" s="20">
        <v>1976.0</v>
      </c>
      <c r="D73" s="24">
        <v>27974.0</v>
      </c>
      <c r="E73" s="20">
        <v>113.0</v>
      </c>
      <c r="F73" s="4" t="s">
        <v>25</v>
      </c>
      <c r="G73" s="4" t="s">
        <v>205</v>
      </c>
      <c r="H73" s="4" t="s">
        <v>776</v>
      </c>
      <c r="I73" s="4" t="s">
        <v>777</v>
      </c>
      <c r="J73" s="4" t="s">
        <v>778</v>
      </c>
      <c r="K73" s="4" t="s">
        <v>428</v>
      </c>
      <c r="L73" s="4" t="s">
        <v>31</v>
      </c>
      <c r="M73" s="4" t="s">
        <v>779</v>
      </c>
      <c r="N73" s="17">
        <v>93.0</v>
      </c>
      <c r="O73" s="21">
        <v>8.3</v>
      </c>
      <c r="P73" s="22">
        <v>549211.0</v>
      </c>
      <c r="Q73" s="4" t="s">
        <v>780</v>
      </c>
      <c r="R73" s="4" t="s">
        <v>34</v>
      </c>
      <c r="S73" s="4" t="s">
        <v>781</v>
      </c>
      <c r="T73" s="23">
        <v>2.8262574E7</v>
      </c>
      <c r="U73" s="4" t="s">
        <v>36</v>
      </c>
      <c r="V73" s="4"/>
      <c r="W73" s="4"/>
      <c r="X73" s="4" t="s">
        <v>782</v>
      </c>
      <c r="Y73" s="17">
        <f t="shared" si="2"/>
        <v>1</v>
      </c>
      <c r="Z73" s="4"/>
      <c r="AA73" s="4"/>
    </row>
    <row r="74" hidden="1">
      <c r="A74" s="20">
        <v>73.0</v>
      </c>
      <c r="B74" s="4" t="s">
        <v>783</v>
      </c>
      <c r="C74" s="20">
        <v>1973.0</v>
      </c>
      <c r="D74" s="4" t="s">
        <v>784</v>
      </c>
      <c r="E74" s="20">
        <v>129.0</v>
      </c>
      <c r="F74" s="4" t="s">
        <v>785</v>
      </c>
      <c r="G74" s="4" t="s">
        <v>540</v>
      </c>
      <c r="H74" s="4" t="s">
        <v>786</v>
      </c>
      <c r="I74" s="4" t="s">
        <v>787</v>
      </c>
      <c r="J74" s="4" t="s">
        <v>788</v>
      </c>
      <c r="K74" s="4" t="s">
        <v>30</v>
      </c>
      <c r="L74" s="4" t="s">
        <v>31</v>
      </c>
      <c r="M74" s="4" t="s">
        <v>789</v>
      </c>
      <c r="N74" s="17">
        <v>80.0</v>
      </c>
      <c r="O74" s="21">
        <v>8.3</v>
      </c>
      <c r="P74" s="22">
        <v>190154.0</v>
      </c>
      <c r="Q74" s="4" t="s">
        <v>790</v>
      </c>
      <c r="R74" s="4" t="s">
        <v>34</v>
      </c>
      <c r="S74" s="24">
        <v>38512.0</v>
      </c>
      <c r="T74" s="23">
        <v>1.596E8</v>
      </c>
      <c r="U74" s="4" t="s">
        <v>94</v>
      </c>
      <c r="V74" s="4"/>
      <c r="W74" s="4"/>
      <c r="X74" s="4" t="s">
        <v>791</v>
      </c>
      <c r="Y74" s="17">
        <f t="shared" si="2"/>
        <v>1</v>
      </c>
      <c r="Z74" s="4"/>
      <c r="AA74" s="4"/>
    </row>
    <row r="75" hidden="1">
      <c r="A75" s="20">
        <v>74.0</v>
      </c>
      <c r="B75" s="4" t="s">
        <v>792</v>
      </c>
      <c r="C75" s="20">
        <v>2010.0</v>
      </c>
      <c r="D75" s="4" t="s">
        <v>793</v>
      </c>
      <c r="E75" s="20">
        <v>103.0</v>
      </c>
      <c r="F75" s="4" t="s">
        <v>794</v>
      </c>
      <c r="G75" s="4" t="s">
        <v>795</v>
      </c>
      <c r="H75" s="4" t="s">
        <v>796</v>
      </c>
      <c r="I75" s="4" t="s">
        <v>797</v>
      </c>
      <c r="J75" s="4" t="s">
        <v>798</v>
      </c>
      <c r="K75" s="4" t="s">
        <v>428</v>
      </c>
      <c r="L75" s="4" t="s">
        <v>31</v>
      </c>
      <c r="M75" s="4" t="s">
        <v>799</v>
      </c>
      <c r="N75" s="17">
        <v>92.0</v>
      </c>
      <c r="O75" s="21">
        <v>8.3</v>
      </c>
      <c r="P75" s="22">
        <v>589975.0</v>
      </c>
      <c r="Q75" s="4" t="s">
        <v>800</v>
      </c>
      <c r="R75" s="4" t="s">
        <v>34</v>
      </c>
      <c r="S75" s="24">
        <v>40220.0</v>
      </c>
      <c r="T75" s="23">
        <v>1.066969703E9</v>
      </c>
      <c r="U75" s="4" t="s">
        <v>600</v>
      </c>
      <c r="V75" s="25" t="s">
        <v>801</v>
      </c>
      <c r="W75" s="4"/>
      <c r="X75" s="4" t="s">
        <v>802</v>
      </c>
      <c r="Y75" s="17">
        <f t="shared" si="2"/>
        <v>2</v>
      </c>
      <c r="Z75" s="4"/>
      <c r="AA75" s="4"/>
    </row>
    <row r="76" hidden="1">
      <c r="A76" s="20">
        <v>75.0</v>
      </c>
      <c r="B76" s="4" t="s">
        <v>803</v>
      </c>
      <c r="C76" s="20">
        <v>1968.0</v>
      </c>
      <c r="D76" s="24">
        <v>25177.0</v>
      </c>
      <c r="E76" s="20">
        <v>149.0</v>
      </c>
      <c r="F76" s="4" t="s">
        <v>804</v>
      </c>
      <c r="G76" s="4" t="s">
        <v>532</v>
      </c>
      <c r="H76" s="4" t="s">
        <v>805</v>
      </c>
      <c r="I76" s="4" t="s">
        <v>806</v>
      </c>
      <c r="J76" s="4" t="s">
        <v>807</v>
      </c>
      <c r="K76" s="4" t="s">
        <v>536</v>
      </c>
      <c r="L76" s="4" t="s">
        <v>524</v>
      </c>
      <c r="M76" s="4" t="s">
        <v>808</v>
      </c>
      <c r="N76" s="17">
        <v>86.0</v>
      </c>
      <c r="O76" s="21">
        <v>8.3</v>
      </c>
      <c r="P76" s="22">
        <v>462767.0</v>
      </c>
      <c r="Q76" s="4" t="s">
        <v>809</v>
      </c>
      <c r="R76" s="4" t="s">
        <v>34</v>
      </c>
      <c r="S76" s="4" t="s">
        <v>810</v>
      </c>
      <c r="T76" s="23">
        <v>5.6954992E7</v>
      </c>
      <c r="U76" s="4" t="s">
        <v>180</v>
      </c>
      <c r="V76" s="4"/>
      <c r="W76" s="4"/>
      <c r="X76" s="4" t="s">
        <v>259</v>
      </c>
      <c r="Y76" s="17">
        <f t="shared" si="2"/>
        <v>0</v>
      </c>
      <c r="Z76" s="4"/>
      <c r="AA76" s="4"/>
    </row>
    <row r="77" hidden="1">
      <c r="A77" s="20">
        <v>76.0</v>
      </c>
      <c r="B77" s="4" t="s">
        <v>811</v>
      </c>
      <c r="C77" s="20">
        <v>1987.0</v>
      </c>
      <c r="D77" s="24">
        <v>32057.0</v>
      </c>
      <c r="E77" s="20">
        <v>116.0</v>
      </c>
      <c r="F77" s="4" t="s">
        <v>290</v>
      </c>
      <c r="G77" s="4" t="s">
        <v>532</v>
      </c>
      <c r="H77" s="4" t="s">
        <v>812</v>
      </c>
      <c r="I77" s="4" t="s">
        <v>813</v>
      </c>
      <c r="J77" s="4" t="s">
        <v>814</v>
      </c>
      <c r="K77" s="4" t="s">
        <v>815</v>
      </c>
      <c r="L77" s="4" t="s">
        <v>524</v>
      </c>
      <c r="M77" s="4" t="s">
        <v>816</v>
      </c>
      <c r="N77" s="17">
        <v>76.0</v>
      </c>
      <c r="O77" s="21">
        <v>8.3</v>
      </c>
      <c r="P77" s="22">
        <v>527053.0</v>
      </c>
      <c r="Q77" s="4" t="s">
        <v>817</v>
      </c>
      <c r="R77" s="4" t="s">
        <v>34</v>
      </c>
      <c r="S77" s="4" t="s">
        <v>570</v>
      </c>
      <c r="T77" s="23">
        <v>4.6357676E7</v>
      </c>
      <c r="U77" s="4" t="s">
        <v>213</v>
      </c>
      <c r="V77" s="4"/>
      <c r="W77" s="4"/>
      <c r="X77" s="4" t="s">
        <v>818</v>
      </c>
      <c r="Y77" s="17">
        <f t="shared" si="2"/>
        <v>2</v>
      </c>
      <c r="Z77" s="4"/>
      <c r="AA77" s="4"/>
    </row>
    <row r="78" hidden="1">
      <c r="A78" s="20">
        <v>77.0</v>
      </c>
      <c r="B78" s="4" t="s">
        <v>819</v>
      </c>
      <c r="C78" s="20">
        <v>2017.0</v>
      </c>
      <c r="D78" s="4" t="s">
        <v>820</v>
      </c>
      <c r="E78" s="20">
        <v>113.0</v>
      </c>
      <c r="F78" s="4" t="s">
        <v>821</v>
      </c>
      <c r="G78" s="4" t="s">
        <v>367</v>
      </c>
      <c r="H78" s="4" t="s">
        <v>367</v>
      </c>
      <c r="I78" s="4" t="s">
        <v>822</v>
      </c>
      <c r="J78" s="4" t="s">
        <v>823</v>
      </c>
      <c r="K78" s="4" t="s">
        <v>30</v>
      </c>
      <c r="L78" s="4" t="s">
        <v>524</v>
      </c>
      <c r="M78" s="4" t="s">
        <v>824</v>
      </c>
      <c r="N78" s="17">
        <v>83.0</v>
      </c>
      <c r="O78" s="21">
        <v>8.5</v>
      </c>
      <c r="P78" s="22">
        <v>2872.0</v>
      </c>
      <c r="Q78" s="4" t="s">
        <v>825</v>
      </c>
      <c r="R78" s="4" t="s">
        <v>34</v>
      </c>
      <c r="S78" s="4"/>
      <c r="T78" s="23">
        <v>2.26945087E8</v>
      </c>
      <c r="U78" s="4" t="s">
        <v>539</v>
      </c>
      <c r="V78" s="25" t="s">
        <v>826</v>
      </c>
      <c r="W78" s="4"/>
      <c r="X78" s="4" t="s">
        <v>827</v>
      </c>
      <c r="Y78" s="17">
        <f t="shared" si="2"/>
        <v>2</v>
      </c>
      <c r="Z78" s="4"/>
      <c r="AA78" s="4"/>
    </row>
    <row r="79" hidden="1">
      <c r="A79" s="20">
        <v>78.0</v>
      </c>
      <c r="B79" s="4" t="s">
        <v>828</v>
      </c>
      <c r="C79" s="20">
        <v>1995.0</v>
      </c>
      <c r="D79" s="4" t="s">
        <v>829</v>
      </c>
      <c r="E79" s="20">
        <v>81.0</v>
      </c>
      <c r="F79" s="4" t="s">
        <v>794</v>
      </c>
      <c r="G79" s="4" t="s">
        <v>774</v>
      </c>
      <c r="H79" s="4" t="s">
        <v>830</v>
      </c>
      <c r="I79" s="4" t="s">
        <v>831</v>
      </c>
      <c r="J79" s="4" t="s">
        <v>832</v>
      </c>
      <c r="K79" s="4" t="s">
        <v>30</v>
      </c>
      <c r="L79" s="4" t="s">
        <v>31</v>
      </c>
      <c r="M79" s="4" t="s">
        <v>833</v>
      </c>
      <c r="N79" s="17">
        <v>95.0</v>
      </c>
      <c r="O79" s="21">
        <v>8.3</v>
      </c>
      <c r="P79" s="22">
        <v>680986.0</v>
      </c>
      <c r="Q79" s="4" t="s">
        <v>834</v>
      </c>
      <c r="R79" s="4" t="s">
        <v>34</v>
      </c>
      <c r="S79" s="4" t="s">
        <v>835</v>
      </c>
      <c r="T79" s="23">
        <v>3.73554033E8</v>
      </c>
      <c r="U79" s="4" t="s">
        <v>466</v>
      </c>
      <c r="V79" s="25" t="s">
        <v>801</v>
      </c>
      <c r="W79" s="4"/>
      <c r="X79" s="4" t="s">
        <v>217</v>
      </c>
      <c r="Y79" s="17">
        <f t="shared" si="2"/>
        <v>0</v>
      </c>
      <c r="Z79" s="4"/>
      <c r="AA79" s="4"/>
    </row>
    <row r="80" hidden="1">
      <c r="A80" s="20">
        <v>79.0</v>
      </c>
      <c r="B80" s="4" t="s">
        <v>836</v>
      </c>
      <c r="C80" s="20">
        <v>2009.0</v>
      </c>
      <c r="D80" s="4" t="s">
        <v>837</v>
      </c>
      <c r="E80" s="20">
        <v>153.0</v>
      </c>
      <c r="F80" s="4" t="s">
        <v>838</v>
      </c>
      <c r="G80" s="4" t="s">
        <v>839</v>
      </c>
      <c r="H80" s="4" t="s">
        <v>115</v>
      </c>
      <c r="I80" s="4" t="s">
        <v>840</v>
      </c>
      <c r="J80" s="4" t="s">
        <v>841</v>
      </c>
      <c r="K80" s="4" t="s">
        <v>555</v>
      </c>
      <c r="L80" s="4" t="s">
        <v>132</v>
      </c>
      <c r="M80" s="4" t="s">
        <v>842</v>
      </c>
      <c r="N80" s="17">
        <v>69.0</v>
      </c>
      <c r="O80" s="21">
        <v>8.3</v>
      </c>
      <c r="P80" s="22">
        <v>969927.0</v>
      </c>
      <c r="Q80" s="4" t="s">
        <v>843</v>
      </c>
      <c r="R80" s="4" t="s">
        <v>34</v>
      </c>
      <c r="S80" s="4" t="s">
        <v>844</v>
      </c>
      <c r="T80" s="23">
        <v>3.21455689E8</v>
      </c>
      <c r="U80" s="4" t="s">
        <v>845</v>
      </c>
      <c r="V80" s="25" t="s">
        <v>846</v>
      </c>
      <c r="W80" s="4"/>
      <c r="X80" s="4" t="s">
        <v>847</v>
      </c>
      <c r="Y80" s="17">
        <f t="shared" si="2"/>
        <v>1</v>
      </c>
      <c r="Z80" s="4"/>
      <c r="AA80" s="4"/>
    </row>
    <row r="81" hidden="1">
      <c r="A81" s="20">
        <v>80.0</v>
      </c>
      <c r="B81" s="4" t="s">
        <v>848</v>
      </c>
      <c r="C81" s="20">
        <v>2000.0</v>
      </c>
      <c r="D81" s="4" t="s">
        <v>849</v>
      </c>
      <c r="E81" s="20">
        <v>102.0</v>
      </c>
      <c r="F81" s="4" t="s">
        <v>850</v>
      </c>
      <c r="G81" s="4" t="s">
        <v>580</v>
      </c>
      <c r="H81" s="4" t="s">
        <v>580</v>
      </c>
      <c r="I81" s="4" t="s">
        <v>851</v>
      </c>
      <c r="J81" s="4" t="s">
        <v>852</v>
      </c>
      <c r="K81" s="4" t="s">
        <v>536</v>
      </c>
      <c r="L81" s="4" t="s">
        <v>524</v>
      </c>
      <c r="M81" s="4" t="s">
        <v>853</v>
      </c>
      <c r="N81" s="17">
        <v>55.0</v>
      </c>
      <c r="O81" s="21">
        <v>8.3</v>
      </c>
      <c r="P81" s="22">
        <v>643205.0</v>
      </c>
      <c r="Q81" s="4" t="s">
        <v>854</v>
      </c>
      <c r="R81" s="4" t="s">
        <v>34</v>
      </c>
      <c r="S81" s="24">
        <v>36957.0</v>
      </c>
      <c r="T81" s="23">
        <v>8.3557872E7</v>
      </c>
      <c r="U81" s="4" t="s">
        <v>36</v>
      </c>
      <c r="V81" s="4"/>
      <c r="W81" s="4"/>
      <c r="X81" s="4" t="s">
        <v>855</v>
      </c>
      <c r="Y81" s="17">
        <f t="shared" si="2"/>
        <v>1</v>
      </c>
      <c r="Z81" s="4"/>
      <c r="AA81" s="4"/>
    </row>
    <row r="82" hidden="1">
      <c r="A82" s="20">
        <v>81.0</v>
      </c>
      <c r="B82" s="4" t="s">
        <v>856</v>
      </c>
      <c r="C82" s="20">
        <v>1960.0</v>
      </c>
      <c r="D82" s="4" t="s">
        <v>857</v>
      </c>
      <c r="E82" s="20">
        <v>125.0</v>
      </c>
      <c r="F82" s="4" t="s">
        <v>149</v>
      </c>
      <c r="G82" s="4" t="s">
        <v>137</v>
      </c>
      <c r="H82" s="4" t="s">
        <v>858</v>
      </c>
      <c r="I82" s="4" t="s">
        <v>859</v>
      </c>
      <c r="J82" s="4" t="s">
        <v>860</v>
      </c>
      <c r="K82" s="4" t="s">
        <v>30</v>
      </c>
      <c r="L82" s="4" t="s">
        <v>31</v>
      </c>
      <c r="M82" s="4" t="s">
        <v>861</v>
      </c>
      <c r="N82" s="4"/>
      <c r="O82" s="21">
        <v>8.3</v>
      </c>
      <c r="P82" s="22">
        <v>119156.0</v>
      </c>
      <c r="Q82" s="4" t="s">
        <v>862</v>
      </c>
      <c r="R82" s="4" t="s">
        <v>34</v>
      </c>
      <c r="S82" s="4" t="s">
        <v>863</v>
      </c>
      <c r="T82" s="23">
        <v>2.46E7</v>
      </c>
      <c r="U82" s="4" t="s">
        <v>201</v>
      </c>
      <c r="V82" s="25" t="s">
        <v>864</v>
      </c>
      <c r="W82" s="4"/>
      <c r="X82" s="4" t="s">
        <v>795</v>
      </c>
      <c r="Y82" s="17">
        <f t="shared" si="2"/>
        <v>1</v>
      </c>
      <c r="Z82" s="4"/>
      <c r="AA82" s="4"/>
    </row>
    <row r="83" hidden="1">
      <c r="A83" s="20">
        <v>82.0</v>
      </c>
      <c r="B83" s="4" t="s">
        <v>865</v>
      </c>
      <c r="C83" s="20">
        <v>1950.0</v>
      </c>
      <c r="D83" s="4" t="s">
        <v>866</v>
      </c>
      <c r="E83" s="20">
        <v>138.0</v>
      </c>
      <c r="F83" s="4" t="s">
        <v>127</v>
      </c>
      <c r="G83" s="4" t="s">
        <v>818</v>
      </c>
      <c r="H83" s="4" t="s">
        <v>867</v>
      </c>
      <c r="I83" s="4" t="s">
        <v>868</v>
      </c>
      <c r="J83" s="4" t="s">
        <v>869</v>
      </c>
      <c r="K83" s="4" t="s">
        <v>354</v>
      </c>
      <c r="L83" s="4" t="s">
        <v>31</v>
      </c>
      <c r="M83" s="4" t="s">
        <v>870</v>
      </c>
      <c r="N83" s="4"/>
      <c r="O83" s="21">
        <v>8.3</v>
      </c>
      <c r="P83" s="22">
        <v>89890.0</v>
      </c>
      <c r="Q83" s="4" t="s">
        <v>871</v>
      </c>
      <c r="R83" s="4" t="s">
        <v>34</v>
      </c>
      <c r="S83" s="24">
        <v>36290.0</v>
      </c>
      <c r="T83" s="23">
        <v>1.612E7</v>
      </c>
      <c r="U83" s="4" t="s">
        <v>135</v>
      </c>
      <c r="V83" s="4"/>
      <c r="W83" s="4"/>
      <c r="X83" s="4" t="s">
        <v>872</v>
      </c>
      <c r="Y83" s="17">
        <f t="shared" si="2"/>
        <v>2</v>
      </c>
      <c r="Z83" s="4"/>
      <c r="AA83" s="4"/>
    </row>
    <row r="84" hidden="1">
      <c r="A84" s="20">
        <v>83.0</v>
      </c>
      <c r="B84" s="4" t="s">
        <v>873</v>
      </c>
      <c r="C84" s="20">
        <v>1975.0</v>
      </c>
      <c r="D84" s="4" t="s">
        <v>874</v>
      </c>
      <c r="E84" s="20">
        <v>91.0</v>
      </c>
      <c r="F84" s="4" t="s">
        <v>875</v>
      </c>
      <c r="G84" s="4" t="s">
        <v>876</v>
      </c>
      <c r="H84" s="4" t="s">
        <v>877</v>
      </c>
      <c r="I84" s="4" t="s">
        <v>878</v>
      </c>
      <c r="J84" s="4" t="s">
        <v>879</v>
      </c>
      <c r="K84" s="4" t="s">
        <v>880</v>
      </c>
      <c r="L84" s="4" t="s">
        <v>881</v>
      </c>
      <c r="M84" s="4" t="s">
        <v>882</v>
      </c>
      <c r="N84" s="17">
        <v>93.0</v>
      </c>
      <c r="O84" s="21">
        <v>8.3</v>
      </c>
      <c r="P84" s="22">
        <v>408671.0</v>
      </c>
      <c r="Q84" s="4" t="s">
        <v>883</v>
      </c>
      <c r="R84" s="4" t="s">
        <v>34</v>
      </c>
      <c r="S84" s="24">
        <v>36350.0</v>
      </c>
      <c r="T84" s="23">
        <v>5028948.0</v>
      </c>
      <c r="U84" s="4" t="s">
        <v>884</v>
      </c>
      <c r="V84" s="4"/>
      <c r="W84" s="4"/>
      <c r="X84" s="4" t="s">
        <v>885</v>
      </c>
      <c r="Y84" s="17">
        <f t="shared" si="2"/>
        <v>1</v>
      </c>
      <c r="Z84" s="4"/>
      <c r="AA84" s="4"/>
    </row>
    <row r="85" hidden="1">
      <c r="A85" s="20">
        <v>84.0</v>
      </c>
      <c r="B85" s="4" t="s">
        <v>886</v>
      </c>
      <c r="C85" s="20">
        <v>1983.0</v>
      </c>
      <c r="D85" s="24">
        <v>30571.0</v>
      </c>
      <c r="E85" s="20">
        <v>170.0</v>
      </c>
      <c r="F85" s="4" t="s">
        <v>25</v>
      </c>
      <c r="G85" s="4" t="s">
        <v>158</v>
      </c>
      <c r="H85" s="4" t="s">
        <v>887</v>
      </c>
      <c r="I85" s="4" t="s">
        <v>888</v>
      </c>
      <c r="J85" s="4" t="s">
        <v>889</v>
      </c>
      <c r="K85" s="4" t="s">
        <v>428</v>
      </c>
      <c r="L85" s="4" t="s">
        <v>31</v>
      </c>
      <c r="M85" s="4" t="s">
        <v>890</v>
      </c>
      <c r="N85" s="17">
        <v>65.0</v>
      </c>
      <c r="O85" s="21">
        <v>8.3</v>
      </c>
      <c r="P85" s="22">
        <v>580090.0</v>
      </c>
      <c r="Q85" s="4" t="s">
        <v>891</v>
      </c>
      <c r="R85" s="4" t="s">
        <v>34</v>
      </c>
      <c r="S85" s="4" t="s">
        <v>892</v>
      </c>
      <c r="T85" s="23">
        <v>4.5598982E7</v>
      </c>
      <c r="U85" s="4" t="s">
        <v>893</v>
      </c>
      <c r="V85" s="4"/>
      <c r="W85" s="4"/>
      <c r="X85" s="4" t="s">
        <v>279</v>
      </c>
      <c r="Y85" s="17">
        <f t="shared" si="2"/>
        <v>0</v>
      </c>
      <c r="Z85" s="4"/>
      <c r="AA85" s="4"/>
    </row>
    <row r="86" hidden="1">
      <c r="A86" s="20">
        <v>85.0</v>
      </c>
      <c r="B86" s="4" t="s">
        <v>894</v>
      </c>
      <c r="C86" s="20">
        <v>1997.0</v>
      </c>
      <c r="D86" s="4" t="s">
        <v>895</v>
      </c>
      <c r="E86" s="20">
        <v>138.0</v>
      </c>
      <c r="F86" s="4" t="s">
        <v>237</v>
      </c>
      <c r="G86" s="4" t="s">
        <v>244</v>
      </c>
      <c r="H86" s="4" t="s">
        <v>896</v>
      </c>
      <c r="I86" s="4" t="s">
        <v>897</v>
      </c>
      <c r="J86" s="4" t="s">
        <v>898</v>
      </c>
      <c r="K86" s="4" t="s">
        <v>30</v>
      </c>
      <c r="L86" s="4" t="s">
        <v>31</v>
      </c>
      <c r="M86" s="4" t="s">
        <v>899</v>
      </c>
      <c r="N86" s="17">
        <v>90.0</v>
      </c>
      <c r="O86" s="21">
        <v>8.3</v>
      </c>
      <c r="P86" s="22">
        <v>441642.0</v>
      </c>
      <c r="Q86" s="4" t="s">
        <v>900</v>
      </c>
      <c r="R86" s="4" t="s">
        <v>34</v>
      </c>
      <c r="S86" s="4" t="s">
        <v>901</v>
      </c>
      <c r="T86" s="23">
        <v>1.2621694E8</v>
      </c>
      <c r="U86" s="4" t="s">
        <v>180</v>
      </c>
      <c r="V86" s="4"/>
      <c r="W86" s="4"/>
      <c r="X86" s="4" t="s">
        <v>902</v>
      </c>
      <c r="Y86" s="17">
        <f t="shared" si="2"/>
        <v>1</v>
      </c>
      <c r="Z86" s="4"/>
      <c r="AA86" s="4"/>
    </row>
    <row r="87" hidden="1">
      <c r="A87" s="20">
        <v>86.0</v>
      </c>
      <c r="B87" s="4" t="s">
        <v>903</v>
      </c>
      <c r="C87" s="20">
        <v>1997.0</v>
      </c>
      <c r="D87" s="24">
        <v>36039.0</v>
      </c>
      <c r="E87" s="20">
        <v>126.0</v>
      </c>
      <c r="F87" s="4" t="s">
        <v>127</v>
      </c>
      <c r="G87" s="4" t="s">
        <v>571</v>
      </c>
      <c r="H87" s="4" t="s">
        <v>904</v>
      </c>
      <c r="I87" s="4" t="s">
        <v>905</v>
      </c>
      <c r="J87" s="4" t="s">
        <v>906</v>
      </c>
      <c r="K87" s="4" t="s">
        <v>30</v>
      </c>
      <c r="L87" s="4" t="s">
        <v>31</v>
      </c>
      <c r="M87" s="4" t="s">
        <v>907</v>
      </c>
      <c r="N87" s="17">
        <v>70.0</v>
      </c>
      <c r="O87" s="21">
        <v>8.3</v>
      </c>
      <c r="P87" s="22">
        <v>659342.0</v>
      </c>
      <c r="Q87" s="4" t="s">
        <v>908</v>
      </c>
      <c r="R87" s="4" t="s">
        <v>34</v>
      </c>
      <c r="S87" s="24">
        <v>36019.0</v>
      </c>
      <c r="T87" s="23">
        <v>2.25933435E8</v>
      </c>
      <c r="U87" s="4" t="s">
        <v>123</v>
      </c>
      <c r="V87" s="25" t="s">
        <v>909</v>
      </c>
      <c r="W87" s="4"/>
      <c r="X87" s="4" t="s">
        <v>205</v>
      </c>
      <c r="Y87" s="17">
        <f t="shared" si="2"/>
        <v>7</v>
      </c>
      <c r="Z87" s="4"/>
      <c r="AA87" s="4"/>
    </row>
    <row r="88" hidden="1">
      <c r="A88" s="20">
        <v>87.0</v>
      </c>
      <c r="B88" s="4" t="s">
        <v>910</v>
      </c>
      <c r="C88" s="20">
        <v>1948.0</v>
      </c>
      <c r="D88" s="4" t="s">
        <v>911</v>
      </c>
      <c r="E88" s="20">
        <v>126.0</v>
      </c>
      <c r="F88" s="4" t="s">
        <v>912</v>
      </c>
      <c r="G88" s="4" t="s">
        <v>764</v>
      </c>
      <c r="H88" s="4" t="s">
        <v>913</v>
      </c>
      <c r="I88" s="4" t="s">
        <v>914</v>
      </c>
      <c r="J88" s="4" t="s">
        <v>915</v>
      </c>
      <c r="K88" s="4" t="s">
        <v>428</v>
      </c>
      <c r="L88" s="4" t="s">
        <v>31</v>
      </c>
      <c r="M88" s="4" t="s">
        <v>916</v>
      </c>
      <c r="N88" s="4"/>
      <c r="O88" s="21">
        <v>8.3</v>
      </c>
      <c r="P88" s="22">
        <v>85244.0</v>
      </c>
      <c r="Q88" s="4" t="s">
        <v>917</v>
      </c>
      <c r="R88" s="4" t="s">
        <v>34</v>
      </c>
      <c r="S88" s="4" t="s">
        <v>892</v>
      </c>
      <c r="T88" s="23">
        <v>5000000.0</v>
      </c>
      <c r="U88" s="4" t="s">
        <v>918</v>
      </c>
      <c r="V88" s="4"/>
      <c r="W88" s="4"/>
      <c r="X88" s="4" t="s">
        <v>919</v>
      </c>
      <c r="Y88" s="17">
        <f t="shared" si="2"/>
        <v>1</v>
      </c>
      <c r="Z88" s="4"/>
      <c r="AA88" s="4"/>
    </row>
    <row r="89" hidden="1">
      <c r="A89" s="20">
        <v>88.0</v>
      </c>
      <c r="B89" s="4" t="s">
        <v>920</v>
      </c>
      <c r="C89" s="20">
        <v>1989.0</v>
      </c>
      <c r="D89" s="4" t="s">
        <v>921</v>
      </c>
      <c r="E89" s="20">
        <v>127.0</v>
      </c>
      <c r="F89" s="4" t="s">
        <v>161</v>
      </c>
      <c r="G89" s="4" t="s">
        <v>87</v>
      </c>
      <c r="H89" s="4" t="s">
        <v>922</v>
      </c>
      <c r="I89" s="4" t="s">
        <v>923</v>
      </c>
      <c r="J89" s="4" t="s">
        <v>924</v>
      </c>
      <c r="K89" s="4" t="s">
        <v>925</v>
      </c>
      <c r="L89" s="4" t="s">
        <v>31</v>
      </c>
      <c r="M89" s="4" t="s">
        <v>926</v>
      </c>
      <c r="N89" s="17">
        <v>65.0</v>
      </c>
      <c r="O89" s="21">
        <v>8.3</v>
      </c>
      <c r="P89" s="22">
        <v>555173.0</v>
      </c>
      <c r="Q89" s="4" t="s">
        <v>927</v>
      </c>
      <c r="R89" s="4" t="s">
        <v>34</v>
      </c>
      <c r="S89" s="4" t="s">
        <v>376</v>
      </c>
      <c r="T89" s="23">
        <v>4.74171806E8</v>
      </c>
      <c r="U89" s="4" t="s">
        <v>47</v>
      </c>
      <c r="V89" s="25" t="s">
        <v>928</v>
      </c>
      <c r="W89" s="4"/>
      <c r="X89" s="4" t="s">
        <v>673</v>
      </c>
      <c r="Y89" s="17">
        <f t="shared" si="2"/>
        <v>3</v>
      </c>
      <c r="Z89" s="4"/>
      <c r="AA89" s="4"/>
    </row>
    <row r="90" hidden="1">
      <c r="A90" s="20">
        <v>89.0</v>
      </c>
      <c r="B90" s="4" t="s">
        <v>929</v>
      </c>
      <c r="C90" s="20">
        <v>1959.0</v>
      </c>
      <c r="D90" s="4" t="s">
        <v>930</v>
      </c>
      <c r="E90" s="20">
        <v>121.0</v>
      </c>
      <c r="F90" s="4" t="s">
        <v>931</v>
      </c>
      <c r="G90" s="4" t="s">
        <v>137</v>
      </c>
      <c r="H90" s="4" t="s">
        <v>932</v>
      </c>
      <c r="I90" s="4" t="s">
        <v>933</v>
      </c>
      <c r="J90" s="4" t="s">
        <v>934</v>
      </c>
      <c r="K90" s="4" t="s">
        <v>30</v>
      </c>
      <c r="L90" s="4" t="s">
        <v>31</v>
      </c>
      <c r="M90" s="4" t="s">
        <v>935</v>
      </c>
      <c r="N90" s="4"/>
      <c r="O90" s="21">
        <v>8.3</v>
      </c>
      <c r="P90" s="22">
        <v>189098.0</v>
      </c>
      <c r="Q90" s="4" t="s">
        <v>936</v>
      </c>
      <c r="R90" s="4" t="s">
        <v>34</v>
      </c>
      <c r="S90" s="4" t="s">
        <v>703</v>
      </c>
      <c r="T90" s="23">
        <v>4.0E7</v>
      </c>
      <c r="U90" s="4" t="s">
        <v>201</v>
      </c>
      <c r="V90" s="25" t="s">
        <v>937</v>
      </c>
      <c r="W90" s="4"/>
      <c r="X90" s="4" t="s">
        <v>938</v>
      </c>
      <c r="Y90" s="17">
        <f t="shared" si="2"/>
        <v>1</v>
      </c>
      <c r="Z90" s="4"/>
      <c r="AA90" s="4"/>
    </row>
    <row r="91">
      <c r="A91" s="20">
        <v>90.0</v>
      </c>
      <c r="B91" s="4" t="s">
        <v>939</v>
      </c>
      <c r="C91" s="20">
        <v>2005.0</v>
      </c>
      <c r="D91" s="4" t="s">
        <v>940</v>
      </c>
      <c r="E91" s="20">
        <v>140.0</v>
      </c>
      <c r="F91" s="4" t="s">
        <v>369</v>
      </c>
      <c r="G91" s="4" t="s">
        <v>64</v>
      </c>
      <c r="H91" s="4" t="s">
        <v>941</v>
      </c>
      <c r="I91" s="4" t="s">
        <v>942</v>
      </c>
      <c r="J91" s="4" t="s">
        <v>943</v>
      </c>
      <c r="K91" s="4" t="s">
        <v>944</v>
      </c>
      <c r="L91" s="4" t="s">
        <v>69</v>
      </c>
      <c r="M91" s="4" t="s">
        <v>945</v>
      </c>
      <c r="N91" s="17">
        <v>70.0</v>
      </c>
      <c r="O91" s="21">
        <v>8.3</v>
      </c>
      <c r="P91" s="22">
        <v>1053569.0</v>
      </c>
      <c r="Q91" s="4" t="s">
        <v>946</v>
      </c>
      <c r="R91" s="4" t="s">
        <v>34</v>
      </c>
      <c r="S91" s="4" t="s">
        <v>947</v>
      </c>
      <c r="T91" s="23">
        <v>3.73413297E8</v>
      </c>
      <c r="U91" s="4" t="s">
        <v>180</v>
      </c>
      <c r="V91" s="25" t="s">
        <v>948</v>
      </c>
      <c r="W91" s="4"/>
      <c r="X91" s="4" t="s">
        <v>339</v>
      </c>
      <c r="Y91" s="17">
        <f t="shared" si="2"/>
        <v>0</v>
      </c>
      <c r="Z91" s="48">
        <f>AVERAGE(T2, T5,T42,T44,T53,T91)</f>
        <v>560394436.2</v>
      </c>
      <c r="AA91" s="4"/>
    </row>
    <row r="92" hidden="1">
      <c r="A92" s="20">
        <v>91.0</v>
      </c>
      <c r="B92" s="4" t="s">
        <v>949</v>
      </c>
      <c r="C92" s="20">
        <v>2009.0</v>
      </c>
      <c r="D92" s="4" t="s">
        <v>950</v>
      </c>
      <c r="E92" s="20">
        <v>96.0</v>
      </c>
      <c r="F92" s="4" t="s">
        <v>794</v>
      </c>
      <c r="G92" s="4" t="s">
        <v>951</v>
      </c>
      <c r="H92" s="4" t="s">
        <v>952</v>
      </c>
      <c r="I92" s="4" t="s">
        <v>953</v>
      </c>
      <c r="J92" s="4" t="s">
        <v>954</v>
      </c>
      <c r="K92" s="4" t="s">
        <v>30</v>
      </c>
      <c r="L92" s="4" t="s">
        <v>31</v>
      </c>
      <c r="M92" s="4" t="s">
        <v>955</v>
      </c>
      <c r="N92" s="17">
        <v>88.0</v>
      </c>
      <c r="O92" s="21">
        <v>8.3</v>
      </c>
      <c r="P92" s="22">
        <v>727405.0</v>
      </c>
      <c r="Q92" s="4" t="s">
        <v>956</v>
      </c>
      <c r="R92" s="4" t="s">
        <v>34</v>
      </c>
      <c r="S92" s="24">
        <v>40097.0</v>
      </c>
      <c r="T92" s="23">
        <v>7.35099082E8</v>
      </c>
      <c r="U92" s="4" t="s">
        <v>600</v>
      </c>
      <c r="V92" s="25" t="s">
        <v>957</v>
      </c>
      <c r="W92" s="4"/>
      <c r="X92" s="4" t="s">
        <v>958</v>
      </c>
      <c r="Y92" s="17">
        <f t="shared" si="2"/>
        <v>1</v>
      </c>
      <c r="Z92" s="4"/>
      <c r="AA92" s="4"/>
    </row>
    <row r="93" hidden="1">
      <c r="A93" s="20">
        <v>92.0</v>
      </c>
      <c r="B93" s="4" t="s">
        <v>959</v>
      </c>
      <c r="C93" s="20">
        <v>1949.0</v>
      </c>
      <c r="D93" s="4" t="s">
        <v>960</v>
      </c>
      <c r="E93" s="20">
        <v>93.0</v>
      </c>
      <c r="F93" s="4" t="s">
        <v>961</v>
      </c>
      <c r="G93" s="4" t="s">
        <v>182</v>
      </c>
      <c r="H93" s="4" t="s">
        <v>962</v>
      </c>
      <c r="I93" s="4" t="s">
        <v>963</v>
      </c>
      <c r="J93" s="4" t="s">
        <v>964</v>
      </c>
      <c r="K93" s="4" t="s">
        <v>386</v>
      </c>
      <c r="L93" s="4" t="s">
        <v>881</v>
      </c>
      <c r="M93" s="4" t="s">
        <v>965</v>
      </c>
      <c r="N93" s="4"/>
      <c r="O93" s="21">
        <v>8.3</v>
      </c>
      <c r="P93" s="22">
        <v>122343.0</v>
      </c>
      <c r="Q93" s="4" t="s">
        <v>966</v>
      </c>
      <c r="R93" s="4" t="s">
        <v>34</v>
      </c>
      <c r="S93" s="4" t="s">
        <v>967</v>
      </c>
      <c r="T93" s="23">
        <v>449191.0</v>
      </c>
      <c r="U93" s="4" t="s">
        <v>968</v>
      </c>
      <c r="V93" s="25" t="s">
        <v>969</v>
      </c>
      <c r="W93" s="4"/>
      <c r="X93" s="4" t="s">
        <v>756</v>
      </c>
      <c r="Y93" s="17">
        <f t="shared" si="2"/>
        <v>1</v>
      </c>
      <c r="Z93" s="4"/>
      <c r="AA93" s="4"/>
    </row>
    <row r="94" hidden="1">
      <c r="A94" s="20">
        <v>93.0</v>
      </c>
      <c r="B94" s="4" t="s">
        <v>970</v>
      </c>
      <c r="C94" s="20">
        <v>1992.0</v>
      </c>
      <c r="D94" s="24">
        <v>33793.0</v>
      </c>
      <c r="E94" s="20">
        <v>131.0</v>
      </c>
      <c r="F94" s="4" t="s">
        <v>552</v>
      </c>
      <c r="G94" s="4" t="s">
        <v>225</v>
      </c>
      <c r="H94" s="4" t="s">
        <v>971</v>
      </c>
      <c r="I94" s="4" t="s">
        <v>972</v>
      </c>
      <c r="J94" s="4" t="s">
        <v>973</v>
      </c>
      <c r="K94" s="4" t="s">
        <v>30</v>
      </c>
      <c r="L94" s="4" t="s">
        <v>31</v>
      </c>
      <c r="M94" s="4" t="s">
        <v>974</v>
      </c>
      <c r="N94" s="17">
        <v>82.0</v>
      </c>
      <c r="O94" s="21">
        <v>8.2</v>
      </c>
      <c r="P94" s="22">
        <v>298035.0</v>
      </c>
      <c r="Q94" s="4" t="s">
        <v>975</v>
      </c>
      <c r="R94" s="4" t="s">
        <v>34</v>
      </c>
      <c r="S94" s="4" t="s">
        <v>212</v>
      </c>
      <c r="T94" s="23">
        <v>1.59157447E8</v>
      </c>
      <c r="U94" s="4" t="s">
        <v>180</v>
      </c>
      <c r="V94" s="4"/>
      <c r="W94" s="4"/>
      <c r="X94" s="4" t="s">
        <v>976</v>
      </c>
      <c r="Y94" s="17">
        <f t="shared" si="2"/>
        <v>2</v>
      </c>
      <c r="Z94" s="4"/>
      <c r="AA94" s="4"/>
    </row>
    <row r="95" hidden="1">
      <c r="A95" s="20">
        <v>94.0</v>
      </c>
      <c r="B95" s="4" t="s">
        <v>977</v>
      </c>
      <c r="C95" s="20">
        <v>1961.0</v>
      </c>
      <c r="D95" s="4" t="s">
        <v>978</v>
      </c>
      <c r="E95" s="20">
        <v>186.0</v>
      </c>
      <c r="F95" s="4" t="s">
        <v>290</v>
      </c>
      <c r="G95" s="4" t="s">
        <v>979</v>
      </c>
      <c r="H95" s="4" t="s">
        <v>980</v>
      </c>
      <c r="I95" s="4" t="s">
        <v>981</v>
      </c>
      <c r="J95" s="4" t="s">
        <v>982</v>
      </c>
      <c r="K95" s="4" t="s">
        <v>576</v>
      </c>
      <c r="L95" s="4" t="s">
        <v>31</v>
      </c>
      <c r="M95" s="4" t="s">
        <v>983</v>
      </c>
      <c r="N95" s="4"/>
      <c r="O95" s="21">
        <v>8.3</v>
      </c>
      <c r="P95" s="22">
        <v>49303.0</v>
      </c>
      <c r="Q95" s="4" t="s">
        <v>984</v>
      </c>
      <c r="R95" s="4" t="s">
        <v>34</v>
      </c>
      <c r="S95" s="24">
        <v>38177.0</v>
      </c>
      <c r="T95" s="23">
        <v>1.0E7</v>
      </c>
      <c r="U95" s="4" t="s">
        <v>201</v>
      </c>
      <c r="V95" s="4"/>
      <c r="W95" s="4"/>
      <c r="X95" s="4" t="s">
        <v>195</v>
      </c>
      <c r="Y95" s="17">
        <f t="shared" si="2"/>
        <v>1</v>
      </c>
      <c r="Z95" s="4"/>
      <c r="AA95" s="4"/>
    </row>
    <row r="96" hidden="1">
      <c r="A96" s="20">
        <v>95.0</v>
      </c>
      <c r="B96" s="4" t="s">
        <v>985</v>
      </c>
      <c r="C96" s="20">
        <v>1980.0</v>
      </c>
      <c r="D96" s="4" t="s">
        <v>986</v>
      </c>
      <c r="E96" s="20">
        <v>129.0</v>
      </c>
      <c r="F96" s="4" t="s">
        <v>987</v>
      </c>
      <c r="G96" s="4" t="s">
        <v>205</v>
      </c>
      <c r="H96" s="4" t="s">
        <v>988</v>
      </c>
      <c r="I96" s="4" t="s">
        <v>989</v>
      </c>
      <c r="J96" s="4" t="s">
        <v>990</v>
      </c>
      <c r="K96" s="4" t="s">
        <v>30</v>
      </c>
      <c r="L96" s="4" t="s">
        <v>31</v>
      </c>
      <c r="M96" s="4" t="s">
        <v>991</v>
      </c>
      <c r="N96" s="17">
        <v>92.0</v>
      </c>
      <c r="O96" s="21">
        <v>8.2</v>
      </c>
      <c r="P96" s="22">
        <v>251296.0</v>
      </c>
      <c r="Q96" s="4" t="s">
        <v>992</v>
      </c>
      <c r="R96" s="4" t="s">
        <v>34</v>
      </c>
      <c r="S96" s="24">
        <v>36533.0</v>
      </c>
      <c r="T96" s="23">
        <v>2.3383987E7</v>
      </c>
      <c r="U96" s="4" t="s">
        <v>201</v>
      </c>
      <c r="V96" s="4"/>
      <c r="W96" s="4"/>
      <c r="X96" s="4" t="s">
        <v>993</v>
      </c>
      <c r="Y96" s="17">
        <f t="shared" si="2"/>
        <v>2</v>
      </c>
      <c r="Z96" s="4"/>
      <c r="AA96" s="4"/>
    </row>
    <row r="97" hidden="1">
      <c r="A97" s="20">
        <v>96.0</v>
      </c>
      <c r="B97" s="4" t="s">
        <v>994</v>
      </c>
      <c r="C97" s="20">
        <v>1963.0</v>
      </c>
      <c r="D97" s="24">
        <v>23108.0</v>
      </c>
      <c r="E97" s="20">
        <v>172.0</v>
      </c>
      <c r="F97" s="4" t="s">
        <v>995</v>
      </c>
      <c r="G97" s="4" t="s">
        <v>791</v>
      </c>
      <c r="H97" s="4" t="s">
        <v>996</v>
      </c>
      <c r="I97" s="4" t="s">
        <v>997</v>
      </c>
      <c r="J97" s="4" t="s">
        <v>998</v>
      </c>
      <c r="K97" s="4" t="s">
        <v>999</v>
      </c>
      <c r="L97" s="4" t="s">
        <v>31</v>
      </c>
      <c r="M97" s="4" t="s">
        <v>1000</v>
      </c>
      <c r="N97" s="4"/>
      <c r="O97" s="21">
        <v>8.2</v>
      </c>
      <c r="P97" s="22">
        <v>177901.0</v>
      </c>
      <c r="Q97" s="4" t="s">
        <v>1001</v>
      </c>
      <c r="R97" s="4" t="s">
        <v>34</v>
      </c>
      <c r="S97" s="24">
        <v>38666.0</v>
      </c>
      <c r="T97" s="23">
        <v>1.21E7</v>
      </c>
      <c r="U97" s="4" t="s">
        <v>1002</v>
      </c>
      <c r="V97" s="4"/>
      <c r="W97" s="4"/>
      <c r="X97" s="4" t="s">
        <v>1003</v>
      </c>
      <c r="Y97" s="17">
        <f t="shared" si="2"/>
        <v>1</v>
      </c>
      <c r="Z97" s="4"/>
      <c r="AA97" s="4"/>
    </row>
    <row r="98" hidden="1">
      <c r="A98" s="20">
        <v>97.0</v>
      </c>
      <c r="B98" s="4" t="s">
        <v>1004</v>
      </c>
      <c r="C98" s="20">
        <v>1995.0</v>
      </c>
      <c r="D98" s="4" t="s">
        <v>1005</v>
      </c>
      <c r="E98" s="20">
        <v>170.0</v>
      </c>
      <c r="F98" s="4" t="s">
        <v>63</v>
      </c>
      <c r="G98" s="4" t="s">
        <v>958</v>
      </c>
      <c r="H98" s="4" t="s">
        <v>958</v>
      </c>
      <c r="I98" s="4" t="s">
        <v>1006</v>
      </c>
      <c r="J98" s="4" t="s">
        <v>1007</v>
      </c>
      <c r="K98" s="4" t="s">
        <v>428</v>
      </c>
      <c r="L98" s="4" t="s">
        <v>31</v>
      </c>
      <c r="M98" s="4" t="s">
        <v>1008</v>
      </c>
      <c r="N98" s="17">
        <v>76.0</v>
      </c>
      <c r="O98" s="21">
        <v>8.2</v>
      </c>
      <c r="P98" s="22">
        <v>461331.0</v>
      </c>
      <c r="Q98" s="4" t="s">
        <v>1009</v>
      </c>
      <c r="R98" s="4" t="s">
        <v>34</v>
      </c>
      <c r="S98" s="4" t="s">
        <v>1010</v>
      </c>
      <c r="T98" s="23">
        <v>1.87436818E8</v>
      </c>
      <c r="U98" s="4" t="s">
        <v>213</v>
      </c>
      <c r="V98" s="4"/>
      <c r="W98" s="4"/>
      <c r="X98" s="4" t="s">
        <v>1011</v>
      </c>
      <c r="Y98" s="17">
        <f t="shared" si="2"/>
        <v>2</v>
      </c>
      <c r="Z98" s="4"/>
      <c r="AA98" s="4"/>
    </row>
    <row r="99" hidden="1">
      <c r="A99" s="20">
        <v>98.0</v>
      </c>
      <c r="B99" s="4" t="s">
        <v>1012</v>
      </c>
      <c r="C99" s="20">
        <v>1988.0</v>
      </c>
      <c r="D99" s="4" t="s">
        <v>1013</v>
      </c>
      <c r="E99" s="20">
        <v>131.0</v>
      </c>
      <c r="F99" s="4" t="s">
        <v>583</v>
      </c>
      <c r="G99" s="4" t="s">
        <v>782</v>
      </c>
      <c r="H99" s="4" t="s">
        <v>1014</v>
      </c>
      <c r="I99" s="4" t="s">
        <v>1015</v>
      </c>
      <c r="J99" s="4" t="s">
        <v>1016</v>
      </c>
      <c r="K99" s="4" t="s">
        <v>1017</v>
      </c>
      <c r="L99" s="4" t="s">
        <v>31</v>
      </c>
      <c r="M99" s="4" t="s">
        <v>1018</v>
      </c>
      <c r="N99" s="17">
        <v>70.0</v>
      </c>
      <c r="O99" s="21">
        <v>8.2</v>
      </c>
      <c r="P99" s="22">
        <v>636557.0</v>
      </c>
      <c r="Q99" s="4" t="s">
        <v>1019</v>
      </c>
      <c r="R99" s="4" t="s">
        <v>34</v>
      </c>
      <c r="S99" s="24">
        <v>36406.0</v>
      </c>
      <c r="T99" s="23">
        <v>1.40767956E8</v>
      </c>
      <c r="U99" s="4" t="s">
        <v>135</v>
      </c>
      <c r="V99" s="25" t="s">
        <v>1020</v>
      </c>
      <c r="W99" s="4"/>
      <c r="X99" s="4" t="s">
        <v>634</v>
      </c>
      <c r="Y99" s="17">
        <f t="shared" si="2"/>
        <v>2</v>
      </c>
      <c r="Z99" s="4"/>
      <c r="AA99" s="4"/>
    </row>
    <row r="100" hidden="1">
      <c r="A100" s="20">
        <v>99.0</v>
      </c>
      <c r="B100" s="4" t="s">
        <v>1021</v>
      </c>
      <c r="C100" s="20">
        <v>1925.0</v>
      </c>
      <c r="D100" s="4"/>
      <c r="E100" s="20">
        <v>95.0</v>
      </c>
      <c r="F100" s="4" t="s">
        <v>1022</v>
      </c>
      <c r="G100" s="4" t="s">
        <v>192</v>
      </c>
      <c r="H100" s="4" t="s">
        <v>192</v>
      </c>
      <c r="I100" s="4" t="s">
        <v>1023</v>
      </c>
      <c r="J100" s="4" t="s">
        <v>1024</v>
      </c>
      <c r="K100" s="4" t="s">
        <v>30</v>
      </c>
      <c r="L100" s="4" t="s">
        <v>31</v>
      </c>
      <c r="M100" s="4" t="s">
        <v>1025</v>
      </c>
      <c r="N100" s="4"/>
      <c r="O100" s="21">
        <v>8.2</v>
      </c>
      <c r="P100" s="22">
        <v>73848.0</v>
      </c>
      <c r="Q100" s="4" t="s">
        <v>1026</v>
      </c>
      <c r="R100" s="4" t="s">
        <v>34</v>
      </c>
      <c r="S100" s="4" t="s">
        <v>1027</v>
      </c>
      <c r="T100" s="23">
        <v>2500000.0</v>
      </c>
      <c r="U100" s="4" t="s">
        <v>1028</v>
      </c>
      <c r="V100" s="4"/>
      <c r="W100" s="4"/>
      <c r="X100" s="4" t="s">
        <v>1029</v>
      </c>
      <c r="Y100" s="17">
        <f t="shared" si="2"/>
        <v>2</v>
      </c>
      <c r="Z100" s="4"/>
      <c r="AA100" s="4"/>
    </row>
    <row r="101" hidden="1">
      <c r="A101" s="20">
        <v>100.0</v>
      </c>
      <c r="B101" s="4" t="s">
        <v>1030</v>
      </c>
      <c r="C101" s="20">
        <v>1974.0</v>
      </c>
      <c r="D101" s="4" t="s">
        <v>1031</v>
      </c>
      <c r="E101" s="20">
        <v>130.0</v>
      </c>
      <c r="F101" s="4" t="s">
        <v>1032</v>
      </c>
      <c r="G101" s="4" t="s">
        <v>382</v>
      </c>
      <c r="H101" s="4" t="s">
        <v>1033</v>
      </c>
      <c r="I101" s="4" t="s">
        <v>1034</v>
      </c>
      <c r="J101" s="4" t="s">
        <v>1035</v>
      </c>
      <c r="K101" s="4" t="s">
        <v>1036</v>
      </c>
      <c r="L101" s="4" t="s">
        <v>31</v>
      </c>
      <c r="M101" s="4" t="s">
        <v>1037</v>
      </c>
      <c r="N101" s="17">
        <v>86.0</v>
      </c>
      <c r="O101" s="21">
        <v>8.2</v>
      </c>
      <c r="P101" s="22">
        <v>232188.0</v>
      </c>
      <c r="Q101" s="4" t="s">
        <v>1038</v>
      </c>
      <c r="R101" s="4" t="s">
        <v>34</v>
      </c>
      <c r="S101" s="4" t="s">
        <v>1039</v>
      </c>
      <c r="T101" s="23">
        <v>2.92E7</v>
      </c>
      <c r="U101" s="4" t="s">
        <v>47</v>
      </c>
      <c r="V101" s="4"/>
      <c r="W101" s="4"/>
      <c r="X101" s="4" t="s">
        <v>1040</v>
      </c>
      <c r="Y101" s="17">
        <f t="shared" si="2"/>
        <v>1</v>
      </c>
      <c r="Z101" s="4"/>
      <c r="AA101" s="4"/>
    </row>
    <row r="102" hidden="1">
      <c r="A102" s="20">
        <v>101.0</v>
      </c>
      <c r="B102" s="4" t="s">
        <v>1041</v>
      </c>
      <c r="C102" s="20">
        <v>1954.0</v>
      </c>
      <c r="D102" s="4" t="s">
        <v>1042</v>
      </c>
      <c r="E102" s="20">
        <v>108.0</v>
      </c>
      <c r="F102" s="4" t="s">
        <v>258</v>
      </c>
      <c r="G102" s="4" t="s">
        <v>393</v>
      </c>
      <c r="H102" s="4" t="s">
        <v>1043</v>
      </c>
      <c r="I102" s="4" t="s">
        <v>1044</v>
      </c>
      <c r="J102" s="4" t="s">
        <v>1045</v>
      </c>
      <c r="K102" s="4" t="s">
        <v>30</v>
      </c>
      <c r="L102" s="4" t="s">
        <v>31</v>
      </c>
      <c r="M102" s="4" t="s">
        <v>1046</v>
      </c>
      <c r="N102" s="17">
        <v>88.0</v>
      </c>
      <c r="O102" s="21">
        <v>8.2</v>
      </c>
      <c r="P102" s="22">
        <v>109591.0</v>
      </c>
      <c r="Q102" s="4" t="s">
        <v>1047</v>
      </c>
      <c r="R102" s="4" t="s">
        <v>34</v>
      </c>
      <c r="S102" s="4" t="s">
        <v>1048</v>
      </c>
      <c r="T102" s="23">
        <v>9600000.0</v>
      </c>
      <c r="U102" s="4" t="s">
        <v>539</v>
      </c>
      <c r="V102" s="4"/>
      <c r="W102" s="4"/>
      <c r="X102" s="4" t="s">
        <v>1049</v>
      </c>
      <c r="Y102" s="17">
        <f t="shared" si="2"/>
        <v>2</v>
      </c>
      <c r="Z102" s="4"/>
      <c r="AA102" s="4"/>
    </row>
    <row r="103" hidden="1">
      <c r="A103" s="20">
        <v>102.0</v>
      </c>
      <c r="B103" s="4" t="s">
        <v>1050</v>
      </c>
      <c r="C103" s="20">
        <v>1939.0</v>
      </c>
      <c r="D103" s="4" t="s">
        <v>1051</v>
      </c>
      <c r="E103" s="20">
        <v>129.0</v>
      </c>
      <c r="F103" s="4" t="s">
        <v>1052</v>
      </c>
      <c r="G103" s="4" t="s">
        <v>247</v>
      </c>
      <c r="H103" s="4" t="s">
        <v>1053</v>
      </c>
      <c r="I103" s="4" t="s">
        <v>1054</v>
      </c>
      <c r="J103" s="4" t="s">
        <v>1055</v>
      </c>
      <c r="K103" s="4" t="s">
        <v>30</v>
      </c>
      <c r="L103" s="4" t="s">
        <v>31</v>
      </c>
      <c r="M103" s="4" t="s">
        <v>1056</v>
      </c>
      <c r="N103" s="4"/>
      <c r="O103" s="21">
        <v>8.2</v>
      </c>
      <c r="P103" s="22">
        <v>83328.0</v>
      </c>
      <c r="Q103" s="4" t="s">
        <v>1057</v>
      </c>
      <c r="R103" s="4" t="s">
        <v>34</v>
      </c>
      <c r="S103" s="4" t="s">
        <v>1058</v>
      </c>
      <c r="T103" s="23">
        <v>9000000.0</v>
      </c>
      <c r="U103" s="4" t="s">
        <v>1059</v>
      </c>
      <c r="V103" s="25" t="s">
        <v>1060</v>
      </c>
      <c r="W103" s="4"/>
      <c r="X103" s="4" t="s">
        <v>951</v>
      </c>
      <c r="Y103" s="17">
        <f t="shared" si="2"/>
        <v>1</v>
      </c>
      <c r="Z103" s="4"/>
      <c r="AA103" s="4"/>
    </row>
    <row r="104" hidden="1">
      <c r="A104" s="20">
        <v>103.0</v>
      </c>
      <c r="B104" s="4" t="s">
        <v>1061</v>
      </c>
      <c r="C104" s="20">
        <v>1926.0</v>
      </c>
      <c r="D104" s="4" t="s">
        <v>1062</v>
      </c>
      <c r="E104" s="20">
        <v>67.0</v>
      </c>
      <c r="F104" s="4" t="s">
        <v>1063</v>
      </c>
      <c r="G104" s="4" t="s">
        <v>234</v>
      </c>
      <c r="H104" s="4" t="s">
        <v>1064</v>
      </c>
      <c r="I104" s="4" t="s">
        <v>1065</v>
      </c>
      <c r="J104" s="4" t="s">
        <v>1066</v>
      </c>
      <c r="K104" s="4" t="s">
        <v>30</v>
      </c>
      <c r="L104" s="4" t="s">
        <v>31</v>
      </c>
      <c r="M104" s="4" t="s">
        <v>1067</v>
      </c>
      <c r="N104" s="4"/>
      <c r="O104" s="21">
        <v>8.2</v>
      </c>
      <c r="P104" s="22">
        <v>58327.0</v>
      </c>
      <c r="Q104" s="4" t="s">
        <v>1068</v>
      </c>
      <c r="R104" s="4" t="s">
        <v>34</v>
      </c>
      <c r="S104" s="4" t="s">
        <v>1069</v>
      </c>
      <c r="T104" s="23">
        <v>1000000.0</v>
      </c>
      <c r="U104" s="4" t="s">
        <v>1070</v>
      </c>
      <c r="V104" s="4"/>
      <c r="W104" s="4"/>
      <c r="X104" s="4" t="s">
        <v>1071</v>
      </c>
      <c r="Y104" s="17">
        <f t="shared" si="2"/>
        <v>1</v>
      </c>
      <c r="Z104" s="4"/>
      <c r="AA104" s="4"/>
    </row>
    <row r="105" hidden="1">
      <c r="A105" s="20">
        <v>104.0</v>
      </c>
      <c r="B105" s="4" t="s">
        <v>1072</v>
      </c>
      <c r="C105" s="20">
        <v>2015.0</v>
      </c>
      <c r="D105" s="4" t="s">
        <v>1073</v>
      </c>
      <c r="E105" s="20">
        <v>95.0</v>
      </c>
      <c r="F105" s="4" t="s">
        <v>794</v>
      </c>
      <c r="G105" s="4" t="s">
        <v>1074</v>
      </c>
      <c r="H105" s="4" t="s">
        <v>1075</v>
      </c>
      <c r="I105" s="4" t="s">
        <v>1076</v>
      </c>
      <c r="J105" s="4" t="s">
        <v>1077</v>
      </c>
      <c r="K105" s="4" t="s">
        <v>30</v>
      </c>
      <c r="L105" s="4" t="s">
        <v>31</v>
      </c>
      <c r="M105" s="4" t="s">
        <v>1078</v>
      </c>
      <c r="N105" s="17">
        <v>94.0</v>
      </c>
      <c r="O105" s="21">
        <v>8.2</v>
      </c>
      <c r="P105" s="22">
        <v>421211.0</v>
      </c>
      <c r="Q105" s="4" t="s">
        <v>1079</v>
      </c>
      <c r="R105" s="4" t="s">
        <v>34</v>
      </c>
      <c r="S105" s="24">
        <v>42074.0</v>
      </c>
      <c r="T105" s="23">
        <v>8.57611174E8</v>
      </c>
      <c r="U105" s="4" t="s">
        <v>1080</v>
      </c>
      <c r="V105" s="25" t="s">
        <v>1081</v>
      </c>
      <c r="W105" s="4"/>
      <c r="X105" s="4" t="s">
        <v>1074</v>
      </c>
      <c r="Y105" s="17">
        <f t="shared" si="2"/>
        <v>2</v>
      </c>
      <c r="Z105" s="4"/>
      <c r="AA105" s="4"/>
    </row>
    <row r="106" hidden="1">
      <c r="A106" s="20">
        <v>105.0</v>
      </c>
      <c r="B106" s="4" t="s">
        <v>1082</v>
      </c>
      <c r="C106" s="20">
        <v>1957.0</v>
      </c>
      <c r="D106" s="4" t="s">
        <v>1083</v>
      </c>
      <c r="E106" s="20">
        <v>161.0</v>
      </c>
      <c r="F106" s="4" t="s">
        <v>838</v>
      </c>
      <c r="G106" s="4" t="s">
        <v>304</v>
      </c>
      <c r="H106" s="4" t="s">
        <v>1084</v>
      </c>
      <c r="I106" s="4" t="s">
        <v>1085</v>
      </c>
      <c r="J106" s="4" t="s">
        <v>1086</v>
      </c>
      <c r="K106" s="4" t="s">
        <v>1087</v>
      </c>
      <c r="L106" s="4" t="s">
        <v>524</v>
      </c>
      <c r="M106" s="4" t="s">
        <v>1088</v>
      </c>
      <c r="N106" s="4"/>
      <c r="O106" s="21">
        <v>8.2</v>
      </c>
      <c r="P106" s="22">
        <v>161564.0</v>
      </c>
      <c r="Q106" s="4" t="s">
        <v>1089</v>
      </c>
      <c r="R106" s="4" t="s">
        <v>34</v>
      </c>
      <c r="S106" s="4" t="s">
        <v>452</v>
      </c>
      <c r="T106" s="23">
        <v>3.06E7</v>
      </c>
      <c r="U106" s="4" t="s">
        <v>36</v>
      </c>
      <c r="V106" s="4"/>
      <c r="W106" s="4"/>
      <c r="X106" s="4" t="s">
        <v>1090</v>
      </c>
      <c r="Y106" s="17">
        <f t="shared" si="2"/>
        <v>1</v>
      </c>
      <c r="Z106" s="4"/>
      <c r="AA106" s="4"/>
    </row>
    <row r="107" hidden="1">
      <c r="A107" s="20">
        <v>106.0</v>
      </c>
      <c r="B107" s="4" t="s">
        <v>1091</v>
      </c>
      <c r="C107" s="20">
        <v>2015.0</v>
      </c>
      <c r="D107" s="4" t="s">
        <v>1092</v>
      </c>
      <c r="E107" s="20">
        <v>118.0</v>
      </c>
      <c r="F107" s="4" t="s">
        <v>127</v>
      </c>
      <c r="G107" s="4" t="s">
        <v>872</v>
      </c>
      <c r="H107" s="4" t="s">
        <v>1093</v>
      </c>
      <c r="I107" s="4" t="s">
        <v>1094</v>
      </c>
      <c r="J107" s="4" t="s">
        <v>1095</v>
      </c>
      <c r="K107" s="4" t="s">
        <v>30</v>
      </c>
      <c r="L107" s="4" t="s">
        <v>1096</v>
      </c>
      <c r="M107" s="4" t="s">
        <v>1097</v>
      </c>
      <c r="N107" s="17">
        <v>86.0</v>
      </c>
      <c r="O107" s="21">
        <v>8.2</v>
      </c>
      <c r="P107" s="22">
        <v>226372.0</v>
      </c>
      <c r="Q107" s="4" t="s">
        <v>1098</v>
      </c>
      <c r="R107" s="4" t="s">
        <v>34</v>
      </c>
      <c r="S107" s="24">
        <v>42372.0</v>
      </c>
      <c r="T107" s="23">
        <v>3.6262783E7</v>
      </c>
      <c r="U107" s="4" t="s">
        <v>1099</v>
      </c>
      <c r="V107" s="25" t="s">
        <v>1100</v>
      </c>
      <c r="W107" s="4"/>
      <c r="X107" s="4" t="s">
        <v>101</v>
      </c>
      <c r="Y107" s="17">
        <f t="shared" si="2"/>
        <v>0</v>
      </c>
      <c r="Z107" s="4"/>
      <c r="AA107" s="4"/>
    </row>
    <row r="108" hidden="1">
      <c r="A108" s="20">
        <v>107.0</v>
      </c>
      <c r="B108" s="4" t="s">
        <v>1101</v>
      </c>
      <c r="C108" s="20">
        <v>2016.0</v>
      </c>
      <c r="D108" s="4" t="s">
        <v>1102</v>
      </c>
      <c r="E108" s="20">
        <v>128.0</v>
      </c>
      <c r="F108" s="4" t="s">
        <v>1103</v>
      </c>
      <c r="G108" s="4" t="s">
        <v>255</v>
      </c>
      <c r="H108" s="4" t="s">
        <v>255</v>
      </c>
      <c r="I108" s="4" t="s">
        <v>1104</v>
      </c>
      <c r="J108" s="4" t="s">
        <v>1105</v>
      </c>
      <c r="K108" s="4" t="s">
        <v>30</v>
      </c>
      <c r="L108" s="4" t="s">
        <v>31</v>
      </c>
      <c r="M108" s="4" t="s">
        <v>1106</v>
      </c>
      <c r="N108" s="17">
        <v>93.0</v>
      </c>
      <c r="O108" s="21">
        <v>8.2</v>
      </c>
      <c r="P108" s="22">
        <v>272059.0</v>
      </c>
      <c r="Q108" s="4" t="s">
        <v>1107</v>
      </c>
      <c r="R108" s="4" t="s">
        <v>34</v>
      </c>
      <c r="S108" s="4" t="s">
        <v>1108</v>
      </c>
      <c r="T108" s="23">
        <v>4.46092357E8</v>
      </c>
      <c r="U108" s="4" t="s">
        <v>1109</v>
      </c>
      <c r="V108" s="25" t="s">
        <v>1110</v>
      </c>
      <c r="W108" s="4"/>
      <c r="X108" s="4" t="s">
        <v>1111</v>
      </c>
      <c r="Y108" s="17">
        <f t="shared" si="2"/>
        <v>2</v>
      </c>
      <c r="Z108" s="4"/>
      <c r="AA108" s="4"/>
    </row>
    <row r="109" hidden="1">
      <c r="A109" s="20">
        <v>108.0</v>
      </c>
      <c r="B109" s="4" t="s">
        <v>1112</v>
      </c>
      <c r="C109" s="20">
        <v>2017.0</v>
      </c>
      <c r="D109" s="24">
        <v>42797.0</v>
      </c>
      <c r="E109" s="20">
        <v>137.0</v>
      </c>
      <c r="F109" s="4" t="s">
        <v>1113</v>
      </c>
      <c r="G109" s="4" t="s">
        <v>680</v>
      </c>
      <c r="H109" s="4" t="s">
        <v>1114</v>
      </c>
      <c r="I109" s="4" t="s">
        <v>1115</v>
      </c>
      <c r="J109" s="4" t="s">
        <v>1116</v>
      </c>
      <c r="K109" s="4" t="s">
        <v>428</v>
      </c>
      <c r="L109" s="4" t="s">
        <v>1117</v>
      </c>
      <c r="M109" s="4" t="s">
        <v>1118</v>
      </c>
      <c r="N109" s="17">
        <v>77.0</v>
      </c>
      <c r="O109" s="21">
        <v>8.3</v>
      </c>
      <c r="P109" s="22">
        <v>316354.0</v>
      </c>
      <c r="Q109" s="4" t="s">
        <v>1119</v>
      </c>
      <c r="R109" s="4" t="s">
        <v>34</v>
      </c>
      <c r="S109" s="4" t="s">
        <v>1120</v>
      </c>
      <c r="T109" s="23">
        <v>6.1917995E8</v>
      </c>
      <c r="U109" s="4" t="s">
        <v>135</v>
      </c>
      <c r="V109" s="25" t="s">
        <v>1121</v>
      </c>
      <c r="W109" s="4"/>
      <c r="X109" s="4" t="s">
        <v>115</v>
      </c>
      <c r="Y109" s="17">
        <f t="shared" si="2"/>
        <v>4</v>
      </c>
      <c r="Z109" s="4"/>
      <c r="AA109" s="4"/>
    </row>
    <row r="110" hidden="1">
      <c r="A110" s="20">
        <v>109.0</v>
      </c>
      <c r="B110" s="4" t="s">
        <v>1122</v>
      </c>
      <c r="C110" s="20">
        <v>1982.0</v>
      </c>
      <c r="D110" s="4" t="s">
        <v>1123</v>
      </c>
      <c r="E110" s="20">
        <v>117.0</v>
      </c>
      <c r="F110" s="4" t="s">
        <v>1124</v>
      </c>
      <c r="G110" s="4" t="s">
        <v>446</v>
      </c>
      <c r="H110" s="4" t="s">
        <v>1125</v>
      </c>
      <c r="I110" s="4" t="s">
        <v>1126</v>
      </c>
      <c r="J110" s="4" t="s">
        <v>1127</v>
      </c>
      <c r="K110" s="4" t="s">
        <v>1128</v>
      </c>
      <c r="L110" s="4" t="s">
        <v>1129</v>
      </c>
      <c r="M110" s="4" t="s">
        <v>1130</v>
      </c>
      <c r="N110" s="17">
        <v>89.0</v>
      </c>
      <c r="O110" s="21">
        <v>8.2</v>
      </c>
      <c r="P110" s="22">
        <v>499344.0</v>
      </c>
      <c r="Q110" s="4" t="s">
        <v>1131</v>
      </c>
      <c r="R110" s="4" t="s">
        <v>34</v>
      </c>
      <c r="S110" s="4" t="s">
        <v>1132</v>
      </c>
      <c r="T110" s="23">
        <v>3.3139618E7</v>
      </c>
      <c r="U110" s="4" t="s">
        <v>180</v>
      </c>
      <c r="V110" s="4"/>
      <c r="W110" s="4"/>
      <c r="X110" s="4" t="s">
        <v>839</v>
      </c>
      <c r="Y110" s="17">
        <f t="shared" si="2"/>
        <v>1</v>
      </c>
      <c r="Z110" s="4"/>
      <c r="AA110" s="4"/>
    </row>
    <row r="111" hidden="1">
      <c r="A111" s="20">
        <v>110.0</v>
      </c>
      <c r="B111" s="4" t="s">
        <v>1133</v>
      </c>
      <c r="C111" s="20">
        <v>1998.0</v>
      </c>
      <c r="D111" s="4" t="s">
        <v>1134</v>
      </c>
      <c r="E111" s="20">
        <v>107.0</v>
      </c>
      <c r="F111" s="4" t="s">
        <v>850</v>
      </c>
      <c r="G111" s="4" t="s">
        <v>580</v>
      </c>
      <c r="H111" s="4" t="s">
        <v>580</v>
      </c>
      <c r="I111" s="4" t="s">
        <v>1135</v>
      </c>
      <c r="J111" s="4" t="s">
        <v>1136</v>
      </c>
      <c r="K111" s="4" t="s">
        <v>30</v>
      </c>
      <c r="L111" s="4" t="s">
        <v>881</v>
      </c>
      <c r="M111" s="4" t="s">
        <v>1137</v>
      </c>
      <c r="N111" s="17">
        <v>66.0</v>
      </c>
      <c r="O111" s="21">
        <v>8.2</v>
      </c>
      <c r="P111" s="22">
        <v>442704.0</v>
      </c>
      <c r="Q111" s="4" t="s">
        <v>1138</v>
      </c>
      <c r="R111" s="4" t="s">
        <v>34</v>
      </c>
      <c r="S111" s="4" t="s">
        <v>1139</v>
      </c>
      <c r="T111" s="23">
        <v>2.8356188E7</v>
      </c>
      <c r="U111" s="4" t="s">
        <v>275</v>
      </c>
      <c r="V111" s="4"/>
      <c r="W111" s="4"/>
      <c r="X111" s="4" t="s">
        <v>1140</v>
      </c>
      <c r="Y111" s="17">
        <f t="shared" si="2"/>
        <v>1</v>
      </c>
      <c r="Z111" s="4"/>
      <c r="AA111" s="4"/>
    </row>
    <row r="112" hidden="1">
      <c r="A112" s="20">
        <v>111.0</v>
      </c>
      <c r="B112" s="4" t="s">
        <v>1141</v>
      </c>
      <c r="C112" s="20">
        <v>1995.0</v>
      </c>
      <c r="D112" s="4" t="s">
        <v>829</v>
      </c>
      <c r="E112" s="20">
        <v>178.0</v>
      </c>
      <c r="F112" s="4" t="s">
        <v>25</v>
      </c>
      <c r="G112" s="4" t="s">
        <v>205</v>
      </c>
      <c r="H112" s="4" t="s">
        <v>206</v>
      </c>
      <c r="I112" s="4" t="s">
        <v>1142</v>
      </c>
      <c r="J112" s="4" t="s">
        <v>1143</v>
      </c>
      <c r="K112" s="4" t="s">
        <v>30</v>
      </c>
      <c r="L112" s="4" t="s">
        <v>1144</v>
      </c>
      <c r="M112" s="4" t="s">
        <v>1145</v>
      </c>
      <c r="N112" s="17">
        <v>73.0</v>
      </c>
      <c r="O112" s="21">
        <v>8.2</v>
      </c>
      <c r="P112" s="22">
        <v>360941.0</v>
      </c>
      <c r="Q112" s="4" t="s">
        <v>1146</v>
      </c>
      <c r="R112" s="4" t="s">
        <v>34</v>
      </c>
      <c r="S112" s="4" t="s">
        <v>1147</v>
      </c>
      <c r="T112" s="23">
        <v>1.16112375E8</v>
      </c>
      <c r="U112" s="4" t="s">
        <v>94</v>
      </c>
      <c r="V112" s="4"/>
      <c r="W112" s="4"/>
      <c r="X112" s="4" t="s">
        <v>1148</v>
      </c>
      <c r="Y112" s="17">
        <f t="shared" si="2"/>
        <v>1</v>
      </c>
      <c r="Z112" s="4"/>
      <c r="AA112" s="4"/>
    </row>
    <row r="113" hidden="1">
      <c r="A113" s="20">
        <v>112.0</v>
      </c>
      <c r="B113" s="4" t="s">
        <v>1149</v>
      </c>
      <c r="C113" s="20">
        <v>2001.0</v>
      </c>
      <c r="D113" s="24">
        <v>37347.0</v>
      </c>
      <c r="E113" s="20">
        <v>135.0</v>
      </c>
      <c r="F113" s="4" t="s">
        <v>1150</v>
      </c>
      <c r="G113" s="4" t="s">
        <v>1151</v>
      </c>
      <c r="H113" s="4" t="s">
        <v>1152</v>
      </c>
      <c r="I113" s="4" t="s">
        <v>1153</v>
      </c>
      <c r="J113" s="4" t="s">
        <v>1154</v>
      </c>
      <c r="K113" s="4" t="s">
        <v>30</v>
      </c>
      <c r="L113" s="4" t="s">
        <v>31</v>
      </c>
      <c r="M113" s="4" t="s">
        <v>1155</v>
      </c>
      <c r="N113" s="17">
        <v>72.0</v>
      </c>
      <c r="O113" s="21">
        <v>8.2</v>
      </c>
      <c r="P113" s="22">
        <v>667901.0</v>
      </c>
      <c r="Q113" s="4" t="s">
        <v>1156</v>
      </c>
      <c r="R113" s="4" t="s">
        <v>34</v>
      </c>
      <c r="S113" s="4" t="s">
        <v>1157</v>
      </c>
      <c r="T113" s="23">
        <v>3.13542341E8</v>
      </c>
      <c r="U113" s="4" t="s">
        <v>94</v>
      </c>
      <c r="V113" s="25" t="s">
        <v>1158</v>
      </c>
      <c r="W113" s="4"/>
      <c r="X113" s="4" t="s">
        <v>1159</v>
      </c>
      <c r="Y113" s="17">
        <f t="shared" si="2"/>
        <v>1</v>
      </c>
      <c r="Z113" s="4"/>
      <c r="AA113" s="4"/>
    </row>
    <row r="114" hidden="1">
      <c r="A114" s="20">
        <v>113.0</v>
      </c>
      <c r="B114" s="4" t="s">
        <v>1160</v>
      </c>
      <c r="C114" s="20">
        <v>1980.0</v>
      </c>
      <c r="D114" s="24">
        <v>29504.0</v>
      </c>
      <c r="E114" s="20">
        <v>124.0</v>
      </c>
      <c r="F114" s="4" t="s">
        <v>1150</v>
      </c>
      <c r="G114" s="4" t="s">
        <v>315</v>
      </c>
      <c r="H114" s="4" t="s">
        <v>1161</v>
      </c>
      <c r="I114" s="4" t="s">
        <v>1162</v>
      </c>
      <c r="J114" s="4" t="s">
        <v>1163</v>
      </c>
      <c r="K114" s="4" t="s">
        <v>30</v>
      </c>
      <c r="L114" s="4" t="s">
        <v>69</v>
      </c>
      <c r="M114" s="4" t="s">
        <v>1164</v>
      </c>
      <c r="N114" s="4"/>
      <c r="O114" s="21">
        <v>8.2</v>
      </c>
      <c r="P114" s="22">
        <v>174583.0</v>
      </c>
      <c r="Q114" s="4" t="s">
        <v>1165</v>
      </c>
      <c r="R114" s="4" t="s">
        <v>34</v>
      </c>
      <c r="S114" s="24">
        <v>37207.0</v>
      </c>
      <c r="T114" s="23">
        <v>2.6010864E7</v>
      </c>
      <c r="U114" s="4" t="s">
        <v>1166</v>
      </c>
      <c r="V114" s="4"/>
      <c r="W114" s="4"/>
      <c r="X114" s="4" t="s">
        <v>1167</v>
      </c>
      <c r="Y114" s="17">
        <f t="shared" si="2"/>
        <v>2</v>
      </c>
      <c r="Z114" s="4"/>
      <c r="AA114" s="4"/>
    </row>
    <row r="115" hidden="1">
      <c r="A115" s="20">
        <v>114.0</v>
      </c>
      <c r="B115" s="4" t="s">
        <v>1168</v>
      </c>
      <c r="C115" s="20">
        <v>2011.0</v>
      </c>
      <c r="D115" s="24">
        <v>40795.0</v>
      </c>
      <c r="E115" s="20">
        <v>140.0</v>
      </c>
      <c r="F115" s="4" t="s">
        <v>1169</v>
      </c>
      <c r="G115" s="4" t="s">
        <v>501</v>
      </c>
      <c r="H115" s="4" t="s">
        <v>1170</v>
      </c>
      <c r="I115" s="4" t="s">
        <v>1171</v>
      </c>
      <c r="J115" s="4" t="s">
        <v>1172</v>
      </c>
      <c r="K115" s="4" t="s">
        <v>428</v>
      </c>
      <c r="L115" s="4" t="s">
        <v>31</v>
      </c>
      <c r="M115" s="4" t="s">
        <v>1173</v>
      </c>
      <c r="N115" s="17">
        <v>71.0</v>
      </c>
      <c r="O115" s="21">
        <v>8.2</v>
      </c>
      <c r="P115" s="22">
        <v>358261.0</v>
      </c>
      <c r="Q115" s="4" t="s">
        <v>1174</v>
      </c>
      <c r="R115" s="4" t="s">
        <v>34</v>
      </c>
      <c r="S115" s="4" t="s">
        <v>1175</v>
      </c>
      <c r="T115" s="23">
        <v>2.3057115E7</v>
      </c>
      <c r="U115" s="4" t="s">
        <v>1176</v>
      </c>
      <c r="V115" s="25" t="s">
        <v>1177</v>
      </c>
      <c r="W115" s="4"/>
      <c r="X115" s="4" t="s">
        <v>664</v>
      </c>
      <c r="Y115" s="17">
        <f t="shared" si="2"/>
        <v>1</v>
      </c>
      <c r="Z115" s="4"/>
      <c r="AA115" s="4"/>
    </row>
    <row r="116" hidden="1">
      <c r="A116" s="20">
        <v>115.0</v>
      </c>
      <c r="B116" s="4" t="s">
        <v>1178</v>
      </c>
      <c r="C116" s="20">
        <v>2005.0</v>
      </c>
      <c r="D116" s="4" t="s">
        <v>1179</v>
      </c>
      <c r="E116" s="20">
        <v>132.0</v>
      </c>
      <c r="F116" s="4" t="s">
        <v>1180</v>
      </c>
      <c r="G116" s="4" t="s">
        <v>687</v>
      </c>
      <c r="H116" s="4" t="s">
        <v>1181</v>
      </c>
      <c r="I116" s="4" t="s">
        <v>1182</v>
      </c>
      <c r="J116" s="4" t="s">
        <v>1183</v>
      </c>
      <c r="K116" s="4" t="s">
        <v>30</v>
      </c>
      <c r="L116" s="4" t="s">
        <v>1184</v>
      </c>
      <c r="M116" s="4" t="s">
        <v>1185</v>
      </c>
      <c r="N116" s="17">
        <v>62.0</v>
      </c>
      <c r="O116" s="21">
        <v>8.2</v>
      </c>
      <c r="P116" s="22">
        <v>849623.0</v>
      </c>
      <c r="Q116" s="4" t="s">
        <v>1186</v>
      </c>
      <c r="R116" s="4" t="s">
        <v>34</v>
      </c>
      <c r="S116" s="24">
        <v>38725.0</v>
      </c>
      <c r="T116" s="23">
        <v>1.32511035E8</v>
      </c>
      <c r="U116" s="4" t="s">
        <v>180</v>
      </c>
      <c r="V116" s="25" t="s">
        <v>1187</v>
      </c>
      <c r="W116" s="4"/>
      <c r="X116" s="4" t="s">
        <v>446</v>
      </c>
      <c r="Y116" s="17">
        <f t="shared" si="2"/>
        <v>5</v>
      </c>
      <c r="Z116" s="4"/>
      <c r="AA116" s="4"/>
    </row>
    <row r="117" hidden="1">
      <c r="A117" s="20">
        <v>116.0</v>
      </c>
      <c r="B117" s="4" t="s">
        <v>1188</v>
      </c>
      <c r="C117" s="20">
        <v>2013.0</v>
      </c>
      <c r="D117" s="4" t="s">
        <v>1189</v>
      </c>
      <c r="E117" s="20">
        <v>180.0</v>
      </c>
      <c r="F117" s="4" t="s">
        <v>1190</v>
      </c>
      <c r="G117" s="4" t="s">
        <v>205</v>
      </c>
      <c r="H117" s="4" t="s">
        <v>1191</v>
      </c>
      <c r="I117" s="4" t="s">
        <v>1192</v>
      </c>
      <c r="J117" s="4" t="s">
        <v>1193</v>
      </c>
      <c r="K117" s="4" t="s">
        <v>354</v>
      </c>
      <c r="L117" s="4" t="s">
        <v>31</v>
      </c>
      <c r="M117" s="4" t="s">
        <v>1194</v>
      </c>
      <c r="N117" s="17">
        <v>75.0</v>
      </c>
      <c r="O117" s="21">
        <v>8.2</v>
      </c>
      <c r="P117" s="22">
        <v>874371.0</v>
      </c>
      <c r="Q117" s="4" t="s">
        <v>1195</v>
      </c>
      <c r="R117" s="4" t="s">
        <v>34</v>
      </c>
      <c r="S117" s="4" t="s">
        <v>1196</v>
      </c>
      <c r="T117" s="23">
        <v>3.92000694E8</v>
      </c>
      <c r="U117" s="4" t="s">
        <v>1197</v>
      </c>
      <c r="V117" s="25" t="s">
        <v>1198</v>
      </c>
      <c r="W117" s="4"/>
      <c r="X117" s="4" t="s">
        <v>1199</v>
      </c>
      <c r="Y117" s="17">
        <f t="shared" si="2"/>
        <v>2</v>
      </c>
      <c r="Z117" s="4"/>
      <c r="AA117" s="4"/>
    </row>
    <row r="118" hidden="1">
      <c r="A118" s="20">
        <v>117.0</v>
      </c>
      <c r="B118" s="4" t="s">
        <v>1200</v>
      </c>
      <c r="C118" s="20">
        <v>1954.0</v>
      </c>
      <c r="D118" s="4" t="s">
        <v>1201</v>
      </c>
      <c r="E118" s="20">
        <v>105.0</v>
      </c>
      <c r="F118" s="4" t="s">
        <v>1202</v>
      </c>
      <c r="G118" s="4" t="s">
        <v>74</v>
      </c>
      <c r="H118" s="4" t="s">
        <v>1203</v>
      </c>
      <c r="I118" s="4" t="s">
        <v>1204</v>
      </c>
      <c r="J118" s="4" t="s">
        <v>1205</v>
      </c>
      <c r="K118" s="4" t="s">
        <v>30</v>
      </c>
      <c r="L118" s="4" t="s">
        <v>31</v>
      </c>
      <c r="M118" s="4" t="s">
        <v>1206</v>
      </c>
      <c r="N118" s="4"/>
      <c r="O118" s="21">
        <v>8.2</v>
      </c>
      <c r="P118" s="22">
        <v>116207.0</v>
      </c>
      <c r="Q118" s="4" t="s">
        <v>1207</v>
      </c>
      <c r="R118" s="4" t="s">
        <v>34</v>
      </c>
      <c r="S118" s="24">
        <v>38177.0</v>
      </c>
      <c r="T118" s="23">
        <v>1.2562629E7</v>
      </c>
      <c r="U118" s="4" t="s">
        <v>180</v>
      </c>
      <c r="V118" s="4"/>
      <c r="W118" s="4"/>
      <c r="X118" s="4" t="s">
        <v>1208</v>
      </c>
      <c r="Y118" s="17">
        <f t="shared" si="2"/>
        <v>1</v>
      </c>
      <c r="Z118" s="4"/>
      <c r="AA118" s="4"/>
    </row>
    <row r="119" hidden="1">
      <c r="A119" s="20">
        <v>118.0</v>
      </c>
      <c r="B119" s="4" t="s">
        <v>1209</v>
      </c>
      <c r="C119" s="20">
        <v>2016.0</v>
      </c>
      <c r="D119" s="24">
        <v>42471.0</v>
      </c>
      <c r="E119" s="20">
        <v>139.0</v>
      </c>
      <c r="F119" s="4" t="s">
        <v>86</v>
      </c>
      <c r="G119" s="4" t="s">
        <v>673</v>
      </c>
      <c r="H119" s="4" t="s">
        <v>1210</v>
      </c>
      <c r="I119" s="4" t="s">
        <v>1211</v>
      </c>
      <c r="J119" s="4" t="s">
        <v>1212</v>
      </c>
      <c r="K119" s="4" t="s">
        <v>1213</v>
      </c>
      <c r="L119" s="4" t="s">
        <v>1214</v>
      </c>
      <c r="M119" s="4" t="s">
        <v>1215</v>
      </c>
      <c r="N119" s="17">
        <v>71.0</v>
      </c>
      <c r="O119" s="21">
        <v>8.2</v>
      </c>
      <c r="P119" s="22">
        <v>221901.0</v>
      </c>
      <c r="Q119" s="4" t="s">
        <v>1216</v>
      </c>
      <c r="R119" s="4" t="s">
        <v>34</v>
      </c>
      <c r="S119" s="4" t="s">
        <v>1217</v>
      </c>
      <c r="T119" s="23">
        <v>1.75302354E8</v>
      </c>
      <c r="U119" s="4" t="s">
        <v>1218</v>
      </c>
      <c r="V119" s="25" t="s">
        <v>1219</v>
      </c>
      <c r="W119" s="4"/>
      <c r="X119" s="4" t="s">
        <v>1220</v>
      </c>
      <c r="Y119" s="17">
        <f t="shared" si="2"/>
        <v>1</v>
      </c>
      <c r="Z119" s="4"/>
      <c r="AA119" s="4"/>
    </row>
    <row r="120" hidden="1">
      <c r="A120" s="20">
        <v>119.0</v>
      </c>
      <c r="B120" s="4" t="s">
        <v>1221</v>
      </c>
      <c r="C120" s="20">
        <v>1939.0</v>
      </c>
      <c r="D120" s="4" t="s">
        <v>1222</v>
      </c>
      <c r="E120" s="20">
        <v>238.0</v>
      </c>
      <c r="F120" s="4" t="s">
        <v>1223</v>
      </c>
      <c r="G120" s="4" t="s">
        <v>1224</v>
      </c>
      <c r="H120" s="4" t="s">
        <v>1225</v>
      </c>
      <c r="I120" s="4" t="s">
        <v>1226</v>
      </c>
      <c r="J120" s="4" t="s">
        <v>1227</v>
      </c>
      <c r="K120" s="4" t="s">
        <v>30</v>
      </c>
      <c r="L120" s="4" t="s">
        <v>31</v>
      </c>
      <c r="M120" s="4" t="s">
        <v>1228</v>
      </c>
      <c r="N120" s="17">
        <v>97.0</v>
      </c>
      <c r="O120" s="21">
        <v>8.2</v>
      </c>
      <c r="P120" s="22">
        <v>230951.0</v>
      </c>
      <c r="Q120" s="4" t="s">
        <v>1229</v>
      </c>
      <c r="R120" s="4" t="s">
        <v>34</v>
      </c>
      <c r="S120" s="24">
        <v>36710.0</v>
      </c>
      <c r="T120" s="23">
        <v>4.00176459E8</v>
      </c>
      <c r="U120" s="4" t="s">
        <v>1230</v>
      </c>
      <c r="V120" s="25" t="s">
        <v>1231</v>
      </c>
      <c r="W120" s="4"/>
      <c r="X120" s="4" t="s">
        <v>744</v>
      </c>
      <c r="Y120" s="17">
        <f t="shared" si="2"/>
        <v>1</v>
      </c>
      <c r="Z120" s="4"/>
      <c r="AA120" s="4"/>
    </row>
    <row r="121" hidden="1">
      <c r="A121" s="20">
        <v>120.0</v>
      </c>
      <c r="B121" s="4" t="s">
        <v>1232</v>
      </c>
      <c r="C121" s="20">
        <v>1976.0</v>
      </c>
      <c r="D121" s="24">
        <v>28344.0</v>
      </c>
      <c r="E121" s="20">
        <v>177.0</v>
      </c>
      <c r="F121" s="4" t="s">
        <v>708</v>
      </c>
      <c r="G121" s="4" t="s">
        <v>1003</v>
      </c>
      <c r="H121" s="4" t="s">
        <v>1233</v>
      </c>
      <c r="I121" s="4" t="s">
        <v>1234</v>
      </c>
      <c r="J121" s="4" t="s">
        <v>1235</v>
      </c>
      <c r="K121" s="4" t="s">
        <v>586</v>
      </c>
      <c r="L121" s="4" t="s">
        <v>1236</v>
      </c>
      <c r="M121" s="4"/>
      <c r="N121" s="4"/>
      <c r="O121" s="21">
        <v>8.3</v>
      </c>
      <c r="P121" s="22">
        <v>36301.0</v>
      </c>
      <c r="Q121" s="4" t="s">
        <v>1237</v>
      </c>
      <c r="R121" s="4" t="s">
        <v>34</v>
      </c>
      <c r="S121" s="24">
        <v>38363.0</v>
      </c>
      <c r="T121" s="23">
        <v>1000000.0</v>
      </c>
      <c r="U121" s="4" t="s">
        <v>1238</v>
      </c>
      <c r="V121" s="4"/>
      <c r="W121" s="4"/>
      <c r="X121" s="4" t="s">
        <v>1239</v>
      </c>
      <c r="Y121" s="17">
        <f t="shared" si="2"/>
        <v>1</v>
      </c>
      <c r="Z121" s="4"/>
      <c r="AA121" s="4"/>
    </row>
    <row r="122" hidden="1">
      <c r="A122" s="20">
        <v>121.0</v>
      </c>
      <c r="B122" s="4" t="s">
        <v>1240</v>
      </c>
      <c r="C122" s="20">
        <v>1940.0</v>
      </c>
      <c r="D122" s="24">
        <v>14949.0</v>
      </c>
      <c r="E122" s="20">
        <v>130.0</v>
      </c>
      <c r="F122" s="4" t="s">
        <v>1241</v>
      </c>
      <c r="G122" s="4" t="s">
        <v>74</v>
      </c>
      <c r="H122" s="4" t="s">
        <v>1242</v>
      </c>
      <c r="I122" s="4" t="s">
        <v>1243</v>
      </c>
      <c r="J122" s="4" t="s">
        <v>1244</v>
      </c>
      <c r="K122" s="4" t="s">
        <v>354</v>
      </c>
      <c r="L122" s="4" t="s">
        <v>31</v>
      </c>
      <c r="M122" s="4" t="s">
        <v>1245</v>
      </c>
      <c r="N122" s="4"/>
      <c r="O122" s="21">
        <v>8.2</v>
      </c>
      <c r="P122" s="22">
        <v>94586.0</v>
      </c>
      <c r="Q122" s="4" t="s">
        <v>1246</v>
      </c>
      <c r="R122" s="4" t="s">
        <v>34</v>
      </c>
      <c r="S122" s="4" t="s">
        <v>1247</v>
      </c>
      <c r="T122" s="23">
        <v>6000000.0</v>
      </c>
      <c r="U122" s="4" t="s">
        <v>201</v>
      </c>
      <c r="V122" s="4"/>
      <c r="W122" s="4"/>
      <c r="X122" s="4" t="s">
        <v>150</v>
      </c>
      <c r="Y122" s="17">
        <f t="shared" si="2"/>
        <v>1</v>
      </c>
      <c r="Z122" s="4"/>
      <c r="AA122" s="4"/>
    </row>
    <row r="123" hidden="1">
      <c r="A123" s="20">
        <v>122.0</v>
      </c>
      <c r="B123" s="4" t="s">
        <v>1248</v>
      </c>
      <c r="C123" s="20">
        <v>1996.0</v>
      </c>
      <c r="D123" s="24">
        <v>35316.0</v>
      </c>
      <c r="E123" s="20">
        <v>94.0</v>
      </c>
      <c r="F123" s="4" t="s">
        <v>127</v>
      </c>
      <c r="G123" s="4" t="s">
        <v>266</v>
      </c>
      <c r="H123" s="4" t="s">
        <v>1249</v>
      </c>
      <c r="I123" s="4" t="s">
        <v>1250</v>
      </c>
      <c r="J123" s="4" t="s">
        <v>1251</v>
      </c>
      <c r="K123" s="4" t="s">
        <v>30</v>
      </c>
      <c r="L123" s="4" t="s">
        <v>881</v>
      </c>
      <c r="M123" s="4" t="s">
        <v>1252</v>
      </c>
      <c r="N123" s="17">
        <v>83.0</v>
      </c>
      <c r="O123" s="21">
        <v>8.2</v>
      </c>
      <c r="P123" s="22">
        <v>517568.0</v>
      </c>
      <c r="Q123" s="4" t="s">
        <v>1253</v>
      </c>
      <c r="R123" s="4" t="s">
        <v>34</v>
      </c>
      <c r="S123" s="4" t="s">
        <v>1254</v>
      </c>
      <c r="T123" s="23">
        <v>7.2E7</v>
      </c>
      <c r="U123" s="4" t="s">
        <v>123</v>
      </c>
      <c r="V123" s="25" t="s">
        <v>1255</v>
      </c>
      <c r="W123" s="4"/>
      <c r="X123" s="4" t="s">
        <v>459</v>
      </c>
      <c r="Y123" s="17">
        <f t="shared" si="2"/>
        <v>1</v>
      </c>
      <c r="Z123" s="4"/>
      <c r="AA123" s="4"/>
    </row>
    <row r="124" hidden="1">
      <c r="A124" s="20">
        <v>123.0</v>
      </c>
      <c r="B124" s="4" t="s">
        <v>1256</v>
      </c>
      <c r="C124" s="20">
        <v>1978.0</v>
      </c>
      <c r="D124" s="4" t="s">
        <v>1257</v>
      </c>
      <c r="E124" s="20">
        <v>183.0</v>
      </c>
      <c r="F124" s="4" t="s">
        <v>290</v>
      </c>
      <c r="G124" s="4" t="s">
        <v>938</v>
      </c>
      <c r="H124" s="4" t="s">
        <v>1258</v>
      </c>
      <c r="I124" s="4" t="s">
        <v>1259</v>
      </c>
      <c r="J124" s="4" t="s">
        <v>1260</v>
      </c>
      <c r="K124" s="4" t="s">
        <v>1261</v>
      </c>
      <c r="L124" s="4" t="s">
        <v>69</v>
      </c>
      <c r="M124" s="4" t="s">
        <v>1262</v>
      </c>
      <c r="N124" s="17">
        <v>81.0</v>
      </c>
      <c r="O124" s="21">
        <v>8.2</v>
      </c>
      <c r="P124" s="22">
        <v>249067.0</v>
      </c>
      <c r="Q124" s="4" t="s">
        <v>1263</v>
      </c>
      <c r="R124" s="4" t="s">
        <v>34</v>
      </c>
      <c r="S124" s="24">
        <v>38512.0</v>
      </c>
      <c r="T124" s="23">
        <v>4.8979328E7</v>
      </c>
      <c r="U124" s="4" t="s">
        <v>94</v>
      </c>
      <c r="V124" s="4"/>
      <c r="W124" s="4"/>
      <c r="X124" s="4" t="s">
        <v>382</v>
      </c>
      <c r="Y124" s="17">
        <f t="shared" si="2"/>
        <v>1</v>
      </c>
      <c r="Z124" s="4"/>
      <c r="AA124" s="4"/>
    </row>
    <row r="125" hidden="1">
      <c r="A125" s="20">
        <v>124.0</v>
      </c>
      <c r="B125" s="4" t="s">
        <v>1264</v>
      </c>
      <c r="C125" s="20">
        <v>1967.0</v>
      </c>
      <c r="D125" s="24">
        <v>24483.0</v>
      </c>
      <c r="E125" s="20">
        <v>126.0</v>
      </c>
      <c r="F125" s="4" t="s">
        <v>25</v>
      </c>
      <c r="G125" s="4" t="s">
        <v>1265</v>
      </c>
      <c r="H125" s="4" t="s">
        <v>1266</v>
      </c>
      <c r="I125" s="4" t="s">
        <v>1267</v>
      </c>
      <c r="J125" s="4" t="s">
        <v>1268</v>
      </c>
      <c r="K125" s="4" t="s">
        <v>30</v>
      </c>
      <c r="L125" s="4" t="s">
        <v>31</v>
      </c>
      <c r="M125" s="4" t="s">
        <v>1269</v>
      </c>
      <c r="N125" s="4"/>
      <c r="O125" s="21">
        <v>8.2</v>
      </c>
      <c r="P125" s="22">
        <v>128345.0</v>
      </c>
      <c r="Q125" s="4" t="s">
        <v>1270</v>
      </c>
      <c r="R125" s="4" t="s">
        <v>34</v>
      </c>
      <c r="S125" s="24">
        <v>35500.0</v>
      </c>
      <c r="T125" s="23">
        <v>1.6217773E7</v>
      </c>
      <c r="U125" s="4" t="s">
        <v>213</v>
      </c>
      <c r="V125" s="4"/>
      <c r="W125" s="4"/>
      <c r="X125" s="4" t="s">
        <v>1271</v>
      </c>
      <c r="Y125" s="17">
        <f t="shared" si="2"/>
        <v>1</v>
      </c>
      <c r="Z125" s="4"/>
      <c r="AA125" s="4"/>
    </row>
    <row r="126" hidden="1">
      <c r="A126" s="20">
        <v>125.0</v>
      </c>
      <c r="B126" s="4" t="s">
        <v>1272</v>
      </c>
      <c r="C126" s="20">
        <v>2008.0</v>
      </c>
      <c r="D126" s="24">
        <v>40057.0</v>
      </c>
      <c r="E126" s="20">
        <v>116.0</v>
      </c>
      <c r="F126" s="4" t="s">
        <v>127</v>
      </c>
      <c r="G126" s="4" t="s">
        <v>225</v>
      </c>
      <c r="H126" s="4" t="s">
        <v>1273</v>
      </c>
      <c r="I126" s="4" t="s">
        <v>1274</v>
      </c>
      <c r="J126" s="4" t="s">
        <v>1275</v>
      </c>
      <c r="K126" s="4" t="s">
        <v>1276</v>
      </c>
      <c r="L126" s="4" t="s">
        <v>1277</v>
      </c>
      <c r="M126" s="4" t="s">
        <v>1278</v>
      </c>
      <c r="N126" s="17">
        <v>72.0</v>
      </c>
      <c r="O126" s="21">
        <v>8.2</v>
      </c>
      <c r="P126" s="22">
        <v>598907.0</v>
      </c>
      <c r="Q126" s="4" t="s">
        <v>1279</v>
      </c>
      <c r="R126" s="4" t="s">
        <v>34</v>
      </c>
      <c r="S126" s="24">
        <v>40062.0</v>
      </c>
      <c r="T126" s="23">
        <v>2.70000989E8</v>
      </c>
      <c r="U126" s="4" t="s">
        <v>1280</v>
      </c>
      <c r="V126" s="25" t="s">
        <v>1281</v>
      </c>
      <c r="W126" s="4"/>
      <c r="X126" s="4" t="s">
        <v>1151</v>
      </c>
      <c r="Y126" s="17">
        <f t="shared" si="2"/>
        <v>3</v>
      </c>
      <c r="Z126" s="4"/>
      <c r="AA126" s="4"/>
    </row>
    <row r="127" hidden="1">
      <c r="A127" s="20">
        <v>126.0</v>
      </c>
      <c r="B127" s="4" t="s">
        <v>1282</v>
      </c>
      <c r="C127" s="20">
        <v>1998.0</v>
      </c>
      <c r="D127" s="24">
        <v>35949.0</v>
      </c>
      <c r="E127" s="20">
        <v>117.0</v>
      </c>
      <c r="F127" s="4" t="s">
        <v>850</v>
      </c>
      <c r="G127" s="4" t="s">
        <v>715</v>
      </c>
      <c r="H127" s="4" t="s">
        <v>401</v>
      </c>
      <c r="I127" s="4" t="s">
        <v>1283</v>
      </c>
      <c r="J127" s="4" t="s">
        <v>1284</v>
      </c>
      <c r="K127" s="4" t="s">
        <v>1285</v>
      </c>
      <c r="L127" s="4" t="s">
        <v>69</v>
      </c>
      <c r="M127" s="4" t="s">
        <v>1286</v>
      </c>
      <c r="N127" s="17">
        <v>69.0</v>
      </c>
      <c r="O127" s="21">
        <v>8.2</v>
      </c>
      <c r="P127" s="22">
        <v>580796.0</v>
      </c>
      <c r="Q127" s="4" t="s">
        <v>1287</v>
      </c>
      <c r="R127" s="4" t="s">
        <v>34</v>
      </c>
      <c r="S127" s="4" t="s">
        <v>1288</v>
      </c>
      <c r="T127" s="23">
        <v>4.6189568E7</v>
      </c>
      <c r="U127" s="4" t="s">
        <v>275</v>
      </c>
      <c r="V127" s="4"/>
      <c r="W127" s="4"/>
      <c r="X127" s="4" t="s">
        <v>605</v>
      </c>
      <c r="Y127" s="17">
        <f t="shared" si="2"/>
        <v>1</v>
      </c>
      <c r="Z127" s="4"/>
      <c r="AA127" s="4"/>
    </row>
    <row r="128" hidden="1">
      <c r="A128" s="20">
        <v>127.0</v>
      </c>
      <c r="B128" s="4" t="s">
        <v>1289</v>
      </c>
      <c r="C128" s="20">
        <v>1982.0</v>
      </c>
      <c r="D128" s="4" t="s">
        <v>1123</v>
      </c>
      <c r="E128" s="20">
        <v>109.0</v>
      </c>
      <c r="F128" s="4" t="s">
        <v>1290</v>
      </c>
      <c r="G128" s="4" t="s">
        <v>722</v>
      </c>
      <c r="H128" s="4" t="s">
        <v>1291</v>
      </c>
      <c r="I128" s="4" t="s">
        <v>1292</v>
      </c>
      <c r="J128" s="4" t="s">
        <v>1293</v>
      </c>
      <c r="K128" s="4" t="s">
        <v>1294</v>
      </c>
      <c r="L128" s="4" t="s">
        <v>31</v>
      </c>
      <c r="M128" s="4" t="s">
        <v>1295</v>
      </c>
      <c r="N128" s="17">
        <v>57.0</v>
      </c>
      <c r="O128" s="21">
        <v>8.2</v>
      </c>
      <c r="P128" s="22">
        <v>281843.0</v>
      </c>
      <c r="Q128" s="4" t="s">
        <v>1296</v>
      </c>
      <c r="R128" s="4" t="s">
        <v>34</v>
      </c>
      <c r="S128" s="4" t="s">
        <v>156</v>
      </c>
      <c r="T128" s="23">
        <v>1.962976E7</v>
      </c>
      <c r="U128" s="4" t="s">
        <v>94</v>
      </c>
      <c r="V128" s="25" t="s">
        <v>1297</v>
      </c>
      <c r="W128" s="4"/>
      <c r="X128" s="4" t="s">
        <v>1298</v>
      </c>
      <c r="Y128" s="17">
        <f t="shared" si="2"/>
        <v>1</v>
      </c>
      <c r="Z128" s="4"/>
      <c r="AA128" s="4"/>
    </row>
    <row r="129" hidden="1">
      <c r="A129" s="20">
        <v>128.0</v>
      </c>
      <c r="B129" s="4" t="s">
        <v>1299</v>
      </c>
      <c r="C129" s="20">
        <v>1934.0</v>
      </c>
      <c r="D129" s="4" t="s">
        <v>1300</v>
      </c>
      <c r="E129" s="20">
        <v>105.0</v>
      </c>
      <c r="F129" s="4" t="s">
        <v>931</v>
      </c>
      <c r="G129" s="4" t="s">
        <v>247</v>
      </c>
      <c r="H129" s="4" t="s">
        <v>1301</v>
      </c>
      <c r="I129" s="4" t="s">
        <v>1302</v>
      </c>
      <c r="J129" s="4" t="s">
        <v>1303</v>
      </c>
      <c r="K129" s="4" t="s">
        <v>30</v>
      </c>
      <c r="L129" s="4" t="s">
        <v>31</v>
      </c>
      <c r="M129" s="4" t="s">
        <v>1304</v>
      </c>
      <c r="N129" s="4"/>
      <c r="O129" s="21">
        <v>8.2</v>
      </c>
      <c r="P129" s="22">
        <v>70807.0</v>
      </c>
      <c r="Q129" s="4" t="s">
        <v>1305</v>
      </c>
      <c r="R129" s="4" t="s">
        <v>34</v>
      </c>
      <c r="S129" s="4" t="s">
        <v>1306</v>
      </c>
      <c r="T129" s="23">
        <v>4360000.0</v>
      </c>
      <c r="U129" s="4" t="s">
        <v>1307</v>
      </c>
      <c r="V129" s="4"/>
      <c r="W129" s="4"/>
      <c r="X129" s="4" t="s">
        <v>1308</v>
      </c>
      <c r="Y129" s="17">
        <f t="shared" si="2"/>
        <v>1</v>
      </c>
      <c r="Z129" s="4"/>
      <c r="AA129" s="4"/>
    </row>
    <row r="130" hidden="1">
      <c r="A130" s="20">
        <v>129.0</v>
      </c>
      <c r="B130" s="4" t="s">
        <v>1309</v>
      </c>
      <c r="C130" s="20">
        <v>1996.0</v>
      </c>
      <c r="D130" s="24">
        <v>35189.0</v>
      </c>
      <c r="E130" s="20">
        <v>98.0</v>
      </c>
      <c r="F130" s="4" t="s">
        <v>258</v>
      </c>
      <c r="G130" s="4" t="s">
        <v>715</v>
      </c>
      <c r="H130" s="4" t="s">
        <v>401</v>
      </c>
      <c r="I130" s="4" t="s">
        <v>1310</v>
      </c>
      <c r="J130" s="4" t="s">
        <v>1311</v>
      </c>
      <c r="K130" s="4" t="s">
        <v>30</v>
      </c>
      <c r="L130" s="4" t="s">
        <v>69</v>
      </c>
      <c r="M130" s="4" t="s">
        <v>1312</v>
      </c>
      <c r="N130" s="17">
        <v>85.0</v>
      </c>
      <c r="O130" s="21">
        <v>8.1</v>
      </c>
      <c r="P130" s="22">
        <v>490860.0</v>
      </c>
      <c r="Q130" s="4" t="s">
        <v>1313</v>
      </c>
      <c r="R130" s="4" t="s">
        <v>34</v>
      </c>
      <c r="S130" s="4" t="s">
        <v>1314</v>
      </c>
      <c r="T130" s="23">
        <v>6.0611975E7</v>
      </c>
      <c r="U130" s="4" t="s">
        <v>579</v>
      </c>
      <c r="V130" s="25" t="s">
        <v>1315</v>
      </c>
      <c r="W130" s="4"/>
      <c r="X130" s="4" t="s">
        <v>1316</v>
      </c>
      <c r="Y130" s="17">
        <f t="shared" si="2"/>
        <v>1</v>
      </c>
      <c r="Z130" s="4"/>
      <c r="AA130" s="4"/>
    </row>
    <row r="131" hidden="1">
      <c r="A131" s="20">
        <v>130.0</v>
      </c>
      <c r="B131" s="4" t="s">
        <v>1317</v>
      </c>
      <c r="C131" s="20">
        <v>1999.0</v>
      </c>
      <c r="D131" s="24">
        <v>36319.0</v>
      </c>
      <c r="E131" s="20">
        <v>107.0</v>
      </c>
      <c r="F131" s="4" t="s">
        <v>1032</v>
      </c>
      <c r="G131" s="4" t="s">
        <v>902</v>
      </c>
      <c r="H131" s="4" t="s">
        <v>902</v>
      </c>
      <c r="I131" s="4" t="s">
        <v>1318</v>
      </c>
      <c r="J131" s="4" t="s">
        <v>1319</v>
      </c>
      <c r="K131" s="4" t="s">
        <v>1320</v>
      </c>
      <c r="L131" s="4" t="s">
        <v>31</v>
      </c>
      <c r="M131" s="4" t="s">
        <v>1321</v>
      </c>
      <c r="N131" s="17">
        <v>64.0</v>
      </c>
      <c r="O131" s="21">
        <v>8.1</v>
      </c>
      <c r="P131" s="22">
        <v>754842.0</v>
      </c>
      <c r="Q131" s="4" t="s">
        <v>1322</v>
      </c>
      <c r="R131" s="4" t="s">
        <v>34</v>
      </c>
      <c r="S131" s="4" t="s">
        <v>1323</v>
      </c>
      <c r="T131" s="23">
        <v>6.72806292E8</v>
      </c>
      <c r="U131" s="4" t="s">
        <v>1324</v>
      </c>
      <c r="V131" s="25" t="s">
        <v>1325</v>
      </c>
      <c r="W131" s="4"/>
      <c r="X131" s="4" t="s">
        <v>615</v>
      </c>
      <c r="Y131" s="17">
        <f t="shared" si="2"/>
        <v>1</v>
      </c>
      <c r="Z131" s="4"/>
      <c r="AA131" s="4"/>
    </row>
    <row r="132" hidden="1">
      <c r="A132" s="20">
        <v>131.0</v>
      </c>
      <c r="B132" s="4" t="s">
        <v>1326</v>
      </c>
      <c r="C132" s="20">
        <v>2003.0</v>
      </c>
      <c r="D132" s="4" t="s">
        <v>1327</v>
      </c>
      <c r="E132" s="20">
        <v>100.0</v>
      </c>
      <c r="F132" s="4" t="s">
        <v>794</v>
      </c>
      <c r="G132" s="4" t="s">
        <v>96</v>
      </c>
      <c r="H132" s="4" t="s">
        <v>1328</v>
      </c>
      <c r="I132" s="4" t="s">
        <v>1329</v>
      </c>
      <c r="J132" s="4" t="s">
        <v>1330</v>
      </c>
      <c r="K132" s="4" t="s">
        <v>30</v>
      </c>
      <c r="L132" s="4" t="s">
        <v>31</v>
      </c>
      <c r="M132" s="4" t="s">
        <v>1331</v>
      </c>
      <c r="N132" s="17">
        <v>90.0</v>
      </c>
      <c r="O132" s="21">
        <v>8.1</v>
      </c>
      <c r="P132" s="22">
        <v>756517.0</v>
      </c>
      <c r="Q132" s="4" t="s">
        <v>1332</v>
      </c>
      <c r="R132" s="4" t="s">
        <v>34</v>
      </c>
      <c r="S132" s="24">
        <v>41460.0</v>
      </c>
      <c r="T132" s="23">
        <v>9.40335536E8</v>
      </c>
      <c r="U132" s="4" t="s">
        <v>600</v>
      </c>
      <c r="V132" s="25" t="s">
        <v>1333</v>
      </c>
      <c r="W132" s="4"/>
      <c r="X132" s="4" t="s">
        <v>76</v>
      </c>
      <c r="Y132" s="17">
        <f t="shared" si="2"/>
        <v>2</v>
      </c>
      <c r="Z132" s="4"/>
      <c r="AA132" s="4"/>
    </row>
    <row r="133" hidden="1">
      <c r="A133" s="20">
        <v>132.0</v>
      </c>
      <c r="B133" s="4" t="s">
        <v>1334</v>
      </c>
      <c r="C133" s="20">
        <v>2009.0</v>
      </c>
      <c r="D133" s="24">
        <v>40060.0</v>
      </c>
      <c r="E133" s="20">
        <v>92.0</v>
      </c>
      <c r="F133" s="4" t="s">
        <v>1335</v>
      </c>
      <c r="G133" s="4" t="s">
        <v>37</v>
      </c>
      <c r="H133" s="4" t="s">
        <v>37</v>
      </c>
      <c r="I133" s="4" t="s">
        <v>1336</v>
      </c>
      <c r="J133" s="4" t="s">
        <v>1337</v>
      </c>
      <c r="K133" s="4" t="s">
        <v>1338</v>
      </c>
      <c r="L133" s="4" t="s">
        <v>1339</v>
      </c>
      <c r="M133" s="4" t="s">
        <v>1340</v>
      </c>
      <c r="N133" s="4"/>
      <c r="O133" s="21">
        <v>8.2</v>
      </c>
      <c r="P133" s="22">
        <v>129873.0</v>
      </c>
      <c r="Q133" s="4" t="s">
        <v>1341</v>
      </c>
      <c r="R133" s="4" t="s">
        <v>34</v>
      </c>
      <c r="S133" s="4" t="s">
        <v>1342</v>
      </c>
      <c r="T133" s="23">
        <v>1444617.0</v>
      </c>
      <c r="U133" s="4" t="s">
        <v>1343</v>
      </c>
      <c r="V133" s="25" t="s">
        <v>1344</v>
      </c>
      <c r="W133" s="4"/>
      <c r="X133" s="4" t="s">
        <v>767</v>
      </c>
      <c r="Y133" s="17">
        <f t="shared" si="2"/>
        <v>1</v>
      </c>
      <c r="Z133" s="4"/>
      <c r="AA133" s="4"/>
    </row>
    <row r="134" hidden="1">
      <c r="A134" s="20">
        <v>133.0</v>
      </c>
      <c r="B134" s="4" t="s">
        <v>1345</v>
      </c>
      <c r="C134" s="20">
        <v>2007.0</v>
      </c>
      <c r="D134" s="4" t="s">
        <v>1346</v>
      </c>
      <c r="E134" s="20">
        <v>122.0</v>
      </c>
      <c r="F134" s="4" t="s">
        <v>258</v>
      </c>
      <c r="G134" s="4" t="s">
        <v>401</v>
      </c>
      <c r="H134" s="4" t="s">
        <v>1347</v>
      </c>
      <c r="I134" s="4" t="s">
        <v>1348</v>
      </c>
      <c r="J134" s="4" t="s">
        <v>1349</v>
      </c>
      <c r="K134" s="4" t="s">
        <v>428</v>
      </c>
      <c r="L134" s="4" t="s">
        <v>31</v>
      </c>
      <c r="M134" s="4" t="s">
        <v>1350</v>
      </c>
      <c r="N134" s="17">
        <v>91.0</v>
      </c>
      <c r="O134" s="21">
        <v>8.1</v>
      </c>
      <c r="P134" s="22">
        <v>666081.0</v>
      </c>
      <c r="Q134" s="4" t="s">
        <v>1351</v>
      </c>
      <c r="R134" s="4" t="s">
        <v>34</v>
      </c>
      <c r="S134" s="24">
        <v>39998.0</v>
      </c>
      <c r="T134" s="23">
        <v>1.71627166E8</v>
      </c>
      <c r="U134" s="4" t="s">
        <v>123</v>
      </c>
      <c r="V134" s="25" t="s">
        <v>1352</v>
      </c>
      <c r="W134" s="4"/>
      <c r="X134" s="4" t="s">
        <v>979</v>
      </c>
      <c r="Y134" s="17">
        <f t="shared" si="2"/>
        <v>1</v>
      </c>
      <c r="Z134" s="4"/>
      <c r="AA134" s="4"/>
    </row>
    <row r="135" hidden="1">
      <c r="A135" s="20">
        <v>134.0</v>
      </c>
      <c r="B135" s="4" t="s">
        <v>1353</v>
      </c>
      <c r="C135" s="20">
        <v>2010.0</v>
      </c>
      <c r="D135" s="4" t="s">
        <v>1354</v>
      </c>
      <c r="E135" s="20">
        <v>98.0</v>
      </c>
      <c r="F135" s="4" t="s">
        <v>1355</v>
      </c>
      <c r="G135" s="4" t="s">
        <v>335</v>
      </c>
      <c r="H135" s="4" t="s">
        <v>1356</v>
      </c>
      <c r="I135" s="4" t="s">
        <v>1357</v>
      </c>
      <c r="J135" s="4" t="s">
        <v>1358</v>
      </c>
      <c r="K135" s="4" t="s">
        <v>30</v>
      </c>
      <c r="L135" s="4" t="s">
        <v>31</v>
      </c>
      <c r="M135" s="4" t="s">
        <v>1359</v>
      </c>
      <c r="N135" s="17">
        <v>74.0</v>
      </c>
      <c r="O135" s="21">
        <v>8.1</v>
      </c>
      <c r="P135" s="22">
        <v>528657.0</v>
      </c>
      <c r="Q135" s="4" t="s">
        <v>1360</v>
      </c>
      <c r="R135" s="4" t="s">
        <v>34</v>
      </c>
      <c r="S135" s="4" t="s">
        <v>1361</v>
      </c>
      <c r="T135" s="23">
        <v>4.94878759E8</v>
      </c>
      <c r="U135" s="4" t="s">
        <v>1362</v>
      </c>
      <c r="V135" s="25" t="s">
        <v>1363</v>
      </c>
      <c r="W135" s="4"/>
      <c r="X135" s="4" t="s">
        <v>532</v>
      </c>
      <c r="Y135" s="17">
        <f t="shared" si="2"/>
        <v>8</v>
      </c>
      <c r="Z135" s="4"/>
      <c r="AA135" s="4"/>
    </row>
    <row r="136" hidden="1">
      <c r="A136" s="20">
        <v>135.0</v>
      </c>
      <c r="B136" s="4" t="s">
        <v>1364</v>
      </c>
      <c r="C136" s="20">
        <v>2007.0</v>
      </c>
      <c r="D136" s="4" t="s">
        <v>1365</v>
      </c>
      <c r="E136" s="20">
        <v>158.0</v>
      </c>
      <c r="F136" s="4" t="s">
        <v>1366</v>
      </c>
      <c r="G136" s="4" t="s">
        <v>1049</v>
      </c>
      <c r="H136" s="4" t="s">
        <v>1367</v>
      </c>
      <c r="I136" s="4" t="s">
        <v>1368</v>
      </c>
      <c r="J136" s="4" t="s">
        <v>1369</v>
      </c>
      <c r="K136" s="4" t="s">
        <v>1370</v>
      </c>
      <c r="L136" s="4" t="s">
        <v>31</v>
      </c>
      <c r="M136" s="4" t="s">
        <v>1371</v>
      </c>
      <c r="N136" s="17">
        <v>92.0</v>
      </c>
      <c r="O136" s="21">
        <v>8.1</v>
      </c>
      <c r="P136" s="22">
        <v>402281.0</v>
      </c>
      <c r="Q136" s="4" t="s">
        <v>1372</v>
      </c>
      <c r="R136" s="4" t="s">
        <v>34</v>
      </c>
      <c r="S136" s="24">
        <v>39664.0</v>
      </c>
      <c r="T136" s="23">
        <v>7.6181545E7</v>
      </c>
      <c r="U136" s="4" t="s">
        <v>1373</v>
      </c>
      <c r="V136" s="25" t="s">
        <v>1374</v>
      </c>
      <c r="W136" s="4"/>
      <c r="X136" s="4" t="s">
        <v>1375</v>
      </c>
      <c r="Y136" s="17">
        <f t="shared" si="2"/>
        <v>2</v>
      </c>
      <c r="Z136" s="4"/>
      <c r="AA136" s="4"/>
    </row>
    <row r="137" hidden="1">
      <c r="A137" s="20">
        <v>136.0</v>
      </c>
      <c r="B137" s="4" t="s">
        <v>1376</v>
      </c>
      <c r="C137" s="20">
        <v>2007.0</v>
      </c>
      <c r="D137" s="4" t="s">
        <v>1377</v>
      </c>
      <c r="E137" s="20">
        <v>148.0</v>
      </c>
      <c r="F137" s="4" t="s">
        <v>708</v>
      </c>
      <c r="G137" s="4" t="s">
        <v>1316</v>
      </c>
      <c r="H137" s="4" t="s">
        <v>1378</v>
      </c>
      <c r="I137" s="4" t="s">
        <v>1379</v>
      </c>
      <c r="J137" s="4" t="s">
        <v>1380</v>
      </c>
      <c r="K137" s="4" t="s">
        <v>1381</v>
      </c>
      <c r="L137" s="4" t="s">
        <v>31</v>
      </c>
      <c r="M137" s="4" t="s">
        <v>1382</v>
      </c>
      <c r="N137" s="17">
        <v>73.0</v>
      </c>
      <c r="O137" s="21">
        <v>8.1</v>
      </c>
      <c r="P137" s="22">
        <v>461312.0</v>
      </c>
      <c r="Q137" s="4" t="s">
        <v>1383</v>
      </c>
      <c r="R137" s="4" t="s">
        <v>34</v>
      </c>
      <c r="S137" s="24">
        <v>39541.0</v>
      </c>
      <c r="T137" s="23">
        <v>5.6255142E7</v>
      </c>
      <c r="U137" s="4" t="s">
        <v>1373</v>
      </c>
      <c r="V137" s="25" t="s">
        <v>1384</v>
      </c>
      <c r="W137" s="4"/>
      <c r="X137" s="4" t="s">
        <v>87</v>
      </c>
      <c r="Y137" s="17">
        <f t="shared" si="2"/>
        <v>4</v>
      </c>
      <c r="Z137" s="4"/>
      <c r="AA137" s="4"/>
    </row>
    <row r="138" hidden="1">
      <c r="A138" s="20">
        <v>137.0</v>
      </c>
      <c r="B138" s="4" t="s">
        <v>1385</v>
      </c>
      <c r="C138" s="20">
        <v>2003.0</v>
      </c>
      <c r="D138" s="24">
        <v>37904.0</v>
      </c>
      <c r="E138" s="20">
        <v>111.0</v>
      </c>
      <c r="F138" s="4" t="s">
        <v>1386</v>
      </c>
      <c r="G138" s="4" t="s">
        <v>115</v>
      </c>
      <c r="H138" s="4" t="s">
        <v>1387</v>
      </c>
      <c r="I138" s="4" t="s">
        <v>1388</v>
      </c>
      <c r="J138" s="4" t="s">
        <v>1389</v>
      </c>
      <c r="K138" s="4" t="s">
        <v>177</v>
      </c>
      <c r="L138" s="4" t="s">
        <v>31</v>
      </c>
      <c r="M138" s="4" t="s">
        <v>1390</v>
      </c>
      <c r="N138" s="17">
        <v>69.0</v>
      </c>
      <c r="O138" s="21">
        <v>8.1</v>
      </c>
      <c r="P138" s="22">
        <v>791579.0</v>
      </c>
      <c r="Q138" s="4" t="s">
        <v>1391</v>
      </c>
      <c r="R138" s="4" t="s">
        <v>34</v>
      </c>
      <c r="S138" s="4" t="s">
        <v>1392</v>
      </c>
      <c r="T138" s="23">
        <v>1.80949045E8</v>
      </c>
      <c r="U138" s="4" t="s">
        <v>123</v>
      </c>
      <c r="V138" s="25" t="s">
        <v>1393</v>
      </c>
      <c r="W138" s="4"/>
      <c r="X138" s="4" t="s">
        <v>1265</v>
      </c>
      <c r="Y138" s="17">
        <f t="shared" si="2"/>
        <v>1</v>
      </c>
      <c r="Z138" s="4"/>
      <c r="AA138" s="4"/>
    </row>
    <row r="139" hidden="1">
      <c r="A139" s="20">
        <v>138.0</v>
      </c>
      <c r="B139" s="4" t="s">
        <v>1394</v>
      </c>
      <c r="C139" s="20">
        <v>2014.0</v>
      </c>
      <c r="D139" s="24">
        <v>41708.0</v>
      </c>
      <c r="E139" s="20">
        <v>149.0</v>
      </c>
      <c r="F139" s="4" t="s">
        <v>237</v>
      </c>
      <c r="G139" s="4" t="s">
        <v>128</v>
      </c>
      <c r="H139" s="4" t="s">
        <v>1395</v>
      </c>
      <c r="I139" s="4" t="s">
        <v>1396</v>
      </c>
      <c r="J139" s="4" t="s">
        <v>1397</v>
      </c>
      <c r="K139" s="4" t="s">
        <v>30</v>
      </c>
      <c r="L139" s="4" t="s">
        <v>31</v>
      </c>
      <c r="M139" s="4" t="s">
        <v>1398</v>
      </c>
      <c r="N139" s="17">
        <v>79.0</v>
      </c>
      <c r="O139" s="21">
        <v>8.1</v>
      </c>
      <c r="P139" s="22">
        <v>640332.0</v>
      </c>
      <c r="Q139" s="4" t="s">
        <v>1399</v>
      </c>
      <c r="R139" s="4" t="s">
        <v>34</v>
      </c>
      <c r="S139" s="4" t="s">
        <v>1400</v>
      </c>
      <c r="T139" s="23">
        <v>3.69330363E8</v>
      </c>
      <c r="U139" s="4" t="s">
        <v>135</v>
      </c>
      <c r="V139" s="25" t="s">
        <v>1401</v>
      </c>
      <c r="W139" s="4"/>
      <c r="X139" s="4" t="s">
        <v>1402</v>
      </c>
      <c r="Y139" s="17">
        <f t="shared" si="2"/>
        <v>2</v>
      </c>
      <c r="Z139" s="4"/>
      <c r="AA139" s="4"/>
    </row>
    <row r="140" hidden="1">
      <c r="A140" s="20">
        <v>139.0</v>
      </c>
      <c r="B140" s="4" t="s">
        <v>1403</v>
      </c>
      <c r="C140" s="20">
        <v>1979.0</v>
      </c>
      <c r="D140" s="4" t="s">
        <v>1404</v>
      </c>
      <c r="E140" s="20">
        <v>94.0</v>
      </c>
      <c r="F140" s="4" t="s">
        <v>531</v>
      </c>
      <c r="G140" s="4" t="s">
        <v>1405</v>
      </c>
      <c r="H140" s="4" t="s">
        <v>1406</v>
      </c>
      <c r="I140" s="4" t="s">
        <v>1407</v>
      </c>
      <c r="J140" s="4" t="s">
        <v>1408</v>
      </c>
      <c r="K140" s="4" t="s">
        <v>1409</v>
      </c>
      <c r="L140" s="4" t="s">
        <v>881</v>
      </c>
      <c r="M140" s="4"/>
      <c r="N140" s="17">
        <v>75.0</v>
      </c>
      <c r="O140" s="21">
        <v>8.1</v>
      </c>
      <c r="P140" s="22">
        <v>291865.0</v>
      </c>
      <c r="Q140" s="4" t="s">
        <v>1410</v>
      </c>
      <c r="R140" s="4" t="s">
        <v>34</v>
      </c>
      <c r="S140" s="4" t="s">
        <v>1411</v>
      </c>
      <c r="T140" s="23">
        <v>2.0045115E7</v>
      </c>
      <c r="U140" s="4" t="s">
        <v>180</v>
      </c>
      <c r="V140" s="25" t="s">
        <v>1412</v>
      </c>
      <c r="W140" s="4"/>
      <c r="X140" s="4" t="s">
        <v>1413</v>
      </c>
      <c r="Y140" s="17">
        <f t="shared" si="2"/>
        <v>1</v>
      </c>
      <c r="Z140" s="4"/>
      <c r="AA140" s="4"/>
    </row>
    <row r="141" hidden="1">
      <c r="A141" s="20">
        <v>140.0</v>
      </c>
      <c r="B141" s="4" t="s">
        <v>1414</v>
      </c>
      <c r="C141" s="20">
        <v>1976.0</v>
      </c>
      <c r="D141" s="4" t="s">
        <v>1415</v>
      </c>
      <c r="E141" s="20">
        <v>121.0</v>
      </c>
      <c r="F141" s="4" t="s">
        <v>127</v>
      </c>
      <c r="G141" s="4" t="s">
        <v>76</v>
      </c>
      <c r="H141" s="4" t="s">
        <v>1416</v>
      </c>
      <c r="I141" s="4" t="s">
        <v>1417</v>
      </c>
      <c r="J141" s="4" t="s">
        <v>1418</v>
      </c>
      <c r="K141" s="4" t="s">
        <v>30</v>
      </c>
      <c r="L141" s="4" t="s">
        <v>31</v>
      </c>
      <c r="M141" s="4" t="s">
        <v>1419</v>
      </c>
      <c r="N141" s="17">
        <v>88.0</v>
      </c>
      <c r="O141" s="21">
        <v>8.1</v>
      </c>
      <c r="P141" s="22">
        <v>111892.0</v>
      </c>
      <c r="Q141" s="4" t="s">
        <v>1420</v>
      </c>
      <c r="R141" s="4" t="s">
        <v>34</v>
      </c>
      <c r="S141" s="4" t="s">
        <v>1027</v>
      </c>
      <c r="T141" s="23">
        <v>2.3689877E7</v>
      </c>
      <c r="U141" s="4" t="s">
        <v>1421</v>
      </c>
      <c r="V141" s="4"/>
      <c r="W141" s="4"/>
      <c r="X141" s="4" t="s">
        <v>1422</v>
      </c>
      <c r="Y141" s="17">
        <f t="shared" si="2"/>
        <v>1</v>
      </c>
      <c r="Z141" s="4"/>
      <c r="AA141" s="4"/>
    </row>
    <row r="142" hidden="1">
      <c r="A142" s="20">
        <v>141.0</v>
      </c>
      <c r="B142" s="4" t="s">
        <v>1423</v>
      </c>
      <c r="C142" s="20">
        <v>2010.0</v>
      </c>
      <c r="D142" s="4" t="s">
        <v>1424</v>
      </c>
      <c r="E142" s="20">
        <v>138.0</v>
      </c>
      <c r="F142" s="4" t="s">
        <v>395</v>
      </c>
      <c r="G142" s="4" t="s">
        <v>205</v>
      </c>
      <c r="H142" s="4" t="s">
        <v>1425</v>
      </c>
      <c r="I142" s="4" t="s">
        <v>1426</v>
      </c>
      <c r="J142" s="4" t="s">
        <v>1427</v>
      </c>
      <c r="K142" s="4" t="s">
        <v>576</v>
      </c>
      <c r="L142" s="4" t="s">
        <v>31</v>
      </c>
      <c r="M142" s="4" t="s">
        <v>1428</v>
      </c>
      <c r="N142" s="17">
        <v>63.0</v>
      </c>
      <c r="O142" s="21">
        <v>8.1</v>
      </c>
      <c r="P142" s="22">
        <v>862078.0</v>
      </c>
      <c r="Q142" s="4" t="s">
        <v>1429</v>
      </c>
      <c r="R142" s="4" t="s">
        <v>34</v>
      </c>
      <c r="S142" s="24">
        <v>40396.0</v>
      </c>
      <c r="T142" s="23">
        <v>2.94804195E8</v>
      </c>
      <c r="U142" s="4" t="s">
        <v>1197</v>
      </c>
      <c r="V142" s="25" t="s">
        <v>1430</v>
      </c>
      <c r="W142" s="4"/>
      <c r="X142" s="4" t="s">
        <v>876</v>
      </c>
      <c r="Y142" s="17">
        <f t="shared" si="2"/>
        <v>1</v>
      </c>
      <c r="Z142" s="4"/>
      <c r="AA142" s="4"/>
    </row>
    <row r="143" hidden="1">
      <c r="A143" s="20">
        <v>142.0</v>
      </c>
      <c r="B143" s="4" t="s">
        <v>1431</v>
      </c>
      <c r="C143" s="20">
        <v>1993.0</v>
      </c>
      <c r="D143" s="4" t="s">
        <v>1432</v>
      </c>
      <c r="E143" s="20">
        <v>133.0</v>
      </c>
      <c r="F143" s="4" t="s">
        <v>1150</v>
      </c>
      <c r="G143" s="4" t="s">
        <v>706</v>
      </c>
      <c r="H143" s="4" t="s">
        <v>1433</v>
      </c>
      <c r="I143" s="4" t="s">
        <v>1434</v>
      </c>
      <c r="J143" s="4" t="s">
        <v>1435</v>
      </c>
      <c r="K143" s="4" t="s">
        <v>30</v>
      </c>
      <c r="L143" s="4" t="s">
        <v>1436</v>
      </c>
      <c r="M143" s="4" t="s">
        <v>1437</v>
      </c>
      <c r="N143" s="17">
        <v>84.0</v>
      </c>
      <c r="O143" s="21">
        <v>8.1</v>
      </c>
      <c r="P143" s="22">
        <v>119905.0</v>
      </c>
      <c r="Q143" s="4" t="s">
        <v>1438</v>
      </c>
      <c r="R143" s="4" t="s">
        <v>34</v>
      </c>
      <c r="S143" s="24">
        <v>35983.0</v>
      </c>
      <c r="T143" s="23">
        <v>2.501041E7</v>
      </c>
      <c r="U143" s="4" t="s">
        <v>94</v>
      </c>
      <c r="V143" s="4"/>
      <c r="W143" s="4"/>
      <c r="X143" s="4" t="s">
        <v>1405</v>
      </c>
      <c r="Y143" s="17">
        <f t="shared" si="2"/>
        <v>1</v>
      </c>
      <c r="Z143" s="4"/>
      <c r="AA143" s="4"/>
    </row>
    <row r="144" hidden="1">
      <c r="A144" s="20">
        <v>143.0</v>
      </c>
      <c r="B144" s="4" t="s">
        <v>1439</v>
      </c>
      <c r="C144" s="20">
        <v>2013.0</v>
      </c>
      <c r="D144" s="4" t="s">
        <v>1440</v>
      </c>
      <c r="E144" s="20">
        <v>123.0</v>
      </c>
      <c r="F144" s="4" t="s">
        <v>1441</v>
      </c>
      <c r="G144" s="4" t="s">
        <v>1151</v>
      </c>
      <c r="H144" s="4" t="s">
        <v>1442</v>
      </c>
      <c r="I144" s="4" t="s">
        <v>1443</v>
      </c>
      <c r="J144" s="4" t="s">
        <v>1444</v>
      </c>
      <c r="K144" s="4" t="s">
        <v>1445</v>
      </c>
      <c r="L144" s="4" t="s">
        <v>1446</v>
      </c>
      <c r="M144" s="4" t="s">
        <v>1447</v>
      </c>
      <c r="N144" s="17">
        <v>75.0</v>
      </c>
      <c r="O144" s="21">
        <v>8.1</v>
      </c>
      <c r="P144" s="22">
        <v>341336.0</v>
      </c>
      <c r="Q144" s="4" t="s">
        <v>1448</v>
      </c>
      <c r="R144" s="4" t="s">
        <v>34</v>
      </c>
      <c r="S144" s="4" t="s">
        <v>1449</v>
      </c>
      <c r="T144" s="23">
        <v>9.0247624E7</v>
      </c>
      <c r="U144" s="4" t="s">
        <v>94</v>
      </c>
      <c r="V144" s="25" t="s">
        <v>1450</v>
      </c>
      <c r="W144" s="4"/>
      <c r="X144" s="4" t="s">
        <v>1451</v>
      </c>
      <c r="Y144" s="17">
        <f t="shared" si="2"/>
        <v>1</v>
      </c>
      <c r="Z144" s="4"/>
      <c r="AA144" s="4"/>
    </row>
    <row r="145" hidden="1">
      <c r="A145" s="20">
        <v>144.0</v>
      </c>
      <c r="B145" s="4" t="s">
        <v>1452</v>
      </c>
      <c r="C145" s="20">
        <v>2004.0</v>
      </c>
      <c r="D145" s="24">
        <v>38444.0</v>
      </c>
      <c r="E145" s="20">
        <v>121.0</v>
      </c>
      <c r="F145" s="4" t="s">
        <v>86</v>
      </c>
      <c r="G145" s="4" t="s">
        <v>1413</v>
      </c>
      <c r="H145" s="4" t="s">
        <v>1453</v>
      </c>
      <c r="I145" s="4" t="s">
        <v>1454</v>
      </c>
      <c r="J145" s="4" t="s">
        <v>1455</v>
      </c>
      <c r="K145" s="4" t="s">
        <v>354</v>
      </c>
      <c r="L145" s="4" t="s">
        <v>1456</v>
      </c>
      <c r="M145" s="4" t="s">
        <v>1457</v>
      </c>
      <c r="N145" s="17">
        <v>79.0</v>
      </c>
      <c r="O145" s="21">
        <v>8.1</v>
      </c>
      <c r="P145" s="22">
        <v>282079.0</v>
      </c>
      <c r="Q145" s="4" t="s">
        <v>1458</v>
      </c>
      <c r="R145" s="4" t="s">
        <v>34</v>
      </c>
      <c r="S145" s="24">
        <v>38690.0</v>
      </c>
      <c r="T145" s="23">
        <v>3.3882243E7</v>
      </c>
      <c r="U145" s="4" t="s">
        <v>579</v>
      </c>
      <c r="V145" s="25" t="s">
        <v>1459</v>
      </c>
      <c r="W145" s="4"/>
      <c r="X145" s="4" t="s">
        <v>1460</v>
      </c>
      <c r="Y145" s="17">
        <f t="shared" si="2"/>
        <v>2</v>
      </c>
      <c r="Z145" s="4"/>
      <c r="AA145" s="4"/>
    </row>
    <row r="146" hidden="1">
      <c r="A146" s="20">
        <v>145.0</v>
      </c>
      <c r="B146" s="4" t="s">
        <v>1461</v>
      </c>
      <c r="C146" s="20">
        <v>1986.0</v>
      </c>
      <c r="D146" s="24">
        <v>31930.0</v>
      </c>
      <c r="E146" s="20">
        <v>120.0</v>
      </c>
      <c r="F146" s="4" t="s">
        <v>290</v>
      </c>
      <c r="G146" s="4" t="s">
        <v>1011</v>
      </c>
      <c r="H146" s="4" t="s">
        <v>1011</v>
      </c>
      <c r="I146" s="4" t="s">
        <v>1462</v>
      </c>
      <c r="J146" s="4" t="s">
        <v>1463</v>
      </c>
      <c r="K146" s="4" t="s">
        <v>815</v>
      </c>
      <c r="L146" s="4" t="s">
        <v>524</v>
      </c>
      <c r="M146" s="4" t="s">
        <v>1464</v>
      </c>
      <c r="N146" s="17">
        <v>92.0</v>
      </c>
      <c r="O146" s="21">
        <v>8.1</v>
      </c>
      <c r="P146" s="22">
        <v>311879.0</v>
      </c>
      <c r="Q146" s="4" t="s">
        <v>1465</v>
      </c>
      <c r="R146" s="4" t="s">
        <v>34</v>
      </c>
      <c r="S146" s="24">
        <v>35685.0</v>
      </c>
      <c r="T146" s="23">
        <v>1.38530565E8</v>
      </c>
      <c r="U146" s="4" t="s">
        <v>1466</v>
      </c>
      <c r="V146" s="4"/>
      <c r="W146" s="4"/>
      <c r="X146" s="4" t="s">
        <v>1467</v>
      </c>
      <c r="Y146" s="17">
        <f t="shared" si="2"/>
        <v>1</v>
      </c>
      <c r="Z146" s="4"/>
      <c r="AA146" s="4"/>
    </row>
    <row r="147" hidden="1">
      <c r="A147" s="20">
        <v>146.0</v>
      </c>
      <c r="B147" s="4" t="s">
        <v>1468</v>
      </c>
      <c r="C147" s="20">
        <v>2014.0</v>
      </c>
      <c r="D147" s="24">
        <v>41924.0</v>
      </c>
      <c r="E147" s="20">
        <v>93.0</v>
      </c>
      <c r="F147" s="4" t="s">
        <v>593</v>
      </c>
      <c r="G147" s="4" t="s">
        <v>1469</v>
      </c>
      <c r="H147" s="4" t="s">
        <v>1470</v>
      </c>
      <c r="I147" s="4" t="s">
        <v>1471</v>
      </c>
      <c r="J147" s="4" t="s">
        <v>1472</v>
      </c>
      <c r="K147" s="4" t="s">
        <v>1473</v>
      </c>
      <c r="L147" s="4" t="s">
        <v>1474</v>
      </c>
      <c r="M147" s="4" t="s">
        <v>1475</v>
      </c>
      <c r="N147" s="17">
        <v>85.0</v>
      </c>
      <c r="O147" s="21">
        <v>8.1</v>
      </c>
      <c r="P147" s="22">
        <v>33478.0</v>
      </c>
      <c r="Q147" s="4" t="s">
        <v>1476</v>
      </c>
      <c r="R147" s="4" t="s">
        <v>34</v>
      </c>
      <c r="S147" s="4" t="s">
        <v>1477</v>
      </c>
      <c r="T147" s="23">
        <v>857524.0</v>
      </c>
      <c r="U147" s="4" t="s">
        <v>1478</v>
      </c>
      <c r="V147" s="25" t="s">
        <v>1479</v>
      </c>
      <c r="W147" s="4"/>
      <c r="X147" s="4" t="s">
        <v>1480</v>
      </c>
      <c r="Y147" s="17">
        <f t="shared" si="2"/>
        <v>2</v>
      </c>
      <c r="Z147" s="4"/>
      <c r="AA147" s="4"/>
    </row>
    <row r="148" hidden="1">
      <c r="A148" s="20">
        <v>147.0</v>
      </c>
      <c r="B148" s="4" t="s">
        <v>1481</v>
      </c>
      <c r="C148" s="20">
        <v>1959.0</v>
      </c>
      <c r="D148" s="4" t="s">
        <v>1482</v>
      </c>
      <c r="E148" s="20">
        <v>212.0</v>
      </c>
      <c r="F148" s="4" t="s">
        <v>995</v>
      </c>
      <c r="G148" s="4" t="s">
        <v>1483</v>
      </c>
      <c r="H148" s="4" t="s">
        <v>1484</v>
      </c>
      <c r="I148" s="4" t="s">
        <v>1485</v>
      </c>
      <c r="J148" s="4" t="s">
        <v>1486</v>
      </c>
      <c r="K148" s="4" t="s">
        <v>30</v>
      </c>
      <c r="L148" s="4" t="s">
        <v>31</v>
      </c>
      <c r="M148" s="4" t="s">
        <v>1487</v>
      </c>
      <c r="N148" s="17">
        <v>90.0</v>
      </c>
      <c r="O148" s="21">
        <v>8.1</v>
      </c>
      <c r="P148" s="22">
        <v>175529.0</v>
      </c>
      <c r="Q148" s="4" t="s">
        <v>1488</v>
      </c>
      <c r="R148" s="4" t="s">
        <v>34</v>
      </c>
      <c r="S148" s="4" t="s">
        <v>1489</v>
      </c>
      <c r="T148" s="30" t="e">
        <v>#N/A</v>
      </c>
      <c r="U148" s="4" t="s">
        <v>579</v>
      </c>
      <c r="V148" s="4"/>
      <c r="W148" s="4"/>
      <c r="X148" s="4" t="s">
        <v>1469</v>
      </c>
      <c r="Y148" s="17">
        <f t="shared" si="2"/>
        <v>2</v>
      </c>
      <c r="Z148" s="4"/>
      <c r="AA148" s="4"/>
    </row>
    <row r="149" hidden="1">
      <c r="A149" s="20">
        <v>148.0</v>
      </c>
      <c r="B149" s="4" t="s">
        <v>1490</v>
      </c>
      <c r="C149" s="20">
        <v>1986.0</v>
      </c>
      <c r="D149" s="4" t="s">
        <v>1491</v>
      </c>
      <c r="E149" s="20">
        <v>89.0</v>
      </c>
      <c r="F149" s="4" t="s">
        <v>1492</v>
      </c>
      <c r="G149" s="4" t="s">
        <v>1199</v>
      </c>
      <c r="H149" s="4" t="s">
        <v>1493</v>
      </c>
      <c r="I149" s="4" t="s">
        <v>1494</v>
      </c>
      <c r="J149" s="4" t="s">
        <v>1495</v>
      </c>
      <c r="K149" s="4" t="s">
        <v>30</v>
      </c>
      <c r="L149" s="4" t="s">
        <v>31</v>
      </c>
      <c r="M149" s="4" t="s">
        <v>1496</v>
      </c>
      <c r="N149" s="17">
        <v>75.0</v>
      </c>
      <c r="O149" s="21">
        <v>8.1</v>
      </c>
      <c r="P149" s="22">
        <v>292157.0</v>
      </c>
      <c r="Q149" s="4" t="s">
        <v>1497</v>
      </c>
      <c r="R149" s="4" t="s">
        <v>34</v>
      </c>
      <c r="S149" s="4" t="s">
        <v>651</v>
      </c>
      <c r="T149" s="23">
        <v>5.2287414E7</v>
      </c>
      <c r="U149" s="4" t="s">
        <v>1498</v>
      </c>
      <c r="V149" s="4"/>
      <c r="W149" s="4"/>
      <c r="X149" s="4" t="s">
        <v>318</v>
      </c>
      <c r="Y149" s="17">
        <f t="shared" si="2"/>
        <v>0</v>
      </c>
      <c r="Z149" s="4"/>
      <c r="AA149" s="4"/>
    </row>
    <row r="150" hidden="1">
      <c r="A150" s="20">
        <v>149.0</v>
      </c>
      <c r="B150" s="4" t="s">
        <v>1499</v>
      </c>
      <c r="C150" s="20">
        <v>2009.0</v>
      </c>
      <c r="D150" s="24">
        <v>40515.0</v>
      </c>
      <c r="E150" s="20">
        <v>93.0</v>
      </c>
      <c r="F150" s="4" t="s">
        <v>1500</v>
      </c>
      <c r="G150" s="4" t="s">
        <v>855</v>
      </c>
      <c r="H150" s="4" t="s">
        <v>1501</v>
      </c>
      <c r="I150" s="4" t="s">
        <v>1502</v>
      </c>
      <c r="J150" s="4" t="s">
        <v>1503</v>
      </c>
      <c r="K150" s="4" t="s">
        <v>1213</v>
      </c>
      <c r="L150" s="4" t="s">
        <v>524</v>
      </c>
      <c r="M150" s="4" t="s">
        <v>1504</v>
      </c>
      <c r="N150" s="4"/>
      <c r="O150" s="21">
        <v>8.1</v>
      </c>
      <c r="P150" s="22">
        <v>179414.0</v>
      </c>
      <c r="Q150" s="4" t="s">
        <v>1505</v>
      </c>
      <c r="R150" s="4" t="s">
        <v>34</v>
      </c>
      <c r="S150" s="24">
        <v>40424.0</v>
      </c>
      <c r="T150" s="23">
        <v>4.6514211E7</v>
      </c>
      <c r="U150" s="4" t="s">
        <v>1506</v>
      </c>
      <c r="V150" s="25" t="s">
        <v>1507</v>
      </c>
      <c r="W150" s="4"/>
      <c r="X150" s="4" t="s">
        <v>1508</v>
      </c>
      <c r="Y150" s="17">
        <f t="shared" si="2"/>
        <v>1</v>
      </c>
      <c r="Z150" s="4"/>
      <c r="AA150" s="4"/>
    </row>
    <row r="151" hidden="1">
      <c r="A151" s="20">
        <v>150.0</v>
      </c>
      <c r="B151" s="4" t="s">
        <v>1509</v>
      </c>
      <c r="C151" s="20">
        <v>1949.0</v>
      </c>
      <c r="D151" s="4" t="s">
        <v>1510</v>
      </c>
      <c r="E151" s="20">
        <v>106.0</v>
      </c>
      <c r="F151" s="4" t="s">
        <v>850</v>
      </c>
      <c r="G151" s="4" t="s">
        <v>1220</v>
      </c>
      <c r="H151" s="4" t="s">
        <v>1511</v>
      </c>
      <c r="I151" s="4" t="s">
        <v>1512</v>
      </c>
      <c r="J151" s="4" t="s">
        <v>1513</v>
      </c>
      <c r="K151" s="4" t="s">
        <v>30</v>
      </c>
      <c r="L151" s="4" t="s">
        <v>881</v>
      </c>
      <c r="M151" s="4" t="s">
        <v>1206</v>
      </c>
      <c r="N151" s="4"/>
      <c r="O151" s="21">
        <v>8.1</v>
      </c>
      <c r="P151" s="22">
        <v>29245.0</v>
      </c>
      <c r="Q151" s="4" t="s">
        <v>1514</v>
      </c>
      <c r="R151" s="4" t="s">
        <v>34</v>
      </c>
      <c r="S151" s="24">
        <v>37538.0</v>
      </c>
      <c r="T151" s="23">
        <v>420000.0</v>
      </c>
      <c r="U151" s="4" t="s">
        <v>1515</v>
      </c>
      <c r="V151" s="4"/>
      <c r="W151" s="4"/>
      <c r="X151" s="4" t="s">
        <v>1224</v>
      </c>
      <c r="Y151" s="17">
        <f t="shared" si="2"/>
        <v>1</v>
      </c>
      <c r="Z151" s="4"/>
      <c r="AA151" s="4"/>
    </row>
    <row r="152" hidden="1">
      <c r="A152" s="20">
        <v>151.0</v>
      </c>
      <c r="B152" s="4" t="s">
        <v>1516</v>
      </c>
      <c r="C152" s="20">
        <v>1941.0</v>
      </c>
      <c r="D152" s="4" t="s">
        <v>1517</v>
      </c>
      <c r="E152" s="20">
        <v>100.0</v>
      </c>
      <c r="F152" s="4" t="s">
        <v>1518</v>
      </c>
      <c r="G152" s="4" t="s">
        <v>764</v>
      </c>
      <c r="H152" s="4" t="s">
        <v>1519</v>
      </c>
      <c r="I152" s="4" t="s">
        <v>1520</v>
      </c>
      <c r="J152" s="4" t="s">
        <v>1521</v>
      </c>
      <c r="K152" s="4" t="s">
        <v>30</v>
      </c>
      <c r="L152" s="4" t="s">
        <v>31</v>
      </c>
      <c r="M152" s="4" t="s">
        <v>1522</v>
      </c>
      <c r="N152" s="4"/>
      <c r="O152" s="21">
        <v>8.1</v>
      </c>
      <c r="P152" s="22">
        <v>122177.0</v>
      </c>
      <c r="Q152" s="4" t="s">
        <v>1523</v>
      </c>
      <c r="R152" s="4" t="s">
        <v>34</v>
      </c>
      <c r="S152" s="4" t="s">
        <v>346</v>
      </c>
      <c r="T152" s="23">
        <v>1000000.0</v>
      </c>
      <c r="U152" s="4" t="s">
        <v>213</v>
      </c>
      <c r="V152" s="4"/>
      <c r="W152" s="4"/>
      <c r="X152" s="4" t="s">
        <v>1524</v>
      </c>
      <c r="Y152" s="17">
        <f t="shared" si="2"/>
        <v>2</v>
      </c>
      <c r="Z152" s="4"/>
      <c r="AA152" s="4"/>
    </row>
    <row r="153" hidden="1">
      <c r="A153" s="20">
        <v>152.0</v>
      </c>
      <c r="B153" s="4" t="s">
        <v>1525</v>
      </c>
      <c r="C153" s="20">
        <v>1969.0</v>
      </c>
      <c r="D153" s="4" t="s">
        <v>1526</v>
      </c>
      <c r="E153" s="20">
        <v>110.0</v>
      </c>
      <c r="F153" s="4" t="s">
        <v>1527</v>
      </c>
      <c r="G153" s="4" t="s">
        <v>540</v>
      </c>
      <c r="H153" s="4" t="s">
        <v>1528</v>
      </c>
      <c r="I153" s="4" t="s">
        <v>1529</v>
      </c>
      <c r="J153" s="4" t="s">
        <v>1530</v>
      </c>
      <c r="K153" s="4" t="s">
        <v>428</v>
      </c>
      <c r="L153" s="4" t="s">
        <v>31</v>
      </c>
      <c r="M153" s="4" t="s">
        <v>1531</v>
      </c>
      <c r="N153" s="17">
        <v>58.0</v>
      </c>
      <c r="O153" s="21">
        <v>8.1</v>
      </c>
      <c r="P153" s="22">
        <v>163664.0</v>
      </c>
      <c r="Q153" s="4" t="s">
        <v>1532</v>
      </c>
      <c r="R153" s="4" t="s">
        <v>34</v>
      </c>
      <c r="S153" s="4" t="s">
        <v>1027</v>
      </c>
      <c r="T153" s="23">
        <v>1.02308889E8</v>
      </c>
      <c r="U153" s="4" t="s">
        <v>135</v>
      </c>
      <c r="V153" s="4"/>
      <c r="W153" s="4"/>
      <c r="X153" s="4" t="s">
        <v>1533</v>
      </c>
      <c r="Y153" s="17">
        <f t="shared" si="2"/>
        <v>1</v>
      </c>
      <c r="Z153" s="4"/>
      <c r="AA153" s="4"/>
    </row>
    <row r="154" hidden="1">
      <c r="A154" s="20">
        <v>153.0</v>
      </c>
      <c r="B154" s="4" t="s">
        <v>1534</v>
      </c>
      <c r="C154" s="20">
        <v>1998.0</v>
      </c>
      <c r="D154" s="4" t="s">
        <v>1535</v>
      </c>
      <c r="E154" s="20">
        <v>165.0</v>
      </c>
      <c r="F154" s="4" t="s">
        <v>1536</v>
      </c>
      <c r="G154" s="4" t="s">
        <v>549</v>
      </c>
      <c r="H154" s="4" t="s">
        <v>1537</v>
      </c>
      <c r="I154" s="4" t="s">
        <v>1538</v>
      </c>
      <c r="J154" s="4" t="s">
        <v>1539</v>
      </c>
      <c r="K154" s="4" t="s">
        <v>354</v>
      </c>
      <c r="L154" s="4" t="s">
        <v>1540</v>
      </c>
      <c r="M154" s="4" t="s">
        <v>1541</v>
      </c>
      <c r="N154" s="17">
        <v>58.0</v>
      </c>
      <c r="O154" s="21">
        <v>8.1</v>
      </c>
      <c r="P154" s="22">
        <v>44192.0</v>
      </c>
      <c r="Q154" s="4" t="s">
        <v>1542</v>
      </c>
      <c r="R154" s="4" t="s">
        <v>34</v>
      </c>
      <c r="S154" s="24">
        <v>37352.0</v>
      </c>
      <c r="T154" s="23">
        <v>259127.0</v>
      </c>
      <c r="U154" s="4" t="s">
        <v>1543</v>
      </c>
      <c r="V154" s="4"/>
      <c r="W154" s="4"/>
      <c r="X154" s="4" t="s">
        <v>1483</v>
      </c>
      <c r="Y154" s="17">
        <f t="shared" si="2"/>
        <v>3</v>
      </c>
      <c r="Z154" s="4"/>
      <c r="AA154" s="4"/>
    </row>
    <row r="155" hidden="1">
      <c r="A155" s="20">
        <v>154.0</v>
      </c>
      <c r="B155" s="4" t="s">
        <v>1544</v>
      </c>
      <c r="C155" s="20">
        <v>2015.0</v>
      </c>
      <c r="D155" s="4" t="s">
        <v>1545</v>
      </c>
      <c r="E155" s="20">
        <v>128.0</v>
      </c>
      <c r="F155" s="4" t="s">
        <v>1546</v>
      </c>
      <c r="G155" s="4" t="s">
        <v>1480</v>
      </c>
      <c r="H155" s="4" t="s">
        <v>1547</v>
      </c>
      <c r="I155" s="4" t="s">
        <v>1548</v>
      </c>
      <c r="J155" s="4" t="s">
        <v>1549</v>
      </c>
      <c r="K155" s="4" t="s">
        <v>30</v>
      </c>
      <c r="L155" s="4" t="s">
        <v>1550</v>
      </c>
      <c r="M155" s="4" t="s">
        <v>1551</v>
      </c>
      <c r="N155" s="17">
        <v>93.0</v>
      </c>
      <c r="O155" s="21">
        <v>8.1</v>
      </c>
      <c r="P155" s="22">
        <v>274216.0</v>
      </c>
      <c r="Q155" s="4" t="s">
        <v>1552</v>
      </c>
      <c r="R155" s="4" t="s">
        <v>34</v>
      </c>
      <c r="S155" s="4" t="s">
        <v>1553</v>
      </c>
      <c r="T155" s="23">
        <v>9.8275238E7</v>
      </c>
      <c r="U155" s="4" t="s">
        <v>1554</v>
      </c>
      <c r="V155" s="25" t="s">
        <v>1555</v>
      </c>
      <c r="W155" s="4"/>
      <c r="X155" s="4" t="s">
        <v>1556</v>
      </c>
      <c r="Y155" s="17">
        <f t="shared" si="2"/>
        <v>1</v>
      </c>
      <c r="Z155" s="4"/>
      <c r="AA155" s="4"/>
    </row>
    <row r="156" hidden="1">
      <c r="A156" s="20">
        <v>155.0</v>
      </c>
      <c r="B156" s="4" t="s">
        <v>1557</v>
      </c>
      <c r="C156" s="20">
        <v>1945.0</v>
      </c>
      <c r="D156" s="4" t="s">
        <v>1558</v>
      </c>
      <c r="E156" s="20">
        <v>86.0</v>
      </c>
      <c r="F156" s="4" t="s">
        <v>604</v>
      </c>
      <c r="G156" s="4" t="s">
        <v>304</v>
      </c>
      <c r="H156" s="4"/>
      <c r="I156" s="4" t="s">
        <v>1559</v>
      </c>
      <c r="J156" s="4" t="s">
        <v>1560</v>
      </c>
      <c r="K156" s="4" t="s">
        <v>30</v>
      </c>
      <c r="L156" s="4" t="s">
        <v>881</v>
      </c>
      <c r="M156" s="4" t="s">
        <v>1561</v>
      </c>
      <c r="N156" s="4"/>
      <c r="O156" s="21">
        <v>8.1</v>
      </c>
      <c r="P156" s="22">
        <v>28038.0</v>
      </c>
      <c r="Q156" s="4" t="s">
        <v>1562</v>
      </c>
      <c r="R156" s="4" t="s">
        <v>34</v>
      </c>
      <c r="S156" s="24">
        <v>38177.0</v>
      </c>
      <c r="T156" s="23">
        <v>1593040.0</v>
      </c>
      <c r="U156" s="4" t="s">
        <v>94</v>
      </c>
      <c r="V156" s="4"/>
      <c r="W156" s="4"/>
      <c r="X156" s="4" t="s">
        <v>1563</v>
      </c>
      <c r="Y156" s="17">
        <f t="shared" si="2"/>
        <v>1</v>
      </c>
      <c r="Z156" s="4"/>
      <c r="AA156" s="4"/>
    </row>
    <row r="157" hidden="1">
      <c r="A157" s="20">
        <v>156.0</v>
      </c>
      <c r="B157" s="4" t="s">
        <v>1564</v>
      </c>
      <c r="C157" s="20">
        <v>1946.0</v>
      </c>
      <c r="D157" s="4" t="s">
        <v>1565</v>
      </c>
      <c r="E157" s="20">
        <v>170.0</v>
      </c>
      <c r="F157" s="4" t="s">
        <v>338</v>
      </c>
      <c r="G157" s="4" t="s">
        <v>1483</v>
      </c>
      <c r="H157" s="4" t="s">
        <v>1566</v>
      </c>
      <c r="I157" s="4" t="s">
        <v>1567</v>
      </c>
      <c r="J157" s="4" t="s">
        <v>1568</v>
      </c>
      <c r="K157" s="4" t="s">
        <v>30</v>
      </c>
      <c r="L157" s="4" t="s">
        <v>31</v>
      </c>
      <c r="M157" s="4" t="s">
        <v>1569</v>
      </c>
      <c r="N157" s="4"/>
      <c r="O157" s="21">
        <v>8.1</v>
      </c>
      <c r="P157" s="22">
        <v>43479.0</v>
      </c>
      <c r="Q157" s="4" t="s">
        <v>1570</v>
      </c>
      <c r="R157" s="4" t="s">
        <v>34</v>
      </c>
      <c r="S157" s="4" t="s">
        <v>1571</v>
      </c>
      <c r="T157" s="23">
        <v>2.365E7</v>
      </c>
      <c r="U157" s="4" t="s">
        <v>641</v>
      </c>
      <c r="V157" s="4"/>
      <c r="W157" s="4"/>
      <c r="X157" s="4"/>
      <c r="Y157" s="4"/>
      <c r="Z157" s="4"/>
      <c r="AA157" s="4"/>
    </row>
    <row r="158" hidden="1">
      <c r="A158" s="20">
        <v>157.0</v>
      </c>
      <c r="B158" s="4" t="s">
        <v>1572</v>
      </c>
      <c r="C158" s="20">
        <v>1940.0</v>
      </c>
      <c r="D158" s="4" t="s">
        <v>1573</v>
      </c>
      <c r="E158" s="20">
        <v>129.0</v>
      </c>
      <c r="F158" s="4" t="s">
        <v>1366</v>
      </c>
      <c r="G158" s="4" t="s">
        <v>730</v>
      </c>
      <c r="H158" s="4" t="s">
        <v>1574</v>
      </c>
      <c r="I158" s="4" t="s">
        <v>1575</v>
      </c>
      <c r="J158" s="4" t="s">
        <v>1576</v>
      </c>
      <c r="K158" s="4" t="s">
        <v>30</v>
      </c>
      <c r="L158" s="4" t="s">
        <v>31</v>
      </c>
      <c r="M158" s="4" t="s">
        <v>1577</v>
      </c>
      <c r="N158" s="4"/>
      <c r="O158" s="21">
        <v>8.1</v>
      </c>
      <c r="P158" s="22">
        <v>68128.0</v>
      </c>
      <c r="Q158" s="4" t="s">
        <v>1578</v>
      </c>
      <c r="R158" s="4" t="s">
        <v>34</v>
      </c>
      <c r="S158" s="24">
        <v>38142.0</v>
      </c>
      <c r="T158" s="23">
        <v>2500000.0</v>
      </c>
      <c r="U158" s="4" t="s">
        <v>303</v>
      </c>
      <c r="V158" s="4"/>
      <c r="W158" s="4"/>
      <c r="X158" s="4"/>
      <c r="Y158" s="4"/>
      <c r="Z158" s="4"/>
      <c r="AA158" s="4"/>
    </row>
    <row r="159" hidden="1">
      <c r="A159" s="20">
        <v>158.0</v>
      </c>
      <c r="B159" s="4" t="s">
        <v>1579</v>
      </c>
      <c r="C159" s="20">
        <v>2013.0</v>
      </c>
      <c r="D159" s="24">
        <v>41497.0</v>
      </c>
      <c r="E159" s="20">
        <v>134.0</v>
      </c>
      <c r="F159" s="4" t="s">
        <v>86</v>
      </c>
      <c r="G159" s="4" t="s">
        <v>1375</v>
      </c>
      <c r="H159" s="4" t="s">
        <v>1580</v>
      </c>
      <c r="I159" s="4" t="s">
        <v>1581</v>
      </c>
      <c r="J159" s="4" t="s">
        <v>1582</v>
      </c>
      <c r="K159" s="4" t="s">
        <v>30</v>
      </c>
      <c r="L159" s="4" t="s">
        <v>69</v>
      </c>
      <c r="M159" s="4" t="s">
        <v>1583</v>
      </c>
      <c r="N159" s="17">
        <v>96.0</v>
      </c>
      <c r="O159" s="21">
        <v>8.1</v>
      </c>
      <c r="P159" s="22">
        <v>490387.0</v>
      </c>
      <c r="Q159" s="4" t="s">
        <v>1584</v>
      </c>
      <c r="R159" s="4" t="s">
        <v>34</v>
      </c>
      <c r="S159" s="24">
        <v>41732.0</v>
      </c>
      <c r="T159" s="23">
        <v>1.87733202E8</v>
      </c>
      <c r="U159" s="4" t="s">
        <v>1585</v>
      </c>
      <c r="V159" s="25" t="s">
        <v>1586</v>
      </c>
      <c r="W159" s="4"/>
      <c r="X159" s="4"/>
      <c r="Y159" s="4"/>
      <c r="Z159" s="4"/>
      <c r="AA159" s="4"/>
    </row>
    <row r="160" hidden="1">
      <c r="A160" s="20">
        <v>159.0</v>
      </c>
      <c r="B160" s="4" t="s">
        <v>1587</v>
      </c>
      <c r="C160" s="20">
        <v>2014.0</v>
      </c>
      <c r="D160" s="4" t="s">
        <v>1588</v>
      </c>
      <c r="E160" s="20">
        <v>99.0</v>
      </c>
      <c r="F160" s="4" t="s">
        <v>1022</v>
      </c>
      <c r="G160" s="4" t="s">
        <v>1524</v>
      </c>
      <c r="H160" s="4" t="s">
        <v>1589</v>
      </c>
      <c r="I160" s="4" t="s">
        <v>1590</v>
      </c>
      <c r="J160" s="4" t="s">
        <v>1591</v>
      </c>
      <c r="K160" s="4" t="s">
        <v>354</v>
      </c>
      <c r="L160" s="4" t="s">
        <v>132</v>
      </c>
      <c r="M160" s="4" t="s">
        <v>1592</v>
      </c>
      <c r="N160" s="17">
        <v>88.0</v>
      </c>
      <c r="O160" s="21">
        <v>8.1</v>
      </c>
      <c r="P160" s="22">
        <v>537323.0</v>
      </c>
      <c r="Q160" s="4" t="s">
        <v>1593</v>
      </c>
      <c r="R160" s="4" t="s">
        <v>34</v>
      </c>
      <c r="S160" s="4" t="s">
        <v>1594</v>
      </c>
      <c r="T160" s="23">
        <v>1.72936941E8</v>
      </c>
      <c r="U160" s="4" t="s">
        <v>1585</v>
      </c>
      <c r="V160" s="25" t="s">
        <v>1595</v>
      </c>
      <c r="W160" s="4"/>
      <c r="X160" s="4"/>
      <c r="Y160" s="4"/>
      <c r="Z160" s="4"/>
      <c r="AA160" s="4"/>
    </row>
    <row r="161" hidden="1">
      <c r="A161" s="20">
        <v>160.0</v>
      </c>
      <c r="B161" s="4" t="s">
        <v>1596</v>
      </c>
      <c r="C161" s="20">
        <v>2015.0</v>
      </c>
      <c r="D161" s="4" t="s">
        <v>1597</v>
      </c>
      <c r="E161" s="20">
        <v>120.0</v>
      </c>
      <c r="F161" s="4" t="s">
        <v>174</v>
      </c>
      <c r="G161" s="4" t="s">
        <v>528</v>
      </c>
      <c r="H161" s="4" t="s">
        <v>1598</v>
      </c>
      <c r="I161" s="4" t="s">
        <v>1599</v>
      </c>
      <c r="J161" s="4" t="s">
        <v>1600</v>
      </c>
      <c r="K161" s="4" t="s">
        <v>536</v>
      </c>
      <c r="L161" s="4" t="s">
        <v>1214</v>
      </c>
      <c r="M161" s="4" t="s">
        <v>1601</v>
      </c>
      <c r="N161" s="17">
        <v>90.0</v>
      </c>
      <c r="O161" s="21">
        <v>8.1</v>
      </c>
      <c r="P161" s="22">
        <v>638510.0</v>
      </c>
      <c r="Q161" s="4" t="s">
        <v>1602</v>
      </c>
      <c r="R161" s="4" t="s">
        <v>34</v>
      </c>
      <c r="S161" s="24">
        <v>42013.0</v>
      </c>
      <c r="T161" s="23">
        <v>3.75209362E8</v>
      </c>
      <c r="U161" s="4" t="s">
        <v>213</v>
      </c>
      <c r="V161" s="25" t="s">
        <v>1603</v>
      </c>
      <c r="W161" s="4"/>
      <c r="X161" s="4"/>
      <c r="Y161" s="4"/>
      <c r="Z161" s="4"/>
      <c r="AA161" s="4"/>
    </row>
    <row r="162" hidden="1">
      <c r="A162" s="20">
        <v>161.0</v>
      </c>
      <c r="B162" s="4" t="s">
        <v>1604</v>
      </c>
      <c r="C162" s="20">
        <v>1987.0</v>
      </c>
      <c r="D162" s="24">
        <v>32030.0</v>
      </c>
      <c r="E162" s="20">
        <v>98.0</v>
      </c>
      <c r="F162" s="4" t="s">
        <v>1605</v>
      </c>
      <c r="G162" s="4" t="s">
        <v>1199</v>
      </c>
      <c r="H162" s="4" t="s">
        <v>1606</v>
      </c>
      <c r="I162" s="4" t="s">
        <v>1607</v>
      </c>
      <c r="J162" s="4" t="s">
        <v>1608</v>
      </c>
      <c r="K162" s="4" t="s">
        <v>30</v>
      </c>
      <c r="L162" s="4" t="s">
        <v>31</v>
      </c>
      <c r="M162" s="4" t="s">
        <v>1609</v>
      </c>
      <c r="N162" s="17">
        <v>77.0</v>
      </c>
      <c r="O162" s="21">
        <v>8.1</v>
      </c>
      <c r="P162" s="22">
        <v>314262.0</v>
      </c>
      <c r="Q162" s="4" t="s">
        <v>1610</v>
      </c>
      <c r="R162" s="4" t="s">
        <v>34</v>
      </c>
      <c r="S162" s="4" t="s">
        <v>1611</v>
      </c>
      <c r="T162" s="23">
        <v>3.0857814E7</v>
      </c>
      <c r="U162" s="4" t="s">
        <v>135</v>
      </c>
      <c r="V162" s="25" t="s">
        <v>1612</v>
      </c>
      <c r="W162" s="4"/>
      <c r="X162" s="4"/>
      <c r="Y162" s="4"/>
      <c r="Z162" s="4"/>
      <c r="AA162" s="4"/>
    </row>
    <row r="163" hidden="1">
      <c r="A163" s="20">
        <v>162.0</v>
      </c>
      <c r="B163" s="4" t="s">
        <v>1613</v>
      </c>
      <c r="C163" s="20">
        <v>1962.0</v>
      </c>
      <c r="D163" s="4"/>
      <c r="E163" s="20">
        <v>134.0</v>
      </c>
      <c r="F163" s="4" t="s">
        <v>1614</v>
      </c>
      <c r="G163" s="4" t="s">
        <v>1208</v>
      </c>
      <c r="H163" s="4" t="s">
        <v>1615</v>
      </c>
      <c r="I163" s="4" t="s">
        <v>1616</v>
      </c>
      <c r="J163" s="4" t="s">
        <v>1617</v>
      </c>
      <c r="K163" s="4" t="s">
        <v>30</v>
      </c>
      <c r="L163" s="4" t="s">
        <v>31</v>
      </c>
      <c r="M163" s="4" t="s">
        <v>1618</v>
      </c>
      <c r="N163" s="4"/>
      <c r="O163" s="21">
        <v>8.1</v>
      </c>
      <c r="P163" s="22">
        <v>37689.0</v>
      </c>
      <c r="Q163" s="4" t="s">
        <v>1619</v>
      </c>
      <c r="R163" s="4" t="s">
        <v>34</v>
      </c>
      <c r="S163" s="4" t="s">
        <v>1620</v>
      </c>
      <c r="T163" s="23">
        <v>9000000.0</v>
      </c>
      <c r="U163" s="4" t="s">
        <v>180</v>
      </c>
      <c r="V163" s="4"/>
      <c r="W163" s="4"/>
      <c r="X163" s="4"/>
      <c r="Y163" s="4"/>
      <c r="Z163" s="4"/>
      <c r="AA163" s="4"/>
    </row>
    <row r="164" hidden="1">
      <c r="A164" s="20">
        <v>163.0</v>
      </c>
      <c r="B164" s="4" t="s">
        <v>1621</v>
      </c>
      <c r="C164" s="20">
        <v>2004.0</v>
      </c>
      <c r="D164" s="4" t="s">
        <v>1622</v>
      </c>
      <c r="E164" s="20">
        <v>132.0</v>
      </c>
      <c r="F164" s="4" t="s">
        <v>1623</v>
      </c>
      <c r="G164" s="4" t="s">
        <v>225</v>
      </c>
      <c r="H164" s="4" t="s">
        <v>1624</v>
      </c>
      <c r="I164" s="4" t="s">
        <v>1625</v>
      </c>
      <c r="J164" s="4" t="s">
        <v>1626</v>
      </c>
      <c r="K164" s="4" t="s">
        <v>1627</v>
      </c>
      <c r="L164" s="4" t="s">
        <v>31</v>
      </c>
      <c r="M164" s="4" t="s">
        <v>1628</v>
      </c>
      <c r="N164" s="17">
        <v>86.0</v>
      </c>
      <c r="O164" s="21">
        <v>8.1</v>
      </c>
      <c r="P164" s="22">
        <v>519405.0</v>
      </c>
      <c r="Q164" s="4" t="s">
        <v>1629</v>
      </c>
      <c r="R164" s="4" t="s">
        <v>34</v>
      </c>
      <c r="S164" s="24">
        <v>38693.0</v>
      </c>
      <c r="T164" s="23">
        <v>2.16763646E8</v>
      </c>
      <c r="U164" s="4" t="s">
        <v>180</v>
      </c>
      <c r="V164" s="25" t="s">
        <v>1630</v>
      </c>
      <c r="W164" s="4"/>
      <c r="X164" s="4"/>
      <c r="Y164" s="4"/>
      <c r="Z164" s="4"/>
      <c r="AA164" s="4"/>
    </row>
    <row r="165" hidden="1">
      <c r="A165" s="20">
        <v>164.0</v>
      </c>
      <c r="B165" s="4" t="s">
        <v>1631</v>
      </c>
      <c r="C165" s="20">
        <v>1993.0</v>
      </c>
      <c r="D165" s="24">
        <v>34279.0</v>
      </c>
      <c r="E165" s="20">
        <v>127.0</v>
      </c>
      <c r="F165" s="4" t="s">
        <v>1632</v>
      </c>
      <c r="G165" s="4" t="s">
        <v>87</v>
      </c>
      <c r="H165" s="4" t="s">
        <v>1633</v>
      </c>
      <c r="I165" s="4" t="s">
        <v>1634</v>
      </c>
      <c r="J165" s="4" t="s">
        <v>1635</v>
      </c>
      <c r="K165" s="4" t="s">
        <v>428</v>
      </c>
      <c r="L165" s="4" t="s">
        <v>31</v>
      </c>
      <c r="M165" s="4" t="s">
        <v>1636</v>
      </c>
      <c r="N165" s="17">
        <v>68.0</v>
      </c>
      <c r="O165" s="21">
        <v>8.1</v>
      </c>
      <c r="P165" s="22">
        <v>670652.0</v>
      </c>
      <c r="Q165" s="4" t="s">
        <v>1637</v>
      </c>
      <c r="R165" s="4" t="s">
        <v>34</v>
      </c>
      <c r="S165" s="24">
        <v>36809.0</v>
      </c>
      <c r="T165" s="23">
        <v>1.033917066E9</v>
      </c>
      <c r="U165" s="4" t="s">
        <v>1638</v>
      </c>
      <c r="V165" s="25" t="s">
        <v>1639</v>
      </c>
      <c r="W165" s="4"/>
      <c r="X165" s="4"/>
      <c r="Y165" s="4"/>
      <c r="Z165" s="4"/>
      <c r="AA165" s="4"/>
    </row>
    <row r="166" hidden="1">
      <c r="A166" s="20">
        <v>165.0</v>
      </c>
      <c r="B166" s="4" t="s">
        <v>1640</v>
      </c>
      <c r="C166" s="20">
        <v>1958.0</v>
      </c>
      <c r="D166" s="24">
        <v>21187.0</v>
      </c>
      <c r="E166" s="20">
        <v>95.0</v>
      </c>
      <c r="F166" s="4" t="s">
        <v>689</v>
      </c>
      <c r="G166" s="4" t="s">
        <v>634</v>
      </c>
      <c r="H166" s="4" t="s">
        <v>1641</v>
      </c>
      <c r="I166" s="4" t="s">
        <v>1642</v>
      </c>
      <c r="J166" s="4" t="s">
        <v>1643</v>
      </c>
      <c r="K166" s="4" t="s">
        <v>428</v>
      </c>
      <c r="L166" s="4" t="s">
        <v>31</v>
      </c>
      <c r="M166" s="4" t="s">
        <v>1644</v>
      </c>
      <c r="N166" s="4"/>
      <c r="O166" s="21">
        <v>8.1</v>
      </c>
      <c r="P166" s="22">
        <v>78182.0</v>
      </c>
      <c r="Q166" s="4" t="s">
        <v>1645</v>
      </c>
      <c r="R166" s="4" t="s">
        <v>34</v>
      </c>
      <c r="S166" s="4" t="s">
        <v>1646</v>
      </c>
      <c r="T166" s="23">
        <v>2247465.0</v>
      </c>
      <c r="U166" s="4" t="s">
        <v>1647</v>
      </c>
      <c r="V166" s="4"/>
      <c r="W166" s="4"/>
      <c r="X166" s="4"/>
      <c r="Y166" s="4"/>
      <c r="Z166" s="4"/>
      <c r="AA166" s="4"/>
    </row>
    <row r="167" hidden="1">
      <c r="A167" s="20">
        <v>166.0</v>
      </c>
      <c r="B167" s="4" t="s">
        <v>1648</v>
      </c>
      <c r="C167" s="20">
        <v>2017.0</v>
      </c>
      <c r="D167" s="24">
        <v>42923.0</v>
      </c>
      <c r="E167" s="20">
        <v>133.0</v>
      </c>
      <c r="F167" s="4" t="s">
        <v>174</v>
      </c>
      <c r="G167" s="4" t="s">
        <v>802</v>
      </c>
      <c r="H167" s="4" t="s">
        <v>1649</v>
      </c>
      <c r="I167" s="4" t="s">
        <v>1650</v>
      </c>
      <c r="J167" s="4" t="s">
        <v>1651</v>
      </c>
      <c r="K167" s="4" t="s">
        <v>30</v>
      </c>
      <c r="L167" s="4" t="s">
        <v>31</v>
      </c>
      <c r="M167" s="4"/>
      <c r="N167" s="17">
        <v>73.0</v>
      </c>
      <c r="O167" s="21">
        <v>8.1</v>
      </c>
      <c r="P167" s="22">
        <v>64044.0</v>
      </c>
      <c r="Q167" s="4" t="s">
        <v>1652</v>
      </c>
      <c r="R167" s="4" t="s">
        <v>34</v>
      </c>
      <c r="S167" s="4"/>
      <c r="T167" s="23">
        <v>8.80166924E8</v>
      </c>
      <c r="U167" s="4" t="s">
        <v>539</v>
      </c>
      <c r="V167" s="25" t="s">
        <v>1653</v>
      </c>
      <c r="W167" s="4"/>
      <c r="X167" s="4"/>
      <c r="Y167" s="4"/>
      <c r="Z167" s="4"/>
      <c r="AA167" s="4"/>
    </row>
    <row r="168" hidden="1">
      <c r="A168" s="20">
        <v>167.0</v>
      </c>
      <c r="B168" s="4" t="s">
        <v>1654</v>
      </c>
      <c r="C168" s="20">
        <v>1995.0</v>
      </c>
      <c r="D168" s="4" t="s">
        <v>1655</v>
      </c>
      <c r="E168" s="20">
        <v>101.0</v>
      </c>
      <c r="F168" s="4" t="s">
        <v>604</v>
      </c>
      <c r="G168" s="4" t="s">
        <v>1167</v>
      </c>
      <c r="H168" s="4" t="s">
        <v>1656</v>
      </c>
      <c r="I168" s="4" t="s">
        <v>1657</v>
      </c>
      <c r="J168" s="4" t="s">
        <v>1658</v>
      </c>
      <c r="K168" s="4" t="s">
        <v>1659</v>
      </c>
      <c r="L168" s="4" t="s">
        <v>1660</v>
      </c>
      <c r="M168" s="4" t="s">
        <v>1661</v>
      </c>
      <c r="N168" s="17">
        <v>77.0</v>
      </c>
      <c r="O168" s="21">
        <v>8.1</v>
      </c>
      <c r="P168" s="22">
        <v>202165.0</v>
      </c>
      <c r="Q168" s="4" t="s">
        <v>1662</v>
      </c>
      <c r="R168" s="4" t="s">
        <v>34</v>
      </c>
      <c r="S168" s="4" t="s">
        <v>967</v>
      </c>
      <c r="T168" s="23">
        <v>5535405.0</v>
      </c>
      <c r="U168" s="4" t="s">
        <v>1307</v>
      </c>
      <c r="V168" s="4"/>
      <c r="W168" s="4"/>
      <c r="X168" s="4"/>
      <c r="Y168" s="4"/>
      <c r="Z168" s="4"/>
      <c r="AA168" s="4"/>
    </row>
    <row r="169" hidden="1">
      <c r="A169" s="20">
        <v>168.0</v>
      </c>
      <c r="B169" s="4" t="s">
        <v>1663</v>
      </c>
      <c r="C169" s="20">
        <v>1998.0</v>
      </c>
      <c r="D169" s="24">
        <v>35921.0</v>
      </c>
      <c r="E169" s="20">
        <v>103.0</v>
      </c>
      <c r="F169" s="4" t="s">
        <v>1664</v>
      </c>
      <c r="G169" s="4" t="s">
        <v>1111</v>
      </c>
      <c r="H169" s="4" t="s">
        <v>1665</v>
      </c>
      <c r="I169" s="4" t="s">
        <v>1666</v>
      </c>
      <c r="J169" s="4" t="s">
        <v>1667</v>
      </c>
      <c r="K169" s="4" t="s">
        <v>30</v>
      </c>
      <c r="L169" s="4" t="s">
        <v>31</v>
      </c>
      <c r="M169" s="4" t="s">
        <v>1668</v>
      </c>
      <c r="N169" s="17">
        <v>90.0</v>
      </c>
      <c r="O169" s="21">
        <v>8.1</v>
      </c>
      <c r="P169" s="22">
        <v>724665.0</v>
      </c>
      <c r="Q169" s="4" t="s">
        <v>1669</v>
      </c>
      <c r="R169" s="4" t="s">
        <v>34</v>
      </c>
      <c r="S169" s="4" t="s">
        <v>1611</v>
      </c>
      <c r="T169" s="23">
        <v>2.64118201E8</v>
      </c>
      <c r="U169" s="4" t="s">
        <v>47</v>
      </c>
      <c r="V169" s="4"/>
      <c r="W169" s="4"/>
      <c r="X169" s="4"/>
      <c r="Y169" s="4"/>
      <c r="Z169" s="4"/>
      <c r="AA169" s="4"/>
    </row>
    <row r="170" hidden="1">
      <c r="A170" s="20">
        <v>169.0</v>
      </c>
      <c r="B170" s="4" t="s">
        <v>1670</v>
      </c>
      <c r="C170" s="20">
        <v>2011.0</v>
      </c>
      <c r="D170" s="4" t="s">
        <v>1671</v>
      </c>
      <c r="E170" s="20">
        <v>130.0</v>
      </c>
      <c r="F170" s="4" t="s">
        <v>100</v>
      </c>
      <c r="G170" s="4" t="s">
        <v>325</v>
      </c>
      <c r="H170" s="4" t="s">
        <v>1672</v>
      </c>
      <c r="I170" s="4" t="s">
        <v>1673</v>
      </c>
      <c r="J170" s="4" t="s">
        <v>1674</v>
      </c>
      <c r="K170" s="4" t="s">
        <v>30</v>
      </c>
      <c r="L170" s="4" t="s">
        <v>69</v>
      </c>
      <c r="M170" s="4" t="s">
        <v>1675</v>
      </c>
      <c r="N170" s="17">
        <v>87.0</v>
      </c>
      <c r="O170" s="21">
        <v>8.1</v>
      </c>
      <c r="P170" s="22">
        <v>594362.0</v>
      </c>
      <c r="Q170" s="4" t="s">
        <v>1676</v>
      </c>
      <c r="R170" s="4" t="s">
        <v>34</v>
      </c>
      <c r="S170" s="24">
        <v>40858.0</v>
      </c>
      <c r="T170" s="23">
        <v>1.342510594E9</v>
      </c>
      <c r="U170" s="4" t="s">
        <v>180</v>
      </c>
      <c r="V170" s="25" t="s">
        <v>1677</v>
      </c>
      <c r="W170" s="4"/>
      <c r="X170" s="4"/>
      <c r="Y170" s="4"/>
      <c r="Z170" s="4"/>
      <c r="AA170" s="4"/>
    </row>
    <row r="171" hidden="1">
      <c r="A171" s="20">
        <v>170.0</v>
      </c>
      <c r="B171" s="4" t="s">
        <v>1678</v>
      </c>
      <c r="C171" s="20">
        <v>2015.0</v>
      </c>
      <c r="D171" s="4" t="s">
        <v>1679</v>
      </c>
      <c r="E171" s="20">
        <v>136.0</v>
      </c>
      <c r="F171" s="4" t="s">
        <v>161</v>
      </c>
      <c r="G171" s="4" t="s">
        <v>642</v>
      </c>
      <c r="H171" s="4" t="s">
        <v>1680</v>
      </c>
      <c r="I171" s="4" t="s">
        <v>1681</v>
      </c>
      <c r="J171" s="4" t="s">
        <v>1682</v>
      </c>
      <c r="K171" s="4" t="s">
        <v>30</v>
      </c>
      <c r="L171" s="4" t="s">
        <v>31</v>
      </c>
      <c r="M171" s="4" t="s">
        <v>1683</v>
      </c>
      <c r="N171" s="17">
        <v>81.0</v>
      </c>
      <c r="O171" s="21">
        <v>8.1</v>
      </c>
      <c r="P171" s="22">
        <v>665521.0</v>
      </c>
      <c r="Q171" s="4" t="s">
        <v>1684</v>
      </c>
      <c r="R171" s="4" t="s">
        <v>34</v>
      </c>
      <c r="S171" s="24">
        <v>42494.0</v>
      </c>
      <c r="T171" s="23">
        <v>2.068223624E9</v>
      </c>
      <c r="U171" s="4" t="s">
        <v>600</v>
      </c>
      <c r="V171" s="25" t="s">
        <v>1685</v>
      </c>
      <c r="W171" s="4"/>
      <c r="X171" s="4"/>
      <c r="Y171" s="4"/>
      <c r="Z171" s="4"/>
      <c r="AA171" s="4"/>
    </row>
    <row r="172" hidden="1">
      <c r="A172" s="20">
        <v>171.0</v>
      </c>
      <c r="B172" s="4" t="s">
        <v>1686</v>
      </c>
      <c r="C172" s="20">
        <v>1984.0</v>
      </c>
      <c r="D172" s="4" t="s">
        <v>732</v>
      </c>
      <c r="E172" s="20">
        <v>145.0</v>
      </c>
      <c r="F172" s="4" t="s">
        <v>127</v>
      </c>
      <c r="G172" s="4" t="s">
        <v>1556</v>
      </c>
      <c r="H172" s="4" t="s">
        <v>1687</v>
      </c>
      <c r="I172" s="4" t="s">
        <v>1688</v>
      </c>
      <c r="J172" s="4" t="s">
        <v>1689</v>
      </c>
      <c r="K172" s="4" t="s">
        <v>30</v>
      </c>
      <c r="L172" s="4" t="s">
        <v>1690</v>
      </c>
      <c r="M172" s="4" t="s">
        <v>1691</v>
      </c>
      <c r="N172" s="4"/>
      <c r="O172" s="21">
        <v>8.1</v>
      </c>
      <c r="P172" s="22">
        <v>55529.0</v>
      </c>
      <c r="Q172" s="4" t="s">
        <v>1692</v>
      </c>
      <c r="R172" s="4" t="s">
        <v>34</v>
      </c>
      <c r="S172" s="4" t="s">
        <v>1693</v>
      </c>
      <c r="T172" s="23">
        <v>2164507.0</v>
      </c>
      <c r="U172" s="4" t="s">
        <v>135</v>
      </c>
      <c r="V172" s="4"/>
      <c r="W172" s="4"/>
      <c r="X172" s="4"/>
      <c r="Y172" s="4"/>
      <c r="Z172" s="4"/>
      <c r="AA172" s="4"/>
    </row>
    <row r="173" hidden="1">
      <c r="A173" s="20">
        <v>172.0</v>
      </c>
      <c r="B173" s="4" t="s">
        <v>1694</v>
      </c>
      <c r="C173" s="20">
        <v>1971.0</v>
      </c>
      <c r="D173" s="4" t="s">
        <v>1695</v>
      </c>
      <c r="E173" s="20">
        <v>118.0</v>
      </c>
      <c r="F173" s="4" t="s">
        <v>127</v>
      </c>
      <c r="G173" s="4" t="s">
        <v>1090</v>
      </c>
      <c r="H173" s="4" t="s">
        <v>1696</v>
      </c>
      <c r="I173" s="4" t="s">
        <v>1697</v>
      </c>
      <c r="J173" s="4" t="s">
        <v>1698</v>
      </c>
      <c r="K173" s="4" t="s">
        <v>30</v>
      </c>
      <c r="L173" s="4" t="s">
        <v>31</v>
      </c>
      <c r="M173" s="4" t="s">
        <v>1699</v>
      </c>
      <c r="N173" s="4"/>
      <c r="O173" s="21">
        <v>8.1</v>
      </c>
      <c r="P173" s="22">
        <v>33568.0</v>
      </c>
      <c r="Q173" s="4" t="s">
        <v>1700</v>
      </c>
      <c r="R173" s="4" t="s">
        <v>34</v>
      </c>
      <c r="S173" s="4" t="s">
        <v>967</v>
      </c>
      <c r="T173" s="23">
        <v>2.9133E7</v>
      </c>
      <c r="U173" s="4" t="s">
        <v>36</v>
      </c>
      <c r="V173" s="4"/>
      <c r="W173" s="4"/>
      <c r="X173" s="4"/>
      <c r="Y173" s="4"/>
      <c r="Z173" s="4"/>
      <c r="AA173" s="4"/>
    </row>
    <row r="174" hidden="1">
      <c r="A174" s="20">
        <v>173.0</v>
      </c>
      <c r="B174" s="4" t="s">
        <v>1701</v>
      </c>
      <c r="C174" s="20">
        <v>1982.0</v>
      </c>
      <c r="D174" s="4" t="s">
        <v>1702</v>
      </c>
      <c r="E174" s="20">
        <v>191.0</v>
      </c>
      <c r="F174" s="4" t="s">
        <v>86</v>
      </c>
      <c r="G174" s="4" t="s">
        <v>1140</v>
      </c>
      <c r="H174" s="4" t="s">
        <v>1703</v>
      </c>
      <c r="I174" s="4" t="s">
        <v>1704</v>
      </c>
      <c r="J174" s="4" t="s">
        <v>1705</v>
      </c>
      <c r="K174" s="4" t="s">
        <v>30</v>
      </c>
      <c r="L174" s="4" t="s">
        <v>1706</v>
      </c>
      <c r="M174" s="4" t="s">
        <v>1707</v>
      </c>
      <c r="N174" s="4"/>
      <c r="O174" s="21">
        <v>8.1</v>
      </c>
      <c r="P174" s="22">
        <v>184127.0</v>
      </c>
      <c r="Q174" s="4" t="s">
        <v>1708</v>
      </c>
      <c r="R174" s="4" t="s">
        <v>34</v>
      </c>
      <c r="S174" s="4" t="s">
        <v>156</v>
      </c>
      <c r="T174" s="23">
        <v>1.27767889E8</v>
      </c>
      <c r="U174" s="4" t="s">
        <v>36</v>
      </c>
      <c r="V174" s="4"/>
      <c r="W174" s="4"/>
      <c r="X174" s="4"/>
      <c r="Y174" s="4"/>
      <c r="Z174" s="4"/>
      <c r="AA174" s="4"/>
    </row>
    <row r="175" hidden="1">
      <c r="A175" s="20">
        <v>174.0</v>
      </c>
      <c r="B175" s="4" t="s">
        <v>1709</v>
      </c>
      <c r="C175" s="20">
        <v>1975.0</v>
      </c>
      <c r="D175" s="4" t="s">
        <v>1710</v>
      </c>
      <c r="E175" s="20">
        <v>184.0</v>
      </c>
      <c r="F175" s="4" t="s">
        <v>995</v>
      </c>
      <c r="G175" s="4" t="s">
        <v>532</v>
      </c>
      <c r="H175" s="4" t="s">
        <v>1711</v>
      </c>
      <c r="I175" s="4" t="s">
        <v>1712</v>
      </c>
      <c r="J175" s="4" t="s">
        <v>1713</v>
      </c>
      <c r="K175" s="4" t="s">
        <v>1659</v>
      </c>
      <c r="L175" s="4" t="s">
        <v>1714</v>
      </c>
      <c r="M175" s="4" t="s">
        <v>1715</v>
      </c>
      <c r="N175" s="4"/>
      <c r="O175" s="21">
        <v>8.1</v>
      </c>
      <c r="P175" s="22">
        <v>110576.0</v>
      </c>
      <c r="Q175" s="4" t="s">
        <v>1716</v>
      </c>
      <c r="R175" s="4" t="s">
        <v>34</v>
      </c>
      <c r="S175" s="4" t="s">
        <v>570</v>
      </c>
      <c r="T175" s="23">
        <v>2.0197574E7</v>
      </c>
      <c r="U175" s="4" t="s">
        <v>213</v>
      </c>
      <c r="V175" s="4"/>
      <c r="W175" s="4"/>
      <c r="X175" s="4"/>
      <c r="Y175" s="4"/>
      <c r="Z175" s="4"/>
      <c r="AA175" s="4"/>
    </row>
    <row r="176" hidden="1">
      <c r="A176" s="20">
        <v>175.0</v>
      </c>
      <c r="B176" s="4" t="s">
        <v>1717</v>
      </c>
      <c r="C176" s="20">
        <v>1976.0</v>
      </c>
      <c r="D176" s="24">
        <v>27831.0</v>
      </c>
      <c r="E176" s="20">
        <v>120.0</v>
      </c>
      <c r="F176" s="4" t="s">
        <v>1623</v>
      </c>
      <c r="G176" s="4" t="s">
        <v>752</v>
      </c>
      <c r="H176" s="4" t="s">
        <v>1718</v>
      </c>
      <c r="I176" s="4" t="s">
        <v>1719</v>
      </c>
      <c r="J176" s="4" t="s">
        <v>1720</v>
      </c>
      <c r="K176" s="4" t="s">
        <v>30</v>
      </c>
      <c r="L176" s="4" t="s">
        <v>31</v>
      </c>
      <c r="M176" s="4" t="s">
        <v>1721</v>
      </c>
      <c r="N176" s="17">
        <v>69.0</v>
      </c>
      <c r="O176" s="21">
        <v>8.1</v>
      </c>
      <c r="P176" s="22">
        <v>407892.0</v>
      </c>
      <c r="Q176" s="4" t="s">
        <v>1722</v>
      </c>
      <c r="R176" s="4" t="s">
        <v>34</v>
      </c>
      <c r="S176" s="24">
        <v>38906.0</v>
      </c>
      <c r="T176" s="23">
        <v>2.25E8</v>
      </c>
      <c r="U176" s="4" t="s">
        <v>201</v>
      </c>
      <c r="V176" s="25" t="s">
        <v>1723</v>
      </c>
      <c r="W176" s="4"/>
      <c r="X176" s="4"/>
      <c r="Y176" s="4"/>
      <c r="Z176" s="4"/>
      <c r="AA176" s="4"/>
    </row>
    <row r="177" hidden="1">
      <c r="A177" s="20">
        <v>176.0</v>
      </c>
      <c r="B177" s="4" t="s">
        <v>1724</v>
      </c>
      <c r="C177" s="20">
        <v>1977.0</v>
      </c>
      <c r="D177" s="4" t="s">
        <v>1725</v>
      </c>
      <c r="E177" s="20">
        <v>93.0</v>
      </c>
      <c r="F177" s="4" t="s">
        <v>931</v>
      </c>
      <c r="G177" s="4" t="s">
        <v>1563</v>
      </c>
      <c r="H177" s="4" t="s">
        <v>1726</v>
      </c>
      <c r="I177" s="4" t="s">
        <v>1727</v>
      </c>
      <c r="J177" s="4" t="s">
        <v>1728</v>
      </c>
      <c r="K177" s="4" t="s">
        <v>576</v>
      </c>
      <c r="L177" s="4" t="s">
        <v>31</v>
      </c>
      <c r="M177" s="4" t="s">
        <v>1729</v>
      </c>
      <c r="N177" s="4"/>
      <c r="O177" s="21">
        <v>8.1</v>
      </c>
      <c r="P177" s="22">
        <v>208523.0</v>
      </c>
      <c r="Q177" s="4" t="s">
        <v>1730</v>
      </c>
      <c r="R177" s="4" t="s">
        <v>34</v>
      </c>
      <c r="S177" s="4" t="s">
        <v>750</v>
      </c>
      <c r="T177" s="23">
        <v>3.8251425E7</v>
      </c>
      <c r="U177" s="4" t="s">
        <v>201</v>
      </c>
      <c r="V177" s="4"/>
      <c r="W177" s="4"/>
      <c r="X177" s="4"/>
      <c r="Y177" s="4"/>
      <c r="Z177" s="4"/>
      <c r="AA177" s="4"/>
    </row>
    <row r="178" hidden="1">
      <c r="A178" s="20">
        <v>177.0</v>
      </c>
      <c r="B178" s="4" t="s">
        <v>1731</v>
      </c>
      <c r="C178" s="20">
        <v>2013.0</v>
      </c>
      <c r="D178" s="4" t="s">
        <v>1732</v>
      </c>
      <c r="E178" s="20">
        <v>153.0</v>
      </c>
      <c r="F178" s="4" t="s">
        <v>237</v>
      </c>
      <c r="G178" s="4" t="s">
        <v>348</v>
      </c>
      <c r="H178" s="4" t="s">
        <v>1733</v>
      </c>
      <c r="I178" s="4" t="s">
        <v>1734</v>
      </c>
      <c r="J178" s="4" t="s">
        <v>1735</v>
      </c>
      <c r="K178" s="4" t="s">
        <v>30</v>
      </c>
      <c r="L178" s="4" t="s">
        <v>31</v>
      </c>
      <c r="M178" s="4" t="s">
        <v>1736</v>
      </c>
      <c r="N178" s="17">
        <v>74.0</v>
      </c>
      <c r="O178" s="21">
        <v>8.1</v>
      </c>
      <c r="P178" s="22">
        <v>436571.0</v>
      </c>
      <c r="Q178" s="4" t="s">
        <v>1737</v>
      </c>
      <c r="R178" s="4" t="s">
        <v>34</v>
      </c>
      <c r="S178" s="4" t="s">
        <v>1738</v>
      </c>
      <c r="T178" s="23">
        <v>1.22126687E8</v>
      </c>
      <c r="U178" s="4" t="s">
        <v>213</v>
      </c>
      <c r="V178" s="25" t="s">
        <v>1739</v>
      </c>
      <c r="W178" s="4"/>
      <c r="X178" s="4"/>
      <c r="Y178" s="4"/>
      <c r="Z178" s="4"/>
      <c r="AA178" s="4"/>
    </row>
    <row r="179" hidden="1">
      <c r="A179" s="20">
        <v>178.0</v>
      </c>
      <c r="B179" s="4" t="s">
        <v>1740</v>
      </c>
      <c r="C179" s="20">
        <v>2001.0</v>
      </c>
      <c r="D179" s="4" t="s">
        <v>1741</v>
      </c>
      <c r="E179" s="20">
        <v>113.0</v>
      </c>
      <c r="F179" s="4" t="s">
        <v>1742</v>
      </c>
      <c r="G179" s="4" t="s">
        <v>1159</v>
      </c>
      <c r="H179" s="4" t="s">
        <v>1159</v>
      </c>
      <c r="I179" s="4" t="s">
        <v>1743</v>
      </c>
      <c r="J179" s="4" t="s">
        <v>1744</v>
      </c>
      <c r="K179" s="4" t="s">
        <v>30</v>
      </c>
      <c r="L179" s="4" t="s">
        <v>31</v>
      </c>
      <c r="M179" s="4" t="s">
        <v>1745</v>
      </c>
      <c r="N179" s="17">
        <v>88.0</v>
      </c>
      <c r="O179" s="21">
        <v>8.1</v>
      </c>
      <c r="P179" s="22">
        <v>622498.0</v>
      </c>
      <c r="Q179" s="4" t="s">
        <v>1746</v>
      </c>
      <c r="R179" s="4" t="s">
        <v>34</v>
      </c>
      <c r="S179" s="4" t="s">
        <v>1747</v>
      </c>
      <c r="T179" s="23">
        <v>7510877.0</v>
      </c>
      <c r="U179" s="4" t="s">
        <v>1748</v>
      </c>
      <c r="V179" s="25" t="s">
        <v>1749</v>
      </c>
      <c r="W179" s="4"/>
      <c r="X179" s="4"/>
      <c r="Y179" s="4"/>
      <c r="Z179" s="4"/>
      <c r="AA179" s="4"/>
    </row>
    <row r="180" hidden="1">
      <c r="A180" s="20">
        <v>179.0</v>
      </c>
      <c r="B180" s="4" t="s">
        <v>1750</v>
      </c>
      <c r="C180" s="20">
        <v>2002.0</v>
      </c>
      <c r="D180" s="4" t="s">
        <v>1751</v>
      </c>
      <c r="E180" s="20">
        <v>141.0</v>
      </c>
      <c r="F180" s="4" t="s">
        <v>1527</v>
      </c>
      <c r="G180" s="4" t="s">
        <v>87</v>
      </c>
      <c r="H180" s="4" t="s">
        <v>1752</v>
      </c>
      <c r="I180" s="4" t="s">
        <v>1753</v>
      </c>
      <c r="J180" s="4" t="s">
        <v>1754</v>
      </c>
      <c r="K180" s="4" t="s">
        <v>354</v>
      </c>
      <c r="L180" s="4" t="s">
        <v>1550</v>
      </c>
      <c r="M180" s="4" t="s">
        <v>1755</v>
      </c>
      <c r="N180" s="17">
        <v>76.0</v>
      </c>
      <c r="O180" s="21">
        <v>8.1</v>
      </c>
      <c r="P180" s="22">
        <v>592039.0</v>
      </c>
      <c r="Q180" s="4" t="s">
        <v>1756</v>
      </c>
      <c r="R180" s="4" t="s">
        <v>34</v>
      </c>
      <c r="S180" s="24">
        <v>37777.0</v>
      </c>
      <c r="T180" s="23">
        <v>3.52114312E8</v>
      </c>
      <c r="U180" s="4" t="s">
        <v>1757</v>
      </c>
      <c r="V180" s="25" t="s">
        <v>1758</v>
      </c>
      <c r="W180" s="4"/>
      <c r="X180" s="4"/>
      <c r="Y180" s="4"/>
      <c r="Z180" s="4"/>
      <c r="AA180" s="4"/>
    </row>
    <row r="181" hidden="1">
      <c r="A181" s="20">
        <v>180.0</v>
      </c>
      <c r="B181" s="4" t="s">
        <v>1759</v>
      </c>
      <c r="C181" s="20">
        <v>1962.0</v>
      </c>
      <c r="D181" s="4" t="s">
        <v>1760</v>
      </c>
      <c r="E181" s="20">
        <v>123.0</v>
      </c>
      <c r="F181" s="4" t="s">
        <v>1761</v>
      </c>
      <c r="G181" s="4" t="s">
        <v>730</v>
      </c>
      <c r="H181" s="4" t="s">
        <v>1762</v>
      </c>
      <c r="I181" s="4" t="s">
        <v>1763</v>
      </c>
      <c r="J181" s="4" t="s">
        <v>1764</v>
      </c>
      <c r="K181" s="4" t="s">
        <v>30</v>
      </c>
      <c r="L181" s="4" t="s">
        <v>31</v>
      </c>
      <c r="M181" s="4" t="s">
        <v>1765</v>
      </c>
      <c r="N181" s="4"/>
      <c r="O181" s="21">
        <v>8.1</v>
      </c>
      <c r="P181" s="22">
        <v>56560.0</v>
      </c>
      <c r="Q181" s="4" t="s">
        <v>1766</v>
      </c>
      <c r="R181" s="4" t="s">
        <v>34</v>
      </c>
      <c r="S181" s="24">
        <v>37017.0</v>
      </c>
      <c r="T181" s="23">
        <v>8000000.0</v>
      </c>
      <c r="U181" s="4" t="s">
        <v>1767</v>
      </c>
      <c r="V181" s="4"/>
      <c r="W181" s="4"/>
      <c r="X181" s="4"/>
      <c r="Y181" s="4"/>
      <c r="Z181" s="4"/>
      <c r="AA181" s="4"/>
    </row>
    <row r="182" hidden="1">
      <c r="A182" s="20">
        <v>181.0</v>
      </c>
      <c r="B182" s="4" t="s">
        <v>1768</v>
      </c>
      <c r="C182" s="20">
        <v>1944.0</v>
      </c>
      <c r="D182" s="24">
        <v>16082.0</v>
      </c>
      <c r="E182" s="20">
        <v>88.0</v>
      </c>
      <c r="F182" s="4" t="s">
        <v>1769</v>
      </c>
      <c r="G182" s="4" t="s">
        <v>1029</v>
      </c>
      <c r="H182" s="4" t="s">
        <v>1770</v>
      </c>
      <c r="I182" s="4" t="s">
        <v>1771</v>
      </c>
      <c r="J182" s="4" t="s">
        <v>1772</v>
      </c>
      <c r="K182" s="4" t="s">
        <v>30</v>
      </c>
      <c r="L182" s="4" t="s">
        <v>31</v>
      </c>
      <c r="M182" s="4" t="s">
        <v>1773</v>
      </c>
      <c r="N182" s="4"/>
      <c r="O182" s="21">
        <v>8.1</v>
      </c>
      <c r="P182" s="22">
        <v>33877.0</v>
      </c>
      <c r="Q182" s="4" t="s">
        <v>1774</v>
      </c>
      <c r="R182" s="4" t="s">
        <v>34</v>
      </c>
      <c r="S182" s="4" t="s">
        <v>1775</v>
      </c>
      <c r="T182" s="23">
        <v>4000000.0</v>
      </c>
      <c r="U182" s="4" t="s">
        <v>135</v>
      </c>
      <c r="V182" s="4"/>
      <c r="W182" s="4"/>
      <c r="X182" s="4"/>
      <c r="Y182" s="4"/>
      <c r="Z182" s="4"/>
      <c r="AA182" s="4"/>
    </row>
    <row r="183" hidden="1">
      <c r="A183" s="20">
        <v>182.0</v>
      </c>
      <c r="B183" s="4" t="s">
        <v>1776</v>
      </c>
      <c r="C183" s="20">
        <v>2001.0</v>
      </c>
      <c r="D183" s="24">
        <v>36933.0</v>
      </c>
      <c r="E183" s="20">
        <v>92.0</v>
      </c>
      <c r="F183" s="4" t="s">
        <v>794</v>
      </c>
      <c r="G183" s="4" t="s">
        <v>1071</v>
      </c>
      <c r="H183" s="4" t="s">
        <v>1777</v>
      </c>
      <c r="I183" s="4" t="s">
        <v>1778</v>
      </c>
      <c r="J183" s="4" t="s">
        <v>1779</v>
      </c>
      <c r="K183" s="4" t="s">
        <v>30</v>
      </c>
      <c r="L183" s="4" t="s">
        <v>31</v>
      </c>
      <c r="M183" s="4" t="s">
        <v>1780</v>
      </c>
      <c r="N183" s="17">
        <v>78.0</v>
      </c>
      <c r="O183" s="21">
        <v>8.1</v>
      </c>
      <c r="P183" s="22">
        <v>639101.0</v>
      </c>
      <c r="Q183" s="4" t="s">
        <v>1781</v>
      </c>
      <c r="R183" s="4" t="s">
        <v>34</v>
      </c>
      <c r="S183" s="4" t="s">
        <v>1782</v>
      </c>
      <c r="T183" s="23">
        <v>6.23966414E8</v>
      </c>
      <c r="U183" s="4" t="s">
        <v>1783</v>
      </c>
      <c r="V183" s="25" t="s">
        <v>1784</v>
      </c>
      <c r="W183" s="4"/>
      <c r="X183" s="4"/>
      <c r="Y183" s="4"/>
      <c r="Z183" s="4"/>
      <c r="AA183" s="4"/>
    </row>
    <row r="184" hidden="1">
      <c r="A184" s="20">
        <v>183.0</v>
      </c>
      <c r="B184" s="4" t="s">
        <v>1785</v>
      </c>
      <c r="C184" s="20">
        <v>2007.0</v>
      </c>
      <c r="D184" s="24">
        <v>39149.0</v>
      </c>
      <c r="E184" s="20">
        <v>115.0</v>
      </c>
      <c r="F184" s="4" t="s">
        <v>1786</v>
      </c>
      <c r="G184" s="4" t="s">
        <v>1040</v>
      </c>
      <c r="H184" s="4" t="s">
        <v>1787</v>
      </c>
      <c r="I184" s="4" t="s">
        <v>1788</v>
      </c>
      <c r="J184" s="4" t="s">
        <v>1789</v>
      </c>
      <c r="K184" s="4" t="s">
        <v>1790</v>
      </c>
      <c r="L184" s="4" t="s">
        <v>132</v>
      </c>
      <c r="M184" s="4" t="s">
        <v>1791</v>
      </c>
      <c r="N184" s="17">
        <v>85.0</v>
      </c>
      <c r="O184" s="21">
        <v>8.1</v>
      </c>
      <c r="P184" s="22">
        <v>527907.0</v>
      </c>
      <c r="Q184" s="4" t="s">
        <v>1792</v>
      </c>
      <c r="R184" s="4" t="s">
        <v>34</v>
      </c>
      <c r="S184" s="24">
        <v>39398.0</v>
      </c>
      <c r="T184" s="23">
        <v>4.42824138E8</v>
      </c>
      <c r="U184" s="4" t="s">
        <v>94</v>
      </c>
      <c r="V184" s="25" t="s">
        <v>1793</v>
      </c>
      <c r="W184" s="4"/>
      <c r="X184" s="4"/>
      <c r="Y184" s="4"/>
      <c r="Z184" s="4"/>
      <c r="AA184" s="4"/>
    </row>
    <row r="185" hidden="1">
      <c r="A185" s="20">
        <v>184.0</v>
      </c>
      <c r="B185" s="4" t="s">
        <v>1794</v>
      </c>
      <c r="C185" s="20">
        <v>1958.0</v>
      </c>
      <c r="D185" s="4" t="s">
        <v>1795</v>
      </c>
      <c r="E185" s="20">
        <v>108.0</v>
      </c>
      <c r="F185" s="4" t="s">
        <v>604</v>
      </c>
      <c r="G185" s="4" t="s">
        <v>1148</v>
      </c>
      <c r="H185" s="4" t="s">
        <v>1796</v>
      </c>
      <c r="I185" s="4" t="s">
        <v>1797</v>
      </c>
      <c r="J185" s="4" t="s">
        <v>1798</v>
      </c>
      <c r="K185" s="4" t="s">
        <v>30</v>
      </c>
      <c r="L185" s="4" t="s">
        <v>31</v>
      </c>
      <c r="M185" s="4" t="s">
        <v>1799</v>
      </c>
      <c r="N185" s="4"/>
      <c r="O185" s="21">
        <v>8.1</v>
      </c>
      <c r="P185" s="22">
        <v>36009.0</v>
      </c>
      <c r="Q185" s="4" t="s">
        <v>1800</v>
      </c>
      <c r="R185" s="4" t="s">
        <v>34</v>
      </c>
      <c r="S185" s="4" t="s">
        <v>1801</v>
      </c>
      <c r="T185" s="23">
        <v>1.7570324E7</v>
      </c>
      <c r="U185" s="4" t="s">
        <v>1802</v>
      </c>
      <c r="V185" s="4"/>
      <c r="W185" s="4"/>
      <c r="X185" s="4"/>
      <c r="Y185" s="4"/>
      <c r="Z185" s="4"/>
      <c r="AA185" s="4"/>
    </row>
    <row r="186" hidden="1">
      <c r="A186" s="20">
        <v>185.0</v>
      </c>
      <c r="B186" s="4" t="s">
        <v>1803</v>
      </c>
      <c r="C186" s="20">
        <v>1939.0</v>
      </c>
      <c r="D186" s="4" t="s">
        <v>1804</v>
      </c>
      <c r="E186" s="20">
        <v>102.0</v>
      </c>
      <c r="F186" s="4" t="s">
        <v>1605</v>
      </c>
      <c r="G186" s="4" t="s">
        <v>1508</v>
      </c>
      <c r="H186" s="4" t="s">
        <v>1805</v>
      </c>
      <c r="I186" s="4" t="s">
        <v>1806</v>
      </c>
      <c r="J186" s="4" t="s">
        <v>1807</v>
      </c>
      <c r="K186" s="4" t="s">
        <v>30</v>
      </c>
      <c r="L186" s="4" t="s">
        <v>31</v>
      </c>
      <c r="M186" s="4" t="s">
        <v>1808</v>
      </c>
      <c r="N186" s="17">
        <v>100.0</v>
      </c>
      <c r="O186" s="21">
        <v>8.1</v>
      </c>
      <c r="P186" s="22">
        <v>311697.0</v>
      </c>
      <c r="Q186" s="4" t="s">
        <v>1809</v>
      </c>
      <c r="R186" s="4" t="s">
        <v>34</v>
      </c>
      <c r="S186" s="4" t="s">
        <v>1810</v>
      </c>
      <c r="T186" s="23">
        <v>3.3711566E7</v>
      </c>
      <c r="U186" s="4" t="s">
        <v>180</v>
      </c>
      <c r="V186" s="25" t="s">
        <v>1811</v>
      </c>
      <c r="W186" s="4"/>
      <c r="X186" s="4"/>
      <c r="Y186" s="4"/>
      <c r="Z186" s="4"/>
      <c r="AA186" s="4"/>
    </row>
    <row r="187" hidden="1">
      <c r="A187" s="20">
        <v>186.0</v>
      </c>
      <c r="B187" s="4" t="s">
        <v>1812</v>
      </c>
      <c r="C187" s="20">
        <v>1972.0</v>
      </c>
      <c r="D187" s="24">
        <v>27005.0</v>
      </c>
      <c r="E187" s="20">
        <v>138.0</v>
      </c>
      <c r="F187" s="4" t="s">
        <v>395</v>
      </c>
      <c r="G187" s="4" t="s">
        <v>818</v>
      </c>
      <c r="H187" s="4" t="s">
        <v>1813</v>
      </c>
      <c r="I187" s="4" t="s">
        <v>1814</v>
      </c>
      <c r="J187" s="4" t="s">
        <v>1815</v>
      </c>
      <c r="K187" s="4" t="s">
        <v>209</v>
      </c>
      <c r="L187" s="4" t="s">
        <v>524</v>
      </c>
      <c r="M187" s="4" t="s">
        <v>1816</v>
      </c>
      <c r="N187" s="4"/>
      <c r="O187" s="21">
        <v>8.1</v>
      </c>
      <c r="P187" s="22">
        <v>38576.0</v>
      </c>
      <c r="Q187" s="4" t="s">
        <v>1817</v>
      </c>
      <c r="R187" s="4" t="s">
        <v>34</v>
      </c>
      <c r="S187" s="4" t="s">
        <v>35</v>
      </c>
      <c r="T187" s="23">
        <v>1.4E7</v>
      </c>
      <c r="U187" s="4" t="s">
        <v>1818</v>
      </c>
      <c r="V187" s="4"/>
      <c r="W187" s="4"/>
      <c r="X187" s="4"/>
      <c r="Y187" s="4"/>
      <c r="Z187" s="4"/>
      <c r="AA187" s="4"/>
    </row>
    <row r="188" hidden="1">
      <c r="A188" s="20">
        <v>187.0</v>
      </c>
      <c r="B188" s="4" t="s">
        <v>1819</v>
      </c>
      <c r="C188" s="20">
        <v>1953.0</v>
      </c>
      <c r="D188" s="24">
        <v>19399.0</v>
      </c>
      <c r="E188" s="20">
        <v>118.0</v>
      </c>
      <c r="F188" s="4" t="s">
        <v>931</v>
      </c>
      <c r="G188" s="4" t="s">
        <v>1483</v>
      </c>
      <c r="H188" s="4" t="s">
        <v>1820</v>
      </c>
      <c r="I188" s="4" t="s">
        <v>1821</v>
      </c>
      <c r="J188" s="4" t="s">
        <v>1822</v>
      </c>
      <c r="K188" s="4" t="s">
        <v>1823</v>
      </c>
      <c r="L188" s="4" t="s">
        <v>31</v>
      </c>
      <c r="M188" s="4" t="s">
        <v>1824</v>
      </c>
      <c r="N188" s="17">
        <v>76.0</v>
      </c>
      <c r="O188" s="21">
        <v>8.1</v>
      </c>
      <c r="P188" s="22">
        <v>107872.0</v>
      </c>
      <c r="Q188" s="4" t="s">
        <v>1825</v>
      </c>
      <c r="R188" s="4" t="s">
        <v>34</v>
      </c>
      <c r="S188" s="4" t="s">
        <v>517</v>
      </c>
      <c r="T188" s="23">
        <v>1.2E7</v>
      </c>
      <c r="U188" s="4" t="s">
        <v>47</v>
      </c>
      <c r="V188" s="4"/>
      <c r="W188" s="4"/>
      <c r="X188" s="4"/>
      <c r="Y188" s="4"/>
      <c r="Z188" s="4"/>
      <c r="AA188" s="4"/>
    </row>
    <row r="189" hidden="1">
      <c r="A189" s="20">
        <v>188.0</v>
      </c>
      <c r="B189" s="4" t="s">
        <v>1826</v>
      </c>
      <c r="C189" s="20">
        <v>1947.0</v>
      </c>
      <c r="D189" s="24">
        <v>17179.0</v>
      </c>
      <c r="E189" s="20">
        <v>97.0</v>
      </c>
      <c r="F189" s="4" t="s">
        <v>689</v>
      </c>
      <c r="G189" s="4" t="s">
        <v>653</v>
      </c>
      <c r="H189" s="4" t="s">
        <v>1827</v>
      </c>
      <c r="I189" s="4" t="s">
        <v>1828</v>
      </c>
      <c r="J189" s="4" t="s">
        <v>1829</v>
      </c>
      <c r="K189" s="4" t="s">
        <v>1370</v>
      </c>
      <c r="L189" s="4" t="s">
        <v>31</v>
      </c>
      <c r="M189" s="4" t="s">
        <v>719</v>
      </c>
      <c r="N189" s="4"/>
      <c r="O189" s="21">
        <v>8.1</v>
      </c>
      <c r="P189" s="22">
        <v>24842.0</v>
      </c>
      <c r="Q189" s="4" t="s">
        <v>1830</v>
      </c>
      <c r="R189" s="4" t="s">
        <v>34</v>
      </c>
      <c r="S189" s="24">
        <v>38145.0</v>
      </c>
      <c r="T189" s="23">
        <v>3050000.0</v>
      </c>
      <c r="U189" s="4" t="s">
        <v>918</v>
      </c>
      <c r="V189" s="4"/>
      <c r="W189" s="4"/>
      <c r="X189" s="4"/>
      <c r="Y189" s="4"/>
      <c r="Z189" s="4"/>
      <c r="AA189" s="4"/>
    </row>
    <row r="190" hidden="1">
      <c r="A190" s="20">
        <v>189.0</v>
      </c>
      <c r="B190" s="4" t="s">
        <v>1831</v>
      </c>
      <c r="C190" s="20">
        <v>1959.0</v>
      </c>
      <c r="D190" s="24">
        <v>21559.0</v>
      </c>
      <c r="E190" s="20">
        <v>160.0</v>
      </c>
      <c r="F190" s="4" t="s">
        <v>237</v>
      </c>
      <c r="G190" s="4" t="s">
        <v>1029</v>
      </c>
      <c r="H190" s="4" t="s">
        <v>1832</v>
      </c>
      <c r="I190" s="4" t="s">
        <v>1833</v>
      </c>
      <c r="J190" s="4" t="s">
        <v>1834</v>
      </c>
      <c r="K190" s="4" t="s">
        <v>30</v>
      </c>
      <c r="L190" s="4" t="s">
        <v>31</v>
      </c>
      <c r="M190" s="4" t="s">
        <v>1835</v>
      </c>
      <c r="N190" s="4"/>
      <c r="O190" s="21">
        <v>8.1</v>
      </c>
      <c r="P190" s="22">
        <v>48842.0</v>
      </c>
      <c r="Q190" s="4" t="s">
        <v>1836</v>
      </c>
      <c r="R190" s="4" t="s">
        <v>34</v>
      </c>
      <c r="S190" s="24">
        <v>36837.0</v>
      </c>
      <c r="T190" s="23">
        <v>8000000.0</v>
      </c>
      <c r="U190" s="4" t="s">
        <v>1307</v>
      </c>
      <c r="V190" s="4"/>
      <c r="W190" s="4"/>
      <c r="X190" s="4"/>
      <c r="Y190" s="4"/>
      <c r="Z190" s="4"/>
      <c r="AA190" s="4"/>
    </row>
    <row r="191" hidden="1">
      <c r="A191" s="20">
        <v>190.0</v>
      </c>
      <c r="B191" s="4" t="s">
        <v>1837</v>
      </c>
      <c r="C191" s="20">
        <v>1966.0</v>
      </c>
      <c r="D191" s="4" t="s">
        <v>1838</v>
      </c>
      <c r="E191" s="20">
        <v>131.0</v>
      </c>
      <c r="F191" s="4" t="s">
        <v>127</v>
      </c>
      <c r="G191" s="4" t="s">
        <v>976</v>
      </c>
      <c r="H191" s="4" t="s">
        <v>1839</v>
      </c>
      <c r="I191" s="4" t="s">
        <v>1840</v>
      </c>
      <c r="J191" s="4" t="s">
        <v>1841</v>
      </c>
      <c r="K191" s="4" t="s">
        <v>1320</v>
      </c>
      <c r="L191" s="4" t="s">
        <v>31</v>
      </c>
      <c r="M191" s="4" t="s">
        <v>1842</v>
      </c>
      <c r="N191" s="4"/>
      <c r="O191" s="21">
        <v>8.1</v>
      </c>
      <c r="P191" s="22">
        <v>58960.0</v>
      </c>
      <c r="Q191" s="4" t="s">
        <v>1843</v>
      </c>
      <c r="R191" s="4" t="s">
        <v>34</v>
      </c>
      <c r="S191" s="4" t="s">
        <v>1844</v>
      </c>
      <c r="T191" s="23">
        <v>3.3736689E7</v>
      </c>
      <c r="U191" s="4" t="s">
        <v>622</v>
      </c>
      <c r="V191" s="4"/>
      <c r="W191" s="4"/>
      <c r="X191" s="4"/>
      <c r="Y191" s="4"/>
      <c r="Z191" s="4"/>
      <c r="AA191" s="4"/>
    </row>
    <row r="192" hidden="1">
      <c r="A192" s="20">
        <v>191.0</v>
      </c>
      <c r="B192" s="4" t="s">
        <v>1845</v>
      </c>
      <c r="C192" s="20">
        <v>1984.0</v>
      </c>
      <c r="D192" s="4" t="s">
        <v>1846</v>
      </c>
      <c r="E192" s="20">
        <v>107.0</v>
      </c>
      <c r="F192" s="4" t="s">
        <v>216</v>
      </c>
      <c r="G192" s="4" t="s">
        <v>424</v>
      </c>
      <c r="H192" s="4" t="s">
        <v>1847</v>
      </c>
      <c r="I192" s="4" t="s">
        <v>1848</v>
      </c>
      <c r="J192" s="4" t="s">
        <v>1849</v>
      </c>
      <c r="K192" s="4" t="s">
        <v>428</v>
      </c>
      <c r="L192" s="4" t="s">
        <v>524</v>
      </c>
      <c r="M192" s="4" t="s">
        <v>1850</v>
      </c>
      <c r="N192" s="17">
        <v>83.0</v>
      </c>
      <c r="O192" s="21">
        <v>8.0</v>
      </c>
      <c r="P192" s="22">
        <v>646546.0</v>
      </c>
      <c r="Q192" s="4" t="s">
        <v>1851</v>
      </c>
      <c r="R192" s="4" t="s">
        <v>34</v>
      </c>
      <c r="S192" s="24">
        <v>35498.0</v>
      </c>
      <c r="T192" s="23">
        <v>7.83712E7</v>
      </c>
      <c r="U192" s="4" t="s">
        <v>265</v>
      </c>
      <c r="V192" s="25" t="s">
        <v>1852</v>
      </c>
      <c r="W192" s="4"/>
      <c r="X192" s="4"/>
      <c r="Y192" s="4"/>
      <c r="Z192" s="4"/>
      <c r="AA192" s="4"/>
    </row>
    <row r="193" hidden="1">
      <c r="A193" s="20">
        <v>192.0</v>
      </c>
      <c r="B193" s="4" t="s">
        <v>1853</v>
      </c>
      <c r="C193" s="20">
        <v>1993.0</v>
      </c>
      <c r="D193" s="24">
        <v>34305.0</v>
      </c>
      <c r="E193" s="20">
        <v>101.0</v>
      </c>
      <c r="F193" s="4" t="s">
        <v>1854</v>
      </c>
      <c r="G193" s="4" t="s">
        <v>590</v>
      </c>
      <c r="H193" s="4" t="s">
        <v>1855</v>
      </c>
      <c r="I193" s="4" t="s">
        <v>1856</v>
      </c>
      <c r="J193" s="4" t="s">
        <v>1857</v>
      </c>
      <c r="K193" s="4" t="s">
        <v>1858</v>
      </c>
      <c r="L193" s="4" t="s">
        <v>31</v>
      </c>
      <c r="M193" s="4" t="s">
        <v>1859</v>
      </c>
      <c r="N193" s="17">
        <v>72.0</v>
      </c>
      <c r="O193" s="21">
        <v>8.0</v>
      </c>
      <c r="P193" s="22">
        <v>474776.0</v>
      </c>
      <c r="Q193" s="4" t="s">
        <v>1860</v>
      </c>
      <c r="R193" s="4" t="s">
        <v>34</v>
      </c>
      <c r="S193" s="4" t="s">
        <v>1861</v>
      </c>
      <c r="T193" s="23">
        <v>7.0906973E7</v>
      </c>
      <c r="U193" s="4" t="s">
        <v>36</v>
      </c>
      <c r="V193" s="4"/>
      <c r="W193" s="4"/>
      <c r="X193" s="4"/>
      <c r="Y193" s="4"/>
      <c r="Z193" s="4"/>
      <c r="AA193" s="4"/>
    </row>
    <row r="194" hidden="1">
      <c r="A194" s="20">
        <v>193.0</v>
      </c>
      <c r="B194" s="4" t="s">
        <v>1862</v>
      </c>
      <c r="C194" s="20">
        <v>2011.0</v>
      </c>
      <c r="D194" s="24">
        <v>40824.0</v>
      </c>
      <c r="E194" s="20">
        <v>146.0</v>
      </c>
      <c r="F194" s="4" t="s">
        <v>127</v>
      </c>
      <c r="G194" s="4" t="s">
        <v>1402</v>
      </c>
      <c r="H194" s="4" t="s">
        <v>1863</v>
      </c>
      <c r="I194" s="4" t="s">
        <v>1864</v>
      </c>
      <c r="J194" s="4" t="s">
        <v>1865</v>
      </c>
      <c r="K194" s="4" t="s">
        <v>30</v>
      </c>
      <c r="L194" s="4" t="s">
        <v>1866</v>
      </c>
      <c r="M194" s="4" t="s">
        <v>1867</v>
      </c>
      <c r="N194" s="17">
        <v>62.0</v>
      </c>
      <c r="O194" s="21">
        <v>8.1</v>
      </c>
      <c r="P194" s="22">
        <v>344326.0</v>
      </c>
      <c r="Q194" s="4" t="s">
        <v>1868</v>
      </c>
      <c r="R194" s="4" t="s">
        <v>34</v>
      </c>
      <c r="S194" s="24">
        <v>40706.0</v>
      </c>
      <c r="T194" s="23">
        <v>2.16639112E8</v>
      </c>
      <c r="U194" s="4" t="s">
        <v>1869</v>
      </c>
      <c r="V194" s="25" t="s">
        <v>1870</v>
      </c>
      <c r="W194" s="4"/>
      <c r="X194" s="4"/>
      <c r="Y194" s="4"/>
      <c r="Z194" s="4"/>
      <c r="AA194" s="4"/>
    </row>
    <row r="195" hidden="1">
      <c r="A195" s="20">
        <v>194.0</v>
      </c>
      <c r="B195" s="4" t="s">
        <v>1871</v>
      </c>
      <c r="C195" s="20">
        <v>1951.0</v>
      </c>
      <c r="D195" s="4" t="s">
        <v>1872</v>
      </c>
      <c r="E195" s="20">
        <v>101.0</v>
      </c>
      <c r="F195" s="4" t="s">
        <v>1202</v>
      </c>
      <c r="G195" s="4" t="s">
        <v>74</v>
      </c>
      <c r="H195" s="4" t="s">
        <v>1873</v>
      </c>
      <c r="I195" s="4" t="s">
        <v>1874</v>
      </c>
      <c r="J195" s="4" t="s">
        <v>1875</v>
      </c>
      <c r="K195" s="4" t="s">
        <v>354</v>
      </c>
      <c r="L195" s="4" t="s">
        <v>31</v>
      </c>
      <c r="M195" s="4" t="s">
        <v>1876</v>
      </c>
      <c r="N195" s="4"/>
      <c r="O195" s="21">
        <v>8.0</v>
      </c>
      <c r="P195" s="22">
        <v>103963.0</v>
      </c>
      <c r="Q195" s="4" t="s">
        <v>1877</v>
      </c>
      <c r="R195" s="4" t="s">
        <v>34</v>
      </c>
      <c r="S195" s="4" t="s">
        <v>1132</v>
      </c>
      <c r="T195" s="23">
        <v>7000000.0</v>
      </c>
      <c r="U195" s="4" t="s">
        <v>622</v>
      </c>
      <c r="V195" s="4"/>
      <c r="W195" s="4"/>
      <c r="X195" s="4"/>
      <c r="Y195" s="4"/>
      <c r="Z195" s="4"/>
      <c r="AA195" s="4"/>
    </row>
    <row r="196" hidden="1">
      <c r="A196" s="20">
        <v>195.0</v>
      </c>
      <c r="B196" s="4" t="s">
        <v>1878</v>
      </c>
      <c r="C196" s="20">
        <v>1955.0</v>
      </c>
      <c r="D196" s="4" t="s">
        <v>1879</v>
      </c>
      <c r="E196" s="20">
        <v>92.0</v>
      </c>
      <c r="F196" s="4" t="s">
        <v>689</v>
      </c>
      <c r="G196" s="4" t="s">
        <v>202</v>
      </c>
      <c r="H196" s="4" t="s">
        <v>1880</v>
      </c>
      <c r="I196" s="4" t="s">
        <v>1881</v>
      </c>
      <c r="J196" s="4" t="s">
        <v>1882</v>
      </c>
      <c r="K196" s="4" t="s">
        <v>30</v>
      </c>
      <c r="L196" s="4" t="s">
        <v>31</v>
      </c>
      <c r="M196" s="4" t="s">
        <v>1883</v>
      </c>
      <c r="N196" s="17">
        <v>99.0</v>
      </c>
      <c r="O196" s="21">
        <v>8.0</v>
      </c>
      <c r="P196" s="22">
        <v>68366.0</v>
      </c>
      <c r="Q196" s="4" t="s">
        <v>1884</v>
      </c>
      <c r="R196" s="4" t="s">
        <v>34</v>
      </c>
      <c r="S196" s="4" t="s">
        <v>548</v>
      </c>
      <c r="T196" s="23">
        <v>1500000.0</v>
      </c>
      <c r="U196" s="4" t="s">
        <v>201</v>
      </c>
      <c r="V196" s="25" t="s">
        <v>1885</v>
      </c>
      <c r="W196" s="4"/>
      <c r="X196" s="4"/>
      <c r="Y196" s="4"/>
      <c r="Z196" s="4"/>
      <c r="AA196" s="4"/>
    </row>
    <row r="197" hidden="1">
      <c r="A197" s="20">
        <v>196.0</v>
      </c>
      <c r="B197" s="4" t="s">
        <v>1886</v>
      </c>
      <c r="C197" s="20">
        <v>1930.0</v>
      </c>
      <c r="D197" s="4" t="s">
        <v>1887</v>
      </c>
      <c r="E197" s="20">
        <v>136.0</v>
      </c>
      <c r="F197" s="4" t="s">
        <v>290</v>
      </c>
      <c r="G197" s="4" t="s">
        <v>885</v>
      </c>
      <c r="H197" s="4" t="s">
        <v>1888</v>
      </c>
      <c r="I197" s="4" t="s">
        <v>1889</v>
      </c>
      <c r="J197" s="4" t="s">
        <v>1890</v>
      </c>
      <c r="K197" s="4" t="s">
        <v>1891</v>
      </c>
      <c r="L197" s="4" t="s">
        <v>31</v>
      </c>
      <c r="M197" s="4" t="s">
        <v>1892</v>
      </c>
      <c r="N197" s="4"/>
      <c r="O197" s="21">
        <v>8.1</v>
      </c>
      <c r="P197" s="22">
        <v>49038.0</v>
      </c>
      <c r="Q197" s="4" t="s">
        <v>1893</v>
      </c>
      <c r="R197" s="4" t="s">
        <v>34</v>
      </c>
      <c r="S197" s="24">
        <v>36281.0</v>
      </c>
      <c r="T197" s="23">
        <v>3000000.0</v>
      </c>
      <c r="U197" s="4" t="s">
        <v>94</v>
      </c>
      <c r="V197" s="4"/>
      <c r="W197" s="4"/>
      <c r="X197" s="4"/>
      <c r="Y197" s="4"/>
      <c r="Z197" s="4"/>
      <c r="AA197" s="4"/>
    </row>
    <row r="198" hidden="1">
      <c r="A198" s="20">
        <v>197.0</v>
      </c>
      <c r="B198" s="4" t="s">
        <v>1894</v>
      </c>
      <c r="C198" s="20">
        <v>1991.0</v>
      </c>
      <c r="D198" s="4" t="s">
        <v>1895</v>
      </c>
      <c r="E198" s="20">
        <v>84.0</v>
      </c>
      <c r="F198" s="4" t="s">
        <v>1896</v>
      </c>
      <c r="G198" s="4" t="s">
        <v>491</v>
      </c>
      <c r="H198" s="4" t="s">
        <v>1897</v>
      </c>
      <c r="I198" s="4" t="s">
        <v>1898</v>
      </c>
      <c r="J198" s="4" t="s">
        <v>1899</v>
      </c>
      <c r="K198" s="4" t="s">
        <v>354</v>
      </c>
      <c r="L198" s="4" t="s">
        <v>31</v>
      </c>
      <c r="M198" s="4" t="s">
        <v>1900</v>
      </c>
      <c r="N198" s="17">
        <v>95.0</v>
      </c>
      <c r="O198" s="21">
        <v>8.0</v>
      </c>
      <c r="P198" s="22">
        <v>336430.0</v>
      </c>
      <c r="Q198" s="4" t="s">
        <v>1901</v>
      </c>
      <c r="R198" s="4" t="s">
        <v>34</v>
      </c>
      <c r="S198" s="24">
        <v>37478.0</v>
      </c>
      <c r="T198" s="23">
        <v>4.25E8</v>
      </c>
      <c r="U198" s="4" t="s">
        <v>466</v>
      </c>
      <c r="V198" s="25" t="s">
        <v>1902</v>
      </c>
      <c r="W198" s="4"/>
      <c r="X198" s="4"/>
      <c r="Y198" s="4"/>
      <c r="Z198" s="4"/>
      <c r="AA198" s="4"/>
    </row>
    <row r="199" hidden="1">
      <c r="A199" s="20">
        <v>198.0</v>
      </c>
      <c r="B199" s="4" t="s">
        <v>1903</v>
      </c>
      <c r="C199" s="20">
        <v>2016.0</v>
      </c>
      <c r="D199" s="24">
        <v>42887.0</v>
      </c>
      <c r="E199" s="20">
        <v>118.0</v>
      </c>
      <c r="F199" s="4" t="s">
        <v>1150</v>
      </c>
      <c r="G199" s="4" t="s">
        <v>480</v>
      </c>
      <c r="H199" s="4" t="s">
        <v>1904</v>
      </c>
      <c r="I199" s="4" t="s">
        <v>1905</v>
      </c>
      <c r="J199" s="4" t="s">
        <v>1906</v>
      </c>
      <c r="K199" s="4" t="s">
        <v>1907</v>
      </c>
      <c r="L199" s="4" t="s">
        <v>1908</v>
      </c>
      <c r="M199" s="4" t="s">
        <v>1909</v>
      </c>
      <c r="N199" s="17">
        <v>69.0</v>
      </c>
      <c r="O199" s="21">
        <v>8.1</v>
      </c>
      <c r="P199" s="22">
        <v>113296.0</v>
      </c>
      <c r="Q199" s="4" t="s">
        <v>1910</v>
      </c>
      <c r="R199" s="4" t="s">
        <v>34</v>
      </c>
      <c r="S199" s="24">
        <v>43043.0</v>
      </c>
      <c r="T199" s="23">
        <v>1.40312928E8</v>
      </c>
      <c r="U199" s="4" t="s">
        <v>1911</v>
      </c>
      <c r="V199" s="25" t="s">
        <v>1912</v>
      </c>
      <c r="W199" s="4"/>
      <c r="X199" s="4"/>
      <c r="Y199" s="4"/>
      <c r="Z199" s="4"/>
      <c r="AA199" s="4"/>
    </row>
    <row r="200" hidden="1">
      <c r="A200" s="20">
        <v>199.0</v>
      </c>
      <c r="B200" s="4" t="s">
        <v>1913</v>
      </c>
      <c r="C200" s="20">
        <v>1995.0</v>
      </c>
      <c r="D200" s="24">
        <v>35186.0</v>
      </c>
      <c r="E200" s="20">
        <v>129.0</v>
      </c>
      <c r="F200" s="4" t="s">
        <v>1914</v>
      </c>
      <c r="G200" s="4" t="s">
        <v>1422</v>
      </c>
      <c r="H200" s="4" t="s">
        <v>1915</v>
      </c>
      <c r="I200" s="4" t="s">
        <v>1916</v>
      </c>
      <c r="J200" s="4" t="s">
        <v>1917</v>
      </c>
      <c r="K200" s="4" t="s">
        <v>354</v>
      </c>
      <c r="L200" s="4" t="s">
        <v>31</v>
      </c>
      <c r="M200" s="4" t="s">
        <v>1918</v>
      </c>
      <c r="N200" s="17">
        <v>74.0</v>
      </c>
      <c r="O200" s="21">
        <v>8.0</v>
      </c>
      <c r="P200" s="22">
        <v>492644.0</v>
      </c>
      <c r="Q200" s="4" t="s">
        <v>1919</v>
      </c>
      <c r="R200" s="4" t="s">
        <v>34</v>
      </c>
      <c r="S200" s="4" t="s">
        <v>432</v>
      </c>
      <c r="T200" s="23">
        <v>1.68841459E8</v>
      </c>
      <c r="U200" s="4" t="s">
        <v>94</v>
      </c>
      <c r="V200" s="4"/>
      <c r="W200" s="4"/>
      <c r="X200" s="4"/>
      <c r="Y200" s="4"/>
      <c r="Z200" s="4"/>
      <c r="AA200" s="4"/>
    </row>
    <row r="201" hidden="1">
      <c r="A201" s="20">
        <v>200.0</v>
      </c>
      <c r="B201" s="4" t="s">
        <v>1920</v>
      </c>
      <c r="C201" s="20">
        <v>2014.0</v>
      </c>
      <c r="D201" s="24">
        <v>41647.0</v>
      </c>
      <c r="E201" s="20">
        <v>121.0</v>
      </c>
      <c r="F201" s="4" t="s">
        <v>174</v>
      </c>
      <c r="G201" s="4" t="s">
        <v>670</v>
      </c>
      <c r="H201" s="4" t="s">
        <v>1921</v>
      </c>
      <c r="I201" s="4" t="s">
        <v>1922</v>
      </c>
      <c r="J201" s="4" t="s">
        <v>1923</v>
      </c>
      <c r="K201" s="4" t="s">
        <v>30</v>
      </c>
      <c r="L201" s="4" t="s">
        <v>69</v>
      </c>
      <c r="M201" s="4" t="s">
        <v>1924</v>
      </c>
      <c r="N201" s="17">
        <v>76.0</v>
      </c>
      <c r="O201" s="21">
        <v>8.1</v>
      </c>
      <c r="P201" s="22">
        <v>768444.0</v>
      </c>
      <c r="Q201" s="4" t="s">
        <v>1925</v>
      </c>
      <c r="R201" s="4" t="s">
        <v>34</v>
      </c>
      <c r="S201" s="24">
        <v>41894.0</v>
      </c>
      <c r="T201" s="23">
        <v>7.73350147E8</v>
      </c>
      <c r="U201" s="4" t="s">
        <v>600</v>
      </c>
      <c r="V201" s="25" t="s">
        <v>1926</v>
      </c>
      <c r="W201" s="4"/>
      <c r="X201" s="4"/>
      <c r="Y201" s="4"/>
      <c r="Z201" s="4"/>
      <c r="AA201" s="4"/>
    </row>
    <row r="202" hidden="1">
      <c r="A202" s="20">
        <v>201.0</v>
      </c>
      <c r="B202" s="4" t="s">
        <v>1927</v>
      </c>
      <c r="C202" s="20">
        <v>1975.0</v>
      </c>
      <c r="D202" s="4" t="s">
        <v>1928</v>
      </c>
      <c r="E202" s="20">
        <v>125.0</v>
      </c>
      <c r="F202" s="4" t="s">
        <v>1527</v>
      </c>
      <c r="G202" s="4" t="s">
        <v>76</v>
      </c>
      <c r="H202" s="4" t="s">
        <v>1929</v>
      </c>
      <c r="I202" s="4" t="s">
        <v>1930</v>
      </c>
      <c r="J202" s="4" t="s">
        <v>1931</v>
      </c>
      <c r="K202" s="4" t="s">
        <v>30</v>
      </c>
      <c r="L202" s="4" t="s">
        <v>31</v>
      </c>
      <c r="M202" s="4" t="s">
        <v>1932</v>
      </c>
      <c r="N202" s="4"/>
      <c r="O202" s="21">
        <v>8.0</v>
      </c>
      <c r="P202" s="22">
        <v>194970.0</v>
      </c>
      <c r="Q202" s="4" t="s">
        <v>1933</v>
      </c>
      <c r="R202" s="4" t="s">
        <v>34</v>
      </c>
      <c r="S202" s="4" t="s">
        <v>739</v>
      </c>
      <c r="T202" s="23">
        <v>5.0E7</v>
      </c>
      <c r="U202" s="4" t="s">
        <v>918</v>
      </c>
      <c r="V202" s="4"/>
      <c r="W202" s="4"/>
      <c r="X202" s="4"/>
      <c r="Y202" s="4"/>
      <c r="Z202" s="4"/>
      <c r="AA202" s="4"/>
    </row>
    <row r="203" hidden="1">
      <c r="A203" s="20">
        <v>202.0</v>
      </c>
      <c r="B203" s="4" t="s">
        <v>1934</v>
      </c>
      <c r="C203" s="20">
        <v>1975.0</v>
      </c>
      <c r="D203" s="4" t="s">
        <v>1935</v>
      </c>
      <c r="E203" s="20">
        <v>124.0</v>
      </c>
      <c r="F203" s="4" t="s">
        <v>1936</v>
      </c>
      <c r="G203" s="4" t="s">
        <v>87</v>
      </c>
      <c r="H203" s="4" t="s">
        <v>1937</v>
      </c>
      <c r="I203" s="4" t="s">
        <v>1938</v>
      </c>
      <c r="J203" s="4" t="s">
        <v>1939</v>
      </c>
      <c r="K203" s="4" t="s">
        <v>30</v>
      </c>
      <c r="L203" s="4" t="s">
        <v>31</v>
      </c>
      <c r="M203" s="4" t="s">
        <v>1940</v>
      </c>
      <c r="N203" s="17">
        <v>86.0</v>
      </c>
      <c r="O203" s="21">
        <v>8.0</v>
      </c>
      <c r="P203" s="22">
        <v>445407.0</v>
      </c>
      <c r="Q203" s="4" t="s">
        <v>1941</v>
      </c>
      <c r="R203" s="4" t="s">
        <v>34</v>
      </c>
      <c r="S203" s="24">
        <v>36837.0</v>
      </c>
      <c r="T203" s="23">
        <v>4.71203004E8</v>
      </c>
      <c r="U203" s="4" t="s">
        <v>94</v>
      </c>
      <c r="V203" s="25" t="s">
        <v>1942</v>
      </c>
      <c r="W203" s="4"/>
      <c r="X203" s="4"/>
      <c r="Y203" s="4"/>
      <c r="Z203" s="4"/>
      <c r="AA203" s="4"/>
    </row>
    <row r="204" hidden="1">
      <c r="A204" s="20">
        <v>203.0</v>
      </c>
      <c r="B204" s="4" t="s">
        <v>1943</v>
      </c>
      <c r="C204" s="20">
        <v>2016.0</v>
      </c>
      <c r="D204" s="24">
        <v>42463.0</v>
      </c>
      <c r="E204" s="20">
        <v>108.0</v>
      </c>
      <c r="F204" s="4" t="s">
        <v>794</v>
      </c>
      <c r="G204" s="4" t="s">
        <v>695</v>
      </c>
      <c r="H204" s="4" t="s">
        <v>1944</v>
      </c>
      <c r="I204" s="4" t="s">
        <v>1945</v>
      </c>
      <c r="J204" s="4" t="s">
        <v>1946</v>
      </c>
      <c r="K204" s="4" t="s">
        <v>30</v>
      </c>
      <c r="L204" s="4" t="s">
        <v>31</v>
      </c>
      <c r="M204" s="4" t="s">
        <v>1947</v>
      </c>
      <c r="N204" s="17">
        <v>78.0</v>
      </c>
      <c r="O204" s="21">
        <v>8.1</v>
      </c>
      <c r="P204" s="22">
        <v>304299.0</v>
      </c>
      <c r="Q204" s="4" t="s">
        <v>1948</v>
      </c>
      <c r="R204" s="4" t="s">
        <v>34</v>
      </c>
      <c r="S204" s="24">
        <v>42557.0</v>
      </c>
      <c r="T204" s="23">
        <v>1.023798144E9</v>
      </c>
      <c r="U204" s="4" t="s">
        <v>1949</v>
      </c>
      <c r="V204" s="25" t="s">
        <v>1950</v>
      </c>
      <c r="W204" s="4"/>
      <c r="X204" s="4"/>
      <c r="Y204" s="4"/>
      <c r="Z204" s="4"/>
      <c r="AA204" s="4"/>
    </row>
    <row r="205" hidden="1">
      <c r="A205" s="20">
        <v>204.0</v>
      </c>
      <c r="B205" s="4" t="s">
        <v>1951</v>
      </c>
      <c r="C205" s="20">
        <v>2017.0</v>
      </c>
      <c r="D205" s="24">
        <v>42860.0</v>
      </c>
      <c r="E205" s="20">
        <v>136.0</v>
      </c>
      <c r="F205" s="4" t="s">
        <v>174</v>
      </c>
      <c r="G205" s="4" t="s">
        <v>670</v>
      </c>
      <c r="H205" s="4" t="s">
        <v>1952</v>
      </c>
      <c r="I205" s="4" t="s">
        <v>1922</v>
      </c>
      <c r="J205" s="4" t="s">
        <v>1953</v>
      </c>
      <c r="K205" s="4" t="s">
        <v>30</v>
      </c>
      <c r="L205" s="4" t="s">
        <v>31</v>
      </c>
      <c r="M205" s="4"/>
      <c r="N205" s="17">
        <v>67.0</v>
      </c>
      <c r="O205" s="21">
        <v>8.1</v>
      </c>
      <c r="P205" s="22">
        <v>175272.0</v>
      </c>
      <c r="Q205" s="4" t="s">
        <v>1954</v>
      </c>
      <c r="R205" s="4" t="s">
        <v>34</v>
      </c>
      <c r="S205" s="4"/>
      <c r="T205" s="23">
        <v>8.63756051E8</v>
      </c>
      <c r="U205" s="4" t="s">
        <v>600</v>
      </c>
      <c r="V205" s="25" t="s">
        <v>1955</v>
      </c>
      <c r="W205" s="4"/>
      <c r="X205" s="4"/>
      <c r="Y205" s="4"/>
      <c r="Z205" s="4"/>
      <c r="AA205" s="4"/>
    </row>
    <row r="206" hidden="1">
      <c r="A206" s="20">
        <v>205.0</v>
      </c>
      <c r="B206" s="4" t="s">
        <v>1956</v>
      </c>
      <c r="C206" s="20">
        <v>2003.0</v>
      </c>
      <c r="D206" s="24">
        <v>37871.0</v>
      </c>
      <c r="E206" s="20">
        <v>143.0</v>
      </c>
      <c r="F206" s="4" t="s">
        <v>161</v>
      </c>
      <c r="G206" s="4" t="s">
        <v>561</v>
      </c>
      <c r="H206" s="4" t="s">
        <v>1957</v>
      </c>
      <c r="I206" s="4" t="s">
        <v>1958</v>
      </c>
      <c r="J206" s="4" t="s">
        <v>1959</v>
      </c>
      <c r="K206" s="4" t="s">
        <v>30</v>
      </c>
      <c r="L206" s="4" t="s">
        <v>31</v>
      </c>
      <c r="M206" s="4" t="s">
        <v>1960</v>
      </c>
      <c r="N206" s="17">
        <v>63.0</v>
      </c>
      <c r="O206" s="21">
        <v>8.0</v>
      </c>
      <c r="P206" s="22">
        <v>869710.0</v>
      </c>
      <c r="Q206" s="4" t="s">
        <v>1961</v>
      </c>
      <c r="R206" s="4" t="s">
        <v>34</v>
      </c>
      <c r="S206" s="24">
        <v>37664.0</v>
      </c>
      <c r="T206" s="23">
        <v>6.54264015E8</v>
      </c>
      <c r="U206" s="4" t="s">
        <v>478</v>
      </c>
      <c r="V206" s="25" t="s">
        <v>1962</v>
      </c>
      <c r="W206" s="4"/>
      <c r="X206" s="4"/>
      <c r="Y206" s="4"/>
      <c r="Z206" s="4"/>
      <c r="AA206" s="4"/>
    </row>
    <row r="207" hidden="1">
      <c r="A207" s="20">
        <v>206.0</v>
      </c>
      <c r="B207" s="4" t="s">
        <v>1964</v>
      </c>
      <c r="C207" s="20">
        <v>2004.0</v>
      </c>
      <c r="D207" s="4" t="s">
        <v>1965</v>
      </c>
      <c r="E207" s="20">
        <v>80.0</v>
      </c>
      <c r="F207" s="4" t="s">
        <v>604</v>
      </c>
      <c r="G207" s="4" t="s">
        <v>1167</v>
      </c>
      <c r="H207" s="4" t="s">
        <v>1966</v>
      </c>
      <c r="I207" s="4" t="s">
        <v>1967</v>
      </c>
      <c r="J207" s="4" t="s">
        <v>1968</v>
      </c>
      <c r="K207" s="4" t="s">
        <v>354</v>
      </c>
      <c r="L207" s="4" t="s">
        <v>31</v>
      </c>
      <c r="M207" s="4" t="s">
        <v>1969</v>
      </c>
      <c r="N207" s="17">
        <v>90.0</v>
      </c>
      <c r="O207" s="21">
        <v>8.0</v>
      </c>
      <c r="P207" s="22">
        <v>179650.0</v>
      </c>
      <c r="Q207" s="4" t="s">
        <v>1970</v>
      </c>
      <c r="R207" s="4" t="s">
        <v>34</v>
      </c>
      <c r="S207" s="24">
        <v>38241.0</v>
      </c>
      <c r="T207" s="23">
        <v>1.5992615E7</v>
      </c>
      <c r="U207" s="4" t="s">
        <v>1971</v>
      </c>
      <c r="V207" s="25" t="s">
        <v>1972</v>
      </c>
      <c r="W207" s="4"/>
      <c r="X207" s="4"/>
      <c r="Y207" s="4"/>
      <c r="Z207" s="4"/>
      <c r="AA207" s="4"/>
    </row>
    <row r="208" hidden="1">
      <c r="A208" s="20">
        <v>207.0</v>
      </c>
      <c r="B208" s="4" t="s">
        <v>1973</v>
      </c>
      <c r="C208" s="20">
        <v>2014.0</v>
      </c>
      <c r="D208" s="4" t="s">
        <v>1974</v>
      </c>
      <c r="E208" s="20">
        <v>114.0</v>
      </c>
      <c r="F208" s="4" t="s">
        <v>1975</v>
      </c>
      <c r="G208" s="4" t="s">
        <v>993</v>
      </c>
      <c r="H208" s="4" t="s">
        <v>1976</v>
      </c>
      <c r="I208" s="4" t="s">
        <v>1977</v>
      </c>
      <c r="J208" s="4" t="s">
        <v>1978</v>
      </c>
      <c r="K208" s="4" t="s">
        <v>576</v>
      </c>
      <c r="L208" s="4" t="s">
        <v>524</v>
      </c>
      <c r="M208" s="4" t="s">
        <v>1979</v>
      </c>
      <c r="N208" s="17">
        <v>73.0</v>
      </c>
      <c r="O208" s="21">
        <v>8.1</v>
      </c>
      <c r="P208" s="22">
        <v>535118.0</v>
      </c>
      <c r="Q208" s="4" t="s">
        <v>1980</v>
      </c>
      <c r="R208" s="4" t="s">
        <v>34</v>
      </c>
      <c r="S208" s="4" t="s">
        <v>313</v>
      </c>
      <c r="T208" s="23">
        <v>2.33555708E8</v>
      </c>
      <c r="U208" s="4" t="s">
        <v>845</v>
      </c>
      <c r="V208" s="25" t="s">
        <v>1981</v>
      </c>
      <c r="W208" s="4"/>
      <c r="X208" s="4"/>
      <c r="Y208" s="4"/>
      <c r="Z208" s="4"/>
      <c r="AA208" s="4"/>
    </row>
    <row r="209" hidden="1">
      <c r="A209" s="20">
        <v>208.0</v>
      </c>
      <c r="B209" s="4" t="s">
        <v>1982</v>
      </c>
      <c r="C209" s="20">
        <v>1974.0</v>
      </c>
      <c r="D209" s="4" t="s">
        <v>1983</v>
      </c>
      <c r="E209" s="20">
        <v>106.0</v>
      </c>
      <c r="F209" s="4" t="s">
        <v>531</v>
      </c>
      <c r="G209" s="4" t="s">
        <v>919</v>
      </c>
      <c r="H209" s="4" t="s">
        <v>1984</v>
      </c>
      <c r="I209" s="4" t="s">
        <v>1985</v>
      </c>
      <c r="J209" s="4" t="s">
        <v>1986</v>
      </c>
      <c r="K209" s="4" t="s">
        <v>576</v>
      </c>
      <c r="L209" s="4" t="s">
        <v>31</v>
      </c>
      <c r="M209" s="4" t="s">
        <v>1987</v>
      </c>
      <c r="N209" s="17">
        <v>80.0</v>
      </c>
      <c r="O209" s="21">
        <v>8.0</v>
      </c>
      <c r="P209" s="22">
        <v>121147.0</v>
      </c>
      <c r="Q209" s="4" t="s">
        <v>1988</v>
      </c>
      <c r="R209" s="4" t="s">
        <v>34</v>
      </c>
      <c r="S209" s="24">
        <v>35865.0</v>
      </c>
      <c r="T209" s="23">
        <v>8.6273333E7</v>
      </c>
      <c r="U209" s="4" t="s">
        <v>135</v>
      </c>
      <c r="V209" s="4"/>
      <c r="W209" s="4"/>
      <c r="X209" s="4"/>
      <c r="Y209" s="4"/>
      <c r="Z209" s="4"/>
      <c r="AA209" s="4"/>
    </row>
    <row r="210" hidden="1">
      <c r="A210" s="20">
        <v>209.0</v>
      </c>
      <c r="B210" s="4" t="s">
        <v>1989</v>
      </c>
      <c r="C210" s="20">
        <v>1953.0</v>
      </c>
      <c r="D210" s="24">
        <v>19640.0</v>
      </c>
      <c r="E210" s="20">
        <v>120.0</v>
      </c>
      <c r="F210" s="4" t="s">
        <v>290</v>
      </c>
      <c r="G210" s="4" t="s">
        <v>137</v>
      </c>
      <c r="H210" s="4" t="s">
        <v>1990</v>
      </c>
      <c r="I210" s="4" t="s">
        <v>1991</v>
      </c>
      <c r="J210" s="4" t="s">
        <v>1992</v>
      </c>
      <c r="K210" s="4" t="s">
        <v>386</v>
      </c>
      <c r="L210" s="4" t="s">
        <v>31</v>
      </c>
      <c r="M210" s="4" t="s">
        <v>1993</v>
      </c>
      <c r="N210" s="4"/>
      <c r="O210" s="21">
        <v>8.0</v>
      </c>
      <c r="P210" s="22">
        <v>44802.0</v>
      </c>
      <c r="Q210" s="4" t="s">
        <v>1994</v>
      </c>
      <c r="R210" s="4" t="s">
        <v>34</v>
      </c>
      <c r="S210" s="4" t="s">
        <v>1995</v>
      </c>
      <c r="T210" s="23">
        <v>1.0E7</v>
      </c>
      <c r="U210" s="4" t="s">
        <v>1767</v>
      </c>
      <c r="V210" s="4"/>
      <c r="W210" s="4"/>
      <c r="X210" s="4"/>
      <c r="Y210" s="4"/>
      <c r="Z210" s="4"/>
      <c r="AA210" s="4"/>
    </row>
    <row r="211" hidden="1">
      <c r="A211" s="20">
        <v>210.0</v>
      </c>
      <c r="B211" s="4" t="s">
        <v>1996</v>
      </c>
      <c r="C211" s="20">
        <v>2003.0</v>
      </c>
      <c r="D211" s="4" t="s">
        <v>1997</v>
      </c>
      <c r="E211" s="20">
        <v>178.0</v>
      </c>
      <c r="F211" s="4" t="s">
        <v>25</v>
      </c>
      <c r="G211" s="4" t="s">
        <v>847</v>
      </c>
      <c r="H211" s="4" t="s">
        <v>847</v>
      </c>
      <c r="I211" s="4" t="s">
        <v>1998</v>
      </c>
      <c r="J211" s="4" t="s">
        <v>1999</v>
      </c>
      <c r="K211" s="4" t="s">
        <v>30</v>
      </c>
      <c r="L211" s="4" t="s">
        <v>2000</v>
      </c>
      <c r="M211" s="4" t="s">
        <v>2001</v>
      </c>
      <c r="N211" s="17">
        <v>60.0</v>
      </c>
      <c r="O211" s="21">
        <v>8.0</v>
      </c>
      <c r="P211" s="22">
        <v>113851.0</v>
      </c>
      <c r="Q211" s="4" t="s">
        <v>2002</v>
      </c>
      <c r="R211" s="4" t="s">
        <v>34</v>
      </c>
      <c r="S211" s="4" t="s">
        <v>2003</v>
      </c>
      <c r="T211" s="23">
        <v>1.655635E7</v>
      </c>
      <c r="U211" s="4" t="s">
        <v>2004</v>
      </c>
      <c r="V211" s="25" t="s">
        <v>2005</v>
      </c>
      <c r="W211" s="4"/>
      <c r="X211" s="4"/>
      <c r="Y211" s="4"/>
      <c r="Z211" s="4"/>
      <c r="AA211" s="4"/>
    </row>
    <row r="212" hidden="1">
      <c r="A212" s="20">
        <v>211.0</v>
      </c>
      <c r="B212" s="4" t="s">
        <v>2006</v>
      </c>
      <c r="C212" s="20">
        <v>1989.0</v>
      </c>
      <c r="D212" s="24">
        <v>32757.0</v>
      </c>
      <c r="E212" s="20">
        <v>128.0</v>
      </c>
      <c r="F212" s="4" t="s">
        <v>1052</v>
      </c>
      <c r="G212" s="4" t="s">
        <v>1111</v>
      </c>
      <c r="H212" s="4" t="s">
        <v>2007</v>
      </c>
      <c r="I212" s="4" t="s">
        <v>2008</v>
      </c>
      <c r="J212" s="4" t="s">
        <v>2009</v>
      </c>
      <c r="K212" s="4" t="s">
        <v>1409</v>
      </c>
      <c r="L212" s="4" t="s">
        <v>31</v>
      </c>
      <c r="M212" s="4" t="s">
        <v>2010</v>
      </c>
      <c r="N212" s="17">
        <v>79.0</v>
      </c>
      <c r="O212" s="21">
        <v>8.0</v>
      </c>
      <c r="P212" s="22">
        <v>295852.0</v>
      </c>
      <c r="Q212" s="4" t="s">
        <v>2011</v>
      </c>
      <c r="R212" s="4" t="s">
        <v>34</v>
      </c>
      <c r="S212" s="24">
        <v>36079.0</v>
      </c>
      <c r="T212" s="23">
        <v>2.35860116E8</v>
      </c>
      <c r="U212" s="4" t="s">
        <v>478</v>
      </c>
      <c r="V212" s="4"/>
      <c r="W212" s="4"/>
      <c r="X212" s="4"/>
      <c r="Y212" s="4"/>
      <c r="Z212" s="4"/>
      <c r="AA212" s="4"/>
    </row>
    <row r="213" hidden="1">
      <c r="A213" s="20">
        <v>212.0</v>
      </c>
      <c r="B213" s="4" t="s">
        <v>2012</v>
      </c>
      <c r="C213" s="20">
        <v>1952.0</v>
      </c>
      <c r="D213" s="4" t="s">
        <v>2013</v>
      </c>
      <c r="E213" s="20">
        <v>85.0</v>
      </c>
      <c r="F213" s="4" t="s">
        <v>2014</v>
      </c>
      <c r="G213" s="4" t="s">
        <v>468</v>
      </c>
      <c r="H213" s="4" t="s">
        <v>2015</v>
      </c>
      <c r="I213" s="4" t="s">
        <v>2016</v>
      </c>
      <c r="J213" s="4" t="s">
        <v>2017</v>
      </c>
      <c r="K213" s="4" t="s">
        <v>428</v>
      </c>
      <c r="L213" s="4" t="s">
        <v>31</v>
      </c>
      <c r="M213" s="4" t="s">
        <v>2018</v>
      </c>
      <c r="N213" s="17">
        <v>89.0</v>
      </c>
      <c r="O213" s="21">
        <v>8.0</v>
      </c>
      <c r="P213" s="22">
        <v>83393.0</v>
      </c>
      <c r="Q213" s="4" t="s">
        <v>2019</v>
      </c>
      <c r="R213" s="4" t="s">
        <v>34</v>
      </c>
      <c r="S213" s="4" t="s">
        <v>1048</v>
      </c>
      <c r="T213" s="23">
        <v>9450000.0</v>
      </c>
      <c r="U213" s="4" t="s">
        <v>201</v>
      </c>
      <c r="V213" s="4"/>
      <c r="W213" s="4"/>
      <c r="X213" s="4"/>
      <c r="Y213" s="4"/>
      <c r="Z213" s="4"/>
      <c r="AA213" s="4"/>
    </row>
    <row r="214" hidden="1">
      <c r="A214" s="20">
        <v>213.0</v>
      </c>
      <c r="B214" s="4" t="s">
        <v>2020</v>
      </c>
      <c r="C214" s="20">
        <v>1973.0</v>
      </c>
      <c r="D214" s="24">
        <v>27182.0</v>
      </c>
      <c r="E214" s="20">
        <v>151.0</v>
      </c>
      <c r="F214" s="4" t="s">
        <v>1527</v>
      </c>
      <c r="G214" s="4" t="s">
        <v>455</v>
      </c>
      <c r="H214" s="4" t="s">
        <v>2021</v>
      </c>
      <c r="I214" s="4" t="s">
        <v>2022</v>
      </c>
      <c r="J214" s="4" t="s">
        <v>2023</v>
      </c>
      <c r="K214" s="4" t="s">
        <v>428</v>
      </c>
      <c r="L214" s="4" t="s">
        <v>1144</v>
      </c>
      <c r="M214" s="4" t="s">
        <v>1876</v>
      </c>
      <c r="N214" s="4"/>
      <c r="O214" s="21">
        <v>8.0</v>
      </c>
      <c r="P214" s="22">
        <v>101553.0</v>
      </c>
      <c r="Q214" s="4" t="s">
        <v>2024</v>
      </c>
      <c r="R214" s="4" t="s">
        <v>34</v>
      </c>
      <c r="S214" s="4" t="s">
        <v>1995</v>
      </c>
      <c r="T214" s="23">
        <v>5.3267E7</v>
      </c>
      <c r="U214" s="4" t="s">
        <v>303</v>
      </c>
      <c r="V214" s="4"/>
      <c r="W214" s="4"/>
      <c r="X214" s="4"/>
      <c r="Y214" s="4"/>
      <c r="Z214" s="4"/>
      <c r="AA214" s="4"/>
    </row>
    <row r="215" hidden="1">
      <c r="A215" s="20">
        <v>214.0</v>
      </c>
      <c r="B215" s="4" t="s">
        <v>2025</v>
      </c>
      <c r="C215" s="20">
        <v>1951.0</v>
      </c>
      <c r="D215" s="24">
        <v>18640.0</v>
      </c>
      <c r="E215" s="20">
        <v>122.0</v>
      </c>
      <c r="F215" s="4" t="s">
        <v>127</v>
      </c>
      <c r="G215" s="4" t="s">
        <v>393</v>
      </c>
      <c r="H215" s="4" t="s">
        <v>2026</v>
      </c>
      <c r="I215" s="4" t="s">
        <v>2027</v>
      </c>
      <c r="J215" s="4" t="s">
        <v>2028</v>
      </c>
      <c r="K215" s="4" t="s">
        <v>428</v>
      </c>
      <c r="L215" s="4" t="s">
        <v>31</v>
      </c>
      <c r="M215" s="4" t="s">
        <v>2029</v>
      </c>
      <c r="N215" s="4"/>
      <c r="O215" s="21">
        <v>8.0</v>
      </c>
      <c r="P215" s="22">
        <v>82622.0</v>
      </c>
      <c r="Q215" s="4" t="s">
        <v>2030</v>
      </c>
      <c r="R215" s="4" t="s">
        <v>34</v>
      </c>
      <c r="S215" s="4" t="s">
        <v>1844</v>
      </c>
      <c r="T215" s="23">
        <v>1.2E7</v>
      </c>
      <c r="U215" s="4" t="s">
        <v>180</v>
      </c>
      <c r="V215" s="4"/>
      <c r="W215" s="4"/>
      <c r="X215" s="4"/>
      <c r="Y215" s="4"/>
      <c r="Z215" s="4"/>
      <c r="AA215" s="4"/>
    </row>
    <row r="216" hidden="1">
      <c r="A216" s="20">
        <v>215.0</v>
      </c>
      <c r="B216" s="4" t="s">
        <v>2031</v>
      </c>
      <c r="C216" s="20">
        <v>1944.0</v>
      </c>
      <c r="D216" s="4" t="s">
        <v>2032</v>
      </c>
      <c r="E216" s="20">
        <v>118.0</v>
      </c>
      <c r="F216" s="4" t="s">
        <v>2033</v>
      </c>
      <c r="G216" s="4" t="s">
        <v>247</v>
      </c>
      <c r="H216" s="4" t="s">
        <v>2034</v>
      </c>
      <c r="I216" s="4" t="s">
        <v>2035</v>
      </c>
      <c r="J216" s="4" t="s">
        <v>2036</v>
      </c>
      <c r="K216" s="4" t="s">
        <v>576</v>
      </c>
      <c r="L216" s="4" t="s">
        <v>31</v>
      </c>
      <c r="M216" s="4" t="s">
        <v>1504</v>
      </c>
      <c r="N216" s="4"/>
      <c r="O216" s="21">
        <v>8.0</v>
      </c>
      <c r="P216" s="22">
        <v>56783.0</v>
      </c>
      <c r="Q216" s="4" t="s">
        <v>2037</v>
      </c>
      <c r="R216" s="4" t="s">
        <v>34</v>
      </c>
      <c r="S216" s="4" t="s">
        <v>651</v>
      </c>
      <c r="T216" s="23">
        <v>5000000.0</v>
      </c>
      <c r="U216" s="4" t="s">
        <v>180</v>
      </c>
      <c r="V216" s="4"/>
      <c r="W216" s="4"/>
      <c r="X216" s="4"/>
      <c r="Y216" s="4"/>
      <c r="Z216" s="4"/>
      <c r="AA216" s="4"/>
    </row>
    <row r="217" hidden="1">
      <c r="A217" s="20">
        <v>216.0</v>
      </c>
      <c r="B217" s="4" t="s">
        <v>2038</v>
      </c>
      <c r="C217" s="20">
        <v>2005.0</v>
      </c>
      <c r="D217" s="24">
        <v>38356.0</v>
      </c>
      <c r="E217" s="20">
        <v>124.0</v>
      </c>
      <c r="F217" s="4" t="s">
        <v>2039</v>
      </c>
      <c r="G217" s="4" t="s">
        <v>443</v>
      </c>
      <c r="H217" s="4" t="s">
        <v>2040</v>
      </c>
      <c r="I217" s="4" t="s">
        <v>2041</v>
      </c>
      <c r="J217" s="4" t="s">
        <v>2042</v>
      </c>
      <c r="K217" s="4" t="s">
        <v>30</v>
      </c>
      <c r="L217" s="4" t="s">
        <v>31</v>
      </c>
      <c r="M217" s="4" t="s">
        <v>2043</v>
      </c>
      <c r="N217" s="17">
        <v>74.0</v>
      </c>
      <c r="O217" s="21">
        <v>8.0</v>
      </c>
      <c r="P217" s="22">
        <v>685825.0</v>
      </c>
      <c r="Q217" s="4" t="s">
        <v>2044</v>
      </c>
      <c r="R217" s="4" t="s">
        <v>34</v>
      </c>
      <c r="S217" s="4" t="s">
        <v>2045</v>
      </c>
      <c r="T217" s="23">
        <v>1.5873382E8</v>
      </c>
      <c r="U217" s="4" t="s">
        <v>2046</v>
      </c>
      <c r="V217" s="25" t="s">
        <v>2047</v>
      </c>
      <c r="W217" s="4"/>
      <c r="X217" s="4"/>
      <c r="Y217" s="4"/>
      <c r="Z217" s="4"/>
      <c r="AA217" s="4"/>
    </row>
    <row r="218" hidden="1">
      <c r="A218" s="20">
        <v>217.0</v>
      </c>
      <c r="B218" s="4" t="s">
        <v>2048</v>
      </c>
      <c r="C218" s="20">
        <v>1961.0</v>
      </c>
      <c r="D218" s="4" t="s">
        <v>2049</v>
      </c>
      <c r="E218" s="20">
        <v>134.0</v>
      </c>
      <c r="F218" s="4" t="s">
        <v>1623</v>
      </c>
      <c r="G218" s="4" t="s">
        <v>1239</v>
      </c>
      <c r="H218" s="4" t="s">
        <v>2050</v>
      </c>
      <c r="I218" s="4" t="s">
        <v>2051</v>
      </c>
      <c r="J218" s="4" t="s">
        <v>2052</v>
      </c>
      <c r="K218" s="4" t="s">
        <v>30</v>
      </c>
      <c r="L218" s="4" t="s">
        <v>31</v>
      </c>
      <c r="M218" s="4" t="s">
        <v>2053</v>
      </c>
      <c r="N218" s="4"/>
      <c r="O218" s="21">
        <v>8.0</v>
      </c>
      <c r="P218" s="22">
        <v>65649.0</v>
      </c>
      <c r="Q218" s="4" t="s">
        <v>2054</v>
      </c>
      <c r="R218" s="4" t="s">
        <v>34</v>
      </c>
      <c r="S218" s="24">
        <v>37352.0</v>
      </c>
      <c r="T218" s="23">
        <v>7600000.0</v>
      </c>
      <c r="U218" s="4" t="s">
        <v>2055</v>
      </c>
      <c r="V218" s="4"/>
      <c r="W218" s="4"/>
      <c r="X218" s="4"/>
      <c r="Y218" s="4"/>
      <c r="Z218" s="4"/>
      <c r="AA218" s="4"/>
    </row>
    <row r="219" hidden="1">
      <c r="A219" s="20">
        <v>218.0</v>
      </c>
      <c r="B219" s="4" t="s">
        <v>2056</v>
      </c>
      <c r="C219" s="20">
        <v>1935.0</v>
      </c>
      <c r="D219" s="4" t="s">
        <v>2057</v>
      </c>
      <c r="E219" s="20">
        <v>96.0</v>
      </c>
      <c r="F219" s="4" t="s">
        <v>2058</v>
      </c>
      <c r="G219" s="4" t="s">
        <v>1308</v>
      </c>
      <c r="H219" s="4" t="s">
        <v>2059</v>
      </c>
      <c r="I219" s="4" t="s">
        <v>2060</v>
      </c>
      <c r="J219" s="4" t="s">
        <v>2061</v>
      </c>
      <c r="K219" s="4" t="s">
        <v>209</v>
      </c>
      <c r="L219" s="4" t="s">
        <v>31</v>
      </c>
      <c r="M219" s="4" t="s">
        <v>719</v>
      </c>
      <c r="N219" s="4"/>
      <c r="O219" s="21">
        <v>8.1</v>
      </c>
      <c r="P219" s="22">
        <v>26025.0</v>
      </c>
      <c r="Q219" s="4" t="s">
        <v>2062</v>
      </c>
      <c r="R219" s="4" t="s">
        <v>34</v>
      </c>
      <c r="S219" s="24">
        <v>38082.0</v>
      </c>
      <c r="T219" s="23">
        <v>3000000.0</v>
      </c>
      <c r="U219" s="4" t="s">
        <v>579</v>
      </c>
      <c r="V219" s="4"/>
      <c r="W219" s="4"/>
      <c r="X219" s="4"/>
      <c r="Y219" s="4"/>
      <c r="Z219" s="4"/>
      <c r="AA219" s="4"/>
    </row>
    <row r="220" hidden="1">
      <c r="A220" s="20">
        <v>219.0</v>
      </c>
      <c r="B220" s="4" t="s">
        <v>2063</v>
      </c>
      <c r="C220" s="20">
        <v>1956.0</v>
      </c>
      <c r="D220" s="24">
        <v>20612.0</v>
      </c>
      <c r="E220" s="20">
        <v>85.0</v>
      </c>
      <c r="F220" s="4" t="s">
        <v>689</v>
      </c>
      <c r="G220" s="4" t="s">
        <v>532</v>
      </c>
      <c r="H220" s="4" t="s">
        <v>2064</v>
      </c>
      <c r="I220" s="4" t="s">
        <v>2065</v>
      </c>
      <c r="J220" s="4" t="s">
        <v>2066</v>
      </c>
      <c r="K220" s="4" t="s">
        <v>30</v>
      </c>
      <c r="L220" s="4" t="s">
        <v>31</v>
      </c>
      <c r="M220" s="4"/>
      <c r="N220" s="4"/>
      <c r="O220" s="21">
        <v>8.0</v>
      </c>
      <c r="P220" s="22">
        <v>65940.0</v>
      </c>
      <c r="Q220" s="4" t="s">
        <v>2067</v>
      </c>
      <c r="R220" s="4" t="s">
        <v>34</v>
      </c>
      <c r="S220" s="4" t="s">
        <v>2068</v>
      </c>
      <c r="T220" s="23">
        <v>1000000.0</v>
      </c>
      <c r="U220" s="4" t="s">
        <v>201</v>
      </c>
      <c r="V220" s="25" t="s">
        <v>2069</v>
      </c>
      <c r="W220" s="4"/>
      <c r="X220" s="4"/>
      <c r="Y220" s="4"/>
      <c r="Z220" s="4"/>
      <c r="AA220" s="4"/>
    </row>
    <row r="221" hidden="1">
      <c r="A221" s="20">
        <v>220.0</v>
      </c>
      <c r="B221" s="4" t="s">
        <v>2070</v>
      </c>
      <c r="C221" s="20">
        <v>2012.0</v>
      </c>
      <c r="D221" s="24">
        <v>41004.0</v>
      </c>
      <c r="E221" s="20">
        <v>143.0</v>
      </c>
      <c r="F221" s="4" t="s">
        <v>216</v>
      </c>
      <c r="G221" s="4" t="s">
        <v>827</v>
      </c>
      <c r="H221" s="4" t="s">
        <v>2071</v>
      </c>
      <c r="I221" s="4" t="s">
        <v>2072</v>
      </c>
      <c r="J221" s="4" t="s">
        <v>2073</v>
      </c>
      <c r="K221" s="4" t="s">
        <v>2074</v>
      </c>
      <c r="L221" s="4" t="s">
        <v>31</v>
      </c>
      <c r="M221" s="4" t="s">
        <v>2075</v>
      </c>
      <c r="N221" s="17">
        <v>69.0</v>
      </c>
      <c r="O221" s="21">
        <v>8.1</v>
      </c>
      <c r="P221" s="22">
        <v>1051143.0</v>
      </c>
      <c r="Q221" s="4" t="s">
        <v>2076</v>
      </c>
      <c r="R221" s="4" t="s">
        <v>34</v>
      </c>
      <c r="S221" s="4" t="s">
        <v>2077</v>
      </c>
      <c r="T221" s="23">
        <v>1.518812988E9</v>
      </c>
      <c r="U221" s="4" t="s">
        <v>600</v>
      </c>
      <c r="V221" s="25" t="s">
        <v>2078</v>
      </c>
      <c r="W221" s="4"/>
      <c r="X221" s="4"/>
      <c r="Y221" s="4"/>
      <c r="Z221" s="4"/>
      <c r="AA221" s="4"/>
    </row>
    <row r="222" hidden="1">
      <c r="A222" s="20">
        <v>221.0</v>
      </c>
      <c r="B222" s="4" t="s">
        <v>2079</v>
      </c>
      <c r="C222" s="20">
        <v>1946.0</v>
      </c>
      <c r="D222" s="24">
        <v>16962.0</v>
      </c>
      <c r="E222" s="20">
        <v>101.0</v>
      </c>
      <c r="F222" s="4" t="s">
        <v>2080</v>
      </c>
      <c r="G222" s="4" t="s">
        <v>74</v>
      </c>
      <c r="H222" s="4" t="s">
        <v>2081</v>
      </c>
      <c r="I222" s="4" t="s">
        <v>2082</v>
      </c>
      <c r="J222" s="4" t="s">
        <v>2083</v>
      </c>
      <c r="K222" s="4" t="s">
        <v>2084</v>
      </c>
      <c r="L222" s="4" t="s">
        <v>31</v>
      </c>
      <c r="M222" s="4" t="s">
        <v>1025</v>
      </c>
      <c r="N222" s="4"/>
      <c r="O222" s="21">
        <v>8.0</v>
      </c>
      <c r="P222" s="22">
        <v>77339.0</v>
      </c>
      <c r="Q222" s="4" t="s">
        <v>2085</v>
      </c>
      <c r="R222" s="4" t="s">
        <v>34</v>
      </c>
      <c r="S222" s="4" t="s">
        <v>1247</v>
      </c>
      <c r="T222" s="23">
        <v>4000000.0</v>
      </c>
      <c r="U222" s="4" t="s">
        <v>641</v>
      </c>
      <c r="V222" s="4"/>
      <c r="W222" s="4"/>
      <c r="X222" s="4"/>
      <c r="Y222" s="4"/>
      <c r="Z222" s="4"/>
      <c r="AA222" s="4"/>
    </row>
    <row r="223" hidden="1">
      <c r="A223" s="20">
        <v>222.0</v>
      </c>
      <c r="B223" s="4" t="s">
        <v>2086</v>
      </c>
      <c r="C223" s="20">
        <v>1950.0</v>
      </c>
      <c r="D223" s="4" t="s">
        <v>2087</v>
      </c>
      <c r="E223" s="20">
        <v>104.0</v>
      </c>
      <c r="F223" s="4" t="s">
        <v>2088</v>
      </c>
      <c r="G223" s="4" t="s">
        <v>602</v>
      </c>
      <c r="H223" s="4" t="s">
        <v>2089</v>
      </c>
      <c r="I223" s="4" t="s">
        <v>2090</v>
      </c>
      <c r="J223" s="4" t="s">
        <v>2091</v>
      </c>
      <c r="K223" s="4" t="s">
        <v>2092</v>
      </c>
      <c r="L223" s="4" t="s">
        <v>31</v>
      </c>
      <c r="M223" s="4" t="s">
        <v>2093</v>
      </c>
      <c r="N223" s="4"/>
      <c r="O223" s="21">
        <v>8.0</v>
      </c>
      <c r="P223" s="22">
        <v>46446.0</v>
      </c>
      <c r="Q223" s="4" t="s">
        <v>2094</v>
      </c>
      <c r="R223" s="4" t="s">
        <v>34</v>
      </c>
      <c r="S223" s="24">
        <v>37044.0</v>
      </c>
      <c r="T223" s="23">
        <v>6000000.0</v>
      </c>
      <c r="U223" s="4" t="s">
        <v>1498</v>
      </c>
      <c r="V223" s="4"/>
      <c r="W223" s="4"/>
      <c r="X223" s="4"/>
      <c r="Y223" s="4"/>
      <c r="Z223" s="4"/>
      <c r="AA223" s="4"/>
    </row>
    <row r="224" hidden="1">
      <c r="A224" s="20">
        <v>223.0</v>
      </c>
      <c r="B224" s="4" t="s">
        <v>2095</v>
      </c>
      <c r="C224" s="20">
        <v>2015.0</v>
      </c>
      <c r="D224" s="24">
        <v>42045.0</v>
      </c>
      <c r="E224" s="20">
        <v>144.0</v>
      </c>
      <c r="F224" s="4" t="s">
        <v>306</v>
      </c>
      <c r="G224" s="4" t="s">
        <v>446</v>
      </c>
      <c r="H224" s="4" t="s">
        <v>2096</v>
      </c>
      <c r="I224" s="4" t="s">
        <v>2097</v>
      </c>
      <c r="J224" s="4" t="s">
        <v>2098</v>
      </c>
      <c r="K224" s="4" t="s">
        <v>68</v>
      </c>
      <c r="L224" s="4" t="s">
        <v>69</v>
      </c>
      <c r="M224" s="4" t="s">
        <v>2099</v>
      </c>
      <c r="N224" s="17">
        <v>80.0</v>
      </c>
      <c r="O224" s="21">
        <v>8.0</v>
      </c>
      <c r="P224" s="22">
        <v>560864.0</v>
      </c>
      <c r="Q224" s="4" t="s">
        <v>2100</v>
      </c>
      <c r="R224" s="4" t="s">
        <v>34</v>
      </c>
      <c r="S224" s="24">
        <v>42705.0</v>
      </c>
      <c r="T224" s="23">
        <v>6.3016189E8</v>
      </c>
      <c r="U224" s="4" t="s">
        <v>135</v>
      </c>
      <c r="V224" s="25" t="s">
        <v>2101</v>
      </c>
      <c r="W224" s="4"/>
      <c r="X224" s="4"/>
      <c r="Y224" s="4"/>
      <c r="Z224" s="4"/>
      <c r="AA224" s="4"/>
    </row>
    <row r="225" hidden="1">
      <c r="A225" s="20">
        <v>224.0</v>
      </c>
      <c r="B225" s="4" t="s">
        <v>2102</v>
      </c>
      <c r="C225" s="20">
        <v>1973.0</v>
      </c>
      <c r="D225" s="4" t="s">
        <v>2103</v>
      </c>
      <c r="E225" s="20">
        <v>122.0</v>
      </c>
      <c r="F225" s="4" t="s">
        <v>2104</v>
      </c>
      <c r="G225" s="4" t="s">
        <v>1533</v>
      </c>
      <c r="H225" s="4" t="s">
        <v>2105</v>
      </c>
      <c r="I225" s="4" t="s">
        <v>2106</v>
      </c>
      <c r="J225" s="4" t="s">
        <v>2107</v>
      </c>
      <c r="K225" s="4" t="s">
        <v>2108</v>
      </c>
      <c r="L225" s="4" t="s">
        <v>31</v>
      </c>
      <c r="M225" s="4" t="s">
        <v>2109</v>
      </c>
      <c r="N225" s="17">
        <v>82.0</v>
      </c>
      <c r="O225" s="21">
        <v>8.0</v>
      </c>
      <c r="P225" s="22">
        <v>299364.0</v>
      </c>
      <c r="Q225" s="4" t="s">
        <v>2110</v>
      </c>
      <c r="R225" s="4" t="s">
        <v>34</v>
      </c>
      <c r="S225" s="24">
        <v>35807.0</v>
      </c>
      <c r="T225" s="23">
        <v>4.41306145E8</v>
      </c>
      <c r="U225" s="4" t="s">
        <v>180</v>
      </c>
      <c r="V225" s="25" t="s">
        <v>2111</v>
      </c>
      <c r="W225" s="4"/>
      <c r="X225" s="4"/>
      <c r="Y225" s="4"/>
      <c r="Z225" s="4"/>
      <c r="AA225" s="4"/>
    </row>
    <row r="226" hidden="1">
      <c r="A226" s="20">
        <v>225.0</v>
      </c>
      <c r="B226" s="4" t="s">
        <v>2112</v>
      </c>
      <c r="C226" s="20">
        <v>1959.0</v>
      </c>
      <c r="D226" s="24">
        <v>21644.0</v>
      </c>
      <c r="E226" s="20">
        <v>141.0</v>
      </c>
      <c r="F226" s="4" t="s">
        <v>1761</v>
      </c>
      <c r="G226" s="4" t="s">
        <v>623</v>
      </c>
      <c r="H226" s="4" t="s">
        <v>2113</v>
      </c>
      <c r="I226" s="4" t="s">
        <v>2114</v>
      </c>
      <c r="J226" s="4" t="s">
        <v>2115</v>
      </c>
      <c r="K226" s="4" t="s">
        <v>428</v>
      </c>
      <c r="L226" s="4" t="s">
        <v>31</v>
      </c>
      <c r="M226" s="4" t="s">
        <v>2116</v>
      </c>
      <c r="N226" s="4"/>
      <c r="O226" s="21">
        <v>8.0</v>
      </c>
      <c r="P226" s="22">
        <v>45629.0</v>
      </c>
      <c r="Q226" s="4" t="s">
        <v>2117</v>
      </c>
      <c r="R226" s="4" t="s">
        <v>34</v>
      </c>
      <c r="S226" s="24">
        <v>37108.0</v>
      </c>
      <c r="T226" s="23">
        <v>5500000.0</v>
      </c>
      <c r="U226" s="4" t="s">
        <v>2118</v>
      </c>
      <c r="V226" s="4"/>
      <c r="W226" s="4"/>
      <c r="X226" s="4"/>
      <c r="Y226" s="4"/>
      <c r="Z226" s="4"/>
      <c r="AA226" s="4"/>
    </row>
    <row r="227" hidden="1">
      <c r="A227" s="20">
        <v>226.0</v>
      </c>
      <c r="B227" s="4" t="s">
        <v>2119</v>
      </c>
      <c r="C227" s="20">
        <v>1940.0</v>
      </c>
      <c r="D227" s="4" t="s">
        <v>2120</v>
      </c>
      <c r="E227" s="20">
        <v>112.0</v>
      </c>
      <c r="F227" s="4" t="s">
        <v>931</v>
      </c>
      <c r="G227" s="4" t="s">
        <v>508</v>
      </c>
      <c r="H227" s="4" t="s">
        <v>2121</v>
      </c>
      <c r="I227" s="4" t="s">
        <v>2122</v>
      </c>
      <c r="J227" s="4" t="s">
        <v>2123</v>
      </c>
      <c r="K227" s="4" t="s">
        <v>354</v>
      </c>
      <c r="L227" s="4" t="s">
        <v>31</v>
      </c>
      <c r="M227" s="4" t="s">
        <v>2124</v>
      </c>
      <c r="N227" s="4"/>
      <c r="O227" s="21">
        <v>8.0</v>
      </c>
      <c r="P227" s="22">
        <v>52602.0</v>
      </c>
      <c r="Q227" s="4" t="s">
        <v>2125</v>
      </c>
      <c r="R227" s="4" t="s">
        <v>34</v>
      </c>
      <c r="S227" s="24">
        <v>35712.0</v>
      </c>
      <c r="T227" s="23">
        <v>3259000.0</v>
      </c>
      <c r="U227" s="4" t="s">
        <v>579</v>
      </c>
      <c r="V227" s="4"/>
      <c r="W227" s="4"/>
      <c r="X227" s="4"/>
      <c r="Y227" s="4"/>
      <c r="Z227" s="4"/>
      <c r="AA227" s="4"/>
    </row>
    <row r="228" hidden="1">
      <c r="A228" s="20">
        <v>227.0</v>
      </c>
      <c r="B228" s="4" t="s">
        <v>2126</v>
      </c>
      <c r="C228" s="20">
        <v>1948.0</v>
      </c>
      <c r="D228" s="4" t="s">
        <v>2127</v>
      </c>
      <c r="E228" s="20">
        <v>80.0</v>
      </c>
      <c r="F228" s="4" t="s">
        <v>258</v>
      </c>
      <c r="G228" s="4" t="s">
        <v>74</v>
      </c>
      <c r="H228" s="4" t="s">
        <v>2128</v>
      </c>
      <c r="I228" s="4" t="s">
        <v>2129</v>
      </c>
      <c r="J228" s="4" t="s">
        <v>2130</v>
      </c>
      <c r="K228" s="4" t="s">
        <v>30</v>
      </c>
      <c r="L228" s="4" t="s">
        <v>31</v>
      </c>
      <c r="M228" s="4" t="s">
        <v>1295</v>
      </c>
      <c r="N228" s="4"/>
      <c r="O228" s="21">
        <v>8.0</v>
      </c>
      <c r="P228" s="22">
        <v>102340.0</v>
      </c>
      <c r="Q228" s="4" t="s">
        <v>2131</v>
      </c>
      <c r="R228" s="4" t="s">
        <v>34</v>
      </c>
      <c r="S228" s="24">
        <v>37045.0</v>
      </c>
      <c r="T228" s="23">
        <v>1800000.0</v>
      </c>
      <c r="U228" s="4" t="s">
        <v>180</v>
      </c>
      <c r="V228" s="4"/>
      <c r="W228" s="4"/>
      <c r="X228" s="4"/>
      <c r="Y228" s="4"/>
      <c r="Z228" s="4"/>
      <c r="AA228" s="4"/>
    </row>
    <row r="229" hidden="1">
      <c r="A229" s="20">
        <v>228.0</v>
      </c>
      <c r="B229" s="4" t="s">
        <v>2132</v>
      </c>
      <c r="C229" s="20">
        <v>1946.0</v>
      </c>
      <c r="D229" s="4" t="s">
        <v>2133</v>
      </c>
      <c r="E229" s="20">
        <v>114.0</v>
      </c>
      <c r="F229" s="4" t="s">
        <v>2134</v>
      </c>
      <c r="G229" s="4" t="s">
        <v>623</v>
      </c>
      <c r="H229" s="4" t="s">
        <v>2135</v>
      </c>
      <c r="I229" s="4" t="s">
        <v>2136</v>
      </c>
      <c r="J229" s="4" t="s">
        <v>2137</v>
      </c>
      <c r="K229" s="4" t="s">
        <v>30</v>
      </c>
      <c r="L229" s="4" t="s">
        <v>31</v>
      </c>
      <c r="M229" s="4" t="s">
        <v>1883</v>
      </c>
      <c r="N229" s="4"/>
      <c r="O229" s="21">
        <v>8.0</v>
      </c>
      <c r="P229" s="22">
        <v>67315.0</v>
      </c>
      <c r="Q229" s="4" t="s">
        <v>2138</v>
      </c>
      <c r="R229" s="4" t="s">
        <v>34</v>
      </c>
      <c r="S229" s="4" t="s">
        <v>346</v>
      </c>
      <c r="T229" s="23">
        <v>5000000.0</v>
      </c>
      <c r="U229" s="4" t="s">
        <v>180</v>
      </c>
      <c r="V229" s="4"/>
      <c r="W229" s="4"/>
      <c r="X229" s="4"/>
      <c r="Y229" s="4"/>
      <c r="Z229" s="4"/>
      <c r="AA229" s="4"/>
    </row>
    <row r="230" hidden="1">
      <c r="A230" s="20">
        <v>229.0</v>
      </c>
      <c r="B230" s="4" t="s">
        <v>2139</v>
      </c>
      <c r="C230" s="20">
        <v>1982.0</v>
      </c>
      <c r="D230" s="4" t="s">
        <v>2140</v>
      </c>
      <c r="E230" s="20">
        <v>95.0</v>
      </c>
      <c r="F230" s="4" t="s">
        <v>2141</v>
      </c>
      <c r="G230" s="4" t="s">
        <v>49</v>
      </c>
      <c r="H230" s="4" t="s">
        <v>2142</v>
      </c>
      <c r="I230" s="4" t="s">
        <v>2143</v>
      </c>
      <c r="J230" s="4" t="s">
        <v>2144</v>
      </c>
      <c r="K230" s="4" t="s">
        <v>30</v>
      </c>
      <c r="L230" s="4" t="s">
        <v>881</v>
      </c>
      <c r="M230" s="4" t="s">
        <v>2145</v>
      </c>
      <c r="N230" s="4"/>
      <c r="O230" s="21">
        <v>8.0</v>
      </c>
      <c r="P230" s="22">
        <v>63190.0</v>
      </c>
      <c r="Q230" s="4" t="s">
        <v>2146</v>
      </c>
      <c r="R230" s="4" t="s">
        <v>34</v>
      </c>
      <c r="S230" s="24">
        <v>36203.0</v>
      </c>
      <c r="T230" s="23">
        <v>2.2244207E7</v>
      </c>
      <c r="U230" s="4" t="s">
        <v>201</v>
      </c>
      <c r="V230" s="4"/>
      <c r="W230" s="4"/>
      <c r="X230" s="4"/>
      <c r="Y230" s="4"/>
      <c r="Z230" s="4"/>
      <c r="AA230" s="4"/>
    </row>
    <row r="231" hidden="1">
      <c r="A231" s="20">
        <v>230.0</v>
      </c>
      <c r="B231" s="4" t="s">
        <v>2147</v>
      </c>
      <c r="C231" s="20">
        <v>2010.0</v>
      </c>
      <c r="D231" s="4" t="s">
        <v>2148</v>
      </c>
      <c r="E231" s="20">
        <v>118.0</v>
      </c>
      <c r="F231" s="4" t="s">
        <v>1150</v>
      </c>
      <c r="G231" s="4" t="s">
        <v>1467</v>
      </c>
      <c r="H231" s="4" t="s">
        <v>2149</v>
      </c>
      <c r="I231" s="4" t="s">
        <v>2150</v>
      </c>
      <c r="J231" s="4" t="s">
        <v>2151</v>
      </c>
      <c r="K231" s="4" t="s">
        <v>30</v>
      </c>
      <c r="L231" s="4" t="s">
        <v>2152</v>
      </c>
      <c r="M231" s="4" t="s">
        <v>2153</v>
      </c>
      <c r="N231" s="17">
        <v>88.0</v>
      </c>
      <c r="O231" s="21">
        <v>8.0</v>
      </c>
      <c r="P231" s="22">
        <v>537662.0</v>
      </c>
      <c r="Q231" s="4" t="s">
        <v>2154</v>
      </c>
      <c r="R231" s="4" t="s">
        <v>34</v>
      </c>
      <c r="S231" s="4" t="s">
        <v>2155</v>
      </c>
      <c r="T231" s="23">
        <v>4.14211549E8</v>
      </c>
      <c r="U231" s="4" t="s">
        <v>845</v>
      </c>
      <c r="V231" s="25" t="s">
        <v>2156</v>
      </c>
      <c r="W231" s="4"/>
      <c r="X231" s="4"/>
      <c r="Y231" s="4"/>
      <c r="Z231" s="4"/>
      <c r="AA231" s="4"/>
    </row>
    <row r="232" hidden="1">
      <c r="A232" s="20">
        <v>231.0</v>
      </c>
      <c r="B232" s="4" t="s">
        <v>2157</v>
      </c>
      <c r="C232" s="20">
        <v>1983.0</v>
      </c>
      <c r="D232" s="4" t="s">
        <v>2158</v>
      </c>
      <c r="E232" s="20">
        <v>94.0</v>
      </c>
      <c r="F232" s="4" t="s">
        <v>2159</v>
      </c>
      <c r="G232" s="4" t="s">
        <v>147</v>
      </c>
      <c r="H232" s="4" t="s">
        <v>2160</v>
      </c>
      <c r="I232" s="4" t="s">
        <v>2161</v>
      </c>
      <c r="J232" s="4" t="s">
        <v>2162</v>
      </c>
      <c r="K232" s="4" t="s">
        <v>30</v>
      </c>
      <c r="L232" s="4" t="s">
        <v>1550</v>
      </c>
      <c r="M232" s="4" t="s">
        <v>2163</v>
      </c>
      <c r="N232" s="17">
        <v>77.0</v>
      </c>
      <c r="O232" s="21">
        <v>8.0</v>
      </c>
      <c r="P232" s="22">
        <v>110893.0</v>
      </c>
      <c r="Q232" s="4" t="s">
        <v>2164</v>
      </c>
      <c r="R232" s="4" t="s">
        <v>34</v>
      </c>
      <c r="S232" s="4" t="s">
        <v>2165</v>
      </c>
      <c r="T232" s="23">
        <v>2.0645113E7</v>
      </c>
      <c r="U232" s="4" t="s">
        <v>579</v>
      </c>
      <c r="V232" s="25" t="s">
        <v>2166</v>
      </c>
      <c r="W232" s="4"/>
      <c r="X232" s="4"/>
      <c r="Y232" s="4"/>
      <c r="Z232" s="4"/>
      <c r="AA232" s="4"/>
    </row>
    <row r="233" hidden="1">
      <c r="A233" s="20">
        <v>232.0</v>
      </c>
      <c r="B233" s="4" t="s">
        <v>2167</v>
      </c>
      <c r="C233" s="20">
        <v>1967.0</v>
      </c>
      <c r="D233" s="4" t="s">
        <v>2168</v>
      </c>
      <c r="E233" s="20">
        <v>106.0</v>
      </c>
      <c r="F233" s="4" t="s">
        <v>1052</v>
      </c>
      <c r="G233" s="4" t="s">
        <v>976</v>
      </c>
      <c r="H233" s="4" t="s">
        <v>2169</v>
      </c>
      <c r="I233" s="4" t="s">
        <v>2170</v>
      </c>
      <c r="J233" s="4" t="s">
        <v>2171</v>
      </c>
      <c r="K233" s="4" t="s">
        <v>30</v>
      </c>
      <c r="L233" s="4" t="s">
        <v>31</v>
      </c>
      <c r="M233" s="4" t="s">
        <v>2172</v>
      </c>
      <c r="N233" s="17">
        <v>77.0</v>
      </c>
      <c r="O233" s="21">
        <v>8.0</v>
      </c>
      <c r="P233" s="22">
        <v>220459.0</v>
      </c>
      <c r="Q233" s="4" t="s">
        <v>2173</v>
      </c>
      <c r="R233" s="4" t="s">
        <v>34</v>
      </c>
      <c r="S233" s="4" t="s">
        <v>863</v>
      </c>
      <c r="T233" s="23">
        <v>1.04945305E8</v>
      </c>
      <c r="U233" s="4" t="s">
        <v>2174</v>
      </c>
      <c r="V233" s="25" t="s">
        <v>2175</v>
      </c>
      <c r="W233" s="4"/>
      <c r="X233" s="4"/>
      <c r="Y233" s="4"/>
      <c r="Z233" s="4"/>
      <c r="AA233" s="4"/>
    </row>
    <row r="234" hidden="1">
      <c r="A234" s="20">
        <v>233.0</v>
      </c>
      <c r="B234" s="4" t="s">
        <v>2176</v>
      </c>
      <c r="C234" s="20">
        <v>1991.0</v>
      </c>
      <c r="D234" s="4" t="s">
        <v>2177</v>
      </c>
      <c r="E234" s="20">
        <v>189.0</v>
      </c>
      <c r="F234" s="4" t="s">
        <v>2178</v>
      </c>
      <c r="G234" s="4" t="s">
        <v>1011</v>
      </c>
      <c r="H234" s="4" t="s">
        <v>2179</v>
      </c>
      <c r="I234" s="4" t="s">
        <v>2180</v>
      </c>
      <c r="J234" s="4" t="s">
        <v>2181</v>
      </c>
      <c r="K234" s="4" t="s">
        <v>428</v>
      </c>
      <c r="L234" s="4" t="s">
        <v>1144</v>
      </c>
      <c r="M234" s="4" t="s">
        <v>2182</v>
      </c>
      <c r="N234" s="17">
        <v>72.0</v>
      </c>
      <c r="O234" s="21">
        <v>8.0</v>
      </c>
      <c r="P234" s="22">
        <v>120061.0</v>
      </c>
      <c r="Q234" s="4" t="s">
        <v>2183</v>
      </c>
      <c r="R234" s="4" t="s">
        <v>34</v>
      </c>
      <c r="S234" s="4" t="s">
        <v>1132</v>
      </c>
      <c r="T234" s="23">
        <v>2.05405498E8</v>
      </c>
      <c r="U234" s="4" t="s">
        <v>213</v>
      </c>
      <c r="V234" s="4"/>
      <c r="W234" s="4"/>
      <c r="X234" s="4"/>
      <c r="Y234" s="4"/>
      <c r="Z234" s="4"/>
      <c r="AA234" s="4"/>
    </row>
    <row r="235" hidden="1">
      <c r="A235" s="20">
        <v>234.0</v>
      </c>
      <c r="B235" s="4" t="s">
        <v>2184</v>
      </c>
      <c r="C235" s="20">
        <v>1996.0</v>
      </c>
      <c r="D235" s="4" t="s">
        <v>2185</v>
      </c>
      <c r="E235" s="20">
        <v>135.0</v>
      </c>
      <c r="F235" s="4" t="s">
        <v>127</v>
      </c>
      <c r="G235" s="4" t="s">
        <v>124</v>
      </c>
      <c r="H235" s="4" t="s">
        <v>2186</v>
      </c>
      <c r="I235" s="4" t="s">
        <v>2187</v>
      </c>
      <c r="J235" s="4" t="s">
        <v>2188</v>
      </c>
      <c r="K235" s="4" t="s">
        <v>30</v>
      </c>
      <c r="L235" s="4" t="s">
        <v>31</v>
      </c>
      <c r="M235" s="4" t="s">
        <v>2189</v>
      </c>
      <c r="N235" s="17">
        <v>84.0</v>
      </c>
      <c r="O235" s="21">
        <v>8.0</v>
      </c>
      <c r="P235" s="22">
        <v>75931.0</v>
      </c>
      <c r="Q235" s="4" t="s">
        <v>2190</v>
      </c>
      <c r="R235" s="4" t="s">
        <v>34</v>
      </c>
      <c r="S235" s="24">
        <v>35796.0</v>
      </c>
      <c r="T235" s="23">
        <v>2.447848E7</v>
      </c>
      <c r="U235" s="4" t="s">
        <v>123</v>
      </c>
      <c r="V235" s="4"/>
      <c r="W235" s="4"/>
      <c r="X235" s="4"/>
      <c r="Y235" s="4"/>
      <c r="Z235" s="4"/>
      <c r="AA235" s="4"/>
    </row>
    <row r="236" hidden="1">
      <c r="A236" s="20">
        <v>235.0</v>
      </c>
      <c r="B236" s="4" t="s">
        <v>2191</v>
      </c>
      <c r="C236" s="20">
        <v>2006.0</v>
      </c>
      <c r="D236" s="24">
        <v>38941.0</v>
      </c>
      <c r="E236" s="20">
        <v>143.0</v>
      </c>
      <c r="F236" s="4" t="s">
        <v>1936</v>
      </c>
      <c r="G236" s="4" t="s">
        <v>378</v>
      </c>
      <c r="H236" s="4" t="s">
        <v>2192</v>
      </c>
      <c r="I236" s="4" t="s">
        <v>2193</v>
      </c>
      <c r="J236" s="4" t="s">
        <v>2194</v>
      </c>
      <c r="K236" s="4" t="s">
        <v>2195</v>
      </c>
      <c r="L236" s="4" t="s">
        <v>1277</v>
      </c>
      <c r="M236" s="4" t="s">
        <v>2196</v>
      </c>
      <c r="N236" s="17">
        <v>64.0</v>
      </c>
      <c r="O236" s="21">
        <v>8.0</v>
      </c>
      <c r="P236" s="22">
        <v>424781.0</v>
      </c>
      <c r="Q236" s="4" t="s">
        <v>2197</v>
      </c>
      <c r="R236" s="4" t="s">
        <v>34</v>
      </c>
      <c r="S236" s="4" t="s">
        <v>2198</v>
      </c>
      <c r="T236" s="23">
        <v>1.71720398E8</v>
      </c>
      <c r="U236" s="4" t="s">
        <v>180</v>
      </c>
      <c r="V236" s="25" t="s">
        <v>2199</v>
      </c>
      <c r="W236" s="4"/>
      <c r="X236" s="4"/>
      <c r="Y236" s="4"/>
      <c r="Z236" s="4"/>
      <c r="AA236" s="4"/>
    </row>
    <row r="237" hidden="1">
      <c r="A237" s="20">
        <v>236.0</v>
      </c>
      <c r="B237" s="4" t="s">
        <v>2200</v>
      </c>
      <c r="C237" s="20">
        <v>1999.0</v>
      </c>
      <c r="D237" s="24">
        <v>36708.0</v>
      </c>
      <c r="E237" s="20">
        <v>188.0</v>
      </c>
      <c r="F237" s="4" t="s">
        <v>127</v>
      </c>
      <c r="G237" s="4" t="s">
        <v>1049</v>
      </c>
      <c r="H237" s="4" t="s">
        <v>1049</v>
      </c>
      <c r="I237" s="4" t="s">
        <v>2201</v>
      </c>
      <c r="J237" s="4" t="s">
        <v>2202</v>
      </c>
      <c r="K237" s="4" t="s">
        <v>1659</v>
      </c>
      <c r="L237" s="4" t="s">
        <v>31</v>
      </c>
      <c r="M237" s="4" t="s">
        <v>2203</v>
      </c>
      <c r="N237" s="17">
        <v>77.0</v>
      </c>
      <c r="O237" s="21">
        <v>8.0</v>
      </c>
      <c r="P237" s="22">
        <v>251286.0</v>
      </c>
      <c r="Q237" s="4" t="s">
        <v>2204</v>
      </c>
      <c r="R237" s="4" t="s">
        <v>34</v>
      </c>
      <c r="S237" s="4" t="s">
        <v>2205</v>
      </c>
      <c r="T237" s="23">
        <v>4.8446802E7</v>
      </c>
      <c r="U237" s="4" t="s">
        <v>110</v>
      </c>
      <c r="V237" s="25" t="s">
        <v>2206</v>
      </c>
      <c r="W237" s="4"/>
      <c r="X237" s="4"/>
      <c r="Y237" s="4"/>
      <c r="Z237" s="4"/>
      <c r="AA237" s="4"/>
    </row>
    <row r="238" hidden="1">
      <c r="A238" s="20">
        <v>237.0</v>
      </c>
      <c r="B238" s="4" t="s">
        <v>2207</v>
      </c>
      <c r="C238" s="20">
        <v>1988.0</v>
      </c>
      <c r="D238" s="4" t="s">
        <v>2208</v>
      </c>
      <c r="E238" s="20">
        <v>133.0</v>
      </c>
      <c r="F238" s="4" t="s">
        <v>127</v>
      </c>
      <c r="G238" s="4" t="s">
        <v>112</v>
      </c>
      <c r="H238" s="4" t="s">
        <v>2209</v>
      </c>
      <c r="I238" s="4" t="s">
        <v>2210</v>
      </c>
      <c r="J238" s="4" t="s">
        <v>2211</v>
      </c>
      <c r="K238" s="4" t="s">
        <v>209</v>
      </c>
      <c r="L238" s="4" t="s">
        <v>31</v>
      </c>
      <c r="M238" s="4" t="s">
        <v>2212</v>
      </c>
      <c r="N238" s="17">
        <v>65.0</v>
      </c>
      <c r="O238" s="21">
        <v>8.0</v>
      </c>
      <c r="P238" s="22">
        <v>403104.0</v>
      </c>
      <c r="Q238" s="4" t="s">
        <v>2213</v>
      </c>
      <c r="R238" s="4" t="s">
        <v>34</v>
      </c>
      <c r="S238" s="24">
        <v>36526.0</v>
      </c>
      <c r="T238" s="23">
        <v>3.54825435E8</v>
      </c>
      <c r="U238" s="4" t="s">
        <v>579</v>
      </c>
      <c r="V238" s="4"/>
      <c r="W238" s="4"/>
      <c r="X238" s="4"/>
      <c r="Y238" s="4"/>
      <c r="Z238" s="4"/>
      <c r="AA238" s="4"/>
    </row>
    <row r="239" hidden="1">
      <c r="A239" s="20">
        <v>238.0</v>
      </c>
      <c r="B239" s="4" t="s">
        <v>2214</v>
      </c>
      <c r="C239" s="20">
        <v>2015.0</v>
      </c>
      <c r="D239" s="24">
        <v>42583.0</v>
      </c>
      <c r="E239" s="20">
        <v>156.0</v>
      </c>
      <c r="F239" s="4" t="s">
        <v>1936</v>
      </c>
      <c r="G239" s="4" t="s">
        <v>60</v>
      </c>
      <c r="H239" s="4" t="s">
        <v>2215</v>
      </c>
      <c r="I239" s="4" t="s">
        <v>2216</v>
      </c>
      <c r="J239" s="4" t="s">
        <v>2217</v>
      </c>
      <c r="K239" s="4" t="s">
        <v>2218</v>
      </c>
      <c r="L239" s="4" t="s">
        <v>2219</v>
      </c>
      <c r="M239" s="4" t="s">
        <v>2220</v>
      </c>
      <c r="N239" s="17">
        <v>76.0</v>
      </c>
      <c r="O239" s="21">
        <v>8.0</v>
      </c>
      <c r="P239" s="22">
        <v>504647.0</v>
      </c>
      <c r="Q239" s="4" t="s">
        <v>2221</v>
      </c>
      <c r="R239" s="4" t="s">
        <v>34</v>
      </c>
      <c r="S239" s="4" t="s">
        <v>2222</v>
      </c>
      <c r="T239" s="23">
        <v>5.32950503E8</v>
      </c>
      <c r="U239" s="4" t="s">
        <v>135</v>
      </c>
      <c r="V239" s="25" t="s">
        <v>2223</v>
      </c>
      <c r="W239" s="4"/>
      <c r="X239" s="4"/>
      <c r="Y239" s="4"/>
      <c r="Z239" s="4"/>
      <c r="AA239" s="4"/>
    </row>
    <row r="240" hidden="1">
      <c r="A240" s="20">
        <v>239.0</v>
      </c>
      <c r="B240" s="4" t="s">
        <v>2224</v>
      </c>
      <c r="C240" s="20">
        <v>1993.0</v>
      </c>
      <c r="D240" s="4" t="s">
        <v>2225</v>
      </c>
      <c r="E240" s="20">
        <v>76.0</v>
      </c>
      <c r="F240" s="4" t="s">
        <v>1896</v>
      </c>
      <c r="G240" s="4" t="s">
        <v>613</v>
      </c>
      <c r="H240" s="4" t="s">
        <v>2226</v>
      </c>
      <c r="I240" s="4" t="s">
        <v>2227</v>
      </c>
      <c r="J240" s="4" t="s">
        <v>2228</v>
      </c>
      <c r="K240" s="4" t="s">
        <v>30</v>
      </c>
      <c r="L240" s="4" t="s">
        <v>31</v>
      </c>
      <c r="M240" s="4" t="s">
        <v>2229</v>
      </c>
      <c r="N240" s="4"/>
      <c r="O240" s="21">
        <v>8.0</v>
      </c>
      <c r="P240" s="22">
        <v>238561.0</v>
      </c>
      <c r="Q240" s="4" t="s">
        <v>2230</v>
      </c>
      <c r="R240" s="4" t="s">
        <v>34</v>
      </c>
      <c r="S240" s="24">
        <v>35473.0</v>
      </c>
      <c r="T240" s="23">
        <v>8.975831E7</v>
      </c>
      <c r="U240" s="4" t="s">
        <v>2231</v>
      </c>
      <c r="V240" s="25" t="s">
        <v>2232</v>
      </c>
      <c r="W240" s="4"/>
      <c r="X240" s="4"/>
      <c r="Y240" s="4"/>
      <c r="Z240" s="4"/>
      <c r="AA240" s="4"/>
    </row>
    <row r="241" hidden="1">
      <c r="A241" s="20">
        <v>240.0</v>
      </c>
      <c r="B241" s="4" t="s">
        <v>2233</v>
      </c>
      <c r="C241" s="20">
        <v>1962.0</v>
      </c>
      <c r="D241" s="4" t="s">
        <v>2234</v>
      </c>
      <c r="E241" s="20">
        <v>126.0</v>
      </c>
      <c r="F241" s="4" t="s">
        <v>2235</v>
      </c>
      <c r="G241" s="4" t="s">
        <v>741</v>
      </c>
      <c r="H241" s="4" t="s">
        <v>2236</v>
      </c>
      <c r="I241" s="4" t="s">
        <v>2237</v>
      </c>
      <c r="J241" s="4" t="s">
        <v>2238</v>
      </c>
      <c r="K241" s="4" t="s">
        <v>30</v>
      </c>
      <c r="L241" s="4" t="s">
        <v>31</v>
      </c>
      <c r="M241" s="4" t="s">
        <v>2239</v>
      </c>
      <c r="N241" s="17">
        <v>94.0</v>
      </c>
      <c r="O241" s="21">
        <v>8.0</v>
      </c>
      <c r="P241" s="22">
        <v>63422.0</v>
      </c>
      <c r="Q241" s="4" t="s">
        <v>2240</v>
      </c>
      <c r="R241" s="4" t="s">
        <v>34</v>
      </c>
      <c r="S241" s="4" t="s">
        <v>548</v>
      </c>
      <c r="T241" s="23">
        <v>7716241.0</v>
      </c>
      <c r="U241" s="4" t="s">
        <v>2241</v>
      </c>
      <c r="V241" s="25" t="s">
        <v>2242</v>
      </c>
      <c r="W241" s="4"/>
      <c r="X241" s="4"/>
      <c r="Y241" s="4"/>
      <c r="Z241" s="4"/>
      <c r="AA241" s="4"/>
    </row>
    <row r="242" hidden="1">
      <c r="A242" s="20">
        <v>241.0</v>
      </c>
      <c r="B242" s="4" t="s">
        <v>2243</v>
      </c>
      <c r="C242" s="20">
        <v>2016.0</v>
      </c>
      <c r="D242" s="24">
        <v>42706.0</v>
      </c>
      <c r="E242" s="20">
        <v>108.0</v>
      </c>
      <c r="F242" s="4" t="s">
        <v>1063</v>
      </c>
      <c r="G242" s="4" t="s">
        <v>1460</v>
      </c>
      <c r="H242" s="4" t="s">
        <v>2244</v>
      </c>
      <c r="I242" s="4" t="s">
        <v>2245</v>
      </c>
      <c r="J242" s="4" t="s">
        <v>2246</v>
      </c>
      <c r="K242" s="4" t="s">
        <v>30</v>
      </c>
      <c r="L242" s="4" t="s">
        <v>31</v>
      </c>
      <c r="M242" s="4" t="s">
        <v>2247</v>
      </c>
      <c r="N242" s="17">
        <v>65.0</v>
      </c>
      <c r="O242" s="21">
        <v>8.0</v>
      </c>
      <c r="P242" s="22">
        <v>644281.0</v>
      </c>
      <c r="Q242" s="4" t="s">
        <v>2248</v>
      </c>
      <c r="R242" s="4" t="s">
        <v>34</v>
      </c>
      <c r="S242" s="24">
        <v>42648.0</v>
      </c>
      <c r="T242" s="23">
        <v>7.83112979E8</v>
      </c>
      <c r="U242" s="4" t="s">
        <v>135</v>
      </c>
      <c r="V242" s="25" t="s">
        <v>2249</v>
      </c>
      <c r="W242" s="4"/>
      <c r="X242" s="4"/>
      <c r="Y242" s="4"/>
      <c r="Z242" s="4"/>
      <c r="AA242" s="4"/>
    </row>
    <row r="243" hidden="1">
      <c r="A243" s="20">
        <v>242.0</v>
      </c>
      <c r="B243" s="4" t="s">
        <v>2250</v>
      </c>
      <c r="C243" s="20">
        <v>1969.0</v>
      </c>
      <c r="D243" s="24">
        <v>25392.0</v>
      </c>
      <c r="E243" s="20">
        <v>135.0</v>
      </c>
      <c r="F243" s="4" t="s">
        <v>2251</v>
      </c>
      <c r="G243" s="4" t="s">
        <v>1298</v>
      </c>
      <c r="H243" s="4" t="s">
        <v>2252</v>
      </c>
      <c r="I243" s="4" t="s">
        <v>2253</v>
      </c>
      <c r="J243" s="4" t="s">
        <v>2254</v>
      </c>
      <c r="K243" s="4" t="s">
        <v>2255</v>
      </c>
      <c r="L243" s="4" t="s">
        <v>31</v>
      </c>
      <c r="M243" s="4" t="s">
        <v>2256</v>
      </c>
      <c r="N243" s="4"/>
      <c r="O243" s="21">
        <v>8.0</v>
      </c>
      <c r="P243" s="22">
        <v>65987.0</v>
      </c>
      <c r="Q243" s="4" t="s">
        <v>2257</v>
      </c>
      <c r="R243" s="4" t="s">
        <v>34</v>
      </c>
      <c r="S243" s="4" t="s">
        <v>1132</v>
      </c>
      <c r="T243" s="23">
        <v>1.0526417E7</v>
      </c>
      <c r="U243" s="4" t="s">
        <v>180</v>
      </c>
      <c r="V243" s="4"/>
      <c r="W243" s="4"/>
      <c r="X243" s="4"/>
      <c r="Y243" s="4"/>
      <c r="Z243" s="4"/>
      <c r="AA243" s="4"/>
    </row>
    <row r="244" hidden="1">
      <c r="A244" s="20">
        <v>243.0</v>
      </c>
      <c r="B244" s="4" t="s">
        <v>2258</v>
      </c>
      <c r="C244" s="20">
        <v>1992.0</v>
      </c>
      <c r="D244" s="4" t="s">
        <v>2259</v>
      </c>
      <c r="E244" s="20">
        <v>90.0</v>
      </c>
      <c r="F244" s="4" t="s">
        <v>794</v>
      </c>
      <c r="G244" s="4" t="s">
        <v>1271</v>
      </c>
      <c r="H244" s="4" t="s">
        <v>2260</v>
      </c>
      <c r="I244" s="4" t="s">
        <v>2261</v>
      </c>
      <c r="J244" s="4" t="s">
        <v>2262</v>
      </c>
      <c r="K244" s="4" t="s">
        <v>30</v>
      </c>
      <c r="L244" s="4" t="s">
        <v>31</v>
      </c>
      <c r="M244" s="4" t="s">
        <v>2263</v>
      </c>
      <c r="N244" s="4"/>
      <c r="O244" s="21">
        <v>8.0</v>
      </c>
      <c r="P244" s="22">
        <v>281651.0</v>
      </c>
      <c r="Q244" s="4" t="s">
        <v>2264</v>
      </c>
      <c r="R244" s="4" t="s">
        <v>34</v>
      </c>
      <c r="S244" s="24">
        <v>38117.0</v>
      </c>
      <c r="T244" s="23">
        <v>5.04050219E8</v>
      </c>
      <c r="U244" s="4" t="s">
        <v>1783</v>
      </c>
      <c r="V244" s="25" t="s">
        <v>2265</v>
      </c>
      <c r="W244" s="4"/>
      <c r="X244" s="4"/>
      <c r="Y244" s="4"/>
      <c r="Z244" s="4"/>
      <c r="AA244" s="4"/>
    </row>
    <row r="245" hidden="1">
      <c r="A245" s="20">
        <v>244.0</v>
      </c>
      <c r="B245" s="4" t="s">
        <v>2266</v>
      </c>
      <c r="C245" s="20">
        <v>2003.0</v>
      </c>
      <c r="D245" s="24">
        <v>38231.0</v>
      </c>
      <c r="E245" s="20">
        <v>125.0</v>
      </c>
      <c r="F245" s="4" t="s">
        <v>100</v>
      </c>
      <c r="G245" s="4" t="s">
        <v>1451</v>
      </c>
      <c r="H245" s="4" t="s">
        <v>2267</v>
      </c>
      <c r="I245" s="4" t="s">
        <v>2268</v>
      </c>
      <c r="J245" s="4" t="s">
        <v>2269</v>
      </c>
      <c r="K245" s="4" t="s">
        <v>406</v>
      </c>
      <c r="L245" s="4" t="s">
        <v>31</v>
      </c>
      <c r="M245" s="4" t="s">
        <v>2270</v>
      </c>
      <c r="N245" s="17">
        <v>58.0</v>
      </c>
      <c r="O245" s="21">
        <v>8.0</v>
      </c>
      <c r="P245" s="22">
        <v>364938.0</v>
      </c>
      <c r="Q245" s="4" t="s">
        <v>2271</v>
      </c>
      <c r="R245" s="4" t="s">
        <v>34</v>
      </c>
      <c r="S245" s="4" t="s">
        <v>2272</v>
      </c>
      <c r="T245" s="23">
        <v>1.22919055E8</v>
      </c>
      <c r="U245" s="4" t="s">
        <v>539</v>
      </c>
      <c r="V245" s="25" t="s">
        <v>2273</v>
      </c>
      <c r="W245" s="4"/>
      <c r="X245" s="4"/>
      <c r="Y245" s="4"/>
      <c r="Z245" s="4"/>
      <c r="AA245" s="4"/>
    </row>
    <row r="246" hidden="1">
      <c r="A246" s="20">
        <v>245.0</v>
      </c>
      <c r="B246" s="4" t="s">
        <v>2274</v>
      </c>
      <c r="C246" s="20">
        <v>1970.0</v>
      </c>
      <c r="D246" s="24">
        <v>25603.0</v>
      </c>
      <c r="E246" s="20">
        <v>172.0</v>
      </c>
      <c r="F246" s="4" t="s">
        <v>2275</v>
      </c>
      <c r="G246" s="4" t="s">
        <v>455</v>
      </c>
      <c r="H246" s="4" t="s">
        <v>2276</v>
      </c>
      <c r="I246" s="4" t="s">
        <v>2277</v>
      </c>
      <c r="J246" s="4" t="s">
        <v>2278</v>
      </c>
      <c r="K246" s="4" t="s">
        <v>2279</v>
      </c>
      <c r="L246" s="4" t="s">
        <v>31</v>
      </c>
      <c r="M246" s="4" t="s">
        <v>2280</v>
      </c>
      <c r="N246" s="17">
        <v>91.0</v>
      </c>
      <c r="O246" s="21">
        <v>8.0</v>
      </c>
      <c r="P246" s="22">
        <v>80730.0</v>
      </c>
      <c r="Q246" s="4" t="s">
        <v>2281</v>
      </c>
      <c r="R246" s="4" t="s">
        <v>34</v>
      </c>
      <c r="S246" s="24">
        <v>36202.0</v>
      </c>
      <c r="T246" s="23">
        <v>6.1749765E7</v>
      </c>
      <c r="U246" s="4" t="s">
        <v>303</v>
      </c>
      <c r="V246" s="4"/>
      <c r="W246" s="4"/>
      <c r="X246" s="4"/>
      <c r="Y246" s="4"/>
      <c r="Z246" s="4"/>
      <c r="AA246" s="4"/>
    </row>
    <row r="247" hidden="1">
      <c r="A247" s="20">
        <v>246.0</v>
      </c>
      <c r="B247" s="4" t="s">
        <v>2282</v>
      </c>
      <c r="C247" s="20">
        <v>1945.0</v>
      </c>
      <c r="D247" s="24">
        <v>16803.0</v>
      </c>
      <c r="E247" s="20">
        <v>101.0</v>
      </c>
      <c r="F247" s="4" t="s">
        <v>511</v>
      </c>
      <c r="G247" s="4" t="s">
        <v>137</v>
      </c>
      <c r="H247" s="4" t="s">
        <v>2283</v>
      </c>
      <c r="I247" s="4" t="s">
        <v>2284</v>
      </c>
      <c r="J247" s="4" t="s">
        <v>2285</v>
      </c>
      <c r="K247" s="4" t="s">
        <v>30</v>
      </c>
      <c r="L247" s="4" t="s">
        <v>31</v>
      </c>
      <c r="M247" s="4" t="s">
        <v>2286</v>
      </c>
      <c r="N247" s="4"/>
      <c r="O247" s="21">
        <v>8.0</v>
      </c>
      <c r="P247" s="22">
        <v>26834.0</v>
      </c>
      <c r="Q247" s="4" t="s">
        <v>2287</v>
      </c>
      <c r="R247" s="4" t="s">
        <v>34</v>
      </c>
      <c r="S247" s="24">
        <v>37044.0</v>
      </c>
      <c r="T247" s="23">
        <v>6500000.0</v>
      </c>
      <c r="U247" s="4" t="s">
        <v>47</v>
      </c>
      <c r="V247" s="4"/>
      <c r="W247" s="4"/>
      <c r="X247" s="4"/>
      <c r="Y247" s="4"/>
      <c r="Z247" s="4"/>
      <c r="AA247" s="4"/>
    </row>
    <row r="248" hidden="1">
      <c r="A248" s="20">
        <v>247.0</v>
      </c>
      <c r="B248" s="4" t="s">
        <v>2288</v>
      </c>
      <c r="C248" s="20">
        <v>2013.0</v>
      </c>
      <c r="D248" s="4" t="s">
        <v>2289</v>
      </c>
      <c r="E248" s="20">
        <v>96.0</v>
      </c>
      <c r="F248" s="4" t="s">
        <v>127</v>
      </c>
      <c r="G248" s="4" t="s">
        <v>359</v>
      </c>
      <c r="H248" s="4" t="s">
        <v>359</v>
      </c>
      <c r="I248" s="4" t="s">
        <v>2290</v>
      </c>
      <c r="J248" s="4" t="s">
        <v>2291</v>
      </c>
      <c r="K248" s="4" t="s">
        <v>30</v>
      </c>
      <c r="L248" s="4" t="s">
        <v>31</v>
      </c>
      <c r="M248" s="4" t="s">
        <v>2292</v>
      </c>
      <c r="N248" s="17">
        <v>82.0</v>
      </c>
      <c r="O248" s="21">
        <v>8.0</v>
      </c>
      <c r="P248" s="22">
        <v>62348.0</v>
      </c>
      <c r="Q248" s="4" t="s">
        <v>2293</v>
      </c>
      <c r="R248" s="4" t="s">
        <v>34</v>
      </c>
      <c r="S248" s="4" t="s">
        <v>2294</v>
      </c>
      <c r="T248" s="23">
        <v>1013100.0</v>
      </c>
      <c r="U248" s="4" t="s">
        <v>2295</v>
      </c>
      <c r="V248" s="25" t="s">
        <v>2296</v>
      </c>
      <c r="W248" s="4"/>
      <c r="X248" s="4"/>
      <c r="Y248" s="4"/>
      <c r="Z248" s="4"/>
      <c r="AA248" s="4"/>
    </row>
    <row r="249" hidden="1">
      <c r="A249" s="20">
        <v>248.0</v>
      </c>
      <c r="B249" s="4" t="s">
        <v>2297</v>
      </c>
      <c r="C249" s="20">
        <v>1940.0</v>
      </c>
      <c r="D249" s="4" t="s">
        <v>2298</v>
      </c>
      <c r="E249" s="20">
        <v>92.0</v>
      </c>
      <c r="F249" s="4" t="s">
        <v>149</v>
      </c>
      <c r="G249" s="4" t="s">
        <v>623</v>
      </c>
      <c r="H249" s="4" t="s">
        <v>2299</v>
      </c>
      <c r="I249" s="4" t="s">
        <v>2300</v>
      </c>
      <c r="J249" s="4" t="s">
        <v>2301</v>
      </c>
      <c r="K249" s="4" t="s">
        <v>354</v>
      </c>
      <c r="L249" s="4" t="s">
        <v>31</v>
      </c>
      <c r="M249" s="4" t="s">
        <v>1883</v>
      </c>
      <c r="N249" s="4"/>
      <c r="O249" s="21">
        <v>8.0</v>
      </c>
      <c r="P249" s="22">
        <v>43551.0</v>
      </c>
      <c r="Q249" s="4" t="s">
        <v>2302</v>
      </c>
      <c r="R249" s="4" t="s">
        <v>34</v>
      </c>
      <c r="S249" s="4" t="s">
        <v>2303</v>
      </c>
      <c r="T249" s="23">
        <v>1000000.0</v>
      </c>
      <c r="U249" s="4" t="s">
        <v>36</v>
      </c>
      <c r="V249" s="4"/>
      <c r="W249" s="4"/>
      <c r="X249" s="4"/>
      <c r="Y249" s="4"/>
      <c r="Z249" s="4"/>
      <c r="AA249" s="4"/>
    </row>
    <row r="250" hidden="1">
      <c r="A250" s="20">
        <v>249.0</v>
      </c>
      <c r="B250" s="4" t="s">
        <v>2304</v>
      </c>
      <c r="C250" s="20">
        <v>1999.0</v>
      </c>
      <c r="D250" s="24">
        <v>36230.0</v>
      </c>
      <c r="E250" s="20">
        <v>112.0</v>
      </c>
      <c r="F250" s="4" t="s">
        <v>1150</v>
      </c>
      <c r="G250" s="4" t="s">
        <v>315</v>
      </c>
      <c r="H250" s="4" t="s">
        <v>2305</v>
      </c>
      <c r="I250" s="4" t="s">
        <v>2306</v>
      </c>
      <c r="J250" s="4" t="s">
        <v>2307</v>
      </c>
      <c r="K250" s="4" t="s">
        <v>30</v>
      </c>
      <c r="L250" s="4" t="s">
        <v>2308</v>
      </c>
      <c r="M250" s="4" t="s">
        <v>2309</v>
      </c>
      <c r="N250" s="17">
        <v>86.0</v>
      </c>
      <c r="O250" s="21">
        <v>8.0</v>
      </c>
      <c r="P250" s="22">
        <v>67045.0</v>
      </c>
      <c r="Q250" s="4" t="s">
        <v>2310</v>
      </c>
      <c r="R250" s="4" t="s">
        <v>34</v>
      </c>
      <c r="S250" s="24">
        <v>36718.0</v>
      </c>
      <c r="T250" s="23">
        <v>6197866.0</v>
      </c>
      <c r="U250" s="4" t="s">
        <v>478</v>
      </c>
      <c r="V250" s="25" t="s">
        <v>2311</v>
      </c>
      <c r="W250" s="4"/>
      <c r="X250" s="4"/>
      <c r="Y250" s="4"/>
      <c r="Z250" s="4"/>
      <c r="AA250" s="4"/>
    </row>
    <row r="251" hidden="1">
      <c r="A251" s="20">
        <v>250.0</v>
      </c>
      <c r="B251" s="4" t="s">
        <v>2312</v>
      </c>
      <c r="C251" s="20">
        <v>2008.0</v>
      </c>
      <c r="D251" s="4" t="s">
        <v>2313</v>
      </c>
      <c r="E251" s="20">
        <v>120.0</v>
      </c>
      <c r="F251" s="4" t="s">
        <v>127</v>
      </c>
      <c r="G251" s="4" t="s">
        <v>276</v>
      </c>
      <c r="H251" s="4" t="s">
        <v>2314</v>
      </c>
      <c r="I251" s="4" t="s">
        <v>2315</v>
      </c>
      <c r="J251" s="4" t="s">
        <v>2316</v>
      </c>
      <c r="K251" s="4" t="s">
        <v>2317</v>
      </c>
      <c r="L251" s="4" t="s">
        <v>2318</v>
      </c>
      <c r="M251" s="4" t="s">
        <v>2319</v>
      </c>
      <c r="N251" s="17">
        <v>86.0</v>
      </c>
      <c r="O251" s="21">
        <v>8.0</v>
      </c>
      <c r="P251" s="22">
        <v>679975.0</v>
      </c>
      <c r="Q251" s="4" t="s">
        <v>2320</v>
      </c>
      <c r="R251" s="4" t="s">
        <v>34</v>
      </c>
      <c r="S251" s="4" t="s">
        <v>2321</v>
      </c>
      <c r="T251" s="23">
        <v>3.77910544E8</v>
      </c>
      <c r="U251" s="4" t="s">
        <v>2322</v>
      </c>
      <c r="V251" s="25" t="s">
        <v>2323</v>
      </c>
      <c r="W251" s="4"/>
      <c r="X251" s="4"/>
      <c r="Y251" s="4"/>
      <c r="Z251" s="4"/>
      <c r="AA251" s="4"/>
    </row>
    <row r="252" hidden="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idden="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idden="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idden="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idden="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idden="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idden="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idden="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idden="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idden="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idden="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idden="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idden="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idden="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idden="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idden="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idden="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idden="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idden="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idden="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idden="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idden="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idden="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idden="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idden="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idden="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idden="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idden="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idden="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idden="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idden="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idden="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idden="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idden="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idden="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idden="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idden="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idden="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idden="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idden="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idden="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idden="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idden="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idden="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idden="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idden="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idden="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idden="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idden="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idden="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idden="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idden="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idden="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idden="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idden="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idden="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idden="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idden="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idden="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idden="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idden="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idden="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idden="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idden="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idden="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idden="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idden="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idden="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idden="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idden="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idden="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idden="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idden="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idden="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idden="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idden="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idden="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idden="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idden="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idden="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idden="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idden="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idden="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idden="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idden="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idden="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idden="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idden="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idden="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idden="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idden="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idden="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idden="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idden="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idden="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idden="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idden="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idden="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idden="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idden="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idden="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idden="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idden="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idden="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idden="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idden="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idden="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idden="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idden="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idden="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idden="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idden="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idden="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idden="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idden="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idden="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idden="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idden="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idden="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idden="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idden="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idden="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idden="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idden="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idden="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idden="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idden="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idden="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idden="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idden="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idden="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idden="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idden="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idden="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idden="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idden="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idden="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idden="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idden="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idden="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idden="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idden="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idden="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idden="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idden="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idden="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idden="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idden="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idden="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idden="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idden="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idden="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idden="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idden="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idden="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idden="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idden="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idden="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idden="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idden="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idden="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idden="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idden="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idden="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idden="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idden="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idden="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idden="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idden="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idden="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idden="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idden="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idden="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idden="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idden="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idden="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idden="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idden="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idden="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idden="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idden="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idden="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idden="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idden="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idden="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idden="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idden="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idden="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idden="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idden="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idden="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idden="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idden="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idden="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idden="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idden="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idden="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idden="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idden="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idden="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idden="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idden="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idden="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idden="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idden="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idden="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idden="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idden="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idden="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idden="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idden="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idden="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idden="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idden="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idden="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idden="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idden="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idden="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idden="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idden="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idden="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idden="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idden="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idden="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idden="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idden="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idden="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idden="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idden="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idden="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idden="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idden="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idden="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idden="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idden="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idden="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idden="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idden="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idden="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idden="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idden="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idden="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idden="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idden="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idden="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idden="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idden="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idden="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idden="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idden="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idden="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idden="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idden="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idden="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idden="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idden="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idden="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idden="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idden="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idden="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idden="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idden="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idden="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idden="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idden="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idden="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idden="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idden="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idden="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idden="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idden="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idden="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idden="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idden="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idden="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idden="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idden="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idden="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idden="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idden="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idden="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idden="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idden="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idden="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idden="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idden="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idden="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idden="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idden="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idden="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idden="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idden="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idden="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idden="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idden="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idden="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idden="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idden="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idden="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idden="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idden="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idden="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idden="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idden="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idden="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idden="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idden="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idden="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idden="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idden="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idden="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idden="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idden="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idden="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idden="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idden="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idden="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idden="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idden="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idden="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idden="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idden="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idden="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idden="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idden="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idden="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idden="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idden="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idden="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idden="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idden="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idden="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idden="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idden="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idden="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idden="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idden="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idden="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idden="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idden="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idden="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idden="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idden="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idden="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idden="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idden="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idden="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idden="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idden="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idden="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idden="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idden="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idden="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idden="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idden="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idden="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idden="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idden="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idden="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idden="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idden="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idden="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idden="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idden="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idden="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idden="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idden="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idden="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idden="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idden="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idden="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idden="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idden="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idden="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idden="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idden="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idden="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idden="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idden="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idden="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idden="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idden="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idden="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idden="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idden="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idden="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idden="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idden="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idden="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idden="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idden="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idden="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idden="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idden="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idden="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idden="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idden="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idden="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idden="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idden="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idden="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idden="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idden="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idden="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idden="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idden="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idden="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idden="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idden="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idden="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idden="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idden="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idden="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idden="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idden="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idden="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idden="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idden="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idden="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idden="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idden="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idden="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idden="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idden="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idden="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idden="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idden="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idden="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idden="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idden="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idden="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idden="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idden="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idden="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idden="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idden="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idden="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idden="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idden="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idden="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idden="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idden="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idden="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idden="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idden="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idden="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idden="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idden="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idden="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idden="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idden="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idden="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idden="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idden="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idden="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idden="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idden="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idden="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idden="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idden="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idden="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idden="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idden="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idden="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idden="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idden="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idden="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idden="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idden="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idden="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idden="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idden="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idden="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idden="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idden="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idden="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idden="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idden="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idden="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idden="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idden="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idden="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idden="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idden="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idden="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idden="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idden="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idden="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idden="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idden="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idden="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idden="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idden="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idden="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idden="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idden="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idden="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idden="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idden="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idden="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idden="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idden="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idden="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idden="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idden="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idden="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idden="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idden="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idden="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idden="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idden="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idden="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idden="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idden="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idden="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idden="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idden="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idden="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idden="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idden="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idden="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idden="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idden="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idden="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idden="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idden="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idden="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idden="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idden="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idden="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idden="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idden="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idden="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idden="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idden="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idden="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idden="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idden="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idden="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idden="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idden="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idden="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idden="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idden="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idden="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idden="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idden="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idden="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idden="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idden="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idden="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idden="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idden="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idden="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idden="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idden="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idden="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idden="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idden="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idden="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idden="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idden="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idden="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idden="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idden="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idden="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idden="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idden="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idden="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idden="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idden="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idden="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idden="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idden="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idden="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idden="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idden="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idden="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idden="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idden="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idden="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idden="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idden="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idden="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idden="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idden="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idden="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idden="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idden="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idden="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idden="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idden="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idden="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idden="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idden="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idden="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idden="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idden="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idden="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idden="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idden="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idden="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idden="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idden="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idden="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idden="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idden="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idden="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idden="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idden="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idden="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idden="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idden="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idden="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idden="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idden="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idden="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idden="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idden="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idden="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idden="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idden="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idden="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idden="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idden="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idden="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idden="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idden="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idden="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idden="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idden="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idden="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idden="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idden="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idden="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idden="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idden="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idden="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idden="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idden="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idden="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idden="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idden="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idden="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idden="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idden="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idden="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idden="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idden="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idden="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idden="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idden="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idden="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idden="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idden="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idden="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idden="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idden="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idden="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idden="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idden="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idden="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idden="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idden="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idden="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idden="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idden="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idden="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idden="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idden="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idden="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idden="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idden="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idden="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idden="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idden="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idden="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idden="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idden="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idden="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idden="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idden="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idden="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idden="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idden="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idden="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idden="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idden="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idden="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idden="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idden="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idden="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idden="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idden="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idden="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idden="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idden="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idden="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idden="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idden="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idden="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idden="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idden="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idden="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idden="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idden="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idden="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idden="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idden="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idden="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idden="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idden="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idden="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idden="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idden="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idden="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idden="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idden="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idden="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idden="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idden="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idden="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idden="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idden="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idden="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idden="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idden="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idden="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idden="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idden="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idden="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idden="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idden="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idden="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idden="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idden="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idden="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idden="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idden="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idden="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idden="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idden="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idden="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idden="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idden="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idden="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idden="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idden="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idden="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autoFilter ref="$G$1:$G$1000">
    <filterColumn colId="0">
      <customFilters>
        <customFilter val="Christopher Nolan"/>
      </customFilters>
    </filterColumn>
  </autoFilter>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 r:id="rId35" ref="V36"/>
    <hyperlink r:id="rId36" ref="V37"/>
    <hyperlink r:id="rId37" ref="V39"/>
    <hyperlink r:id="rId38" ref="V40"/>
    <hyperlink r:id="rId39" ref="V41"/>
    <hyperlink r:id="rId40" ref="V42"/>
    <hyperlink r:id="rId41" ref="V43"/>
    <hyperlink r:id="rId42" ref="V44"/>
    <hyperlink r:id="rId43" ref="V47"/>
    <hyperlink r:id="rId44" ref="V50"/>
    <hyperlink r:id="rId45" ref="V53"/>
    <hyperlink r:id="rId46" ref="V54"/>
    <hyperlink r:id="rId47" ref="V55"/>
    <hyperlink r:id="rId48" ref="V61"/>
    <hyperlink r:id="rId49" ref="V65"/>
    <hyperlink r:id="rId50" ref="V69"/>
    <hyperlink r:id="rId51" ref="V71"/>
    <hyperlink r:id="rId52" ref="V72"/>
    <hyperlink r:id="rId53" ref="V75"/>
    <hyperlink r:id="rId54" ref="V78"/>
    <hyperlink r:id="rId55" ref="V79"/>
    <hyperlink r:id="rId56" ref="V80"/>
    <hyperlink r:id="rId57" ref="V82"/>
    <hyperlink r:id="rId58" ref="V87"/>
    <hyperlink r:id="rId59" ref="V89"/>
    <hyperlink r:id="rId60" ref="V90"/>
    <hyperlink r:id="rId61" ref="V91"/>
    <hyperlink r:id="rId62" ref="V92"/>
    <hyperlink r:id="rId63" ref="V93"/>
    <hyperlink r:id="rId64" ref="V99"/>
    <hyperlink r:id="rId65" ref="V103"/>
    <hyperlink r:id="rId66" ref="V105"/>
    <hyperlink r:id="rId67" ref="V107"/>
    <hyperlink r:id="rId68" ref="V108"/>
    <hyperlink r:id="rId69" ref="V109"/>
    <hyperlink r:id="rId70" ref="V113"/>
    <hyperlink r:id="rId71" ref="V115"/>
    <hyperlink r:id="rId72" ref="V116"/>
    <hyperlink r:id="rId73" ref="V117"/>
    <hyperlink r:id="rId74" ref="V119"/>
    <hyperlink r:id="rId75" ref="V120"/>
    <hyperlink r:id="rId76" ref="V123"/>
    <hyperlink r:id="rId77" ref="V126"/>
    <hyperlink r:id="rId78" ref="V128"/>
    <hyperlink r:id="rId79" ref="V130"/>
    <hyperlink r:id="rId80" ref="V131"/>
    <hyperlink r:id="rId81" ref="V132"/>
    <hyperlink r:id="rId82" ref="V133"/>
    <hyperlink r:id="rId83" ref="V134"/>
    <hyperlink r:id="rId84" ref="V135"/>
    <hyperlink r:id="rId85" ref="V136"/>
    <hyperlink r:id="rId86" ref="V137"/>
    <hyperlink r:id="rId87" ref="V138"/>
    <hyperlink r:id="rId88" ref="V139"/>
    <hyperlink r:id="rId89" ref="V140"/>
    <hyperlink r:id="rId90" ref="V142"/>
    <hyperlink r:id="rId91" ref="V144"/>
    <hyperlink r:id="rId92" ref="V145"/>
    <hyperlink r:id="rId93" ref="V147"/>
    <hyperlink r:id="rId94" ref="V150"/>
    <hyperlink r:id="rId95" ref="V155"/>
    <hyperlink r:id="rId96" ref="V159"/>
    <hyperlink r:id="rId97" ref="V160"/>
    <hyperlink r:id="rId98" ref="V161"/>
    <hyperlink r:id="rId99" ref="V162"/>
    <hyperlink r:id="rId100" ref="V164"/>
    <hyperlink r:id="rId101" ref="V165"/>
    <hyperlink r:id="rId102" ref="V167"/>
    <hyperlink r:id="rId103" ref="V170"/>
    <hyperlink r:id="rId104" ref="V171"/>
    <hyperlink r:id="rId105" ref="V176"/>
    <hyperlink r:id="rId106" ref="V178"/>
    <hyperlink r:id="rId107" ref="V179"/>
    <hyperlink r:id="rId108" ref="V180"/>
    <hyperlink r:id="rId109" ref="V183"/>
    <hyperlink r:id="rId110" ref="V184"/>
    <hyperlink r:id="rId111" ref="V186"/>
    <hyperlink r:id="rId112" ref="V192"/>
    <hyperlink r:id="rId113" ref="V194"/>
    <hyperlink r:id="rId114" ref="V196"/>
    <hyperlink r:id="rId115" ref="V198"/>
    <hyperlink r:id="rId116" ref="V199"/>
    <hyperlink r:id="rId117" ref="V201"/>
    <hyperlink r:id="rId118" ref="V203"/>
    <hyperlink r:id="rId119" ref="V204"/>
    <hyperlink r:id="rId120" ref="V205"/>
    <hyperlink r:id="rId121" ref="V206"/>
    <hyperlink r:id="rId122" ref="V207"/>
    <hyperlink r:id="rId123" ref="V208"/>
    <hyperlink r:id="rId124" ref="V211"/>
    <hyperlink r:id="rId125" ref="V217"/>
    <hyperlink r:id="rId126" ref="V220"/>
    <hyperlink r:id="rId127" ref="V221"/>
    <hyperlink r:id="rId128" ref="V224"/>
    <hyperlink r:id="rId129" ref="V225"/>
    <hyperlink r:id="rId130" ref="V231"/>
    <hyperlink r:id="rId131" ref="V232"/>
    <hyperlink r:id="rId132" ref="V233"/>
    <hyperlink r:id="rId133" ref="V236"/>
    <hyperlink r:id="rId134" ref="V237"/>
    <hyperlink r:id="rId135" ref="V239"/>
    <hyperlink r:id="rId136" ref="V240"/>
    <hyperlink r:id="rId137" ref="V241"/>
    <hyperlink r:id="rId138" ref="V242"/>
    <hyperlink r:id="rId139" ref="V244"/>
    <hyperlink r:id="rId140" ref="V245"/>
    <hyperlink r:id="rId141" ref="V248"/>
    <hyperlink r:id="rId142" ref="V250"/>
    <hyperlink r:id="rId143" ref="V251"/>
  </hyperlinks>
  <drawing r:id="rId14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3" max="3" width="4.75"/>
    <col customWidth="1" min="4" max="4" width="8.88"/>
    <col customWidth="1" min="5" max="5" width="4.88"/>
    <col customWidth="1" min="11" max="11" width="8.63"/>
    <col customWidth="1" min="12" max="12" width="5.88"/>
    <col customWidth="1" min="13" max="13" width="9.75"/>
    <col customWidth="1" min="14" max="14" width="5.75"/>
    <col customWidth="1" min="15" max="15" width="9.13"/>
    <col customWidth="1" min="16" max="16" width="8.88"/>
    <col customWidth="1" min="17" max="17" width="9.88"/>
    <col customWidth="1" min="18" max="18" width="6.88"/>
    <col customWidth="1" min="19" max="19" width="9.13"/>
    <col customWidth="1" min="22" max="22" width="7.5"/>
    <col customWidth="1" min="23" max="23" width="5.13"/>
    <col customWidth="1" min="24" max="24" width="6.75"/>
    <col customWidth="1" min="25" max="25" width="5.63"/>
    <col customWidth="1" min="26" max="26" width="9.88"/>
    <col customWidth="1" min="27" max="27" width="12.5"/>
  </cols>
  <sheetData>
    <row r="1">
      <c r="A1" s="18" t="s">
        <v>2324</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44">
        <f>COUNTA(X2:X156)</f>
        <v>16</v>
      </c>
      <c r="X1" s="18" t="s">
        <v>6</v>
      </c>
      <c r="Y1" s="18" t="s">
        <v>22</v>
      </c>
      <c r="Z1" s="18" t="s">
        <v>2325</v>
      </c>
      <c r="AA1" s="49" t="s">
        <v>2338</v>
      </c>
      <c r="AB1" s="18"/>
    </row>
    <row r="2" hidden="1">
      <c r="A2" s="20">
        <v>26.0</v>
      </c>
      <c r="B2" s="4" t="s">
        <v>305</v>
      </c>
      <c r="C2" s="20">
        <v>2014.0</v>
      </c>
      <c r="D2" s="24">
        <v>41831.0</v>
      </c>
      <c r="E2" s="20">
        <v>169.0</v>
      </c>
      <c r="F2" s="4" t="s">
        <v>306</v>
      </c>
      <c r="G2" s="4" t="s">
        <v>64</v>
      </c>
      <c r="H2" s="4" t="s">
        <v>307</v>
      </c>
      <c r="I2" s="4" t="s">
        <v>308</v>
      </c>
      <c r="J2" s="4" t="s">
        <v>309</v>
      </c>
      <c r="K2" s="4" t="s">
        <v>30</v>
      </c>
      <c r="L2" s="4" t="s">
        <v>310</v>
      </c>
      <c r="M2" s="4" t="s">
        <v>311</v>
      </c>
      <c r="N2" s="17">
        <v>74.0</v>
      </c>
      <c r="O2" s="21">
        <v>8.6</v>
      </c>
      <c r="P2" s="22">
        <v>1057411.0</v>
      </c>
      <c r="Q2" s="4" t="s">
        <v>312</v>
      </c>
      <c r="R2" s="4" t="s">
        <v>34</v>
      </c>
      <c r="S2" s="4" t="s">
        <v>313</v>
      </c>
      <c r="T2" s="23">
        <v>6.77471339E8</v>
      </c>
      <c r="U2" s="4" t="s">
        <v>47</v>
      </c>
      <c r="V2" s="25" t="s">
        <v>314</v>
      </c>
      <c r="W2" s="4"/>
      <c r="X2" s="4" t="s">
        <v>315</v>
      </c>
      <c r="Y2" s="17">
        <f t="shared" ref="Y2:Y17" si="1">COUNTIF($G$2:$G$251,X2)</f>
        <v>0</v>
      </c>
      <c r="Z2" s="17" t="str">
        <f t="shared" ref="Z2:Z35" si="2"> LEFT(F2,Find(",",F2)-1)</f>
        <v>Adventure</v>
      </c>
      <c r="AA2" s="17" t="str">
        <f t="shared" ref="AA2:AA35" si="3">left(I2,Find(",",I2)-1)</f>
        <v>Ellen Burstyn</v>
      </c>
      <c r="AB2" s="17"/>
    </row>
    <row r="3" hidden="1">
      <c r="A3" s="20">
        <v>36.0</v>
      </c>
      <c r="B3" s="4" t="s">
        <v>412</v>
      </c>
      <c r="C3" s="20">
        <v>2014.0</v>
      </c>
      <c r="D3" s="4" t="s">
        <v>413</v>
      </c>
      <c r="E3" s="20">
        <v>107.0</v>
      </c>
      <c r="F3" s="4" t="s">
        <v>414</v>
      </c>
      <c r="G3" s="4" t="s">
        <v>255</v>
      </c>
      <c r="H3" s="4" t="s">
        <v>255</v>
      </c>
      <c r="I3" s="4" t="s">
        <v>415</v>
      </c>
      <c r="J3" s="4" t="s">
        <v>416</v>
      </c>
      <c r="K3" s="4" t="s">
        <v>30</v>
      </c>
      <c r="L3" s="4" t="s">
        <v>31</v>
      </c>
      <c r="M3" s="4" t="s">
        <v>417</v>
      </c>
      <c r="N3" s="17">
        <v>88.0</v>
      </c>
      <c r="O3" s="21">
        <v>8.5</v>
      </c>
      <c r="P3" s="22">
        <v>485079.0</v>
      </c>
      <c r="Q3" s="4" t="s">
        <v>418</v>
      </c>
      <c r="R3" s="4" t="s">
        <v>34</v>
      </c>
      <c r="S3" s="4" t="s">
        <v>419</v>
      </c>
      <c r="T3" s="23">
        <v>4.9300298E7</v>
      </c>
      <c r="U3" s="4" t="s">
        <v>420</v>
      </c>
      <c r="V3" s="25" t="s">
        <v>421</v>
      </c>
      <c r="W3" s="4"/>
      <c r="X3" s="4" t="s">
        <v>247</v>
      </c>
      <c r="Y3" s="17">
        <f t="shared" si="1"/>
        <v>0</v>
      </c>
      <c r="Z3" s="17" t="str">
        <f t="shared" si="2"/>
        <v>Drama</v>
      </c>
      <c r="AA3" s="17" t="str">
        <f t="shared" si="3"/>
        <v>Miles Teller</v>
      </c>
      <c r="AB3" s="17"/>
    </row>
    <row r="4" hidden="1">
      <c r="A4" s="20">
        <v>49.0</v>
      </c>
      <c r="B4" s="4" t="s">
        <v>550</v>
      </c>
      <c r="C4" s="20">
        <v>2012.0</v>
      </c>
      <c r="D4" s="4" t="s">
        <v>551</v>
      </c>
      <c r="E4" s="20">
        <v>165.0</v>
      </c>
      <c r="F4" s="4" t="s">
        <v>552</v>
      </c>
      <c r="G4" s="4" t="s">
        <v>115</v>
      </c>
      <c r="H4" s="4" t="s">
        <v>115</v>
      </c>
      <c r="I4" s="4" t="s">
        <v>553</v>
      </c>
      <c r="J4" s="4" t="s">
        <v>554</v>
      </c>
      <c r="K4" s="4" t="s">
        <v>555</v>
      </c>
      <c r="L4" s="4" t="s">
        <v>31</v>
      </c>
      <c r="M4" s="4" t="s">
        <v>556</v>
      </c>
      <c r="N4" s="17">
        <v>81.0</v>
      </c>
      <c r="O4" s="21">
        <v>8.4</v>
      </c>
      <c r="P4" s="22">
        <v>1047465.0</v>
      </c>
      <c r="Q4" s="4" t="s">
        <v>557</v>
      </c>
      <c r="R4" s="4" t="s">
        <v>34</v>
      </c>
      <c r="S4" s="4" t="s">
        <v>558</v>
      </c>
      <c r="T4" s="23">
        <v>4.25368238E8</v>
      </c>
      <c r="U4" s="4" t="s">
        <v>559</v>
      </c>
      <c r="V4" s="25" t="s">
        <v>560</v>
      </c>
      <c r="W4" s="4"/>
      <c r="X4" s="4" t="s">
        <v>561</v>
      </c>
      <c r="Y4" s="17">
        <f t="shared" si="1"/>
        <v>0</v>
      </c>
      <c r="Z4" s="17" t="str">
        <f t="shared" si="2"/>
        <v>Drama</v>
      </c>
      <c r="AA4" s="17" t="str">
        <f t="shared" si="3"/>
        <v>Jamie Foxx</v>
      </c>
      <c r="AB4" s="17"/>
    </row>
    <row r="5" hidden="1">
      <c r="A5" s="20">
        <v>52.0</v>
      </c>
      <c r="B5" s="4" t="s">
        <v>581</v>
      </c>
      <c r="C5" s="20">
        <v>2012.0</v>
      </c>
      <c r="D5" s="4" t="s">
        <v>582</v>
      </c>
      <c r="E5" s="20">
        <v>164.0</v>
      </c>
      <c r="F5" s="4" t="s">
        <v>583</v>
      </c>
      <c r="G5" s="4" t="s">
        <v>64</v>
      </c>
      <c r="H5" s="4" t="s">
        <v>65</v>
      </c>
      <c r="I5" s="4" t="s">
        <v>584</v>
      </c>
      <c r="J5" s="4" t="s">
        <v>585</v>
      </c>
      <c r="K5" s="4" t="s">
        <v>586</v>
      </c>
      <c r="L5" s="4" t="s">
        <v>524</v>
      </c>
      <c r="M5" s="4" t="s">
        <v>587</v>
      </c>
      <c r="N5" s="17">
        <v>78.0</v>
      </c>
      <c r="O5" s="21">
        <v>8.5</v>
      </c>
      <c r="P5" s="22">
        <v>1228378.0</v>
      </c>
      <c r="Q5" s="4" t="s">
        <v>588</v>
      </c>
      <c r="R5" s="4" t="s">
        <v>34</v>
      </c>
      <c r="S5" s="24">
        <v>40980.0</v>
      </c>
      <c r="T5" s="23">
        <v>1.081041287E9</v>
      </c>
      <c r="U5" s="4" t="s">
        <v>180</v>
      </c>
      <c r="V5" s="25" t="s">
        <v>589</v>
      </c>
      <c r="W5" s="4"/>
      <c r="X5" s="4" t="s">
        <v>590</v>
      </c>
      <c r="Y5" s="17">
        <f t="shared" si="1"/>
        <v>0</v>
      </c>
      <c r="Z5" s="17" t="str">
        <f t="shared" si="2"/>
        <v>Action</v>
      </c>
      <c r="AA5" s="17" t="str">
        <f t="shared" si="3"/>
        <v>Christian Bale</v>
      </c>
      <c r="AB5" s="17"/>
    </row>
    <row r="6" hidden="1">
      <c r="A6" s="20">
        <v>77.0</v>
      </c>
      <c r="B6" s="4" t="s">
        <v>819</v>
      </c>
      <c r="C6" s="20">
        <v>2017.0</v>
      </c>
      <c r="D6" s="4" t="s">
        <v>820</v>
      </c>
      <c r="E6" s="20">
        <v>113.0</v>
      </c>
      <c r="F6" s="4" t="s">
        <v>821</v>
      </c>
      <c r="G6" s="4" t="s">
        <v>367</v>
      </c>
      <c r="H6" s="4" t="s">
        <v>367</v>
      </c>
      <c r="I6" s="4" t="s">
        <v>822</v>
      </c>
      <c r="J6" s="4" t="s">
        <v>823</v>
      </c>
      <c r="K6" s="4" t="s">
        <v>30</v>
      </c>
      <c r="L6" s="4" t="s">
        <v>524</v>
      </c>
      <c r="M6" s="4" t="s">
        <v>824</v>
      </c>
      <c r="N6" s="17">
        <v>83.0</v>
      </c>
      <c r="O6" s="21">
        <v>8.5</v>
      </c>
      <c r="P6" s="22">
        <v>2872.0</v>
      </c>
      <c r="Q6" s="4" t="s">
        <v>825</v>
      </c>
      <c r="R6" s="4" t="s">
        <v>34</v>
      </c>
      <c r="S6" s="4"/>
      <c r="T6" s="23">
        <v>2.26945087E8</v>
      </c>
      <c r="U6" s="4" t="s">
        <v>539</v>
      </c>
      <c r="V6" s="25" t="s">
        <v>826</v>
      </c>
      <c r="W6" s="4"/>
      <c r="X6" s="4" t="s">
        <v>827</v>
      </c>
      <c r="Y6" s="17">
        <f t="shared" si="1"/>
        <v>1</v>
      </c>
      <c r="Z6" s="17" t="str">
        <f t="shared" si="2"/>
        <v>Action</v>
      </c>
      <c r="AA6" s="17" t="str">
        <f t="shared" si="3"/>
        <v>Ansel Elgort</v>
      </c>
      <c r="AB6" s="17"/>
    </row>
    <row r="7" hidden="1">
      <c r="A7" s="20">
        <v>104.0</v>
      </c>
      <c r="B7" s="4" t="s">
        <v>1072</v>
      </c>
      <c r="C7" s="20">
        <v>2015.0</v>
      </c>
      <c r="D7" s="4" t="s">
        <v>1073</v>
      </c>
      <c r="E7" s="20">
        <v>95.0</v>
      </c>
      <c r="F7" s="4" t="s">
        <v>794</v>
      </c>
      <c r="G7" s="4" t="s">
        <v>1074</v>
      </c>
      <c r="H7" s="4" t="s">
        <v>1075</v>
      </c>
      <c r="I7" s="4" t="s">
        <v>1076</v>
      </c>
      <c r="J7" s="4" t="s">
        <v>1077</v>
      </c>
      <c r="K7" s="4" t="s">
        <v>30</v>
      </c>
      <c r="L7" s="4" t="s">
        <v>31</v>
      </c>
      <c r="M7" s="4" t="s">
        <v>1078</v>
      </c>
      <c r="N7" s="17">
        <v>94.0</v>
      </c>
      <c r="O7" s="21">
        <v>8.2</v>
      </c>
      <c r="P7" s="22">
        <v>421211.0</v>
      </c>
      <c r="Q7" s="4" t="s">
        <v>1079</v>
      </c>
      <c r="R7" s="4" t="s">
        <v>34</v>
      </c>
      <c r="S7" s="24">
        <v>42074.0</v>
      </c>
      <c r="T7" s="23">
        <v>8.57611174E8</v>
      </c>
      <c r="U7" s="4" t="s">
        <v>1080</v>
      </c>
      <c r="V7" s="25" t="s">
        <v>1081</v>
      </c>
      <c r="W7" s="4"/>
      <c r="X7" s="4" t="s">
        <v>1074</v>
      </c>
      <c r="Y7" s="17">
        <f t="shared" si="1"/>
        <v>1</v>
      </c>
      <c r="Z7" s="17" t="str">
        <f t="shared" si="2"/>
        <v>Animation</v>
      </c>
      <c r="AA7" s="17" t="str">
        <f t="shared" si="3"/>
        <v>Amy Poehler</v>
      </c>
      <c r="AB7" s="17"/>
    </row>
    <row r="8" hidden="1">
      <c r="A8" s="20">
        <v>106.0</v>
      </c>
      <c r="B8" s="4" t="s">
        <v>1091</v>
      </c>
      <c r="C8" s="20">
        <v>2015.0</v>
      </c>
      <c r="D8" s="4" t="s">
        <v>1092</v>
      </c>
      <c r="E8" s="20">
        <v>118.0</v>
      </c>
      <c r="F8" s="13" t="s">
        <v>2334</v>
      </c>
      <c r="G8" s="4" t="s">
        <v>872</v>
      </c>
      <c r="H8" s="4" t="s">
        <v>1093</v>
      </c>
      <c r="I8" s="4" t="s">
        <v>1094</v>
      </c>
      <c r="J8" s="4" t="s">
        <v>1095</v>
      </c>
      <c r="K8" s="4" t="s">
        <v>30</v>
      </c>
      <c r="L8" s="4" t="s">
        <v>1096</v>
      </c>
      <c r="M8" s="4" t="s">
        <v>1097</v>
      </c>
      <c r="N8" s="17">
        <v>86.0</v>
      </c>
      <c r="O8" s="21">
        <v>8.2</v>
      </c>
      <c r="P8" s="22">
        <v>226372.0</v>
      </c>
      <c r="Q8" s="4" t="s">
        <v>1098</v>
      </c>
      <c r="R8" s="4" t="s">
        <v>34</v>
      </c>
      <c r="S8" s="24">
        <v>42372.0</v>
      </c>
      <c r="T8" s="23">
        <v>3.6262783E7</v>
      </c>
      <c r="U8" s="4" t="s">
        <v>1099</v>
      </c>
      <c r="V8" s="25" t="s">
        <v>1100</v>
      </c>
      <c r="W8" s="4"/>
      <c r="X8" s="4" t="s">
        <v>101</v>
      </c>
      <c r="Y8" s="17">
        <f t="shared" si="1"/>
        <v>0</v>
      </c>
      <c r="Z8" s="17" t="str">
        <f t="shared" si="2"/>
        <v>Drama</v>
      </c>
      <c r="AA8" s="17" t="str">
        <f t="shared" si="3"/>
        <v>Brie Larson</v>
      </c>
      <c r="AB8" s="17"/>
    </row>
    <row r="9" hidden="1">
      <c r="A9" s="20">
        <v>107.0</v>
      </c>
      <c r="B9" s="4" t="s">
        <v>1101</v>
      </c>
      <c r="C9" s="20">
        <v>2016.0</v>
      </c>
      <c r="D9" s="4" t="s">
        <v>1102</v>
      </c>
      <c r="E9" s="20">
        <v>128.0</v>
      </c>
      <c r="F9" s="4" t="s">
        <v>1103</v>
      </c>
      <c r="G9" s="4" t="s">
        <v>255</v>
      </c>
      <c r="H9" s="4" t="s">
        <v>255</v>
      </c>
      <c r="I9" s="4" t="s">
        <v>1104</v>
      </c>
      <c r="J9" s="4" t="s">
        <v>1105</v>
      </c>
      <c r="K9" s="4" t="s">
        <v>30</v>
      </c>
      <c r="L9" s="4" t="s">
        <v>31</v>
      </c>
      <c r="M9" s="4" t="s">
        <v>1106</v>
      </c>
      <c r="N9" s="17">
        <v>93.0</v>
      </c>
      <c r="O9" s="21">
        <v>8.2</v>
      </c>
      <c r="P9" s="22">
        <v>272059.0</v>
      </c>
      <c r="Q9" s="4" t="s">
        <v>1107</v>
      </c>
      <c r="R9" s="4" t="s">
        <v>34</v>
      </c>
      <c r="S9" s="4" t="s">
        <v>1108</v>
      </c>
      <c r="T9" s="23">
        <v>4.46092357E8</v>
      </c>
      <c r="U9" s="4" t="s">
        <v>1109</v>
      </c>
      <c r="V9" s="25" t="s">
        <v>1110</v>
      </c>
      <c r="W9" s="4"/>
      <c r="X9" s="4" t="s">
        <v>1111</v>
      </c>
      <c r="Y9" s="17">
        <f t="shared" si="1"/>
        <v>0</v>
      </c>
      <c r="Z9" s="17" t="str">
        <f t="shared" si="2"/>
        <v>Comedy</v>
      </c>
      <c r="AA9" s="17" t="str">
        <f t="shared" si="3"/>
        <v>Ryan Gosling</v>
      </c>
      <c r="AB9" s="17"/>
    </row>
    <row r="10" hidden="1">
      <c r="A10" s="20">
        <v>108.0</v>
      </c>
      <c r="B10" s="4" t="s">
        <v>1112</v>
      </c>
      <c r="C10" s="20">
        <v>2017.0</v>
      </c>
      <c r="D10" s="24">
        <v>42797.0</v>
      </c>
      <c r="E10" s="20">
        <v>137.0</v>
      </c>
      <c r="F10" s="4" t="s">
        <v>1113</v>
      </c>
      <c r="G10" s="4" t="s">
        <v>680</v>
      </c>
      <c r="H10" s="4" t="s">
        <v>1114</v>
      </c>
      <c r="I10" s="4" t="s">
        <v>1115</v>
      </c>
      <c r="J10" s="4" t="s">
        <v>1116</v>
      </c>
      <c r="K10" s="4" t="s">
        <v>428</v>
      </c>
      <c r="L10" s="4" t="s">
        <v>1117</v>
      </c>
      <c r="M10" s="4" t="s">
        <v>1118</v>
      </c>
      <c r="N10" s="17">
        <v>77.0</v>
      </c>
      <c r="O10" s="21">
        <v>8.3</v>
      </c>
      <c r="P10" s="22">
        <v>316354.0</v>
      </c>
      <c r="Q10" s="4" t="s">
        <v>1119</v>
      </c>
      <c r="R10" s="4" t="s">
        <v>34</v>
      </c>
      <c r="S10" s="4" t="s">
        <v>1120</v>
      </c>
      <c r="T10" s="23">
        <v>6.1917995E8</v>
      </c>
      <c r="U10" s="4" t="s">
        <v>135</v>
      </c>
      <c r="V10" s="25" t="s">
        <v>1121</v>
      </c>
      <c r="W10" s="4"/>
      <c r="X10" s="4" t="s">
        <v>115</v>
      </c>
      <c r="Y10" s="17">
        <f t="shared" si="1"/>
        <v>1</v>
      </c>
      <c r="Z10" s="17" t="str">
        <f t="shared" si="2"/>
        <v>Action</v>
      </c>
      <c r="AA10" s="17" t="str">
        <f t="shared" si="3"/>
        <v>Hugh Jackman</v>
      </c>
      <c r="AB10" s="17"/>
    </row>
    <row r="11" hidden="1">
      <c r="A11" s="20">
        <v>114.0</v>
      </c>
      <c r="B11" s="4" t="s">
        <v>1168</v>
      </c>
      <c r="C11" s="20">
        <v>2011.0</v>
      </c>
      <c r="D11" s="24">
        <v>40795.0</v>
      </c>
      <c r="E11" s="20">
        <v>140.0</v>
      </c>
      <c r="F11" s="4" t="s">
        <v>1169</v>
      </c>
      <c r="G11" s="4" t="s">
        <v>501</v>
      </c>
      <c r="H11" s="4" t="s">
        <v>1170</v>
      </c>
      <c r="I11" s="4" t="s">
        <v>1171</v>
      </c>
      <c r="J11" s="4" t="s">
        <v>1172</v>
      </c>
      <c r="K11" s="4" t="s">
        <v>428</v>
      </c>
      <c r="L11" s="4" t="s">
        <v>31</v>
      </c>
      <c r="M11" s="4" t="s">
        <v>1173</v>
      </c>
      <c r="N11" s="17">
        <v>71.0</v>
      </c>
      <c r="O11" s="21">
        <v>8.2</v>
      </c>
      <c r="P11" s="22">
        <v>358261.0</v>
      </c>
      <c r="Q11" s="4" t="s">
        <v>1174</v>
      </c>
      <c r="R11" s="4" t="s">
        <v>34</v>
      </c>
      <c r="S11" s="4" t="s">
        <v>1175</v>
      </c>
      <c r="T11" s="23">
        <v>2.3057115E7</v>
      </c>
      <c r="U11" s="4" t="s">
        <v>1176</v>
      </c>
      <c r="V11" s="25" t="s">
        <v>1177</v>
      </c>
      <c r="W11" s="4"/>
      <c r="X11" s="4" t="s">
        <v>664</v>
      </c>
      <c r="Y11" s="17">
        <f t="shared" si="1"/>
        <v>0</v>
      </c>
      <c r="Z11" s="17" t="str">
        <f t="shared" si="2"/>
        <v>Action</v>
      </c>
      <c r="AA11" s="17" t="str">
        <f t="shared" si="3"/>
        <v>Joel Edgerton</v>
      </c>
      <c r="AB11" s="17"/>
    </row>
    <row r="12" hidden="1">
      <c r="A12" s="20">
        <v>116.0</v>
      </c>
      <c r="B12" s="4" t="s">
        <v>1188</v>
      </c>
      <c r="C12" s="20">
        <v>2013.0</v>
      </c>
      <c r="D12" s="4" t="s">
        <v>1189</v>
      </c>
      <c r="E12" s="20">
        <v>180.0</v>
      </c>
      <c r="F12" s="4" t="s">
        <v>1190</v>
      </c>
      <c r="G12" s="4" t="s">
        <v>205</v>
      </c>
      <c r="H12" s="4" t="s">
        <v>1191</v>
      </c>
      <c r="I12" s="4" t="s">
        <v>1192</v>
      </c>
      <c r="J12" s="4" t="s">
        <v>1193</v>
      </c>
      <c r="K12" s="4" t="s">
        <v>354</v>
      </c>
      <c r="L12" s="4" t="s">
        <v>31</v>
      </c>
      <c r="M12" s="4" t="s">
        <v>1194</v>
      </c>
      <c r="N12" s="17">
        <v>75.0</v>
      </c>
      <c r="O12" s="21">
        <v>8.2</v>
      </c>
      <c r="P12" s="22">
        <v>874371.0</v>
      </c>
      <c r="Q12" s="4" t="s">
        <v>1195</v>
      </c>
      <c r="R12" s="4" t="s">
        <v>34</v>
      </c>
      <c r="S12" s="4" t="s">
        <v>1196</v>
      </c>
      <c r="T12" s="23">
        <v>3.92000694E8</v>
      </c>
      <c r="U12" s="4" t="s">
        <v>1197</v>
      </c>
      <c r="V12" s="25" t="s">
        <v>1198</v>
      </c>
      <c r="W12" s="4"/>
      <c r="X12" s="4" t="s">
        <v>1199</v>
      </c>
      <c r="Y12" s="17">
        <f t="shared" si="1"/>
        <v>0</v>
      </c>
      <c r="Z12" s="17" t="str">
        <f t="shared" si="2"/>
        <v>Biography</v>
      </c>
      <c r="AA12" s="17" t="str">
        <f t="shared" si="3"/>
        <v>Leonardo DiCaprio</v>
      </c>
      <c r="AB12" s="17"/>
    </row>
    <row r="13" hidden="1">
      <c r="A13" s="20">
        <v>118.0</v>
      </c>
      <c r="B13" s="4" t="s">
        <v>1209</v>
      </c>
      <c r="C13" s="20">
        <v>2016.0</v>
      </c>
      <c r="D13" s="24">
        <v>42471.0</v>
      </c>
      <c r="E13" s="20">
        <v>139.0</v>
      </c>
      <c r="F13" s="4" t="s">
        <v>86</v>
      </c>
      <c r="G13" s="4" t="s">
        <v>673</v>
      </c>
      <c r="H13" s="4" t="s">
        <v>1210</v>
      </c>
      <c r="I13" s="4" t="s">
        <v>1211</v>
      </c>
      <c r="J13" s="4" t="s">
        <v>1212</v>
      </c>
      <c r="K13" s="4" t="s">
        <v>1213</v>
      </c>
      <c r="L13" s="4" t="s">
        <v>1214</v>
      </c>
      <c r="M13" s="4" t="s">
        <v>1215</v>
      </c>
      <c r="N13" s="17">
        <v>71.0</v>
      </c>
      <c r="O13" s="21">
        <v>8.2</v>
      </c>
      <c r="P13" s="22">
        <v>221901.0</v>
      </c>
      <c r="Q13" s="4" t="s">
        <v>1216</v>
      </c>
      <c r="R13" s="4" t="s">
        <v>34</v>
      </c>
      <c r="S13" s="4" t="s">
        <v>1217</v>
      </c>
      <c r="T13" s="23">
        <v>1.75302354E8</v>
      </c>
      <c r="U13" s="4" t="s">
        <v>1218</v>
      </c>
      <c r="V13" s="25" t="s">
        <v>1219</v>
      </c>
      <c r="W13" s="4"/>
      <c r="X13" s="4" t="s">
        <v>1220</v>
      </c>
      <c r="Y13" s="17">
        <f t="shared" si="1"/>
        <v>0</v>
      </c>
      <c r="Z13" s="17" t="str">
        <f t="shared" si="2"/>
        <v>Biography</v>
      </c>
      <c r="AA13" s="17" t="str">
        <f t="shared" si="3"/>
        <v>Andrew Garfield</v>
      </c>
      <c r="AB13" s="17"/>
    </row>
    <row r="14" hidden="1">
      <c r="A14" s="20">
        <v>138.0</v>
      </c>
      <c r="B14" s="4" t="s">
        <v>1394</v>
      </c>
      <c r="C14" s="20">
        <v>2014.0</v>
      </c>
      <c r="D14" s="24">
        <v>41708.0</v>
      </c>
      <c r="E14" s="20">
        <v>149.0</v>
      </c>
      <c r="F14" s="4" t="s">
        <v>237</v>
      </c>
      <c r="G14" s="4" t="s">
        <v>128</v>
      </c>
      <c r="H14" s="4" t="s">
        <v>1395</v>
      </c>
      <c r="I14" s="4" t="s">
        <v>1396</v>
      </c>
      <c r="J14" s="4" t="s">
        <v>1397</v>
      </c>
      <c r="K14" s="4" t="s">
        <v>30</v>
      </c>
      <c r="L14" s="4" t="s">
        <v>31</v>
      </c>
      <c r="M14" s="4" t="s">
        <v>1398</v>
      </c>
      <c r="N14" s="17">
        <v>79.0</v>
      </c>
      <c r="O14" s="21">
        <v>8.1</v>
      </c>
      <c r="P14" s="22">
        <v>640332.0</v>
      </c>
      <c r="Q14" s="4" t="s">
        <v>1399</v>
      </c>
      <c r="R14" s="4" t="s">
        <v>34</v>
      </c>
      <c r="S14" s="4" t="s">
        <v>1400</v>
      </c>
      <c r="T14" s="23">
        <v>3.69330363E8</v>
      </c>
      <c r="U14" s="4" t="s">
        <v>135</v>
      </c>
      <c r="V14" s="25" t="s">
        <v>1401</v>
      </c>
      <c r="W14" s="4"/>
      <c r="X14" s="4" t="s">
        <v>1402</v>
      </c>
      <c r="Y14" s="17">
        <f t="shared" si="1"/>
        <v>1</v>
      </c>
      <c r="Z14" s="17" t="str">
        <f t="shared" si="2"/>
        <v>Crime</v>
      </c>
      <c r="AA14" s="17" t="str">
        <f t="shared" si="3"/>
        <v>Ben Affleck</v>
      </c>
      <c r="AB14" s="17"/>
    </row>
    <row r="15" hidden="1">
      <c r="A15" s="20">
        <v>143.0</v>
      </c>
      <c r="B15" s="4" t="s">
        <v>1439</v>
      </c>
      <c r="C15" s="20">
        <v>2013.0</v>
      </c>
      <c r="D15" s="4" t="s">
        <v>1440</v>
      </c>
      <c r="E15" s="20">
        <v>123.0</v>
      </c>
      <c r="F15" s="4" t="s">
        <v>1441</v>
      </c>
      <c r="G15" s="4" t="s">
        <v>1151</v>
      </c>
      <c r="H15" s="4" t="s">
        <v>1442</v>
      </c>
      <c r="I15" s="4" t="s">
        <v>1443</v>
      </c>
      <c r="J15" s="4" t="s">
        <v>1444</v>
      </c>
      <c r="K15" s="4" t="s">
        <v>1445</v>
      </c>
      <c r="L15" s="4" t="s">
        <v>1446</v>
      </c>
      <c r="M15" s="4" t="s">
        <v>1447</v>
      </c>
      <c r="N15" s="17">
        <v>75.0</v>
      </c>
      <c r="O15" s="21">
        <v>8.1</v>
      </c>
      <c r="P15" s="22">
        <v>341336.0</v>
      </c>
      <c r="Q15" s="4" t="s">
        <v>1448</v>
      </c>
      <c r="R15" s="4" t="s">
        <v>34</v>
      </c>
      <c r="S15" s="4" t="s">
        <v>1449</v>
      </c>
      <c r="T15" s="23">
        <v>9.0247624E7</v>
      </c>
      <c r="U15" s="4" t="s">
        <v>94</v>
      </c>
      <c r="V15" s="25" t="s">
        <v>1450</v>
      </c>
      <c r="W15" s="4"/>
      <c r="X15" s="4" t="s">
        <v>1451</v>
      </c>
      <c r="Y15" s="17">
        <f t="shared" si="1"/>
        <v>0</v>
      </c>
      <c r="Z15" s="17" t="str">
        <f t="shared" si="2"/>
        <v>Action</v>
      </c>
      <c r="AA15" s="17" t="str">
        <f t="shared" si="3"/>
        <v>Chris Hemsworth</v>
      </c>
      <c r="AB15" s="17"/>
    </row>
    <row r="16" hidden="1">
      <c r="A16" s="20">
        <v>146.0</v>
      </c>
      <c r="B16" s="4" t="s">
        <v>1468</v>
      </c>
      <c r="C16" s="20">
        <v>2014.0</v>
      </c>
      <c r="D16" s="24">
        <v>41924.0</v>
      </c>
      <c r="E16" s="20">
        <v>93.0</v>
      </c>
      <c r="F16" s="4" t="s">
        <v>593</v>
      </c>
      <c r="G16" s="4" t="s">
        <v>1469</v>
      </c>
      <c r="H16" s="4" t="s">
        <v>1470</v>
      </c>
      <c r="I16" s="4" t="s">
        <v>1471</v>
      </c>
      <c r="J16" s="4" t="s">
        <v>1472</v>
      </c>
      <c r="K16" s="4" t="s">
        <v>1473</v>
      </c>
      <c r="L16" s="4" t="s">
        <v>1474</v>
      </c>
      <c r="M16" s="4" t="s">
        <v>1475</v>
      </c>
      <c r="N16" s="17">
        <v>85.0</v>
      </c>
      <c r="O16" s="21">
        <v>8.1</v>
      </c>
      <c r="P16" s="22">
        <v>33478.0</v>
      </c>
      <c r="Q16" s="4" t="s">
        <v>1476</v>
      </c>
      <c r="R16" s="4" t="s">
        <v>34</v>
      </c>
      <c r="S16" s="4" t="s">
        <v>1477</v>
      </c>
      <c r="T16" s="23">
        <v>857524.0</v>
      </c>
      <c r="U16" s="4" t="s">
        <v>1478</v>
      </c>
      <c r="V16" s="25" t="s">
        <v>1479</v>
      </c>
      <c r="W16" s="4"/>
      <c r="X16" s="4" t="s">
        <v>1480</v>
      </c>
      <c r="Y16" s="17">
        <f t="shared" si="1"/>
        <v>1</v>
      </c>
      <c r="Z16" s="17" t="str">
        <f t="shared" si="2"/>
        <v>Animation</v>
      </c>
      <c r="AA16" s="17" t="str">
        <f t="shared" si="3"/>
        <v>David Rawle</v>
      </c>
      <c r="AB16" s="17"/>
    </row>
    <row r="17" hidden="1">
      <c r="A17" s="20">
        <v>154.0</v>
      </c>
      <c r="B17" s="4" t="s">
        <v>1544</v>
      </c>
      <c r="C17" s="20">
        <v>2015.0</v>
      </c>
      <c r="D17" s="4" t="s">
        <v>1545</v>
      </c>
      <c r="E17" s="20">
        <v>128.0</v>
      </c>
      <c r="F17" s="4" t="s">
        <v>1546</v>
      </c>
      <c r="G17" s="4" t="s">
        <v>1480</v>
      </c>
      <c r="H17" s="4" t="s">
        <v>1547</v>
      </c>
      <c r="I17" s="4" t="s">
        <v>1548</v>
      </c>
      <c r="J17" s="4" t="s">
        <v>1549</v>
      </c>
      <c r="K17" s="4" t="s">
        <v>30</v>
      </c>
      <c r="L17" s="4" t="s">
        <v>1550</v>
      </c>
      <c r="M17" s="4" t="s">
        <v>1551</v>
      </c>
      <c r="N17" s="17">
        <v>93.0</v>
      </c>
      <c r="O17" s="21">
        <v>8.1</v>
      </c>
      <c r="P17" s="22">
        <v>274216.0</v>
      </c>
      <c r="Q17" s="4" t="s">
        <v>1552</v>
      </c>
      <c r="R17" s="4" t="s">
        <v>34</v>
      </c>
      <c r="S17" s="4" t="s">
        <v>1553</v>
      </c>
      <c r="T17" s="23">
        <v>9.8275238E7</v>
      </c>
      <c r="U17" s="4" t="s">
        <v>1554</v>
      </c>
      <c r="V17" s="25" t="s">
        <v>1555</v>
      </c>
      <c r="W17" s="4"/>
      <c r="X17" s="4" t="s">
        <v>1556</v>
      </c>
      <c r="Y17" s="17">
        <f t="shared" si="1"/>
        <v>0</v>
      </c>
      <c r="Z17" s="17" t="str">
        <f t="shared" si="2"/>
        <v>Crime</v>
      </c>
      <c r="AA17" s="17" t="str">
        <f t="shared" si="3"/>
        <v>Mark Ruffalo</v>
      </c>
      <c r="AB17" s="17"/>
    </row>
    <row r="18" hidden="1">
      <c r="A18" s="20">
        <v>158.0</v>
      </c>
      <c r="B18" s="4" t="s">
        <v>1579</v>
      </c>
      <c r="C18" s="20">
        <v>2013.0</v>
      </c>
      <c r="D18" s="24">
        <v>41497.0</v>
      </c>
      <c r="E18" s="20">
        <v>134.0</v>
      </c>
      <c r="F18" s="4" t="s">
        <v>86</v>
      </c>
      <c r="G18" s="4" t="s">
        <v>1375</v>
      </c>
      <c r="H18" s="4" t="s">
        <v>1580</v>
      </c>
      <c r="I18" s="4" t="s">
        <v>1581</v>
      </c>
      <c r="J18" s="4" t="s">
        <v>1582</v>
      </c>
      <c r="K18" s="4" t="s">
        <v>30</v>
      </c>
      <c r="L18" s="4" t="s">
        <v>69</v>
      </c>
      <c r="M18" s="4" t="s">
        <v>1583</v>
      </c>
      <c r="N18" s="17">
        <v>96.0</v>
      </c>
      <c r="O18" s="21">
        <v>8.1</v>
      </c>
      <c r="P18" s="22">
        <v>490387.0</v>
      </c>
      <c r="Q18" s="4" t="s">
        <v>1584</v>
      </c>
      <c r="R18" s="4" t="s">
        <v>34</v>
      </c>
      <c r="S18" s="24">
        <v>41732.0</v>
      </c>
      <c r="T18" s="23">
        <v>1.87733202E8</v>
      </c>
      <c r="U18" s="4" t="s">
        <v>1585</v>
      </c>
      <c r="V18" s="25" t="s">
        <v>1586</v>
      </c>
      <c r="W18" s="4"/>
      <c r="X18" s="4"/>
      <c r="Y18" s="4"/>
      <c r="Z18" s="4" t="str">
        <f t="shared" si="2"/>
        <v>Biography</v>
      </c>
      <c r="AA18" s="17" t="str">
        <f t="shared" si="3"/>
        <v>Chiwetel Ejiofor</v>
      </c>
      <c r="AB18" s="4"/>
    </row>
    <row r="19" hidden="1">
      <c r="A19" s="20">
        <v>159.0</v>
      </c>
      <c r="B19" s="4" t="s">
        <v>1587</v>
      </c>
      <c r="C19" s="20">
        <v>2014.0</v>
      </c>
      <c r="D19" s="4" t="s">
        <v>1588</v>
      </c>
      <c r="E19" s="20">
        <v>99.0</v>
      </c>
      <c r="F19" s="4" t="s">
        <v>1022</v>
      </c>
      <c r="G19" s="4" t="s">
        <v>1524</v>
      </c>
      <c r="H19" s="4" t="s">
        <v>1589</v>
      </c>
      <c r="I19" s="4" t="s">
        <v>1590</v>
      </c>
      <c r="J19" s="4" t="s">
        <v>1591</v>
      </c>
      <c r="K19" s="4" t="s">
        <v>354</v>
      </c>
      <c r="L19" s="4" t="s">
        <v>132</v>
      </c>
      <c r="M19" s="4" t="s">
        <v>1592</v>
      </c>
      <c r="N19" s="17">
        <v>88.0</v>
      </c>
      <c r="O19" s="21">
        <v>8.1</v>
      </c>
      <c r="P19" s="22">
        <v>537323.0</v>
      </c>
      <c r="Q19" s="4" t="s">
        <v>1593</v>
      </c>
      <c r="R19" s="4" t="s">
        <v>34</v>
      </c>
      <c r="S19" s="4" t="s">
        <v>1594</v>
      </c>
      <c r="T19" s="23">
        <v>1.72936941E8</v>
      </c>
      <c r="U19" s="4" t="s">
        <v>1585</v>
      </c>
      <c r="V19" s="25" t="s">
        <v>1595</v>
      </c>
      <c r="W19" s="4"/>
      <c r="X19" s="4"/>
      <c r="Y19" s="4"/>
      <c r="Z19" s="4" t="str">
        <f t="shared" si="2"/>
        <v>Adventure</v>
      </c>
      <c r="AA19" s="17" t="str">
        <f t="shared" si="3"/>
        <v>Ralph Fiennes</v>
      </c>
      <c r="AB19" s="4"/>
    </row>
    <row r="20" hidden="1">
      <c r="A20" s="20">
        <v>160.0</v>
      </c>
      <c r="B20" s="4" t="s">
        <v>1596</v>
      </c>
      <c r="C20" s="20">
        <v>2015.0</v>
      </c>
      <c r="D20" s="4" t="s">
        <v>1597</v>
      </c>
      <c r="E20" s="20">
        <v>120.0</v>
      </c>
      <c r="F20" s="4" t="s">
        <v>174</v>
      </c>
      <c r="G20" s="4" t="s">
        <v>528</v>
      </c>
      <c r="H20" s="4" t="s">
        <v>1598</v>
      </c>
      <c r="I20" s="4" t="s">
        <v>1599</v>
      </c>
      <c r="J20" s="4" t="s">
        <v>1600</v>
      </c>
      <c r="K20" s="4" t="s">
        <v>536</v>
      </c>
      <c r="L20" s="4" t="s">
        <v>1214</v>
      </c>
      <c r="M20" s="4" t="s">
        <v>1601</v>
      </c>
      <c r="N20" s="17">
        <v>90.0</v>
      </c>
      <c r="O20" s="21">
        <v>8.1</v>
      </c>
      <c r="P20" s="22">
        <v>638510.0</v>
      </c>
      <c r="Q20" s="4" t="s">
        <v>1602</v>
      </c>
      <c r="R20" s="4" t="s">
        <v>34</v>
      </c>
      <c r="S20" s="24">
        <v>42013.0</v>
      </c>
      <c r="T20" s="23">
        <v>3.75209362E8</v>
      </c>
      <c r="U20" s="4" t="s">
        <v>213</v>
      </c>
      <c r="V20" s="25" t="s">
        <v>1603</v>
      </c>
      <c r="W20" s="4"/>
      <c r="X20" s="4"/>
      <c r="Y20" s="4"/>
      <c r="Z20" s="4" t="str">
        <f t="shared" si="2"/>
        <v>Action</v>
      </c>
      <c r="AA20" s="17" t="str">
        <f t="shared" si="3"/>
        <v>Tom Hardy</v>
      </c>
      <c r="AB20" s="4"/>
    </row>
    <row r="21" hidden="1">
      <c r="A21" s="20">
        <v>166.0</v>
      </c>
      <c r="B21" s="4" t="s">
        <v>1648</v>
      </c>
      <c r="C21" s="20">
        <v>2017.0</v>
      </c>
      <c r="D21" s="24">
        <v>42923.0</v>
      </c>
      <c r="E21" s="20">
        <v>133.0</v>
      </c>
      <c r="F21" s="4" t="s">
        <v>174</v>
      </c>
      <c r="G21" s="4" t="s">
        <v>802</v>
      </c>
      <c r="H21" s="4" t="s">
        <v>1649</v>
      </c>
      <c r="I21" s="4" t="s">
        <v>1650</v>
      </c>
      <c r="J21" s="4" t="s">
        <v>1651</v>
      </c>
      <c r="K21" s="4" t="s">
        <v>30</v>
      </c>
      <c r="L21" s="4" t="s">
        <v>31</v>
      </c>
      <c r="M21" s="4"/>
      <c r="N21" s="17">
        <v>73.0</v>
      </c>
      <c r="O21" s="21">
        <v>8.1</v>
      </c>
      <c r="P21" s="22">
        <v>64044.0</v>
      </c>
      <c r="Q21" s="4" t="s">
        <v>1652</v>
      </c>
      <c r="R21" s="4" t="s">
        <v>34</v>
      </c>
      <c r="S21" s="4"/>
      <c r="T21" s="23">
        <v>8.80166924E8</v>
      </c>
      <c r="U21" s="4" t="s">
        <v>539</v>
      </c>
      <c r="V21" s="25" t="s">
        <v>1653</v>
      </c>
      <c r="W21" s="4"/>
      <c r="X21" s="4"/>
      <c r="Y21" s="4"/>
      <c r="Z21" s="4" t="str">
        <f t="shared" si="2"/>
        <v>Action</v>
      </c>
      <c r="AA21" s="17" t="str">
        <f t="shared" si="3"/>
        <v>Tom Holland</v>
      </c>
      <c r="AB21" s="4"/>
    </row>
    <row r="22" hidden="1">
      <c r="A22" s="20">
        <v>169.0</v>
      </c>
      <c r="B22" s="4" t="s">
        <v>1670</v>
      </c>
      <c r="C22" s="20">
        <v>2011.0</v>
      </c>
      <c r="D22" s="4" t="s">
        <v>1671</v>
      </c>
      <c r="E22" s="20">
        <v>130.0</v>
      </c>
      <c r="F22" s="4" t="s">
        <v>100</v>
      </c>
      <c r="G22" s="4" t="s">
        <v>325</v>
      </c>
      <c r="H22" s="4" t="s">
        <v>1672</v>
      </c>
      <c r="I22" s="4" t="s">
        <v>1673</v>
      </c>
      <c r="J22" s="4" t="s">
        <v>1674</v>
      </c>
      <c r="K22" s="4" t="s">
        <v>30</v>
      </c>
      <c r="L22" s="4" t="s">
        <v>69</v>
      </c>
      <c r="M22" s="4" t="s">
        <v>1675</v>
      </c>
      <c r="N22" s="17">
        <v>87.0</v>
      </c>
      <c r="O22" s="21">
        <v>8.1</v>
      </c>
      <c r="P22" s="22">
        <v>594362.0</v>
      </c>
      <c r="Q22" s="4" t="s">
        <v>1676</v>
      </c>
      <c r="R22" s="4" t="s">
        <v>34</v>
      </c>
      <c r="S22" s="24">
        <v>40858.0</v>
      </c>
      <c r="T22" s="23">
        <v>1.342510594E9</v>
      </c>
      <c r="U22" s="4" t="s">
        <v>180</v>
      </c>
      <c r="V22" s="25" t="s">
        <v>1677</v>
      </c>
      <c r="W22" s="4"/>
      <c r="X22" s="4"/>
      <c r="Y22" s="4"/>
      <c r="Z22" s="4" t="str">
        <f t="shared" si="2"/>
        <v>Adventure</v>
      </c>
      <c r="AA22" s="17" t="str">
        <f t="shared" si="3"/>
        <v>Ralph Fiennes</v>
      </c>
      <c r="AB22" s="4"/>
    </row>
    <row r="23">
      <c r="A23" s="20">
        <v>170.0</v>
      </c>
      <c r="B23" s="4" t="s">
        <v>1678</v>
      </c>
      <c r="C23" s="20">
        <v>2015.0</v>
      </c>
      <c r="D23" s="4" t="s">
        <v>1679</v>
      </c>
      <c r="E23" s="20">
        <v>136.0</v>
      </c>
      <c r="F23" s="4" t="s">
        <v>161</v>
      </c>
      <c r="G23" s="4" t="s">
        <v>642</v>
      </c>
      <c r="H23" s="4" t="s">
        <v>1680</v>
      </c>
      <c r="I23" s="4" t="s">
        <v>1681</v>
      </c>
      <c r="J23" s="4" t="s">
        <v>1682</v>
      </c>
      <c r="K23" s="4" t="s">
        <v>30</v>
      </c>
      <c r="L23" s="4" t="s">
        <v>31</v>
      </c>
      <c r="M23" s="4" t="s">
        <v>1683</v>
      </c>
      <c r="N23" s="17">
        <v>81.0</v>
      </c>
      <c r="O23" s="21">
        <v>8.1</v>
      </c>
      <c r="P23" s="22">
        <v>665521.0</v>
      </c>
      <c r="Q23" s="4" t="s">
        <v>1684</v>
      </c>
      <c r="R23" s="4" t="s">
        <v>34</v>
      </c>
      <c r="S23" s="24">
        <v>42494.0</v>
      </c>
      <c r="T23" s="23">
        <v>2.068223624E9</v>
      </c>
      <c r="U23" s="4" t="s">
        <v>600</v>
      </c>
      <c r="V23" s="25" t="s">
        <v>1685</v>
      </c>
      <c r="W23" s="4"/>
      <c r="X23" s="4"/>
      <c r="Y23" s="4"/>
      <c r="Z23" s="4" t="str">
        <f t="shared" si="2"/>
        <v>Action</v>
      </c>
      <c r="AA23" s="17" t="str">
        <f t="shared" si="3"/>
        <v>Harrison Ford</v>
      </c>
      <c r="AB23" s="4"/>
    </row>
    <row r="24" hidden="1">
      <c r="A24" s="20">
        <v>177.0</v>
      </c>
      <c r="B24" s="4" t="s">
        <v>1731</v>
      </c>
      <c r="C24" s="20">
        <v>2013.0</v>
      </c>
      <c r="D24" s="4" t="s">
        <v>1732</v>
      </c>
      <c r="E24" s="20">
        <v>153.0</v>
      </c>
      <c r="F24" s="4" t="s">
        <v>237</v>
      </c>
      <c r="G24" s="4" t="s">
        <v>348</v>
      </c>
      <c r="H24" s="4" t="s">
        <v>1733</v>
      </c>
      <c r="I24" s="4" t="s">
        <v>1734</v>
      </c>
      <c r="J24" s="4" t="s">
        <v>1735</v>
      </c>
      <c r="K24" s="4" t="s">
        <v>30</v>
      </c>
      <c r="L24" s="4" t="s">
        <v>31</v>
      </c>
      <c r="M24" s="4" t="s">
        <v>1736</v>
      </c>
      <c r="N24" s="17">
        <v>74.0</v>
      </c>
      <c r="O24" s="21">
        <v>8.1</v>
      </c>
      <c r="P24" s="22">
        <v>436571.0</v>
      </c>
      <c r="Q24" s="4" t="s">
        <v>1737</v>
      </c>
      <c r="R24" s="4" t="s">
        <v>34</v>
      </c>
      <c r="S24" s="4" t="s">
        <v>1738</v>
      </c>
      <c r="T24" s="23">
        <v>1.22126687E8</v>
      </c>
      <c r="U24" s="4" t="s">
        <v>213</v>
      </c>
      <c r="V24" s="25" t="s">
        <v>1739</v>
      </c>
      <c r="W24" s="4"/>
      <c r="X24" s="4"/>
      <c r="Y24" s="4"/>
      <c r="Z24" s="4" t="str">
        <f t="shared" si="2"/>
        <v>Crime</v>
      </c>
      <c r="AA24" s="17" t="str">
        <f t="shared" si="3"/>
        <v>Hugh Jackman</v>
      </c>
      <c r="AB24" s="4"/>
    </row>
    <row r="25" hidden="1">
      <c r="A25" s="20">
        <v>193.0</v>
      </c>
      <c r="B25" s="4" t="s">
        <v>1862</v>
      </c>
      <c r="C25" s="20">
        <v>2011.0</v>
      </c>
      <c r="D25" s="24">
        <v>40824.0</v>
      </c>
      <c r="E25" s="20">
        <v>146.0</v>
      </c>
      <c r="F25" s="13" t="s">
        <v>2334</v>
      </c>
      <c r="G25" s="4" t="s">
        <v>1402</v>
      </c>
      <c r="H25" s="4" t="s">
        <v>1863</v>
      </c>
      <c r="I25" s="4" t="s">
        <v>1864</v>
      </c>
      <c r="J25" s="4" t="s">
        <v>1865</v>
      </c>
      <c r="K25" s="4" t="s">
        <v>30</v>
      </c>
      <c r="L25" s="4" t="s">
        <v>1866</v>
      </c>
      <c r="M25" s="4" t="s">
        <v>1867</v>
      </c>
      <c r="N25" s="17">
        <v>62.0</v>
      </c>
      <c r="O25" s="21">
        <v>8.1</v>
      </c>
      <c r="P25" s="22">
        <v>344326.0</v>
      </c>
      <c r="Q25" s="4" t="s">
        <v>1868</v>
      </c>
      <c r="R25" s="4" t="s">
        <v>34</v>
      </c>
      <c r="S25" s="24">
        <v>40706.0</v>
      </c>
      <c r="T25" s="23">
        <v>2.16639112E8</v>
      </c>
      <c r="U25" s="4" t="s">
        <v>1869</v>
      </c>
      <c r="V25" s="25" t="s">
        <v>1870</v>
      </c>
      <c r="W25" s="4"/>
      <c r="X25" s="4"/>
      <c r="Y25" s="4"/>
      <c r="Z25" s="4" t="str">
        <f t="shared" si="2"/>
        <v>Drama</v>
      </c>
      <c r="AA25" s="17" t="str">
        <f t="shared" si="3"/>
        <v>Emma Stone</v>
      </c>
      <c r="AB25" s="4"/>
    </row>
    <row r="26" hidden="1">
      <c r="A26" s="20">
        <v>198.0</v>
      </c>
      <c r="B26" s="4" t="s">
        <v>1903</v>
      </c>
      <c r="C26" s="20">
        <v>2016.0</v>
      </c>
      <c r="D26" s="24">
        <v>42887.0</v>
      </c>
      <c r="E26" s="20">
        <v>118.0</v>
      </c>
      <c r="F26" s="4" t="s">
        <v>1150</v>
      </c>
      <c r="G26" s="4" t="s">
        <v>480</v>
      </c>
      <c r="H26" s="4" t="s">
        <v>1904</v>
      </c>
      <c r="I26" s="4" t="s">
        <v>1905</v>
      </c>
      <c r="J26" s="4" t="s">
        <v>1906</v>
      </c>
      <c r="K26" s="4" t="s">
        <v>1907</v>
      </c>
      <c r="L26" s="4" t="s">
        <v>1908</v>
      </c>
      <c r="M26" s="4" t="s">
        <v>1909</v>
      </c>
      <c r="N26" s="17">
        <v>69.0</v>
      </c>
      <c r="O26" s="21">
        <v>8.1</v>
      </c>
      <c r="P26" s="22">
        <v>113296.0</v>
      </c>
      <c r="Q26" s="4" t="s">
        <v>1910</v>
      </c>
      <c r="R26" s="4" t="s">
        <v>34</v>
      </c>
      <c r="S26" s="24">
        <v>43043.0</v>
      </c>
      <c r="T26" s="23">
        <v>1.40312928E8</v>
      </c>
      <c r="U26" s="4" t="s">
        <v>1911</v>
      </c>
      <c r="V26" s="25" t="s">
        <v>1912</v>
      </c>
      <c r="W26" s="4"/>
      <c r="X26" s="4"/>
      <c r="Y26" s="4"/>
      <c r="Z26" s="4" t="str">
        <f t="shared" si="2"/>
        <v>Biography</v>
      </c>
      <c r="AA26" s="17" t="str">
        <f t="shared" si="3"/>
        <v>Sunny Pawar</v>
      </c>
      <c r="AB26" s="4"/>
    </row>
    <row r="27" hidden="1">
      <c r="A27" s="20">
        <v>200.0</v>
      </c>
      <c r="B27" s="4" t="s">
        <v>1920</v>
      </c>
      <c r="C27" s="20">
        <v>2014.0</v>
      </c>
      <c r="D27" s="24">
        <v>41647.0</v>
      </c>
      <c r="E27" s="20">
        <v>121.0</v>
      </c>
      <c r="F27" s="4" t="s">
        <v>174</v>
      </c>
      <c r="G27" s="4" t="s">
        <v>670</v>
      </c>
      <c r="H27" s="4" t="s">
        <v>1921</v>
      </c>
      <c r="I27" s="4" t="s">
        <v>1922</v>
      </c>
      <c r="J27" s="4" t="s">
        <v>1923</v>
      </c>
      <c r="K27" s="4" t="s">
        <v>30</v>
      </c>
      <c r="L27" s="4" t="s">
        <v>69</v>
      </c>
      <c r="M27" s="4" t="s">
        <v>1924</v>
      </c>
      <c r="N27" s="17">
        <v>76.0</v>
      </c>
      <c r="O27" s="21">
        <v>8.1</v>
      </c>
      <c r="P27" s="22">
        <v>768444.0</v>
      </c>
      <c r="Q27" s="4" t="s">
        <v>1925</v>
      </c>
      <c r="R27" s="4" t="s">
        <v>34</v>
      </c>
      <c r="S27" s="24">
        <v>41894.0</v>
      </c>
      <c r="T27" s="23">
        <v>7.73350147E8</v>
      </c>
      <c r="U27" s="4" t="s">
        <v>600</v>
      </c>
      <c r="V27" s="25" t="s">
        <v>1926</v>
      </c>
      <c r="W27" s="4"/>
      <c r="X27" s="4"/>
      <c r="Y27" s="4"/>
      <c r="Z27" s="4" t="str">
        <f t="shared" si="2"/>
        <v>Action</v>
      </c>
      <c r="AA27" s="17" t="str">
        <f t="shared" si="3"/>
        <v>Chris Pratt</v>
      </c>
      <c r="AB27" s="4"/>
    </row>
    <row r="28" hidden="1">
      <c r="A28" s="20">
        <v>203.0</v>
      </c>
      <c r="B28" s="4" t="s">
        <v>1943</v>
      </c>
      <c r="C28" s="20">
        <v>2016.0</v>
      </c>
      <c r="D28" s="24">
        <v>42463.0</v>
      </c>
      <c r="E28" s="20">
        <v>108.0</v>
      </c>
      <c r="F28" s="4" t="s">
        <v>794</v>
      </c>
      <c r="G28" s="4" t="s">
        <v>695</v>
      </c>
      <c r="H28" s="4" t="s">
        <v>1944</v>
      </c>
      <c r="I28" s="4" t="s">
        <v>1945</v>
      </c>
      <c r="J28" s="4" t="s">
        <v>1946</v>
      </c>
      <c r="K28" s="4" t="s">
        <v>30</v>
      </c>
      <c r="L28" s="4" t="s">
        <v>31</v>
      </c>
      <c r="M28" s="4" t="s">
        <v>1947</v>
      </c>
      <c r="N28" s="17">
        <v>78.0</v>
      </c>
      <c r="O28" s="21">
        <v>8.1</v>
      </c>
      <c r="P28" s="22">
        <v>304299.0</v>
      </c>
      <c r="Q28" s="4" t="s">
        <v>1948</v>
      </c>
      <c r="R28" s="4" t="s">
        <v>34</v>
      </c>
      <c r="S28" s="24">
        <v>42557.0</v>
      </c>
      <c r="T28" s="23">
        <v>1.023798144E9</v>
      </c>
      <c r="U28" s="4" t="s">
        <v>1949</v>
      </c>
      <c r="V28" s="25" t="s">
        <v>1950</v>
      </c>
      <c r="W28" s="4"/>
      <c r="X28" s="4"/>
      <c r="Y28" s="4"/>
      <c r="Z28" s="4" t="str">
        <f t="shared" si="2"/>
        <v>Animation</v>
      </c>
      <c r="AA28" s="17" t="str">
        <f t="shared" si="3"/>
        <v>Ginnifer Goodwin</v>
      </c>
      <c r="AB28" s="4"/>
    </row>
    <row r="29" hidden="1">
      <c r="A29" s="20">
        <v>204.0</v>
      </c>
      <c r="B29" s="4" t="s">
        <v>1951</v>
      </c>
      <c r="C29" s="20">
        <v>2017.0</v>
      </c>
      <c r="D29" s="24">
        <v>42860.0</v>
      </c>
      <c r="E29" s="20">
        <v>136.0</v>
      </c>
      <c r="F29" s="4" t="s">
        <v>174</v>
      </c>
      <c r="G29" s="4" t="s">
        <v>670</v>
      </c>
      <c r="H29" s="4" t="s">
        <v>1952</v>
      </c>
      <c r="I29" s="4" t="s">
        <v>1922</v>
      </c>
      <c r="J29" s="4" t="s">
        <v>1953</v>
      </c>
      <c r="K29" s="4" t="s">
        <v>30</v>
      </c>
      <c r="L29" s="4" t="s">
        <v>31</v>
      </c>
      <c r="M29" s="4"/>
      <c r="N29" s="17">
        <v>67.0</v>
      </c>
      <c r="O29" s="21">
        <v>8.1</v>
      </c>
      <c r="P29" s="22">
        <v>175272.0</v>
      </c>
      <c r="Q29" s="4" t="s">
        <v>1954</v>
      </c>
      <c r="R29" s="4" t="s">
        <v>34</v>
      </c>
      <c r="S29" s="4"/>
      <c r="T29" s="23">
        <v>8.63756051E8</v>
      </c>
      <c r="U29" s="4" t="s">
        <v>600</v>
      </c>
      <c r="V29" s="25" t="s">
        <v>1955</v>
      </c>
      <c r="W29" s="4"/>
      <c r="X29" s="4"/>
      <c r="Y29" s="4"/>
      <c r="Z29" s="4" t="str">
        <f t="shared" si="2"/>
        <v>Action</v>
      </c>
      <c r="AA29" s="17" t="str">
        <f t="shared" si="3"/>
        <v>Chris Pratt</v>
      </c>
      <c r="AB29" s="4"/>
    </row>
    <row r="30" hidden="1">
      <c r="A30" s="20">
        <v>207.0</v>
      </c>
      <c r="B30" s="4" t="s">
        <v>1973</v>
      </c>
      <c r="C30" s="20">
        <v>2014.0</v>
      </c>
      <c r="D30" s="4" t="s">
        <v>1974</v>
      </c>
      <c r="E30" s="20">
        <v>114.0</v>
      </c>
      <c r="F30" s="4" t="s">
        <v>1975</v>
      </c>
      <c r="G30" s="4" t="s">
        <v>993</v>
      </c>
      <c r="H30" s="4" t="s">
        <v>1976</v>
      </c>
      <c r="I30" s="4" t="s">
        <v>1977</v>
      </c>
      <c r="J30" s="4" t="s">
        <v>1978</v>
      </c>
      <c r="K30" s="4" t="s">
        <v>576</v>
      </c>
      <c r="L30" s="4" t="s">
        <v>524</v>
      </c>
      <c r="M30" s="4" t="s">
        <v>1979</v>
      </c>
      <c r="N30" s="17">
        <v>73.0</v>
      </c>
      <c r="O30" s="21">
        <v>8.1</v>
      </c>
      <c r="P30" s="22">
        <v>535118.0</v>
      </c>
      <c r="Q30" s="4" t="s">
        <v>1980</v>
      </c>
      <c r="R30" s="4" t="s">
        <v>34</v>
      </c>
      <c r="S30" s="4" t="s">
        <v>313</v>
      </c>
      <c r="T30" s="23">
        <v>2.33555708E8</v>
      </c>
      <c r="U30" s="4" t="s">
        <v>845</v>
      </c>
      <c r="V30" s="25" t="s">
        <v>1981</v>
      </c>
      <c r="W30" s="4"/>
      <c r="X30" s="4"/>
      <c r="Y30" s="4"/>
      <c r="Z30" s="4" t="str">
        <f t="shared" si="2"/>
        <v>Biography</v>
      </c>
      <c r="AA30" s="17" t="str">
        <f t="shared" si="3"/>
        <v>Benedict Cumberbatch</v>
      </c>
      <c r="AB30" s="4"/>
    </row>
    <row r="31" hidden="1">
      <c r="A31" s="20">
        <v>220.0</v>
      </c>
      <c r="B31" s="4" t="s">
        <v>2070</v>
      </c>
      <c r="C31" s="20">
        <v>2012.0</v>
      </c>
      <c r="D31" s="24">
        <v>41004.0</v>
      </c>
      <c r="E31" s="20">
        <v>143.0</v>
      </c>
      <c r="F31" s="4" t="s">
        <v>216</v>
      </c>
      <c r="G31" s="4" t="s">
        <v>827</v>
      </c>
      <c r="H31" s="4" t="s">
        <v>2071</v>
      </c>
      <c r="I31" s="4" t="s">
        <v>2072</v>
      </c>
      <c r="J31" s="4" t="s">
        <v>2073</v>
      </c>
      <c r="K31" s="4" t="s">
        <v>2074</v>
      </c>
      <c r="L31" s="4" t="s">
        <v>31</v>
      </c>
      <c r="M31" s="4" t="s">
        <v>2075</v>
      </c>
      <c r="N31" s="17">
        <v>69.0</v>
      </c>
      <c r="O31" s="21">
        <v>8.1</v>
      </c>
      <c r="P31" s="22">
        <v>1051143.0</v>
      </c>
      <c r="Q31" s="4" t="s">
        <v>2076</v>
      </c>
      <c r="R31" s="4" t="s">
        <v>34</v>
      </c>
      <c r="S31" s="4" t="s">
        <v>2077</v>
      </c>
      <c r="T31" s="23">
        <v>1.518812988E9</v>
      </c>
      <c r="U31" s="4" t="s">
        <v>600</v>
      </c>
      <c r="V31" s="25" t="s">
        <v>2078</v>
      </c>
      <c r="W31" s="4"/>
      <c r="X31" s="4"/>
      <c r="Y31" s="4"/>
      <c r="Z31" s="4" t="str">
        <f t="shared" si="2"/>
        <v>Action</v>
      </c>
      <c r="AA31" s="17" t="str">
        <f t="shared" si="3"/>
        <v>Robert Downey Jr.</v>
      </c>
      <c r="AB31" s="4"/>
    </row>
    <row r="32" hidden="1">
      <c r="A32" s="20">
        <v>223.0</v>
      </c>
      <c r="B32" s="4" t="s">
        <v>2095</v>
      </c>
      <c r="C32" s="20">
        <v>2015.0</v>
      </c>
      <c r="D32" s="24">
        <v>42045.0</v>
      </c>
      <c r="E32" s="20">
        <v>144.0</v>
      </c>
      <c r="F32" s="4" t="s">
        <v>306</v>
      </c>
      <c r="G32" s="4" t="s">
        <v>446</v>
      </c>
      <c r="H32" s="4" t="s">
        <v>2096</v>
      </c>
      <c r="I32" s="4" t="s">
        <v>2097</v>
      </c>
      <c r="J32" s="4" t="s">
        <v>2098</v>
      </c>
      <c r="K32" s="4" t="s">
        <v>68</v>
      </c>
      <c r="L32" s="4" t="s">
        <v>69</v>
      </c>
      <c r="M32" s="4" t="s">
        <v>2099</v>
      </c>
      <c r="N32" s="17">
        <v>80.0</v>
      </c>
      <c r="O32" s="21">
        <v>8.0</v>
      </c>
      <c r="P32" s="22">
        <v>560864.0</v>
      </c>
      <c r="Q32" s="4" t="s">
        <v>2100</v>
      </c>
      <c r="R32" s="4" t="s">
        <v>34</v>
      </c>
      <c r="S32" s="24">
        <v>42705.0</v>
      </c>
      <c r="T32" s="23">
        <v>6.3016189E8</v>
      </c>
      <c r="U32" s="4" t="s">
        <v>135</v>
      </c>
      <c r="V32" s="25" t="s">
        <v>2101</v>
      </c>
      <c r="W32" s="4"/>
      <c r="X32" s="4"/>
      <c r="Y32" s="4"/>
      <c r="Z32" s="4" t="str">
        <f t="shared" si="2"/>
        <v>Adventure</v>
      </c>
      <c r="AA32" s="17" t="str">
        <f t="shared" si="3"/>
        <v>Matt Damon</v>
      </c>
      <c r="AB32" s="4"/>
    </row>
    <row r="33" hidden="1">
      <c r="A33" s="20">
        <v>238.0</v>
      </c>
      <c r="B33" s="4" t="s">
        <v>2214</v>
      </c>
      <c r="C33" s="20">
        <v>2015.0</v>
      </c>
      <c r="D33" s="24">
        <v>42583.0</v>
      </c>
      <c r="E33" s="20">
        <v>156.0</v>
      </c>
      <c r="F33" s="4" t="s">
        <v>1936</v>
      </c>
      <c r="G33" s="4" t="s">
        <v>60</v>
      </c>
      <c r="H33" s="4" t="s">
        <v>2215</v>
      </c>
      <c r="I33" s="4" t="s">
        <v>2216</v>
      </c>
      <c r="J33" s="4" t="s">
        <v>2217</v>
      </c>
      <c r="K33" s="4" t="s">
        <v>2218</v>
      </c>
      <c r="L33" s="4" t="s">
        <v>2219</v>
      </c>
      <c r="M33" s="4" t="s">
        <v>2220</v>
      </c>
      <c r="N33" s="17">
        <v>76.0</v>
      </c>
      <c r="O33" s="21">
        <v>8.0</v>
      </c>
      <c r="P33" s="22">
        <v>504647.0</v>
      </c>
      <c r="Q33" s="4" t="s">
        <v>2221</v>
      </c>
      <c r="R33" s="4" t="s">
        <v>34</v>
      </c>
      <c r="S33" s="4" t="s">
        <v>2222</v>
      </c>
      <c r="T33" s="23">
        <v>5.32950503E8</v>
      </c>
      <c r="U33" s="4" t="s">
        <v>135</v>
      </c>
      <c r="V33" s="25" t="s">
        <v>2223</v>
      </c>
      <c r="W33" s="4"/>
      <c r="X33" s="4"/>
      <c r="Y33" s="4"/>
      <c r="Z33" s="4" t="str">
        <f t="shared" si="2"/>
        <v>Adventure</v>
      </c>
      <c r="AA33" s="17" t="str">
        <f t="shared" si="3"/>
        <v>Leonardo DiCaprio</v>
      </c>
      <c r="AB33" s="4"/>
    </row>
    <row r="34" hidden="1">
      <c r="A34" s="20">
        <v>241.0</v>
      </c>
      <c r="B34" s="4" t="s">
        <v>2243</v>
      </c>
      <c r="C34" s="20">
        <v>2016.0</v>
      </c>
      <c r="D34" s="24">
        <v>42706.0</v>
      </c>
      <c r="E34" s="20">
        <v>108.0</v>
      </c>
      <c r="F34" s="4" t="s">
        <v>1063</v>
      </c>
      <c r="G34" s="4" t="s">
        <v>1460</v>
      </c>
      <c r="H34" s="4" t="s">
        <v>2244</v>
      </c>
      <c r="I34" s="4" t="s">
        <v>2245</v>
      </c>
      <c r="J34" s="4" t="s">
        <v>2246</v>
      </c>
      <c r="K34" s="4" t="s">
        <v>30</v>
      </c>
      <c r="L34" s="4" t="s">
        <v>31</v>
      </c>
      <c r="M34" s="4" t="s">
        <v>2247</v>
      </c>
      <c r="N34" s="17">
        <v>65.0</v>
      </c>
      <c r="O34" s="21">
        <v>8.0</v>
      </c>
      <c r="P34" s="22">
        <v>644281.0</v>
      </c>
      <c r="Q34" s="4" t="s">
        <v>2248</v>
      </c>
      <c r="R34" s="4" t="s">
        <v>34</v>
      </c>
      <c r="S34" s="24">
        <v>42648.0</v>
      </c>
      <c r="T34" s="23">
        <v>7.83112979E8</v>
      </c>
      <c r="U34" s="4" t="s">
        <v>135</v>
      </c>
      <c r="V34" s="25" t="s">
        <v>2249</v>
      </c>
      <c r="W34" s="4"/>
      <c r="X34" s="4"/>
      <c r="Y34" s="4"/>
      <c r="Z34" s="4" t="str">
        <f t="shared" si="2"/>
        <v>Action</v>
      </c>
      <c r="AA34" s="17" t="str">
        <f t="shared" si="3"/>
        <v>Ryan Reynolds</v>
      </c>
      <c r="AB34" s="4"/>
    </row>
    <row r="35" hidden="1">
      <c r="A35" s="20">
        <v>247.0</v>
      </c>
      <c r="B35" s="4" t="s">
        <v>2288</v>
      </c>
      <c r="C35" s="20">
        <v>2013.0</v>
      </c>
      <c r="D35" s="4" t="s">
        <v>2289</v>
      </c>
      <c r="E35" s="20">
        <v>96.0</v>
      </c>
      <c r="F35" s="13" t="s">
        <v>2334</v>
      </c>
      <c r="G35" s="4" t="s">
        <v>359</v>
      </c>
      <c r="H35" s="4" t="s">
        <v>359</v>
      </c>
      <c r="I35" s="4" t="s">
        <v>2290</v>
      </c>
      <c r="J35" s="4" t="s">
        <v>2291</v>
      </c>
      <c r="K35" s="4" t="s">
        <v>30</v>
      </c>
      <c r="L35" s="4" t="s">
        <v>31</v>
      </c>
      <c r="M35" s="4" t="s">
        <v>2292</v>
      </c>
      <c r="N35" s="17">
        <v>82.0</v>
      </c>
      <c r="O35" s="21">
        <v>8.0</v>
      </c>
      <c r="P35" s="22">
        <v>62348.0</v>
      </c>
      <c r="Q35" s="4" t="s">
        <v>2293</v>
      </c>
      <c r="R35" s="4" t="s">
        <v>34</v>
      </c>
      <c r="S35" s="4" t="s">
        <v>2294</v>
      </c>
      <c r="T35" s="23">
        <v>1013100.0</v>
      </c>
      <c r="U35" s="4" t="s">
        <v>2295</v>
      </c>
      <c r="V35" s="25" t="s">
        <v>2296</v>
      </c>
      <c r="W35" s="4"/>
      <c r="X35" s="4"/>
      <c r="Y35" s="4"/>
      <c r="Z35" s="4" t="str">
        <f t="shared" si="2"/>
        <v>Drama</v>
      </c>
      <c r="AA35" s="17" t="str">
        <f t="shared" si="3"/>
        <v>Brie Larson</v>
      </c>
      <c r="AB35" s="4"/>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A$1:$AA$1000">
    <filterColumn colId="0">
      <customFilters>
        <customFilter val="Harrison Ford"/>
      </customFilters>
    </filterColumn>
  </autoFilter>
  <conditionalFormatting sqref="Z35:AB35">
    <cfRule type="expression" dxfId="4" priority="1">
      <formula>"don't repeat"</formula>
    </cfRule>
  </conditionalFormatting>
  <conditionalFormatting sqref="Z34:AB34">
    <cfRule type="expression" dxfId="4" priority="2">
      <formula>"don't repeat"</formula>
    </cfRule>
  </conditionalFormatting>
  <conditionalFormatting sqref="Z33:AB33">
    <cfRule type="expression" dxfId="4" priority="3">
      <formula>"don't repeat"</formula>
    </cfRule>
  </conditionalFormatting>
  <conditionalFormatting sqref="Z32:AB32">
    <cfRule type="expression" dxfId="4" priority="4">
      <formula>"don't repeat"</formula>
    </cfRule>
  </conditionalFormatting>
  <conditionalFormatting sqref="Z31:AB31">
    <cfRule type="expression" dxfId="4" priority="5">
      <formula>"don't repeat"</formula>
    </cfRule>
  </conditionalFormatting>
  <conditionalFormatting sqref="Z30:AB30">
    <cfRule type="expression" dxfId="4" priority="6">
      <formula>"don't repeat"</formula>
    </cfRule>
  </conditionalFormatting>
  <conditionalFormatting sqref="Z28:AB29">
    <cfRule type="expression" dxfId="4" priority="7">
      <formula>"don't repeat"</formula>
    </cfRule>
  </conditionalFormatting>
  <conditionalFormatting sqref="Z27:AB27">
    <cfRule type="expression" dxfId="4" priority="8">
      <formula>"don't repeat"</formula>
    </cfRule>
  </conditionalFormatting>
  <conditionalFormatting sqref="Z26:AB26">
    <cfRule type="expression" dxfId="4" priority="9">
      <formula>"don't repeat"</formula>
    </cfRule>
  </conditionalFormatting>
  <conditionalFormatting sqref="Z25:AB25">
    <cfRule type="expression" dxfId="4" priority="10">
      <formula>"don't repeat"</formula>
    </cfRule>
  </conditionalFormatting>
  <conditionalFormatting sqref="Z24:AB24">
    <cfRule type="expression" dxfId="4" priority="11">
      <formula>"don't repeat"</formula>
    </cfRule>
  </conditionalFormatting>
  <conditionalFormatting sqref="Z22:AB23">
    <cfRule type="expression" dxfId="4" priority="12">
      <formula>"don't repeat"</formula>
    </cfRule>
  </conditionalFormatting>
  <conditionalFormatting sqref="Z21:AB21">
    <cfRule type="expression" dxfId="4" priority="13">
      <formula>"don't repeat"</formula>
    </cfRule>
  </conditionalFormatting>
  <conditionalFormatting sqref="Z18:AB20">
    <cfRule type="expression" dxfId="4" priority="14">
      <formula>"don't repeat"</formula>
    </cfRule>
  </conditionalFormatting>
  <conditionalFormatting sqref="Z17:AB17">
    <cfRule type="expression" dxfId="4" priority="15">
      <formula>"don't repeat"</formula>
    </cfRule>
  </conditionalFormatting>
  <conditionalFormatting sqref="Z16:AB16">
    <cfRule type="expression" dxfId="4" priority="16">
      <formula>"don't repeat"</formula>
    </cfRule>
  </conditionalFormatting>
  <conditionalFormatting sqref="Z15:AB15">
    <cfRule type="expression" dxfId="4" priority="17">
      <formula>"don't repeat"</formula>
    </cfRule>
  </conditionalFormatting>
  <conditionalFormatting sqref="Z14:AB14">
    <cfRule type="expression" dxfId="4" priority="18">
      <formula>"don't repeat"</formula>
    </cfRule>
  </conditionalFormatting>
  <conditionalFormatting sqref="Z13:AB13">
    <cfRule type="expression" dxfId="4" priority="19">
      <formula>"don't repeat"</formula>
    </cfRule>
  </conditionalFormatting>
  <conditionalFormatting sqref="Z12:AB12">
    <cfRule type="expression" dxfId="4" priority="20">
      <formula>"don't repeat"</formula>
    </cfRule>
  </conditionalFormatting>
  <conditionalFormatting sqref="Z11:AB11">
    <cfRule type="expression" dxfId="4" priority="21">
      <formula>"don't repeat"</formula>
    </cfRule>
  </conditionalFormatting>
  <conditionalFormatting sqref="Z8:AB10">
    <cfRule type="expression" dxfId="4" priority="22">
      <formula>"don't repeat"</formula>
    </cfRule>
  </conditionalFormatting>
  <conditionalFormatting sqref="Z7:AB7">
    <cfRule type="expression" dxfId="4" priority="23">
      <formula>"don't repeat"</formula>
    </cfRule>
  </conditionalFormatting>
  <conditionalFormatting sqref="Z6:AB6">
    <cfRule type="expression" dxfId="4" priority="24">
      <formula>"don't repeat"</formula>
    </cfRule>
  </conditionalFormatting>
  <conditionalFormatting sqref="Z5:AB5">
    <cfRule type="expression" dxfId="4" priority="25">
      <formula>"don't repeat"</formula>
    </cfRule>
  </conditionalFormatting>
  <conditionalFormatting sqref="Z4:AB4">
    <cfRule type="expression" dxfId="4" priority="26">
      <formula>"don't repeat"</formula>
    </cfRule>
  </conditionalFormatting>
  <conditionalFormatting sqref="Z3:AB3">
    <cfRule type="expression" dxfId="4" priority="27">
      <formula>"don't repeat"</formula>
    </cfRule>
  </conditionalFormatting>
  <conditionalFormatting sqref="Z2 AA2:AA35 AB2">
    <cfRule type="expression" dxfId="4" priority="28">
      <formula>"don't repeat"</formula>
    </cfRule>
  </conditionalFormatting>
  <conditionalFormatting sqref="Z1:AB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0" t="s">
        <v>2339</v>
      </c>
      <c r="D1" s="50" t="s">
        <v>2340</v>
      </c>
      <c r="F1" s="50" t="s">
        <v>2341</v>
      </c>
    </row>
    <row r="2">
      <c r="B2" s="23">
        <v>3.92000694E8</v>
      </c>
      <c r="D2" s="23">
        <v>6.1917995E8</v>
      </c>
      <c r="F2" s="23">
        <v>2.068223624E9</v>
      </c>
    </row>
    <row r="3">
      <c r="B3" s="23">
        <v>5.32950503E8</v>
      </c>
      <c r="D3" s="23">
        <v>1.22126687E8</v>
      </c>
    </row>
    <row r="5">
      <c r="A5" s="19" t="s">
        <v>2342</v>
      </c>
      <c r="B5" s="27">
        <f>Sum(B2,B3)</f>
        <v>924951197</v>
      </c>
      <c r="D5" s="27">
        <f>Sum(D2,D3)</f>
        <v>741306637</v>
      </c>
      <c r="F5" s="27">
        <f>Sum(F2,F3)</f>
        <v>2068223624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3.13"/>
    <col customWidth="1" min="14" max="14" width="8.75"/>
    <col customWidth="1" min="15" max="15" width="9.38"/>
    <col customWidth="1" min="16" max="16" width="8.75"/>
    <col customWidth="1" min="17" max="17" width="8.38"/>
    <col customWidth="1" min="18" max="18" width="5.5"/>
  </cols>
  <sheetData>
    <row r="1">
      <c r="A1" s="18" t="s">
        <v>2324</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44">
        <f>COUNTA(X2:X156)</f>
        <v>16</v>
      </c>
      <c r="X1" s="18" t="s">
        <v>6</v>
      </c>
      <c r="Y1" s="18" t="s">
        <v>22</v>
      </c>
      <c r="Z1" s="18" t="s">
        <v>2325</v>
      </c>
      <c r="AA1" s="49" t="s">
        <v>2343</v>
      </c>
      <c r="AB1" s="49" t="s">
        <v>2344</v>
      </c>
    </row>
    <row r="2">
      <c r="A2" s="20">
        <v>26.0</v>
      </c>
      <c r="B2" s="4" t="s">
        <v>305</v>
      </c>
      <c r="C2" s="20">
        <v>2014.0</v>
      </c>
      <c r="D2" s="24">
        <v>41831.0</v>
      </c>
      <c r="E2" s="20">
        <v>169.0</v>
      </c>
      <c r="F2" s="4" t="s">
        <v>306</v>
      </c>
      <c r="G2" s="4" t="s">
        <v>64</v>
      </c>
      <c r="H2" s="4" t="s">
        <v>307</v>
      </c>
      <c r="I2" s="4" t="s">
        <v>308</v>
      </c>
      <c r="J2" s="4" t="s">
        <v>309</v>
      </c>
      <c r="K2" s="4" t="s">
        <v>30</v>
      </c>
      <c r="L2" s="4" t="s">
        <v>310</v>
      </c>
      <c r="M2" s="4" t="s">
        <v>311</v>
      </c>
      <c r="N2" s="17">
        <v>74.0</v>
      </c>
      <c r="O2" s="21">
        <v>8.6</v>
      </c>
      <c r="P2" s="22">
        <v>1057411.0</v>
      </c>
      <c r="Q2" s="4" t="s">
        <v>312</v>
      </c>
      <c r="R2" s="4" t="s">
        <v>34</v>
      </c>
      <c r="S2" s="4" t="s">
        <v>313</v>
      </c>
      <c r="T2" s="23">
        <v>6.77471339E8</v>
      </c>
      <c r="U2" s="4" t="s">
        <v>47</v>
      </c>
      <c r="V2" s="25" t="s">
        <v>314</v>
      </c>
      <c r="W2" s="4"/>
      <c r="X2" s="4" t="s">
        <v>315</v>
      </c>
      <c r="Y2" s="17">
        <f t="shared" ref="Y2:Y17" si="1">COUNTIF($G$2:$G$251,X2)</f>
        <v>0</v>
      </c>
      <c r="Z2" s="17" t="str">
        <f t="shared" ref="Z2:Z35" si="2"> LEFT(F2,Find(",",F2)-1)</f>
        <v>Adventure</v>
      </c>
      <c r="AA2" s="21">
        <f>AVERAGE(O2,O19,O22,O32,O33)</f>
        <v>8.16</v>
      </c>
      <c r="AB2" s="23">
        <f>AVERAGE(T2,T19,T22,T32,T33)</f>
        <v>671206253.4</v>
      </c>
    </row>
    <row r="3" hidden="1">
      <c r="A3" s="20">
        <v>36.0</v>
      </c>
      <c r="B3" s="4" t="s">
        <v>412</v>
      </c>
      <c r="C3" s="20">
        <v>2014.0</v>
      </c>
      <c r="D3" s="4" t="s">
        <v>413</v>
      </c>
      <c r="E3" s="20">
        <v>107.0</v>
      </c>
      <c r="F3" s="4" t="s">
        <v>414</v>
      </c>
      <c r="G3" s="4" t="s">
        <v>255</v>
      </c>
      <c r="H3" s="4" t="s">
        <v>255</v>
      </c>
      <c r="I3" s="4" t="s">
        <v>415</v>
      </c>
      <c r="J3" s="4" t="s">
        <v>416</v>
      </c>
      <c r="K3" s="4" t="s">
        <v>30</v>
      </c>
      <c r="L3" s="4" t="s">
        <v>31</v>
      </c>
      <c r="M3" s="4" t="s">
        <v>417</v>
      </c>
      <c r="N3" s="17">
        <v>88.0</v>
      </c>
      <c r="O3" s="21">
        <v>8.5</v>
      </c>
      <c r="P3" s="22">
        <v>485079.0</v>
      </c>
      <c r="Q3" s="4" t="s">
        <v>418</v>
      </c>
      <c r="R3" s="4" t="s">
        <v>34</v>
      </c>
      <c r="S3" s="4" t="s">
        <v>419</v>
      </c>
      <c r="T3" s="23">
        <v>4.9300298E7</v>
      </c>
      <c r="U3" s="4" t="s">
        <v>420</v>
      </c>
      <c r="V3" s="25" t="s">
        <v>421</v>
      </c>
      <c r="W3" s="4"/>
      <c r="X3" s="4" t="s">
        <v>247</v>
      </c>
      <c r="Y3" s="17">
        <f t="shared" si="1"/>
        <v>0</v>
      </c>
      <c r="Z3" s="17" t="str">
        <f t="shared" si="2"/>
        <v>Drama</v>
      </c>
      <c r="AA3" s="17"/>
      <c r="AB3" s="17"/>
    </row>
    <row r="4" hidden="1">
      <c r="A4" s="20">
        <v>49.0</v>
      </c>
      <c r="B4" s="4" t="s">
        <v>550</v>
      </c>
      <c r="C4" s="20">
        <v>2012.0</v>
      </c>
      <c r="D4" s="4" t="s">
        <v>551</v>
      </c>
      <c r="E4" s="20">
        <v>165.0</v>
      </c>
      <c r="F4" s="4" t="s">
        <v>552</v>
      </c>
      <c r="G4" s="4" t="s">
        <v>115</v>
      </c>
      <c r="H4" s="4" t="s">
        <v>115</v>
      </c>
      <c r="I4" s="4" t="s">
        <v>553</v>
      </c>
      <c r="J4" s="4" t="s">
        <v>554</v>
      </c>
      <c r="K4" s="4" t="s">
        <v>555</v>
      </c>
      <c r="L4" s="4" t="s">
        <v>31</v>
      </c>
      <c r="M4" s="4" t="s">
        <v>556</v>
      </c>
      <c r="N4" s="17">
        <v>81.0</v>
      </c>
      <c r="O4" s="21">
        <v>8.4</v>
      </c>
      <c r="P4" s="22">
        <v>1047465.0</v>
      </c>
      <c r="Q4" s="4" t="s">
        <v>557</v>
      </c>
      <c r="R4" s="4" t="s">
        <v>34</v>
      </c>
      <c r="S4" s="4" t="s">
        <v>558</v>
      </c>
      <c r="T4" s="23">
        <v>4.25368238E8</v>
      </c>
      <c r="U4" s="4" t="s">
        <v>559</v>
      </c>
      <c r="V4" s="25" t="s">
        <v>560</v>
      </c>
      <c r="W4" s="4"/>
      <c r="X4" s="4" t="s">
        <v>561</v>
      </c>
      <c r="Y4" s="17">
        <f t="shared" si="1"/>
        <v>0</v>
      </c>
      <c r="Z4" s="17" t="str">
        <f t="shared" si="2"/>
        <v>Drama</v>
      </c>
      <c r="AA4" s="17"/>
      <c r="AB4" s="17"/>
    </row>
    <row r="5" hidden="1">
      <c r="A5" s="20">
        <v>52.0</v>
      </c>
      <c r="B5" s="4" t="s">
        <v>581</v>
      </c>
      <c r="C5" s="20">
        <v>2012.0</v>
      </c>
      <c r="D5" s="4" t="s">
        <v>582</v>
      </c>
      <c r="E5" s="20">
        <v>164.0</v>
      </c>
      <c r="F5" s="4" t="s">
        <v>583</v>
      </c>
      <c r="G5" s="4" t="s">
        <v>64</v>
      </c>
      <c r="H5" s="4" t="s">
        <v>65</v>
      </c>
      <c r="I5" s="4" t="s">
        <v>584</v>
      </c>
      <c r="J5" s="4" t="s">
        <v>585</v>
      </c>
      <c r="K5" s="4" t="s">
        <v>586</v>
      </c>
      <c r="L5" s="4" t="s">
        <v>524</v>
      </c>
      <c r="M5" s="4" t="s">
        <v>587</v>
      </c>
      <c r="N5" s="17">
        <v>78.0</v>
      </c>
      <c r="O5" s="21">
        <v>8.5</v>
      </c>
      <c r="P5" s="22">
        <v>1228378.0</v>
      </c>
      <c r="Q5" s="4" t="s">
        <v>588</v>
      </c>
      <c r="R5" s="4" t="s">
        <v>34</v>
      </c>
      <c r="S5" s="24">
        <v>40980.0</v>
      </c>
      <c r="T5" s="23">
        <v>1.081041287E9</v>
      </c>
      <c r="U5" s="4" t="s">
        <v>180</v>
      </c>
      <c r="V5" s="25" t="s">
        <v>589</v>
      </c>
      <c r="W5" s="4"/>
      <c r="X5" s="4" t="s">
        <v>590</v>
      </c>
      <c r="Y5" s="17">
        <f t="shared" si="1"/>
        <v>0</v>
      </c>
      <c r="Z5" s="17" t="str">
        <f t="shared" si="2"/>
        <v>Action</v>
      </c>
      <c r="AA5" s="17"/>
      <c r="AB5" s="17"/>
    </row>
    <row r="6" hidden="1">
      <c r="A6" s="20">
        <v>77.0</v>
      </c>
      <c r="B6" s="4" t="s">
        <v>819</v>
      </c>
      <c r="C6" s="20">
        <v>2017.0</v>
      </c>
      <c r="D6" s="4" t="s">
        <v>820</v>
      </c>
      <c r="E6" s="20">
        <v>113.0</v>
      </c>
      <c r="F6" s="4" t="s">
        <v>821</v>
      </c>
      <c r="G6" s="4" t="s">
        <v>367</v>
      </c>
      <c r="H6" s="4" t="s">
        <v>367</v>
      </c>
      <c r="I6" s="4" t="s">
        <v>822</v>
      </c>
      <c r="J6" s="4" t="s">
        <v>823</v>
      </c>
      <c r="K6" s="4" t="s">
        <v>30</v>
      </c>
      <c r="L6" s="4" t="s">
        <v>524</v>
      </c>
      <c r="M6" s="4" t="s">
        <v>824</v>
      </c>
      <c r="N6" s="17">
        <v>83.0</v>
      </c>
      <c r="O6" s="21">
        <v>8.5</v>
      </c>
      <c r="P6" s="22">
        <v>2872.0</v>
      </c>
      <c r="Q6" s="4" t="s">
        <v>825</v>
      </c>
      <c r="R6" s="4" t="s">
        <v>34</v>
      </c>
      <c r="S6" s="4"/>
      <c r="T6" s="23">
        <v>2.26945087E8</v>
      </c>
      <c r="U6" s="4" t="s">
        <v>539</v>
      </c>
      <c r="V6" s="25" t="s">
        <v>826</v>
      </c>
      <c r="W6" s="4"/>
      <c r="X6" s="4" t="s">
        <v>827</v>
      </c>
      <c r="Y6" s="17">
        <f t="shared" si="1"/>
        <v>1</v>
      </c>
      <c r="Z6" s="17" t="str">
        <f t="shared" si="2"/>
        <v>Action</v>
      </c>
      <c r="AA6" s="17"/>
      <c r="AB6" s="17"/>
    </row>
    <row r="7" hidden="1">
      <c r="A7" s="20">
        <v>104.0</v>
      </c>
      <c r="B7" s="4" t="s">
        <v>1072</v>
      </c>
      <c r="C7" s="20">
        <v>2015.0</v>
      </c>
      <c r="D7" s="4" t="s">
        <v>1073</v>
      </c>
      <c r="E7" s="20">
        <v>95.0</v>
      </c>
      <c r="F7" s="4" t="s">
        <v>794</v>
      </c>
      <c r="G7" s="4" t="s">
        <v>1074</v>
      </c>
      <c r="H7" s="4" t="s">
        <v>1075</v>
      </c>
      <c r="I7" s="4" t="s">
        <v>1076</v>
      </c>
      <c r="J7" s="4" t="s">
        <v>1077</v>
      </c>
      <c r="K7" s="4" t="s">
        <v>30</v>
      </c>
      <c r="L7" s="4" t="s">
        <v>31</v>
      </c>
      <c r="M7" s="4" t="s">
        <v>1078</v>
      </c>
      <c r="N7" s="17">
        <v>94.0</v>
      </c>
      <c r="O7" s="21">
        <v>8.2</v>
      </c>
      <c r="P7" s="22">
        <v>421211.0</v>
      </c>
      <c r="Q7" s="4" t="s">
        <v>1079</v>
      </c>
      <c r="R7" s="4" t="s">
        <v>34</v>
      </c>
      <c r="S7" s="24">
        <v>42074.0</v>
      </c>
      <c r="T7" s="23">
        <v>8.57611174E8</v>
      </c>
      <c r="U7" s="4" t="s">
        <v>1080</v>
      </c>
      <c r="V7" s="25" t="s">
        <v>1081</v>
      </c>
      <c r="W7" s="4"/>
      <c r="X7" s="4" t="s">
        <v>1074</v>
      </c>
      <c r="Y7" s="17">
        <f t="shared" si="1"/>
        <v>1</v>
      </c>
      <c r="Z7" s="17" t="str">
        <f t="shared" si="2"/>
        <v>Animation</v>
      </c>
      <c r="AA7" s="17"/>
      <c r="AB7" s="17"/>
    </row>
    <row r="8" hidden="1">
      <c r="A8" s="20">
        <v>106.0</v>
      </c>
      <c r="B8" s="4" t="s">
        <v>1091</v>
      </c>
      <c r="C8" s="20">
        <v>2015.0</v>
      </c>
      <c r="D8" s="4" t="s">
        <v>1092</v>
      </c>
      <c r="E8" s="20">
        <v>118.0</v>
      </c>
      <c r="F8" s="13" t="s">
        <v>2334</v>
      </c>
      <c r="G8" s="4" t="s">
        <v>872</v>
      </c>
      <c r="H8" s="4" t="s">
        <v>1093</v>
      </c>
      <c r="I8" s="4" t="s">
        <v>1094</v>
      </c>
      <c r="J8" s="4" t="s">
        <v>1095</v>
      </c>
      <c r="K8" s="4" t="s">
        <v>30</v>
      </c>
      <c r="L8" s="4" t="s">
        <v>1096</v>
      </c>
      <c r="M8" s="4" t="s">
        <v>1097</v>
      </c>
      <c r="N8" s="17">
        <v>86.0</v>
      </c>
      <c r="O8" s="21">
        <v>8.2</v>
      </c>
      <c r="P8" s="22">
        <v>226372.0</v>
      </c>
      <c r="Q8" s="4" t="s">
        <v>1098</v>
      </c>
      <c r="R8" s="4" t="s">
        <v>34</v>
      </c>
      <c r="S8" s="24">
        <v>42372.0</v>
      </c>
      <c r="T8" s="23">
        <v>3.6262783E7</v>
      </c>
      <c r="U8" s="4" t="s">
        <v>1099</v>
      </c>
      <c r="V8" s="25" t="s">
        <v>1100</v>
      </c>
      <c r="W8" s="4"/>
      <c r="X8" s="4" t="s">
        <v>101</v>
      </c>
      <c r="Y8" s="17">
        <f t="shared" si="1"/>
        <v>0</v>
      </c>
      <c r="Z8" s="17" t="str">
        <f t="shared" si="2"/>
        <v>Drama</v>
      </c>
      <c r="AA8" s="17"/>
      <c r="AB8" s="17"/>
    </row>
    <row r="9" hidden="1">
      <c r="A9" s="20">
        <v>107.0</v>
      </c>
      <c r="B9" s="4" t="s">
        <v>1101</v>
      </c>
      <c r="C9" s="20">
        <v>2016.0</v>
      </c>
      <c r="D9" s="4" t="s">
        <v>1102</v>
      </c>
      <c r="E9" s="20">
        <v>128.0</v>
      </c>
      <c r="F9" s="4" t="s">
        <v>1103</v>
      </c>
      <c r="G9" s="4" t="s">
        <v>255</v>
      </c>
      <c r="H9" s="4" t="s">
        <v>255</v>
      </c>
      <c r="I9" s="4" t="s">
        <v>1104</v>
      </c>
      <c r="J9" s="4" t="s">
        <v>1105</v>
      </c>
      <c r="K9" s="4" t="s">
        <v>30</v>
      </c>
      <c r="L9" s="4" t="s">
        <v>31</v>
      </c>
      <c r="M9" s="4" t="s">
        <v>1106</v>
      </c>
      <c r="N9" s="17">
        <v>93.0</v>
      </c>
      <c r="O9" s="21">
        <v>8.2</v>
      </c>
      <c r="P9" s="22">
        <v>272059.0</v>
      </c>
      <c r="Q9" s="4" t="s">
        <v>1107</v>
      </c>
      <c r="R9" s="4" t="s">
        <v>34</v>
      </c>
      <c r="S9" s="4" t="s">
        <v>1108</v>
      </c>
      <c r="T9" s="23">
        <v>4.46092357E8</v>
      </c>
      <c r="U9" s="4" t="s">
        <v>1109</v>
      </c>
      <c r="V9" s="25" t="s">
        <v>1110</v>
      </c>
      <c r="W9" s="4"/>
      <c r="X9" s="4" t="s">
        <v>1111</v>
      </c>
      <c r="Y9" s="17">
        <f t="shared" si="1"/>
        <v>0</v>
      </c>
      <c r="Z9" s="17" t="str">
        <f t="shared" si="2"/>
        <v>Comedy</v>
      </c>
      <c r="AA9" s="17"/>
      <c r="AB9" s="17"/>
    </row>
    <row r="10" hidden="1">
      <c r="A10" s="20">
        <v>108.0</v>
      </c>
      <c r="B10" s="4" t="s">
        <v>1112</v>
      </c>
      <c r="C10" s="20">
        <v>2017.0</v>
      </c>
      <c r="D10" s="24">
        <v>42797.0</v>
      </c>
      <c r="E10" s="20">
        <v>137.0</v>
      </c>
      <c r="F10" s="4" t="s">
        <v>1113</v>
      </c>
      <c r="G10" s="4" t="s">
        <v>680</v>
      </c>
      <c r="H10" s="4" t="s">
        <v>1114</v>
      </c>
      <c r="I10" s="4" t="s">
        <v>1115</v>
      </c>
      <c r="J10" s="4" t="s">
        <v>1116</v>
      </c>
      <c r="K10" s="4" t="s">
        <v>428</v>
      </c>
      <c r="L10" s="4" t="s">
        <v>1117</v>
      </c>
      <c r="M10" s="4" t="s">
        <v>1118</v>
      </c>
      <c r="N10" s="17">
        <v>77.0</v>
      </c>
      <c r="O10" s="21">
        <v>8.3</v>
      </c>
      <c r="P10" s="22">
        <v>316354.0</v>
      </c>
      <c r="Q10" s="4" t="s">
        <v>1119</v>
      </c>
      <c r="R10" s="4" t="s">
        <v>34</v>
      </c>
      <c r="S10" s="4" t="s">
        <v>1120</v>
      </c>
      <c r="T10" s="23">
        <v>6.1917995E8</v>
      </c>
      <c r="U10" s="4" t="s">
        <v>135</v>
      </c>
      <c r="V10" s="25" t="s">
        <v>1121</v>
      </c>
      <c r="W10" s="4"/>
      <c r="X10" s="4" t="s">
        <v>115</v>
      </c>
      <c r="Y10" s="17">
        <f t="shared" si="1"/>
        <v>1</v>
      </c>
      <c r="Z10" s="17" t="str">
        <f t="shared" si="2"/>
        <v>Action</v>
      </c>
      <c r="AA10" s="17"/>
      <c r="AB10" s="17"/>
    </row>
    <row r="11" hidden="1">
      <c r="A11" s="20">
        <v>114.0</v>
      </c>
      <c r="B11" s="4" t="s">
        <v>1168</v>
      </c>
      <c r="C11" s="20">
        <v>2011.0</v>
      </c>
      <c r="D11" s="24">
        <v>40795.0</v>
      </c>
      <c r="E11" s="20">
        <v>140.0</v>
      </c>
      <c r="F11" s="4" t="s">
        <v>1169</v>
      </c>
      <c r="G11" s="4" t="s">
        <v>501</v>
      </c>
      <c r="H11" s="4" t="s">
        <v>1170</v>
      </c>
      <c r="I11" s="4" t="s">
        <v>1171</v>
      </c>
      <c r="J11" s="4" t="s">
        <v>1172</v>
      </c>
      <c r="K11" s="4" t="s">
        <v>428</v>
      </c>
      <c r="L11" s="4" t="s">
        <v>31</v>
      </c>
      <c r="M11" s="4" t="s">
        <v>1173</v>
      </c>
      <c r="N11" s="17">
        <v>71.0</v>
      </c>
      <c r="O11" s="21">
        <v>8.2</v>
      </c>
      <c r="P11" s="22">
        <v>358261.0</v>
      </c>
      <c r="Q11" s="4" t="s">
        <v>1174</v>
      </c>
      <c r="R11" s="4" t="s">
        <v>34</v>
      </c>
      <c r="S11" s="4" t="s">
        <v>1175</v>
      </c>
      <c r="T11" s="23">
        <v>2.3057115E7</v>
      </c>
      <c r="U11" s="4" t="s">
        <v>1176</v>
      </c>
      <c r="V11" s="25" t="s">
        <v>1177</v>
      </c>
      <c r="W11" s="4"/>
      <c r="X11" s="4" t="s">
        <v>664</v>
      </c>
      <c r="Y11" s="17">
        <f t="shared" si="1"/>
        <v>0</v>
      </c>
      <c r="Z11" s="17" t="str">
        <f t="shared" si="2"/>
        <v>Action</v>
      </c>
      <c r="AA11" s="17"/>
      <c r="AB11" s="17"/>
    </row>
    <row r="12" hidden="1">
      <c r="A12" s="20">
        <v>116.0</v>
      </c>
      <c r="B12" s="4" t="s">
        <v>1188</v>
      </c>
      <c r="C12" s="20">
        <v>2013.0</v>
      </c>
      <c r="D12" s="4" t="s">
        <v>1189</v>
      </c>
      <c r="E12" s="20">
        <v>180.0</v>
      </c>
      <c r="F12" s="4" t="s">
        <v>1190</v>
      </c>
      <c r="G12" s="4" t="s">
        <v>205</v>
      </c>
      <c r="H12" s="4" t="s">
        <v>1191</v>
      </c>
      <c r="I12" s="4" t="s">
        <v>1192</v>
      </c>
      <c r="J12" s="4" t="s">
        <v>1193</v>
      </c>
      <c r="K12" s="4" t="s">
        <v>354</v>
      </c>
      <c r="L12" s="4" t="s">
        <v>31</v>
      </c>
      <c r="M12" s="4" t="s">
        <v>1194</v>
      </c>
      <c r="N12" s="17">
        <v>75.0</v>
      </c>
      <c r="O12" s="21">
        <v>8.2</v>
      </c>
      <c r="P12" s="22">
        <v>874371.0</v>
      </c>
      <c r="Q12" s="4" t="s">
        <v>1195</v>
      </c>
      <c r="R12" s="4" t="s">
        <v>34</v>
      </c>
      <c r="S12" s="4" t="s">
        <v>1196</v>
      </c>
      <c r="T12" s="23">
        <v>3.92000694E8</v>
      </c>
      <c r="U12" s="4" t="s">
        <v>1197</v>
      </c>
      <c r="V12" s="25" t="s">
        <v>1198</v>
      </c>
      <c r="W12" s="4"/>
      <c r="X12" s="4" t="s">
        <v>1199</v>
      </c>
      <c r="Y12" s="17">
        <f t="shared" si="1"/>
        <v>0</v>
      </c>
      <c r="Z12" s="17" t="str">
        <f t="shared" si="2"/>
        <v>Biography</v>
      </c>
      <c r="AA12" s="17"/>
      <c r="AB12" s="17"/>
    </row>
    <row r="13" hidden="1">
      <c r="A13" s="20">
        <v>118.0</v>
      </c>
      <c r="B13" s="4" t="s">
        <v>1209</v>
      </c>
      <c r="C13" s="20">
        <v>2016.0</v>
      </c>
      <c r="D13" s="24">
        <v>42471.0</v>
      </c>
      <c r="E13" s="20">
        <v>139.0</v>
      </c>
      <c r="F13" s="4" t="s">
        <v>86</v>
      </c>
      <c r="G13" s="4" t="s">
        <v>673</v>
      </c>
      <c r="H13" s="4" t="s">
        <v>1210</v>
      </c>
      <c r="I13" s="4" t="s">
        <v>1211</v>
      </c>
      <c r="J13" s="4" t="s">
        <v>1212</v>
      </c>
      <c r="K13" s="4" t="s">
        <v>1213</v>
      </c>
      <c r="L13" s="4" t="s">
        <v>1214</v>
      </c>
      <c r="M13" s="4" t="s">
        <v>1215</v>
      </c>
      <c r="N13" s="17">
        <v>71.0</v>
      </c>
      <c r="O13" s="21">
        <v>8.2</v>
      </c>
      <c r="P13" s="22">
        <v>221901.0</v>
      </c>
      <c r="Q13" s="4" t="s">
        <v>1216</v>
      </c>
      <c r="R13" s="4" t="s">
        <v>34</v>
      </c>
      <c r="S13" s="4" t="s">
        <v>1217</v>
      </c>
      <c r="T13" s="23">
        <v>1.75302354E8</v>
      </c>
      <c r="U13" s="4" t="s">
        <v>1218</v>
      </c>
      <c r="V13" s="25" t="s">
        <v>1219</v>
      </c>
      <c r="W13" s="4"/>
      <c r="X13" s="4" t="s">
        <v>1220</v>
      </c>
      <c r="Y13" s="17">
        <f t="shared" si="1"/>
        <v>0</v>
      </c>
      <c r="Z13" s="17" t="str">
        <f t="shared" si="2"/>
        <v>Biography</v>
      </c>
      <c r="AA13" s="17"/>
      <c r="AB13" s="17"/>
    </row>
    <row r="14" hidden="1">
      <c r="A14" s="20">
        <v>138.0</v>
      </c>
      <c r="B14" s="4" t="s">
        <v>1394</v>
      </c>
      <c r="C14" s="20">
        <v>2014.0</v>
      </c>
      <c r="D14" s="24">
        <v>41708.0</v>
      </c>
      <c r="E14" s="20">
        <v>149.0</v>
      </c>
      <c r="F14" s="4" t="s">
        <v>237</v>
      </c>
      <c r="G14" s="4" t="s">
        <v>128</v>
      </c>
      <c r="H14" s="4" t="s">
        <v>1395</v>
      </c>
      <c r="I14" s="4" t="s">
        <v>1396</v>
      </c>
      <c r="J14" s="4" t="s">
        <v>1397</v>
      </c>
      <c r="K14" s="4" t="s">
        <v>30</v>
      </c>
      <c r="L14" s="4" t="s">
        <v>31</v>
      </c>
      <c r="M14" s="4" t="s">
        <v>1398</v>
      </c>
      <c r="N14" s="17">
        <v>79.0</v>
      </c>
      <c r="O14" s="21">
        <v>8.1</v>
      </c>
      <c r="P14" s="22">
        <v>640332.0</v>
      </c>
      <c r="Q14" s="4" t="s">
        <v>1399</v>
      </c>
      <c r="R14" s="4" t="s">
        <v>34</v>
      </c>
      <c r="S14" s="4" t="s">
        <v>1400</v>
      </c>
      <c r="T14" s="23">
        <v>3.69330363E8</v>
      </c>
      <c r="U14" s="4" t="s">
        <v>135</v>
      </c>
      <c r="V14" s="25" t="s">
        <v>1401</v>
      </c>
      <c r="W14" s="4"/>
      <c r="X14" s="4" t="s">
        <v>1402</v>
      </c>
      <c r="Y14" s="17">
        <f t="shared" si="1"/>
        <v>1</v>
      </c>
      <c r="Z14" s="17" t="str">
        <f t="shared" si="2"/>
        <v>Crime</v>
      </c>
      <c r="AA14" s="17"/>
      <c r="AB14" s="17"/>
    </row>
    <row r="15" hidden="1">
      <c r="A15" s="20">
        <v>143.0</v>
      </c>
      <c r="B15" s="4" t="s">
        <v>1439</v>
      </c>
      <c r="C15" s="20">
        <v>2013.0</v>
      </c>
      <c r="D15" s="4" t="s">
        <v>1440</v>
      </c>
      <c r="E15" s="20">
        <v>123.0</v>
      </c>
      <c r="F15" s="4" t="s">
        <v>1441</v>
      </c>
      <c r="G15" s="4" t="s">
        <v>1151</v>
      </c>
      <c r="H15" s="4" t="s">
        <v>1442</v>
      </c>
      <c r="I15" s="4" t="s">
        <v>1443</v>
      </c>
      <c r="J15" s="4" t="s">
        <v>1444</v>
      </c>
      <c r="K15" s="4" t="s">
        <v>1445</v>
      </c>
      <c r="L15" s="4" t="s">
        <v>1446</v>
      </c>
      <c r="M15" s="4" t="s">
        <v>1447</v>
      </c>
      <c r="N15" s="17">
        <v>75.0</v>
      </c>
      <c r="O15" s="21">
        <v>8.1</v>
      </c>
      <c r="P15" s="22">
        <v>341336.0</v>
      </c>
      <c r="Q15" s="4" t="s">
        <v>1448</v>
      </c>
      <c r="R15" s="4" t="s">
        <v>34</v>
      </c>
      <c r="S15" s="4" t="s">
        <v>1449</v>
      </c>
      <c r="T15" s="23">
        <v>9.0247624E7</v>
      </c>
      <c r="U15" s="4" t="s">
        <v>94</v>
      </c>
      <c r="V15" s="25" t="s">
        <v>1450</v>
      </c>
      <c r="W15" s="4"/>
      <c r="X15" s="4" t="s">
        <v>1451</v>
      </c>
      <c r="Y15" s="17">
        <f t="shared" si="1"/>
        <v>0</v>
      </c>
      <c r="Z15" s="17" t="str">
        <f t="shared" si="2"/>
        <v>Action</v>
      </c>
      <c r="AA15" s="17"/>
      <c r="AB15" s="17"/>
    </row>
    <row r="16" hidden="1">
      <c r="A16" s="20">
        <v>146.0</v>
      </c>
      <c r="B16" s="4" t="s">
        <v>1468</v>
      </c>
      <c r="C16" s="20">
        <v>2014.0</v>
      </c>
      <c r="D16" s="24">
        <v>41924.0</v>
      </c>
      <c r="E16" s="20">
        <v>93.0</v>
      </c>
      <c r="F16" s="4" t="s">
        <v>593</v>
      </c>
      <c r="G16" s="4" t="s">
        <v>1469</v>
      </c>
      <c r="H16" s="4" t="s">
        <v>1470</v>
      </c>
      <c r="I16" s="4" t="s">
        <v>1471</v>
      </c>
      <c r="J16" s="4" t="s">
        <v>1472</v>
      </c>
      <c r="K16" s="4" t="s">
        <v>1473</v>
      </c>
      <c r="L16" s="4" t="s">
        <v>1474</v>
      </c>
      <c r="M16" s="4" t="s">
        <v>1475</v>
      </c>
      <c r="N16" s="17">
        <v>85.0</v>
      </c>
      <c r="O16" s="21">
        <v>8.1</v>
      </c>
      <c r="P16" s="22">
        <v>33478.0</v>
      </c>
      <c r="Q16" s="4" t="s">
        <v>1476</v>
      </c>
      <c r="R16" s="4" t="s">
        <v>34</v>
      </c>
      <c r="S16" s="4" t="s">
        <v>1477</v>
      </c>
      <c r="T16" s="23">
        <v>857524.0</v>
      </c>
      <c r="U16" s="4" t="s">
        <v>1478</v>
      </c>
      <c r="V16" s="25" t="s">
        <v>1479</v>
      </c>
      <c r="W16" s="4"/>
      <c r="X16" s="4" t="s">
        <v>1480</v>
      </c>
      <c r="Y16" s="17">
        <f t="shared" si="1"/>
        <v>1</v>
      </c>
      <c r="Z16" s="17" t="str">
        <f t="shared" si="2"/>
        <v>Animation</v>
      </c>
      <c r="AA16" s="17"/>
      <c r="AB16" s="17"/>
    </row>
    <row r="17" hidden="1">
      <c r="A17" s="20">
        <v>154.0</v>
      </c>
      <c r="B17" s="4" t="s">
        <v>1544</v>
      </c>
      <c r="C17" s="20">
        <v>2015.0</v>
      </c>
      <c r="D17" s="4" t="s">
        <v>1545</v>
      </c>
      <c r="E17" s="20">
        <v>128.0</v>
      </c>
      <c r="F17" s="4" t="s">
        <v>1546</v>
      </c>
      <c r="G17" s="4" t="s">
        <v>1480</v>
      </c>
      <c r="H17" s="4" t="s">
        <v>1547</v>
      </c>
      <c r="I17" s="4" t="s">
        <v>1548</v>
      </c>
      <c r="J17" s="4" t="s">
        <v>1549</v>
      </c>
      <c r="K17" s="4" t="s">
        <v>30</v>
      </c>
      <c r="L17" s="4" t="s">
        <v>1550</v>
      </c>
      <c r="M17" s="4" t="s">
        <v>1551</v>
      </c>
      <c r="N17" s="17">
        <v>93.0</v>
      </c>
      <c r="O17" s="21">
        <v>8.1</v>
      </c>
      <c r="P17" s="22">
        <v>274216.0</v>
      </c>
      <c r="Q17" s="4" t="s">
        <v>1552</v>
      </c>
      <c r="R17" s="4" t="s">
        <v>34</v>
      </c>
      <c r="S17" s="4" t="s">
        <v>1553</v>
      </c>
      <c r="T17" s="23">
        <v>9.8275238E7</v>
      </c>
      <c r="U17" s="4" t="s">
        <v>1554</v>
      </c>
      <c r="V17" s="25" t="s">
        <v>1555</v>
      </c>
      <c r="W17" s="4"/>
      <c r="X17" s="4" t="s">
        <v>1556</v>
      </c>
      <c r="Y17" s="17">
        <f t="shared" si="1"/>
        <v>0</v>
      </c>
      <c r="Z17" s="17" t="str">
        <f t="shared" si="2"/>
        <v>Crime</v>
      </c>
      <c r="AA17" s="17"/>
      <c r="AB17" s="17"/>
    </row>
    <row r="18" hidden="1">
      <c r="A18" s="20">
        <v>158.0</v>
      </c>
      <c r="B18" s="4" t="s">
        <v>1579</v>
      </c>
      <c r="C18" s="20">
        <v>2013.0</v>
      </c>
      <c r="D18" s="24">
        <v>41497.0</v>
      </c>
      <c r="E18" s="20">
        <v>134.0</v>
      </c>
      <c r="F18" s="4" t="s">
        <v>86</v>
      </c>
      <c r="G18" s="4" t="s">
        <v>1375</v>
      </c>
      <c r="H18" s="4" t="s">
        <v>1580</v>
      </c>
      <c r="I18" s="4" t="s">
        <v>1581</v>
      </c>
      <c r="J18" s="4" t="s">
        <v>1582</v>
      </c>
      <c r="K18" s="4" t="s">
        <v>30</v>
      </c>
      <c r="L18" s="4" t="s">
        <v>69</v>
      </c>
      <c r="M18" s="4" t="s">
        <v>1583</v>
      </c>
      <c r="N18" s="17">
        <v>96.0</v>
      </c>
      <c r="O18" s="21">
        <v>8.1</v>
      </c>
      <c r="P18" s="22">
        <v>490387.0</v>
      </c>
      <c r="Q18" s="4" t="s">
        <v>1584</v>
      </c>
      <c r="R18" s="4" t="s">
        <v>34</v>
      </c>
      <c r="S18" s="24">
        <v>41732.0</v>
      </c>
      <c r="T18" s="23">
        <v>1.87733202E8</v>
      </c>
      <c r="U18" s="4" t="s">
        <v>1585</v>
      </c>
      <c r="V18" s="25" t="s">
        <v>1586</v>
      </c>
      <c r="W18" s="4"/>
      <c r="X18" s="4"/>
      <c r="Y18" s="4"/>
      <c r="Z18" s="4" t="str">
        <f t="shared" si="2"/>
        <v>Biography</v>
      </c>
      <c r="AA18" s="4"/>
      <c r="AB18" s="4"/>
    </row>
    <row r="19">
      <c r="A19" s="20">
        <v>159.0</v>
      </c>
      <c r="B19" s="4" t="s">
        <v>1587</v>
      </c>
      <c r="C19" s="20">
        <v>2014.0</v>
      </c>
      <c r="D19" s="4" t="s">
        <v>1588</v>
      </c>
      <c r="E19" s="20">
        <v>99.0</v>
      </c>
      <c r="F19" s="4" t="s">
        <v>1022</v>
      </c>
      <c r="G19" s="4" t="s">
        <v>1524</v>
      </c>
      <c r="H19" s="4" t="s">
        <v>1589</v>
      </c>
      <c r="I19" s="4" t="s">
        <v>1590</v>
      </c>
      <c r="J19" s="4" t="s">
        <v>1591</v>
      </c>
      <c r="K19" s="4" t="s">
        <v>354</v>
      </c>
      <c r="L19" s="4" t="s">
        <v>132</v>
      </c>
      <c r="M19" s="4" t="s">
        <v>1592</v>
      </c>
      <c r="N19" s="17">
        <v>88.0</v>
      </c>
      <c r="O19" s="21">
        <v>8.1</v>
      </c>
      <c r="P19" s="22">
        <v>537323.0</v>
      </c>
      <c r="Q19" s="4" t="s">
        <v>1593</v>
      </c>
      <c r="R19" s="4" t="s">
        <v>34</v>
      </c>
      <c r="S19" s="4" t="s">
        <v>1594</v>
      </c>
      <c r="T19" s="23">
        <v>1.72936941E8</v>
      </c>
      <c r="U19" s="4" t="s">
        <v>1585</v>
      </c>
      <c r="V19" s="25" t="s">
        <v>1595</v>
      </c>
      <c r="W19" s="4"/>
      <c r="X19" s="4"/>
      <c r="Y19" s="4"/>
      <c r="Z19" s="4" t="str">
        <f t="shared" si="2"/>
        <v>Adventure</v>
      </c>
      <c r="AA19" s="4"/>
      <c r="AB19" s="4"/>
    </row>
    <row r="20" hidden="1">
      <c r="A20" s="20">
        <v>160.0</v>
      </c>
      <c r="B20" s="4" t="s">
        <v>1596</v>
      </c>
      <c r="C20" s="20">
        <v>2015.0</v>
      </c>
      <c r="D20" s="4" t="s">
        <v>1597</v>
      </c>
      <c r="E20" s="20">
        <v>120.0</v>
      </c>
      <c r="F20" s="4" t="s">
        <v>174</v>
      </c>
      <c r="G20" s="4" t="s">
        <v>528</v>
      </c>
      <c r="H20" s="4" t="s">
        <v>1598</v>
      </c>
      <c r="I20" s="4" t="s">
        <v>1599</v>
      </c>
      <c r="J20" s="4" t="s">
        <v>1600</v>
      </c>
      <c r="K20" s="4" t="s">
        <v>536</v>
      </c>
      <c r="L20" s="4" t="s">
        <v>1214</v>
      </c>
      <c r="M20" s="4" t="s">
        <v>1601</v>
      </c>
      <c r="N20" s="17">
        <v>90.0</v>
      </c>
      <c r="O20" s="21">
        <v>8.1</v>
      </c>
      <c r="P20" s="22">
        <v>638510.0</v>
      </c>
      <c r="Q20" s="4" t="s">
        <v>1602</v>
      </c>
      <c r="R20" s="4" t="s">
        <v>34</v>
      </c>
      <c r="S20" s="24">
        <v>42013.0</v>
      </c>
      <c r="T20" s="23">
        <v>3.75209362E8</v>
      </c>
      <c r="U20" s="4" t="s">
        <v>213</v>
      </c>
      <c r="V20" s="25" t="s">
        <v>1603</v>
      </c>
      <c r="W20" s="4"/>
      <c r="X20" s="4"/>
      <c r="Y20" s="4"/>
      <c r="Z20" s="4" t="str">
        <f t="shared" si="2"/>
        <v>Action</v>
      </c>
      <c r="AA20" s="4"/>
      <c r="AB20" s="4"/>
    </row>
    <row r="21" hidden="1">
      <c r="A21" s="20">
        <v>166.0</v>
      </c>
      <c r="B21" s="4" t="s">
        <v>1648</v>
      </c>
      <c r="C21" s="20">
        <v>2017.0</v>
      </c>
      <c r="D21" s="24">
        <v>42923.0</v>
      </c>
      <c r="E21" s="20">
        <v>133.0</v>
      </c>
      <c r="F21" s="4" t="s">
        <v>174</v>
      </c>
      <c r="G21" s="4" t="s">
        <v>802</v>
      </c>
      <c r="H21" s="4" t="s">
        <v>1649</v>
      </c>
      <c r="I21" s="4" t="s">
        <v>1650</v>
      </c>
      <c r="J21" s="4" t="s">
        <v>1651</v>
      </c>
      <c r="K21" s="4" t="s">
        <v>30</v>
      </c>
      <c r="L21" s="4" t="s">
        <v>31</v>
      </c>
      <c r="M21" s="4"/>
      <c r="N21" s="17">
        <v>73.0</v>
      </c>
      <c r="O21" s="21">
        <v>8.1</v>
      </c>
      <c r="P21" s="22">
        <v>64044.0</v>
      </c>
      <c r="Q21" s="4" t="s">
        <v>1652</v>
      </c>
      <c r="R21" s="4" t="s">
        <v>34</v>
      </c>
      <c r="S21" s="4"/>
      <c r="T21" s="23">
        <v>8.80166924E8</v>
      </c>
      <c r="U21" s="4" t="s">
        <v>539</v>
      </c>
      <c r="V21" s="25" t="s">
        <v>1653</v>
      </c>
      <c r="W21" s="4"/>
      <c r="X21" s="4"/>
      <c r="Y21" s="4"/>
      <c r="Z21" s="4" t="str">
        <f t="shared" si="2"/>
        <v>Action</v>
      </c>
      <c r="AA21" s="4"/>
      <c r="AB21" s="4"/>
    </row>
    <row r="22">
      <c r="A22" s="20">
        <v>169.0</v>
      </c>
      <c r="B22" s="4" t="s">
        <v>1670</v>
      </c>
      <c r="C22" s="20">
        <v>2011.0</v>
      </c>
      <c r="D22" s="4" t="s">
        <v>1671</v>
      </c>
      <c r="E22" s="20">
        <v>130.0</v>
      </c>
      <c r="F22" s="4" t="s">
        <v>100</v>
      </c>
      <c r="G22" s="4" t="s">
        <v>325</v>
      </c>
      <c r="H22" s="4" t="s">
        <v>1672</v>
      </c>
      <c r="I22" s="4" t="s">
        <v>1673</v>
      </c>
      <c r="J22" s="4" t="s">
        <v>1674</v>
      </c>
      <c r="K22" s="4" t="s">
        <v>30</v>
      </c>
      <c r="L22" s="4" t="s">
        <v>69</v>
      </c>
      <c r="M22" s="4" t="s">
        <v>1675</v>
      </c>
      <c r="N22" s="17">
        <v>87.0</v>
      </c>
      <c r="O22" s="21">
        <v>8.1</v>
      </c>
      <c r="P22" s="22">
        <v>594362.0</v>
      </c>
      <c r="Q22" s="4" t="s">
        <v>1676</v>
      </c>
      <c r="R22" s="4" t="s">
        <v>34</v>
      </c>
      <c r="S22" s="24">
        <v>40858.0</v>
      </c>
      <c r="T22" s="23">
        <v>1.342510594E9</v>
      </c>
      <c r="U22" s="4" t="s">
        <v>180</v>
      </c>
      <c r="V22" s="25" t="s">
        <v>1677</v>
      </c>
      <c r="W22" s="4"/>
      <c r="X22" s="4"/>
      <c r="Y22" s="4"/>
      <c r="Z22" s="4" t="str">
        <f t="shared" si="2"/>
        <v>Adventure</v>
      </c>
      <c r="AA22" s="4"/>
      <c r="AB22" s="4"/>
    </row>
    <row r="23" hidden="1">
      <c r="A23" s="20">
        <v>170.0</v>
      </c>
      <c r="B23" s="4" t="s">
        <v>1678</v>
      </c>
      <c r="C23" s="20">
        <v>2015.0</v>
      </c>
      <c r="D23" s="4" t="s">
        <v>1679</v>
      </c>
      <c r="E23" s="20">
        <v>136.0</v>
      </c>
      <c r="F23" s="4" t="s">
        <v>161</v>
      </c>
      <c r="G23" s="4" t="s">
        <v>642</v>
      </c>
      <c r="H23" s="4" t="s">
        <v>1680</v>
      </c>
      <c r="I23" s="4" t="s">
        <v>1681</v>
      </c>
      <c r="J23" s="4" t="s">
        <v>1682</v>
      </c>
      <c r="K23" s="4" t="s">
        <v>30</v>
      </c>
      <c r="L23" s="4" t="s">
        <v>31</v>
      </c>
      <c r="M23" s="4" t="s">
        <v>1683</v>
      </c>
      <c r="N23" s="17">
        <v>81.0</v>
      </c>
      <c r="O23" s="21">
        <v>8.1</v>
      </c>
      <c r="P23" s="22">
        <v>665521.0</v>
      </c>
      <c r="Q23" s="4" t="s">
        <v>1684</v>
      </c>
      <c r="R23" s="4" t="s">
        <v>34</v>
      </c>
      <c r="S23" s="24">
        <v>42494.0</v>
      </c>
      <c r="T23" s="23">
        <v>2.068223624E9</v>
      </c>
      <c r="U23" s="4" t="s">
        <v>600</v>
      </c>
      <c r="V23" s="25" t="s">
        <v>1685</v>
      </c>
      <c r="W23" s="4"/>
      <c r="X23" s="4"/>
      <c r="Y23" s="4"/>
      <c r="Z23" s="4" t="str">
        <f t="shared" si="2"/>
        <v>Action</v>
      </c>
      <c r="AA23" s="4"/>
      <c r="AB23" s="4"/>
    </row>
    <row r="24" hidden="1">
      <c r="A24" s="20">
        <v>177.0</v>
      </c>
      <c r="B24" s="4" t="s">
        <v>1731</v>
      </c>
      <c r="C24" s="20">
        <v>2013.0</v>
      </c>
      <c r="D24" s="4" t="s">
        <v>1732</v>
      </c>
      <c r="E24" s="20">
        <v>153.0</v>
      </c>
      <c r="F24" s="4" t="s">
        <v>237</v>
      </c>
      <c r="G24" s="4" t="s">
        <v>348</v>
      </c>
      <c r="H24" s="4" t="s">
        <v>1733</v>
      </c>
      <c r="I24" s="4" t="s">
        <v>1734</v>
      </c>
      <c r="J24" s="4" t="s">
        <v>1735</v>
      </c>
      <c r="K24" s="4" t="s">
        <v>30</v>
      </c>
      <c r="L24" s="4" t="s">
        <v>31</v>
      </c>
      <c r="M24" s="4" t="s">
        <v>1736</v>
      </c>
      <c r="N24" s="17">
        <v>74.0</v>
      </c>
      <c r="O24" s="21">
        <v>8.1</v>
      </c>
      <c r="P24" s="22">
        <v>436571.0</v>
      </c>
      <c r="Q24" s="4" t="s">
        <v>1737</v>
      </c>
      <c r="R24" s="4" t="s">
        <v>34</v>
      </c>
      <c r="S24" s="4" t="s">
        <v>1738</v>
      </c>
      <c r="T24" s="23">
        <v>1.22126687E8</v>
      </c>
      <c r="U24" s="4" t="s">
        <v>213</v>
      </c>
      <c r="V24" s="25" t="s">
        <v>1739</v>
      </c>
      <c r="W24" s="4"/>
      <c r="X24" s="4"/>
      <c r="Y24" s="4"/>
      <c r="Z24" s="4" t="str">
        <f t="shared" si="2"/>
        <v>Crime</v>
      </c>
      <c r="AA24" s="4"/>
      <c r="AB24" s="4"/>
    </row>
    <row r="25" hidden="1">
      <c r="A25" s="20">
        <v>193.0</v>
      </c>
      <c r="B25" s="4" t="s">
        <v>1862</v>
      </c>
      <c r="C25" s="20">
        <v>2011.0</v>
      </c>
      <c r="D25" s="24">
        <v>40824.0</v>
      </c>
      <c r="E25" s="20">
        <v>146.0</v>
      </c>
      <c r="F25" s="13" t="s">
        <v>2334</v>
      </c>
      <c r="G25" s="4" t="s">
        <v>1402</v>
      </c>
      <c r="H25" s="4" t="s">
        <v>1863</v>
      </c>
      <c r="I25" s="4" t="s">
        <v>1864</v>
      </c>
      <c r="J25" s="4" t="s">
        <v>1865</v>
      </c>
      <c r="K25" s="4" t="s">
        <v>30</v>
      </c>
      <c r="L25" s="4" t="s">
        <v>1866</v>
      </c>
      <c r="M25" s="4" t="s">
        <v>1867</v>
      </c>
      <c r="N25" s="17">
        <v>62.0</v>
      </c>
      <c r="O25" s="21">
        <v>8.1</v>
      </c>
      <c r="P25" s="22">
        <v>344326.0</v>
      </c>
      <c r="Q25" s="4" t="s">
        <v>1868</v>
      </c>
      <c r="R25" s="4" t="s">
        <v>34</v>
      </c>
      <c r="S25" s="24">
        <v>40706.0</v>
      </c>
      <c r="T25" s="23">
        <v>2.16639112E8</v>
      </c>
      <c r="U25" s="4" t="s">
        <v>1869</v>
      </c>
      <c r="V25" s="25" t="s">
        <v>1870</v>
      </c>
      <c r="W25" s="4"/>
      <c r="X25" s="4"/>
      <c r="Y25" s="4"/>
      <c r="Z25" s="4" t="str">
        <f t="shared" si="2"/>
        <v>Drama</v>
      </c>
      <c r="AA25" s="4"/>
      <c r="AB25" s="4"/>
    </row>
    <row r="26" hidden="1">
      <c r="A26" s="20">
        <v>198.0</v>
      </c>
      <c r="B26" s="4" t="s">
        <v>1903</v>
      </c>
      <c r="C26" s="20">
        <v>2016.0</v>
      </c>
      <c r="D26" s="24">
        <v>42887.0</v>
      </c>
      <c r="E26" s="20">
        <v>118.0</v>
      </c>
      <c r="F26" s="4" t="s">
        <v>1150</v>
      </c>
      <c r="G26" s="4" t="s">
        <v>480</v>
      </c>
      <c r="H26" s="4" t="s">
        <v>1904</v>
      </c>
      <c r="I26" s="4" t="s">
        <v>1905</v>
      </c>
      <c r="J26" s="4" t="s">
        <v>1906</v>
      </c>
      <c r="K26" s="4" t="s">
        <v>1907</v>
      </c>
      <c r="L26" s="4" t="s">
        <v>1908</v>
      </c>
      <c r="M26" s="4" t="s">
        <v>1909</v>
      </c>
      <c r="N26" s="17">
        <v>69.0</v>
      </c>
      <c r="O26" s="21">
        <v>8.1</v>
      </c>
      <c r="P26" s="22">
        <v>113296.0</v>
      </c>
      <c r="Q26" s="4" t="s">
        <v>1910</v>
      </c>
      <c r="R26" s="4" t="s">
        <v>34</v>
      </c>
      <c r="S26" s="24">
        <v>43043.0</v>
      </c>
      <c r="T26" s="23">
        <v>1.40312928E8</v>
      </c>
      <c r="U26" s="4" t="s">
        <v>1911</v>
      </c>
      <c r="V26" s="25" t="s">
        <v>1912</v>
      </c>
      <c r="W26" s="4"/>
      <c r="X26" s="4"/>
      <c r="Y26" s="4"/>
      <c r="Z26" s="4" t="str">
        <f t="shared" si="2"/>
        <v>Biography</v>
      </c>
      <c r="AA26" s="4"/>
      <c r="AB26" s="4"/>
    </row>
    <row r="27" hidden="1">
      <c r="A27" s="20">
        <v>200.0</v>
      </c>
      <c r="B27" s="4" t="s">
        <v>1920</v>
      </c>
      <c r="C27" s="20">
        <v>2014.0</v>
      </c>
      <c r="D27" s="24">
        <v>41647.0</v>
      </c>
      <c r="E27" s="20">
        <v>121.0</v>
      </c>
      <c r="F27" s="4" t="s">
        <v>174</v>
      </c>
      <c r="G27" s="4" t="s">
        <v>670</v>
      </c>
      <c r="H27" s="4" t="s">
        <v>1921</v>
      </c>
      <c r="I27" s="4" t="s">
        <v>1922</v>
      </c>
      <c r="J27" s="4" t="s">
        <v>1923</v>
      </c>
      <c r="K27" s="4" t="s">
        <v>30</v>
      </c>
      <c r="L27" s="4" t="s">
        <v>69</v>
      </c>
      <c r="M27" s="4" t="s">
        <v>1924</v>
      </c>
      <c r="N27" s="17">
        <v>76.0</v>
      </c>
      <c r="O27" s="21">
        <v>8.1</v>
      </c>
      <c r="P27" s="22">
        <v>768444.0</v>
      </c>
      <c r="Q27" s="4" t="s">
        <v>1925</v>
      </c>
      <c r="R27" s="4" t="s">
        <v>34</v>
      </c>
      <c r="S27" s="24">
        <v>41894.0</v>
      </c>
      <c r="T27" s="23">
        <v>7.73350147E8</v>
      </c>
      <c r="U27" s="4" t="s">
        <v>600</v>
      </c>
      <c r="V27" s="25" t="s">
        <v>1926</v>
      </c>
      <c r="W27" s="4"/>
      <c r="X27" s="4"/>
      <c r="Y27" s="4"/>
      <c r="Z27" s="4" t="str">
        <f t="shared" si="2"/>
        <v>Action</v>
      </c>
      <c r="AA27" s="4"/>
      <c r="AB27" s="4"/>
    </row>
    <row r="28" hidden="1">
      <c r="A28" s="20">
        <v>203.0</v>
      </c>
      <c r="B28" s="4" t="s">
        <v>1943</v>
      </c>
      <c r="C28" s="20">
        <v>2016.0</v>
      </c>
      <c r="D28" s="24">
        <v>42463.0</v>
      </c>
      <c r="E28" s="20">
        <v>108.0</v>
      </c>
      <c r="F28" s="4" t="s">
        <v>794</v>
      </c>
      <c r="G28" s="4" t="s">
        <v>695</v>
      </c>
      <c r="H28" s="4" t="s">
        <v>1944</v>
      </c>
      <c r="I28" s="4" t="s">
        <v>1945</v>
      </c>
      <c r="J28" s="4" t="s">
        <v>1946</v>
      </c>
      <c r="K28" s="4" t="s">
        <v>30</v>
      </c>
      <c r="L28" s="4" t="s">
        <v>31</v>
      </c>
      <c r="M28" s="4" t="s">
        <v>1947</v>
      </c>
      <c r="N28" s="17">
        <v>78.0</v>
      </c>
      <c r="O28" s="21">
        <v>8.1</v>
      </c>
      <c r="P28" s="22">
        <v>304299.0</v>
      </c>
      <c r="Q28" s="4" t="s">
        <v>1948</v>
      </c>
      <c r="R28" s="4" t="s">
        <v>34</v>
      </c>
      <c r="S28" s="24">
        <v>42557.0</v>
      </c>
      <c r="T28" s="23">
        <v>1.023798144E9</v>
      </c>
      <c r="U28" s="4" t="s">
        <v>1949</v>
      </c>
      <c r="V28" s="25" t="s">
        <v>1950</v>
      </c>
      <c r="W28" s="4"/>
      <c r="X28" s="4"/>
      <c r="Y28" s="4"/>
      <c r="Z28" s="4" t="str">
        <f t="shared" si="2"/>
        <v>Animation</v>
      </c>
      <c r="AA28" s="4"/>
      <c r="AB28" s="4"/>
    </row>
    <row r="29" hidden="1">
      <c r="A29" s="20">
        <v>204.0</v>
      </c>
      <c r="B29" s="4" t="s">
        <v>1951</v>
      </c>
      <c r="C29" s="20">
        <v>2017.0</v>
      </c>
      <c r="D29" s="24">
        <v>42860.0</v>
      </c>
      <c r="E29" s="20">
        <v>136.0</v>
      </c>
      <c r="F29" s="4" t="s">
        <v>174</v>
      </c>
      <c r="G29" s="4" t="s">
        <v>670</v>
      </c>
      <c r="H29" s="4" t="s">
        <v>1952</v>
      </c>
      <c r="I29" s="4" t="s">
        <v>1922</v>
      </c>
      <c r="J29" s="4" t="s">
        <v>1953</v>
      </c>
      <c r="K29" s="4" t="s">
        <v>30</v>
      </c>
      <c r="L29" s="4" t="s">
        <v>31</v>
      </c>
      <c r="M29" s="4"/>
      <c r="N29" s="17">
        <v>67.0</v>
      </c>
      <c r="O29" s="21">
        <v>8.1</v>
      </c>
      <c r="P29" s="22">
        <v>175272.0</v>
      </c>
      <c r="Q29" s="4" t="s">
        <v>1954</v>
      </c>
      <c r="R29" s="4" t="s">
        <v>34</v>
      </c>
      <c r="S29" s="4"/>
      <c r="T29" s="23">
        <v>8.63756051E8</v>
      </c>
      <c r="U29" s="4" t="s">
        <v>600</v>
      </c>
      <c r="V29" s="25" t="s">
        <v>1955</v>
      </c>
      <c r="W29" s="4"/>
      <c r="X29" s="4"/>
      <c r="Y29" s="4"/>
      <c r="Z29" s="4" t="str">
        <f t="shared" si="2"/>
        <v>Action</v>
      </c>
      <c r="AA29" s="4"/>
      <c r="AB29" s="4"/>
    </row>
    <row r="30" hidden="1">
      <c r="A30" s="20">
        <v>207.0</v>
      </c>
      <c r="B30" s="4" t="s">
        <v>1973</v>
      </c>
      <c r="C30" s="20">
        <v>2014.0</v>
      </c>
      <c r="D30" s="4" t="s">
        <v>1974</v>
      </c>
      <c r="E30" s="20">
        <v>114.0</v>
      </c>
      <c r="F30" s="4" t="s">
        <v>1975</v>
      </c>
      <c r="G30" s="4" t="s">
        <v>993</v>
      </c>
      <c r="H30" s="4" t="s">
        <v>1976</v>
      </c>
      <c r="I30" s="4" t="s">
        <v>1977</v>
      </c>
      <c r="J30" s="4" t="s">
        <v>1978</v>
      </c>
      <c r="K30" s="4" t="s">
        <v>576</v>
      </c>
      <c r="L30" s="4" t="s">
        <v>524</v>
      </c>
      <c r="M30" s="4" t="s">
        <v>1979</v>
      </c>
      <c r="N30" s="17">
        <v>73.0</v>
      </c>
      <c r="O30" s="21">
        <v>8.1</v>
      </c>
      <c r="P30" s="22">
        <v>535118.0</v>
      </c>
      <c r="Q30" s="4" t="s">
        <v>1980</v>
      </c>
      <c r="R30" s="4" t="s">
        <v>34</v>
      </c>
      <c r="S30" s="4" t="s">
        <v>313</v>
      </c>
      <c r="T30" s="23">
        <v>2.33555708E8</v>
      </c>
      <c r="U30" s="4" t="s">
        <v>845</v>
      </c>
      <c r="V30" s="25" t="s">
        <v>1981</v>
      </c>
      <c r="W30" s="4"/>
      <c r="X30" s="4"/>
      <c r="Y30" s="4"/>
      <c r="Z30" s="4" t="str">
        <f t="shared" si="2"/>
        <v>Biography</v>
      </c>
      <c r="AA30" s="4"/>
      <c r="AB30" s="4"/>
    </row>
    <row r="31" hidden="1">
      <c r="A31" s="20">
        <v>220.0</v>
      </c>
      <c r="B31" s="4" t="s">
        <v>2070</v>
      </c>
      <c r="C31" s="20">
        <v>2012.0</v>
      </c>
      <c r="D31" s="24">
        <v>41004.0</v>
      </c>
      <c r="E31" s="20">
        <v>143.0</v>
      </c>
      <c r="F31" s="4" t="s">
        <v>216</v>
      </c>
      <c r="G31" s="4" t="s">
        <v>827</v>
      </c>
      <c r="H31" s="4" t="s">
        <v>2071</v>
      </c>
      <c r="I31" s="4" t="s">
        <v>2072</v>
      </c>
      <c r="J31" s="4" t="s">
        <v>2073</v>
      </c>
      <c r="K31" s="4" t="s">
        <v>2074</v>
      </c>
      <c r="L31" s="4" t="s">
        <v>31</v>
      </c>
      <c r="M31" s="4" t="s">
        <v>2075</v>
      </c>
      <c r="N31" s="17">
        <v>69.0</v>
      </c>
      <c r="O31" s="21">
        <v>8.1</v>
      </c>
      <c r="P31" s="22">
        <v>1051143.0</v>
      </c>
      <c r="Q31" s="4" t="s">
        <v>2076</v>
      </c>
      <c r="R31" s="4" t="s">
        <v>34</v>
      </c>
      <c r="S31" s="4" t="s">
        <v>2077</v>
      </c>
      <c r="T31" s="23">
        <v>1.518812988E9</v>
      </c>
      <c r="U31" s="4" t="s">
        <v>600</v>
      </c>
      <c r="V31" s="25" t="s">
        <v>2078</v>
      </c>
      <c r="W31" s="4"/>
      <c r="X31" s="4"/>
      <c r="Y31" s="4"/>
      <c r="Z31" s="4" t="str">
        <f t="shared" si="2"/>
        <v>Action</v>
      </c>
      <c r="AA31" s="4"/>
      <c r="AB31" s="4"/>
    </row>
    <row r="32">
      <c r="A32" s="20">
        <v>223.0</v>
      </c>
      <c r="B32" s="4" t="s">
        <v>2095</v>
      </c>
      <c r="C32" s="20">
        <v>2015.0</v>
      </c>
      <c r="D32" s="24">
        <v>42045.0</v>
      </c>
      <c r="E32" s="20">
        <v>144.0</v>
      </c>
      <c r="F32" s="4" t="s">
        <v>306</v>
      </c>
      <c r="G32" s="4" t="s">
        <v>446</v>
      </c>
      <c r="H32" s="4" t="s">
        <v>2096</v>
      </c>
      <c r="I32" s="4" t="s">
        <v>2097</v>
      </c>
      <c r="J32" s="4" t="s">
        <v>2098</v>
      </c>
      <c r="K32" s="4" t="s">
        <v>68</v>
      </c>
      <c r="L32" s="4" t="s">
        <v>69</v>
      </c>
      <c r="M32" s="4" t="s">
        <v>2099</v>
      </c>
      <c r="N32" s="17">
        <v>80.0</v>
      </c>
      <c r="O32" s="21">
        <v>8.0</v>
      </c>
      <c r="P32" s="22">
        <v>560864.0</v>
      </c>
      <c r="Q32" s="4" t="s">
        <v>2100</v>
      </c>
      <c r="R32" s="4" t="s">
        <v>34</v>
      </c>
      <c r="S32" s="24">
        <v>42705.0</v>
      </c>
      <c r="T32" s="23">
        <v>6.3016189E8</v>
      </c>
      <c r="U32" s="4" t="s">
        <v>135</v>
      </c>
      <c r="V32" s="25" t="s">
        <v>2101</v>
      </c>
      <c r="W32" s="4"/>
      <c r="X32" s="4"/>
      <c r="Y32" s="4"/>
      <c r="Z32" s="4" t="str">
        <f t="shared" si="2"/>
        <v>Adventure</v>
      </c>
      <c r="AA32" s="4"/>
      <c r="AB32" s="4"/>
    </row>
    <row r="33">
      <c r="A33" s="20">
        <v>238.0</v>
      </c>
      <c r="B33" s="4" t="s">
        <v>2214</v>
      </c>
      <c r="C33" s="20">
        <v>2015.0</v>
      </c>
      <c r="D33" s="24">
        <v>42583.0</v>
      </c>
      <c r="E33" s="20">
        <v>156.0</v>
      </c>
      <c r="F33" s="4" t="s">
        <v>1936</v>
      </c>
      <c r="G33" s="4" t="s">
        <v>60</v>
      </c>
      <c r="H33" s="4" t="s">
        <v>2215</v>
      </c>
      <c r="I33" s="4" t="s">
        <v>2216</v>
      </c>
      <c r="J33" s="4" t="s">
        <v>2217</v>
      </c>
      <c r="K33" s="4" t="s">
        <v>2218</v>
      </c>
      <c r="L33" s="4" t="s">
        <v>2219</v>
      </c>
      <c r="M33" s="4" t="s">
        <v>2220</v>
      </c>
      <c r="N33" s="17">
        <v>76.0</v>
      </c>
      <c r="O33" s="21">
        <v>8.0</v>
      </c>
      <c r="P33" s="22">
        <v>504647.0</v>
      </c>
      <c r="Q33" s="4" t="s">
        <v>2221</v>
      </c>
      <c r="R33" s="4" t="s">
        <v>34</v>
      </c>
      <c r="S33" s="4" t="s">
        <v>2222</v>
      </c>
      <c r="T33" s="23">
        <v>5.32950503E8</v>
      </c>
      <c r="U33" s="4" t="s">
        <v>135</v>
      </c>
      <c r="V33" s="25" t="s">
        <v>2223</v>
      </c>
      <c r="W33" s="4"/>
      <c r="X33" s="4"/>
      <c r="Y33" s="4"/>
      <c r="Z33" s="4" t="str">
        <f t="shared" si="2"/>
        <v>Adventure</v>
      </c>
      <c r="AA33" s="4"/>
      <c r="AB33" s="4"/>
    </row>
    <row r="34" hidden="1">
      <c r="A34" s="20">
        <v>241.0</v>
      </c>
      <c r="B34" s="4" t="s">
        <v>2243</v>
      </c>
      <c r="C34" s="20">
        <v>2016.0</v>
      </c>
      <c r="D34" s="24">
        <v>42706.0</v>
      </c>
      <c r="E34" s="20">
        <v>108.0</v>
      </c>
      <c r="F34" s="4" t="s">
        <v>1063</v>
      </c>
      <c r="G34" s="4" t="s">
        <v>1460</v>
      </c>
      <c r="H34" s="4" t="s">
        <v>2244</v>
      </c>
      <c r="I34" s="4" t="s">
        <v>2245</v>
      </c>
      <c r="J34" s="4" t="s">
        <v>2246</v>
      </c>
      <c r="K34" s="4" t="s">
        <v>30</v>
      </c>
      <c r="L34" s="4" t="s">
        <v>31</v>
      </c>
      <c r="M34" s="4" t="s">
        <v>2247</v>
      </c>
      <c r="N34" s="17">
        <v>65.0</v>
      </c>
      <c r="O34" s="21">
        <v>8.0</v>
      </c>
      <c r="P34" s="22">
        <v>644281.0</v>
      </c>
      <c r="Q34" s="4" t="s">
        <v>2248</v>
      </c>
      <c r="R34" s="4" t="s">
        <v>34</v>
      </c>
      <c r="S34" s="24">
        <v>42648.0</v>
      </c>
      <c r="T34" s="23">
        <v>7.83112979E8</v>
      </c>
      <c r="U34" s="4" t="s">
        <v>135</v>
      </c>
      <c r="V34" s="25" t="s">
        <v>2249</v>
      </c>
      <c r="W34" s="4"/>
      <c r="X34" s="4"/>
      <c r="Y34" s="4"/>
      <c r="Z34" s="4" t="str">
        <f t="shared" si="2"/>
        <v>Action</v>
      </c>
      <c r="AA34" s="4"/>
      <c r="AB34" s="4"/>
    </row>
    <row r="35" hidden="1">
      <c r="A35" s="20">
        <v>247.0</v>
      </c>
      <c r="B35" s="4" t="s">
        <v>2288</v>
      </c>
      <c r="C35" s="20">
        <v>2013.0</v>
      </c>
      <c r="D35" s="4" t="s">
        <v>2289</v>
      </c>
      <c r="E35" s="20">
        <v>96.0</v>
      </c>
      <c r="F35" s="13" t="s">
        <v>2334</v>
      </c>
      <c r="G35" s="4" t="s">
        <v>359</v>
      </c>
      <c r="H35" s="4" t="s">
        <v>359</v>
      </c>
      <c r="I35" s="4" t="s">
        <v>2290</v>
      </c>
      <c r="J35" s="4" t="s">
        <v>2291</v>
      </c>
      <c r="K35" s="4" t="s">
        <v>30</v>
      </c>
      <c r="L35" s="4" t="s">
        <v>31</v>
      </c>
      <c r="M35" s="4" t="s">
        <v>2292</v>
      </c>
      <c r="N35" s="17">
        <v>82.0</v>
      </c>
      <c r="O35" s="21">
        <v>8.0</v>
      </c>
      <c r="P35" s="22">
        <v>62348.0</v>
      </c>
      <c r="Q35" s="4" t="s">
        <v>2293</v>
      </c>
      <c r="R35" s="4" t="s">
        <v>34</v>
      </c>
      <c r="S35" s="4" t="s">
        <v>2294</v>
      </c>
      <c r="T35" s="23">
        <v>1013100.0</v>
      </c>
      <c r="U35" s="4" t="s">
        <v>2295</v>
      </c>
      <c r="V35" s="25" t="s">
        <v>2296</v>
      </c>
      <c r="W35" s="4"/>
      <c r="X35" s="4"/>
      <c r="Y35" s="4"/>
      <c r="Z35" s="4" t="str">
        <f t="shared" si="2"/>
        <v>Drama</v>
      </c>
      <c r="AA35" s="4"/>
      <c r="AB35" s="4"/>
    </row>
    <row r="36" hidden="1">
      <c r="B36" s="51"/>
    </row>
    <row r="37" hidden="1">
      <c r="B37" s="51"/>
    </row>
    <row r="38" hidden="1">
      <c r="B38" s="51"/>
    </row>
    <row r="39" hidden="1">
      <c r="B39" s="51"/>
    </row>
    <row r="40" hidden="1">
      <c r="B40" s="51"/>
    </row>
    <row r="41" hidden="1">
      <c r="B41" s="51"/>
    </row>
    <row r="42" hidden="1">
      <c r="B42" s="51"/>
    </row>
    <row r="43" hidden="1">
      <c r="B43" s="51"/>
    </row>
    <row r="44" hidden="1">
      <c r="B44" s="51"/>
    </row>
    <row r="45" hidden="1">
      <c r="B45" s="51"/>
    </row>
    <row r="46" hidden="1">
      <c r="B46" s="51"/>
    </row>
    <row r="47" hidden="1">
      <c r="B47" s="51"/>
    </row>
    <row r="48" hidden="1">
      <c r="B48" s="51"/>
    </row>
    <row r="49" hidden="1">
      <c r="B49" s="51"/>
    </row>
    <row r="50" hidden="1">
      <c r="B50" s="51"/>
    </row>
    <row r="51" hidden="1">
      <c r="B51" s="51"/>
    </row>
    <row r="52" hidden="1">
      <c r="B52" s="51"/>
    </row>
    <row r="53" hidden="1">
      <c r="B53" s="51"/>
    </row>
    <row r="54" hidden="1">
      <c r="B54" s="51"/>
    </row>
    <row r="55" hidden="1">
      <c r="B55" s="51"/>
    </row>
    <row r="56" hidden="1">
      <c r="B56" s="51"/>
    </row>
    <row r="57" hidden="1">
      <c r="B57" s="51"/>
    </row>
    <row r="58" hidden="1">
      <c r="B58" s="51"/>
    </row>
    <row r="59" hidden="1">
      <c r="B59" s="51"/>
    </row>
    <row r="60" hidden="1">
      <c r="B60" s="51"/>
    </row>
    <row r="61" hidden="1">
      <c r="B61" s="51"/>
    </row>
    <row r="62" hidden="1">
      <c r="B62" s="51"/>
    </row>
    <row r="63" hidden="1">
      <c r="B63" s="51"/>
    </row>
    <row r="64" hidden="1">
      <c r="B64" s="51"/>
    </row>
    <row r="65" hidden="1">
      <c r="B65" s="51"/>
    </row>
    <row r="66" hidden="1">
      <c r="B66" s="51"/>
    </row>
    <row r="67" hidden="1">
      <c r="B67" s="51"/>
    </row>
    <row r="68" hidden="1">
      <c r="B68" s="51"/>
    </row>
    <row r="69" hidden="1">
      <c r="B69" s="51"/>
    </row>
    <row r="70" hidden="1">
      <c r="B70" s="51"/>
    </row>
    <row r="71" hidden="1">
      <c r="B71" s="51"/>
    </row>
    <row r="72" hidden="1">
      <c r="B72" s="51"/>
    </row>
    <row r="73" hidden="1">
      <c r="B73" s="51"/>
    </row>
    <row r="74" hidden="1">
      <c r="B74" s="51"/>
    </row>
    <row r="75" hidden="1">
      <c r="B75" s="51"/>
    </row>
    <row r="76" hidden="1">
      <c r="B76" s="51"/>
    </row>
    <row r="77" hidden="1">
      <c r="B77" s="51"/>
    </row>
    <row r="78" hidden="1">
      <c r="B78" s="51"/>
    </row>
    <row r="79" hidden="1">
      <c r="B79" s="51"/>
    </row>
    <row r="80" hidden="1">
      <c r="B80" s="51"/>
    </row>
    <row r="81" hidden="1">
      <c r="B81" s="51"/>
    </row>
    <row r="82" hidden="1">
      <c r="B82" s="51"/>
    </row>
    <row r="83" hidden="1">
      <c r="B83" s="51"/>
    </row>
    <row r="84" hidden="1">
      <c r="B84" s="51"/>
    </row>
    <row r="85" hidden="1">
      <c r="B85" s="51"/>
    </row>
    <row r="86" hidden="1">
      <c r="B86" s="51"/>
    </row>
    <row r="87" hidden="1">
      <c r="B87" s="51"/>
    </row>
    <row r="88" hidden="1">
      <c r="B88" s="51"/>
    </row>
    <row r="89" hidden="1">
      <c r="B89" s="51"/>
    </row>
    <row r="90" hidden="1">
      <c r="B90" s="51"/>
    </row>
    <row r="91" hidden="1">
      <c r="B91" s="51"/>
    </row>
    <row r="92" hidden="1">
      <c r="B92" s="51"/>
    </row>
    <row r="93" hidden="1">
      <c r="B93" s="51"/>
    </row>
    <row r="94" hidden="1">
      <c r="B94" s="51"/>
    </row>
    <row r="95" hidden="1">
      <c r="B95" s="51"/>
    </row>
    <row r="96" hidden="1">
      <c r="B96" s="51"/>
    </row>
    <row r="97" hidden="1">
      <c r="B97" s="51"/>
    </row>
    <row r="98" hidden="1">
      <c r="B98" s="51"/>
    </row>
    <row r="99" hidden="1">
      <c r="B99" s="51"/>
    </row>
    <row r="100" hidden="1">
      <c r="B100" s="51"/>
    </row>
    <row r="101" hidden="1">
      <c r="B101" s="51"/>
    </row>
    <row r="102" hidden="1">
      <c r="B102" s="51"/>
    </row>
    <row r="103" hidden="1">
      <c r="B103" s="51"/>
    </row>
    <row r="104" hidden="1">
      <c r="B104" s="51"/>
    </row>
    <row r="105" hidden="1">
      <c r="B105" s="51"/>
    </row>
    <row r="106" hidden="1">
      <c r="B106" s="51"/>
    </row>
    <row r="107" hidden="1">
      <c r="B107" s="51"/>
    </row>
    <row r="108" hidden="1">
      <c r="B108" s="51"/>
    </row>
    <row r="109" hidden="1">
      <c r="B109" s="51"/>
    </row>
    <row r="110" hidden="1">
      <c r="B110" s="51"/>
    </row>
    <row r="111" hidden="1">
      <c r="B111" s="51"/>
    </row>
    <row r="112" hidden="1">
      <c r="B112" s="51"/>
    </row>
    <row r="113" hidden="1">
      <c r="B113" s="51"/>
    </row>
    <row r="114" hidden="1">
      <c r="B114" s="51"/>
    </row>
    <row r="115" hidden="1">
      <c r="B115" s="51"/>
    </row>
    <row r="116" hidden="1">
      <c r="B116" s="51"/>
    </row>
    <row r="117" hidden="1">
      <c r="B117" s="51"/>
    </row>
    <row r="118" hidden="1">
      <c r="B118" s="51"/>
    </row>
    <row r="119" hidden="1">
      <c r="B119" s="51"/>
    </row>
    <row r="120" hidden="1">
      <c r="B120" s="51"/>
    </row>
    <row r="121" hidden="1">
      <c r="B121" s="51"/>
    </row>
    <row r="122" hidden="1">
      <c r="B122" s="51"/>
    </row>
    <row r="123" hidden="1">
      <c r="B123" s="51"/>
    </row>
    <row r="124" hidden="1">
      <c r="B124" s="51"/>
    </row>
    <row r="125" hidden="1">
      <c r="B125" s="51"/>
    </row>
    <row r="126" hidden="1">
      <c r="B126" s="51"/>
    </row>
    <row r="127" hidden="1">
      <c r="B127" s="51"/>
    </row>
    <row r="128" hidden="1">
      <c r="B128" s="51"/>
    </row>
    <row r="129" hidden="1">
      <c r="B129" s="51"/>
    </row>
    <row r="130" hidden="1">
      <c r="B130" s="51"/>
    </row>
    <row r="131" hidden="1">
      <c r="B131" s="51"/>
    </row>
    <row r="132" hidden="1">
      <c r="B132" s="51"/>
    </row>
    <row r="133" hidden="1">
      <c r="B133" s="51"/>
    </row>
    <row r="134" hidden="1">
      <c r="B134" s="51"/>
    </row>
    <row r="135" hidden="1">
      <c r="B135" s="52" t="s">
        <v>2325</v>
      </c>
    </row>
    <row r="136" hidden="1">
      <c r="B136" s="30" t="str">
        <f t="shared" ref="B136:B169" si="3"> LEFT(#REF!,Find(",",#REF!)-1)</f>
        <v>#REF!</v>
      </c>
    </row>
    <row r="137" hidden="1">
      <c r="B137" s="30" t="str">
        <f t="shared" si="3"/>
        <v>#REF!</v>
      </c>
    </row>
    <row r="138" hidden="1">
      <c r="B138" s="30" t="str">
        <f t="shared" si="3"/>
        <v>#REF!</v>
      </c>
    </row>
    <row r="139" hidden="1">
      <c r="B139" s="30" t="str">
        <f t="shared" si="3"/>
        <v>#REF!</v>
      </c>
    </row>
    <row r="140" hidden="1">
      <c r="B140" s="30" t="str">
        <f t="shared" si="3"/>
        <v>#REF!</v>
      </c>
    </row>
    <row r="141" hidden="1">
      <c r="B141" s="30" t="str">
        <f t="shared" si="3"/>
        <v>#REF!</v>
      </c>
    </row>
    <row r="142" hidden="1">
      <c r="B142" s="30" t="str">
        <f t="shared" si="3"/>
        <v>#REF!</v>
      </c>
    </row>
    <row r="143" hidden="1">
      <c r="B143" s="30" t="str">
        <f t="shared" si="3"/>
        <v>#REF!</v>
      </c>
    </row>
    <row r="144" hidden="1">
      <c r="B144" s="30" t="str">
        <f t="shared" si="3"/>
        <v>#REF!</v>
      </c>
    </row>
    <row r="145" hidden="1">
      <c r="B145" s="30" t="str">
        <f t="shared" si="3"/>
        <v>#REF!</v>
      </c>
    </row>
    <row r="146" hidden="1">
      <c r="B146" s="30" t="str">
        <f t="shared" si="3"/>
        <v>#REF!</v>
      </c>
    </row>
    <row r="147" hidden="1">
      <c r="B147" s="30" t="str">
        <f t="shared" si="3"/>
        <v>#REF!</v>
      </c>
    </row>
    <row r="148" hidden="1">
      <c r="B148" s="30" t="str">
        <f t="shared" si="3"/>
        <v>#REF!</v>
      </c>
    </row>
    <row r="149" hidden="1">
      <c r="B149" s="30" t="str">
        <f t="shared" si="3"/>
        <v>#REF!</v>
      </c>
    </row>
    <row r="150" hidden="1">
      <c r="B150" s="30" t="str">
        <f t="shared" si="3"/>
        <v>#REF!</v>
      </c>
    </row>
    <row r="151" hidden="1">
      <c r="B151" s="30" t="str">
        <f t="shared" si="3"/>
        <v>#REF!</v>
      </c>
    </row>
    <row r="152" hidden="1">
      <c r="B152" s="30" t="str">
        <f t="shared" si="3"/>
        <v>#REF!</v>
      </c>
    </row>
    <row r="153" hidden="1">
      <c r="B153" s="30" t="str">
        <f t="shared" si="3"/>
        <v>#REF!</v>
      </c>
    </row>
    <row r="154" hidden="1">
      <c r="B154" s="30" t="str">
        <f t="shared" si="3"/>
        <v>#REF!</v>
      </c>
    </row>
    <row r="155" hidden="1">
      <c r="B155" s="30" t="str">
        <f t="shared" si="3"/>
        <v>#REF!</v>
      </c>
    </row>
    <row r="156" hidden="1">
      <c r="B156" s="30" t="str">
        <f t="shared" si="3"/>
        <v>#REF!</v>
      </c>
    </row>
    <row r="157" hidden="1">
      <c r="B157" s="30" t="str">
        <f t="shared" si="3"/>
        <v>#REF!</v>
      </c>
    </row>
    <row r="158" hidden="1">
      <c r="B158" s="30" t="str">
        <f t="shared" si="3"/>
        <v>#REF!</v>
      </c>
    </row>
    <row r="159" hidden="1">
      <c r="B159" s="30" t="str">
        <f t="shared" si="3"/>
        <v>#REF!</v>
      </c>
    </row>
    <row r="160" hidden="1">
      <c r="B160" s="30" t="str">
        <f t="shared" si="3"/>
        <v>#REF!</v>
      </c>
    </row>
    <row r="161" hidden="1">
      <c r="B161" s="30" t="str">
        <f t="shared" si="3"/>
        <v>#REF!</v>
      </c>
    </row>
    <row r="162" hidden="1">
      <c r="B162" s="30" t="str">
        <f t="shared" si="3"/>
        <v>#REF!</v>
      </c>
    </row>
    <row r="163" hidden="1">
      <c r="B163" s="30" t="str">
        <f t="shared" si="3"/>
        <v>#REF!</v>
      </c>
    </row>
    <row r="164" hidden="1">
      <c r="B164" s="30" t="str">
        <f t="shared" si="3"/>
        <v>#REF!</v>
      </c>
    </row>
    <row r="165" hidden="1">
      <c r="B165" s="30" t="str">
        <f t="shared" si="3"/>
        <v>#REF!</v>
      </c>
    </row>
    <row r="166" hidden="1">
      <c r="B166" s="30" t="str">
        <f t="shared" si="3"/>
        <v>#REF!</v>
      </c>
    </row>
    <row r="167" hidden="1">
      <c r="B167" s="30" t="str">
        <f t="shared" si="3"/>
        <v>#REF!</v>
      </c>
    </row>
    <row r="168" hidden="1">
      <c r="B168" s="30" t="str">
        <f t="shared" si="3"/>
        <v>#REF!</v>
      </c>
    </row>
    <row r="169" hidden="1">
      <c r="B169" s="30" t="str">
        <f t="shared" si="3"/>
        <v>#REF!</v>
      </c>
    </row>
    <row r="170" hidden="1">
      <c r="B170" s="51"/>
    </row>
    <row r="171" hidden="1">
      <c r="B171" s="51"/>
    </row>
    <row r="172" hidden="1">
      <c r="B172" s="51"/>
    </row>
    <row r="173" hidden="1">
      <c r="B173" s="51"/>
    </row>
    <row r="174" hidden="1">
      <c r="B174" s="51"/>
    </row>
    <row r="175" hidden="1">
      <c r="B175" s="51"/>
    </row>
    <row r="176" hidden="1">
      <c r="B176" s="51"/>
    </row>
    <row r="177" hidden="1">
      <c r="B177" s="51"/>
    </row>
    <row r="178" hidden="1">
      <c r="B178" s="51"/>
    </row>
    <row r="179" hidden="1">
      <c r="B179" s="51"/>
    </row>
    <row r="180" hidden="1">
      <c r="B180" s="51"/>
    </row>
    <row r="181" hidden="1">
      <c r="B181" s="51"/>
    </row>
    <row r="182" hidden="1">
      <c r="B182" s="51"/>
    </row>
    <row r="183" hidden="1">
      <c r="B183" s="51"/>
    </row>
    <row r="184" hidden="1">
      <c r="B184" s="51"/>
    </row>
    <row r="185" hidden="1">
      <c r="B185" s="51"/>
    </row>
    <row r="186" hidden="1">
      <c r="B186" s="51"/>
    </row>
    <row r="187" hidden="1">
      <c r="B187" s="51"/>
    </row>
    <row r="188" hidden="1">
      <c r="B188" s="51"/>
    </row>
    <row r="189" hidden="1">
      <c r="B189" s="51"/>
    </row>
    <row r="190" hidden="1">
      <c r="B190" s="51"/>
    </row>
    <row r="191" hidden="1">
      <c r="B191" s="51"/>
    </row>
    <row r="192" hidden="1">
      <c r="B192" s="51"/>
    </row>
    <row r="193" hidden="1">
      <c r="B193" s="51"/>
    </row>
    <row r="194" hidden="1">
      <c r="B194" s="51"/>
    </row>
    <row r="195" hidden="1">
      <c r="B195" s="51"/>
    </row>
    <row r="196" hidden="1">
      <c r="B196" s="51"/>
    </row>
    <row r="197" hidden="1">
      <c r="B197" s="51"/>
    </row>
    <row r="198" hidden="1">
      <c r="B198" s="51"/>
    </row>
    <row r="199" hidden="1">
      <c r="B199" s="51"/>
    </row>
    <row r="200" hidden="1">
      <c r="B200" s="51"/>
    </row>
    <row r="201" hidden="1">
      <c r="B201" s="51"/>
    </row>
    <row r="202" hidden="1">
      <c r="B202" s="51"/>
    </row>
    <row r="203" hidden="1">
      <c r="B203" s="51"/>
    </row>
    <row r="204" hidden="1">
      <c r="B204" s="51"/>
    </row>
    <row r="205" hidden="1">
      <c r="B205" s="51"/>
    </row>
    <row r="206" hidden="1">
      <c r="B206" s="51"/>
    </row>
    <row r="207" hidden="1">
      <c r="B207" s="51"/>
    </row>
    <row r="208" hidden="1">
      <c r="B208" s="51"/>
    </row>
    <row r="209" hidden="1">
      <c r="B209" s="51"/>
    </row>
    <row r="210" hidden="1">
      <c r="B210" s="51"/>
    </row>
    <row r="211" hidden="1">
      <c r="B211" s="51"/>
    </row>
    <row r="212" hidden="1">
      <c r="B212" s="51"/>
    </row>
    <row r="213" hidden="1">
      <c r="B213" s="51"/>
    </row>
    <row r="214" hidden="1">
      <c r="B214" s="51"/>
    </row>
    <row r="215" hidden="1">
      <c r="B215" s="51"/>
    </row>
    <row r="216" hidden="1">
      <c r="B216" s="51"/>
    </row>
    <row r="217" hidden="1">
      <c r="B217" s="51"/>
    </row>
    <row r="218" hidden="1">
      <c r="B218" s="51"/>
    </row>
    <row r="219" hidden="1">
      <c r="B219" s="51"/>
    </row>
    <row r="220" hidden="1">
      <c r="B220" s="51"/>
    </row>
    <row r="221" hidden="1">
      <c r="B221" s="51"/>
    </row>
    <row r="222" hidden="1">
      <c r="B222" s="51"/>
    </row>
    <row r="223" hidden="1">
      <c r="B223" s="51"/>
    </row>
    <row r="224" hidden="1">
      <c r="B224" s="51"/>
    </row>
    <row r="225" hidden="1">
      <c r="B225" s="51"/>
    </row>
    <row r="226" hidden="1">
      <c r="B226" s="51"/>
    </row>
    <row r="227" hidden="1">
      <c r="B227" s="51"/>
    </row>
    <row r="228" hidden="1">
      <c r="B228" s="51"/>
    </row>
    <row r="229" hidden="1">
      <c r="B229" s="51"/>
    </row>
    <row r="230" hidden="1">
      <c r="B230" s="51"/>
    </row>
    <row r="231" hidden="1">
      <c r="B231" s="51"/>
    </row>
    <row r="232" hidden="1">
      <c r="B232" s="51"/>
    </row>
    <row r="233" hidden="1">
      <c r="B233" s="51"/>
    </row>
    <row r="234" hidden="1">
      <c r="B234" s="51"/>
    </row>
    <row r="235" hidden="1">
      <c r="B235" s="51"/>
    </row>
    <row r="236" hidden="1">
      <c r="B236" s="51"/>
    </row>
    <row r="237" hidden="1">
      <c r="B237" s="51"/>
    </row>
    <row r="238" hidden="1">
      <c r="B238" s="51"/>
    </row>
    <row r="239" hidden="1">
      <c r="B239" s="51"/>
    </row>
    <row r="240" hidden="1">
      <c r="B240" s="51"/>
    </row>
    <row r="241" hidden="1">
      <c r="B241" s="51"/>
    </row>
    <row r="242" hidden="1">
      <c r="B242" s="51"/>
    </row>
    <row r="243" hidden="1">
      <c r="B243" s="51"/>
    </row>
    <row r="244" hidden="1">
      <c r="B244" s="51"/>
    </row>
    <row r="245" hidden="1">
      <c r="B245" s="51"/>
    </row>
    <row r="246" hidden="1">
      <c r="B246" s="51"/>
    </row>
    <row r="247" hidden="1">
      <c r="B247" s="51"/>
    </row>
    <row r="248" hidden="1">
      <c r="B248" s="51"/>
    </row>
    <row r="249" hidden="1">
      <c r="B249" s="51"/>
    </row>
    <row r="250" hidden="1">
      <c r="B250" s="51"/>
    </row>
    <row r="251" hidden="1">
      <c r="B251" s="51"/>
    </row>
    <row r="252" hidden="1">
      <c r="B252" s="51"/>
    </row>
    <row r="253" hidden="1">
      <c r="B253" s="51"/>
    </row>
    <row r="254" hidden="1">
      <c r="B254" s="51"/>
    </row>
    <row r="255" hidden="1">
      <c r="B255" s="51"/>
    </row>
    <row r="256" hidden="1">
      <c r="B256" s="51"/>
    </row>
    <row r="257" hidden="1">
      <c r="B257" s="51"/>
    </row>
    <row r="258" hidden="1">
      <c r="B258" s="51"/>
    </row>
    <row r="259" hidden="1">
      <c r="B259" s="51"/>
    </row>
    <row r="260" hidden="1">
      <c r="B260" s="51"/>
    </row>
    <row r="261" hidden="1">
      <c r="B261" s="51"/>
    </row>
    <row r="262" hidden="1">
      <c r="B262" s="51"/>
    </row>
    <row r="263" hidden="1">
      <c r="B263" s="51"/>
    </row>
    <row r="264" hidden="1">
      <c r="B264" s="51"/>
    </row>
    <row r="265" hidden="1">
      <c r="B265" s="51"/>
    </row>
    <row r="266" hidden="1">
      <c r="B266" s="51"/>
    </row>
    <row r="267" hidden="1">
      <c r="B267" s="51"/>
    </row>
    <row r="268" hidden="1">
      <c r="B268" s="51"/>
    </row>
    <row r="269" hidden="1">
      <c r="B269" s="52" t="s">
        <v>2325</v>
      </c>
    </row>
    <row r="270" hidden="1">
      <c r="B270" s="30" t="str">
        <f t="shared" ref="B270:B303" si="4"> LEFT(#REF!,Find(",",#REF!)-1)</f>
        <v>#REF!</v>
      </c>
    </row>
    <row r="271" hidden="1">
      <c r="B271" s="30" t="str">
        <f t="shared" si="4"/>
        <v>#REF!</v>
      </c>
    </row>
    <row r="272" hidden="1">
      <c r="B272" s="30" t="str">
        <f t="shared" si="4"/>
        <v>#REF!</v>
      </c>
    </row>
    <row r="273" hidden="1">
      <c r="B273" s="30" t="str">
        <f t="shared" si="4"/>
        <v>#REF!</v>
      </c>
    </row>
    <row r="274" hidden="1">
      <c r="B274" s="30" t="str">
        <f t="shared" si="4"/>
        <v>#REF!</v>
      </c>
    </row>
    <row r="275" hidden="1">
      <c r="B275" s="30" t="str">
        <f t="shared" si="4"/>
        <v>#REF!</v>
      </c>
    </row>
    <row r="276" hidden="1">
      <c r="B276" s="30" t="str">
        <f t="shared" si="4"/>
        <v>#REF!</v>
      </c>
    </row>
    <row r="277" hidden="1">
      <c r="B277" s="30" t="str">
        <f t="shared" si="4"/>
        <v>#REF!</v>
      </c>
    </row>
    <row r="278" hidden="1">
      <c r="B278" s="30" t="str">
        <f t="shared" si="4"/>
        <v>#REF!</v>
      </c>
    </row>
    <row r="279" hidden="1">
      <c r="B279" s="30" t="str">
        <f t="shared" si="4"/>
        <v>#REF!</v>
      </c>
    </row>
    <row r="280" hidden="1">
      <c r="B280" s="30" t="str">
        <f t="shared" si="4"/>
        <v>#REF!</v>
      </c>
    </row>
    <row r="281" hidden="1">
      <c r="B281" s="30" t="str">
        <f t="shared" si="4"/>
        <v>#REF!</v>
      </c>
    </row>
    <row r="282" hidden="1">
      <c r="B282" s="30" t="str">
        <f t="shared" si="4"/>
        <v>#REF!</v>
      </c>
    </row>
    <row r="283" hidden="1">
      <c r="B283" s="30" t="str">
        <f t="shared" si="4"/>
        <v>#REF!</v>
      </c>
    </row>
    <row r="284" hidden="1">
      <c r="B284" s="30" t="str">
        <f t="shared" si="4"/>
        <v>#REF!</v>
      </c>
    </row>
    <row r="285" hidden="1">
      <c r="B285" s="30" t="str">
        <f t="shared" si="4"/>
        <v>#REF!</v>
      </c>
    </row>
    <row r="286" hidden="1">
      <c r="B286" s="30" t="str">
        <f t="shared" si="4"/>
        <v>#REF!</v>
      </c>
    </row>
    <row r="287" hidden="1">
      <c r="B287" s="30" t="str">
        <f t="shared" si="4"/>
        <v>#REF!</v>
      </c>
    </row>
    <row r="288" hidden="1">
      <c r="B288" s="30" t="str">
        <f t="shared" si="4"/>
        <v>#REF!</v>
      </c>
    </row>
    <row r="289" hidden="1">
      <c r="B289" s="30" t="str">
        <f t="shared" si="4"/>
        <v>#REF!</v>
      </c>
    </row>
    <row r="290" hidden="1">
      <c r="B290" s="30" t="str">
        <f t="shared" si="4"/>
        <v>#REF!</v>
      </c>
    </row>
    <row r="291" hidden="1">
      <c r="B291" s="30" t="str">
        <f t="shared" si="4"/>
        <v>#REF!</v>
      </c>
    </row>
    <row r="292" hidden="1">
      <c r="B292" s="30" t="str">
        <f t="shared" si="4"/>
        <v>#REF!</v>
      </c>
    </row>
    <row r="293" hidden="1">
      <c r="B293" s="30" t="str">
        <f t="shared" si="4"/>
        <v>#REF!</v>
      </c>
    </row>
    <row r="294" hidden="1">
      <c r="B294" s="30" t="str">
        <f t="shared" si="4"/>
        <v>#REF!</v>
      </c>
    </row>
    <row r="295" hidden="1">
      <c r="B295" s="30" t="str">
        <f t="shared" si="4"/>
        <v>#REF!</v>
      </c>
    </row>
    <row r="296" hidden="1">
      <c r="B296" s="30" t="str">
        <f t="shared" si="4"/>
        <v>#REF!</v>
      </c>
    </row>
    <row r="297" hidden="1">
      <c r="B297" s="30" t="str">
        <f t="shared" si="4"/>
        <v>#REF!</v>
      </c>
    </row>
    <row r="298" hidden="1">
      <c r="B298" s="30" t="str">
        <f t="shared" si="4"/>
        <v>#REF!</v>
      </c>
    </row>
    <row r="299" hidden="1">
      <c r="B299" s="30" t="str">
        <f t="shared" si="4"/>
        <v>#REF!</v>
      </c>
    </row>
    <row r="300" hidden="1">
      <c r="B300" s="30" t="str">
        <f t="shared" si="4"/>
        <v>#REF!</v>
      </c>
    </row>
    <row r="301" hidden="1">
      <c r="B301" s="30" t="str">
        <f t="shared" si="4"/>
        <v>#REF!</v>
      </c>
    </row>
    <row r="302" hidden="1">
      <c r="B302" s="30" t="str">
        <f t="shared" si="4"/>
        <v>#REF!</v>
      </c>
    </row>
    <row r="303" hidden="1">
      <c r="B303" s="30" t="str">
        <f t="shared" si="4"/>
        <v>#REF!</v>
      </c>
    </row>
    <row r="304" hidden="1">
      <c r="B304" s="51"/>
    </row>
    <row r="305" hidden="1">
      <c r="B305" s="51"/>
    </row>
    <row r="306" hidden="1">
      <c r="B306" s="51"/>
    </row>
    <row r="307" hidden="1">
      <c r="B307" s="51"/>
    </row>
    <row r="308" hidden="1">
      <c r="B308" s="51"/>
    </row>
    <row r="309" hidden="1">
      <c r="B309" s="51"/>
    </row>
    <row r="310" hidden="1">
      <c r="B310" s="51"/>
    </row>
    <row r="311" hidden="1">
      <c r="B311" s="51"/>
    </row>
    <row r="312" hidden="1">
      <c r="B312" s="51"/>
    </row>
    <row r="313" hidden="1">
      <c r="B313" s="51"/>
    </row>
    <row r="314" hidden="1">
      <c r="B314" s="51"/>
    </row>
    <row r="315" hidden="1">
      <c r="B315" s="51"/>
    </row>
    <row r="316" hidden="1">
      <c r="B316" s="51"/>
    </row>
    <row r="317" hidden="1">
      <c r="B317" s="51"/>
    </row>
    <row r="318" hidden="1">
      <c r="B318" s="51"/>
    </row>
    <row r="319" hidden="1">
      <c r="B319" s="51"/>
    </row>
    <row r="320" hidden="1">
      <c r="B320" s="51"/>
    </row>
    <row r="321" hidden="1">
      <c r="B321" s="51"/>
    </row>
    <row r="322" hidden="1">
      <c r="B322" s="51"/>
    </row>
    <row r="323" hidden="1">
      <c r="B323" s="51"/>
    </row>
    <row r="324" hidden="1">
      <c r="B324" s="51"/>
    </row>
    <row r="325" hidden="1">
      <c r="B325" s="51"/>
    </row>
    <row r="326" hidden="1">
      <c r="B326" s="51"/>
    </row>
    <row r="327" hidden="1">
      <c r="B327" s="51"/>
    </row>
    <row r="328" hidden="1">
      <c r="B328" s="51"/>
    </row>
    <row r="329" hidden="1">
      <c r="B329" s="51"/>
    </row>
    <row r="330" hidden="1">
      <c r="B330" s="51"/>
    </row>
    <row r="331" hidden="1">
      <c r="B331" s="51"/>
    </row>
    <row r="332" hidden="1">
      <c r="B332" s="51"/>
    </row>
    <row r="333" hidden="1">
      <c r="B333" s="51"/>
    </row>
    <row r="334" hidden="1">
      <c r="B334" s="51"/>
    </row>
    <row r="335" hidden="1">
      <c r="B335" s="51"/>
    </row>
    <row r="336" hidden="1">
      <c r="B336" s="51"/>
    </row>
    <row r="337" hidden="1">
      <c r="B337" s="51"/>
    </row>
    <row r="338" hidden="1">
      <c r="B338" s="51"/>
    </row>
    <row r="339" hidden="1">
      <c r="B339" s="51"/>
    </row>
    <row r="340" hidden="1">
      <c r="B340" s="51"/>
    </row>
    <row r="341" hidden="1">
      <c r="B341" s="51"/>
    </row>
    <row r="342" hidden="1">
      <c r="B342" s="51"/>
    </row>
    <row r="343" hidden="1">
      <c r="B343" s="51"/>
    </row>
    <row r="344" hidden="1">
      <c r="B344" s="51"/>
    </row>
    <row r="345" hidden="1">
      <c r="B345" s="51"/>
    </row>
    <row r="346" hidden="1">
      <c r="B346" s="51"/>
    </row>
    <row r="347" hidden="1">
      <c r="B347" s="51"/>
    </row>
    <row r="348" hidden="1">
      <c r="B348" s="51"/>
    </row>
    <row r="349" hidden="1">
      <c r="B349" s="51"/>
    </row>
    <row r="350" hidden="1">
      <c r="B350" s="51"/>
    </row>
    <row r="351" hidden="1">
      <c r="B351" s="51"/>
    </row>
    <row r="352" hidden="1">
      <c r="B352" s="51"/>
    </row>
    <row r="353" hidden="1">
      <c r="B353" s="51"/>
    </row>
    <row r="354" hidden="1">
      <c r="B354" s="51"/>
    </row>
    <row r="355" hidden="1">
      <c r="B355" s="51"/>
    </row>
    <row r="356" hidden="1">
      <c r="B356" s="51"/>
    </row>
    <row r="357" hidden="1">
      <c r="B357" s="51"/>
    </row>
    <row r="358" hidden="1">
      <c r="B358" s="51"/>
    </row>
    <row r="359" hidden="1">
      <c r="B359" s="51"/>
    </row>
    <row r="360" hidden="1">
      <c r="B360" s="51"/>
    </row>
    <row r="361" hidden="1">
      <c r="B361" s="51"/>
    </row>
    <row r="362" hidden="1">
      <c r="B362" s="51"/>
    </row>
    <row r="363" hidden="1">
      <c r="B363" s="51"/>
    </row>
    <row r="364" hidden="1">
      <c r="B364" s="51"/>
    </row>
    <row r="365" hidden="1">
      <c r="B365" s="51"/>
    </row>
    <row r="366" hidden="1">
      <c r="B366" s="51"/>
    </row>
    <row r="367" hidden="1">
      <c r="B367" s="51"/>
    </row>
    <row r="368" hidden="1">
      <c r="B368" s="51"/>
    </row>
    <row r="369" hidden="1">
      <c r="B369" s="51"/>
    </row>
    <row r="370" hidden="1">
      <c r="B370" s="51"/>
    </row>
    <row r="371" hidden="1">
      <c r="B371" s="51"/>
    </row>
    <row r="372" hidden="1">
      <c r="B372" s="51"/>
    </row>
    <row r="373" hidden="1">
      <c r="B373" s="51"/>
    </row>
    <row r="374" hidden="1">
      <c r="B374" s="51"/>
    </row>
    <row r="375" hidden="1">
      <c r="B375" s="51"/>
    </row>
    <row r="376" hidden="1">
      <c r="B376" s="51"/>
    </row>
    <row r="377" hidden="1">
      <c r="B377" s="51"/>
    </row>
    <row r="378" hidden="1">
      <c r="B378" s="51"/>
    </row>
    <row r="379" hidden="1">
      <c r="B379" s="51"/>
    </row>
    <row r="380" hidden="1">
      <c r="B380" s="51"/>
    </row>
    <row r="381" hidden="1">
      <c r="B381" s="51"/>
    </row>
    <row r="382" hidden="1">
      <c r="B382" s="51"/>
    </row>
    <row r="383" hidden="1">
      <c r="B383" s="51"/>
    </row>
    <row r="384" hidden="1">
      <c r="B384" s="51"/>
    </row>
    <row r="385" hidden="1">
      <c r="B385" s="51"/>
    </row>
    <row r="386" hidden="1">
      <c r="B386" s="51"/>
    </row>
    <row r="387" hidden="1">
      <c r="B387" s="51"/>
    </row>
    <row r="388" hidden="1">
      <c r="B388" s="51"/>
    </row>
    <row r="389" hidden="1">
      <c r="B389" s="51"/>
    </row>
    <row r="390" hidden="1">
      <c r="B390" s="51"/>
    </row>
    <row r="391" hidden="1">
      <c r="B391" s="51"/>
    </row>
    <row r="392" hidden="1">
      <c r="B392" s="51"/>
    </row>
    <row r="393" hidden="1">
      <c r="B393" s="51"/>
    </row>
    <row r="394" hidden="1">
      <c r="B394" s="51"/>
    </row>
    <row r="395" hidden="1">
      <c r="B395" s="51"/>
    </row>
    <row r="396" hidden="1">
      <c r="B396" s="51"/>
    </row>
    <row r="397" hidden="1">
      <c r="B397" s="51"/>
    </row>
    <row r="398" hidden="1">
      <c r="B398" s="51"/>
    </row>
    <row r="399" hidden="1">
      <c r="B399" s="51"/>
    </row>
    <row r="400" hidden="1">
      <c r="B400" s="51"/>
    </row>
    <row r="401" hidden="1">
      <c r="B401" s="51"/>
    </row>
    <row r="402" hidden="1">
      <c r="B402" s="51"/>
    </row>
    <row r="403" hidden="1">
      <c r="B403" s="52" t="s">
        <v>2325</v>
      </c>
    </row>
    <row r="404" hidden="1">
      <c r="B404" s="30" t="str">
        <f t="shared" ref="B404:B437" si="5"> LEFT(#REF!,Find(",",#REF!)-1)</f>
        <v>#REF!</v>
      </c>
    </row>
    <row r="405" hidden="1">
      <c r="B405" s="30" t="str">
        <f t="shared" si="5"/>
        <v>#REF!</v>
      </c>
    </row>
    <row r="406" hidden="1">
      <c r="B406" s="30" t="str">
        <f t="shared" si="5"/>
        <v>#REF!</v>
      </c>
    </row>
    <row r="407" hidden="1">
      <c r="B407" s="30" t="str">
        <f t="shared" si="5"/>
        <v>#REF!</v>
      </c>
    </row>
    <row r="408" hidden="1">
      <c r="B408" s="30" t="str">
        <f t="shared" si="5"/>
        <v>#REF!</v>
      </c>
    </row>
    <row r="409" hidden="1">
      <c r="B409" s="30" t="str">
        <f t="shared" si="5"/>
        <v>#REF!</v>
      </c>
    </row>
    <row r="410" hidden="1">
      <c r="B410" s="30" t="str">
        <f t="shared" si="5"/>
        <v>#REF!</v>
      </c>
    </row>
    <row r="411" hidden="1">
      <c r="B411" s="30" t="str">
        <f t="shared" si="5"/>
        <v>#REF!</v>
      </c>
    </row>
    <row r="412" hidden="1">
      <c r="B412" s="30" t="str">
        <f t="shared" si="5"/>
        <v>#REF!</v>
      </c>
    </row>
    <row r="413" hidden="1">
      <c r="B413" s="30" t="str">
        <f t="shared" si="5"/>
        <v>#REF!</v>
      </c>
    </row>
    <row r="414" hidden="1">
      <c r="B414" s="30" t="str">
        <f t="shared" si="5"/>
        <v>#REF!</v>
      </c>
    </row>
    <row r="415" hidden="1">
      <c r="B415" s="30" t="str">
        <f t="shared" si="5"/>
        <v>#REF!</v>
      </c>
    </row>
    <row r="416" hidden="1">
      <c r="B416" s="30" t="str">
        <f t="shared" si="5"/>
        <v>#REF!</v>
      </c>
    </row>
    <row r="417" hidden="1">
      <c r="B417" s="30" t="str">
        <f t="shared" si="5"/>
        <v>#REF!</v>
      </c>
    </row>
    <row r="418" hidden="1">
      <c r="B418" s="30" t="str">
        <f t="shared" si="5"/>
        <v>#REF!</v>
      </c>
    </row>
    <row r="419" hidden="1">
      <c r="B419" s="30" t="str">
        <f t="shared" si="5"/>
        <v>#REF!</v>
      </c>
    </row>
    <row r="420" hidden="1">
      <c r="B420" s="30" t="str">
        <f t="shared" si="5"/>
        <v>#REF!</v>
      </c>
    </row>
    <row r="421" hidden="1">
      <c r="B421" s="30" t="str">
        <f t="shared" si="5"/>
        <v>#REF!</v>
      </c>
    </row>
    <row r="422" hidden="1">
      <c r="B422" s="30" t="str">
        <f t="shared" si="5"/>
        <v>#REF!</v>
      </c>
    </row>
    <row r="423" hidden="1">
      <c r="B423" s="30" t="str">
        <f t="shared" si="5"/>
        <v>#REF!</v>
      </c>
    </row>
    <row r="424" hidden="1">
      <c r="B424" s="30" t="str">
        <f t="shared" si="5"/>
        <v>#REF!</v>
      </c>
    </row>
    <row r="425" hidden="1">
      <c r="B425" s="30" t="str">
        <f t="shared" si="5"/>
        <v>#REF!</v>
      </c>
    </row>
    <row r="426" hidden="1">
      <c r="B426" s="30" t="str">
        <f t="shared" si="5"/>
        <v>#REF!</v>
      </c>
    </row>
    <row r="427" hidden="1">
      <c r="B427" s="30" t="str">
        <f t="shared" si="5"/>
        <v>#REF!</v>
      </c>
    </row>
    <row r="428" hidden="1">
      <c r="B428" s="30" t="str">
        <f t="shared" si="5"/>
        <v>#REF!</v>
      </c>
    </row>
    <row r="429" hidden="1">
      <c r="B429" s="30" t="str">
        <f t="shared" si="5"/>
        <v>#REF!</v>
      </c>
    </row>
    <row r="430" hidden="1">
      <c r="B430" s="30" t="str">
        <f t="shared" si="5"/>
        <v>#REF!</v>
      </c>
    </row>
    <row r="431" hidden="1">
      <c r="B431" s="30" t="str">
        <f t="shared" si="5"/>
        <v>#REF!</v>
      </c>
    </row>
    <row r="432" hidden="1">
      <c r="B432" s="30" t="str">
        <f t="shared" si="5"/>
        <v>#REF!</v>
      </c>
    </row>
    <row r="433" hidden="1">
      <c r="B433" s="30" t="str">
        <f t="shared" si="5"/>
        <v>#REF!</v>
      </c>
    </row>
    <row r="434" hidden="1">
      <c r="B434" s="30" t="str">
        <f t="shared" si="5"/>
        <v>#REF!</v>
      </c>
    </row>
    <row r="435" hidden="1">
      <c r="B435" s="30" t="str">
        <f t="shared" si="5"/>
        <v>#REF!</v>
      </c>
    </row>
    <row r="436" hidden="1">
      <c r="B436" s="30" t="str">
        <f t="shared" si="5"/>
        <v>#REF!</v>
      </c>
    </row>
    <row r="437" hidden="1">
      <c r="B437" s="30" t="str">
        <f t="shared" si="5"/>
        <v>#REF!</v>
      </c>
    </row>
    <row r="438" hidden="1">
      <c r="B438" s="51"/>
    </row>
    <row r="439" hidden="1">
      <c r="B439" s="51"/>
    </row>
    <row r="440" hidden="1">
      <c r="B440" s="51"/>
    </row>
    <row r="441" hidden="1">
      <c r="B441" s="51"/>
    </row>
    <row r="442" hidden="1">
      <c r="B442" s="51"/>
    </row>
    <row r="443" hidden="1">
      <c r="B443" s="51"/>
    </row>
    <row r="444" hidden="1">
      <c r="B444" s="51"/>
    </row>
    <row r="445" hidden="1">
      <c r="B445" s="51"/>
    </row>
    <row r="446" hidden="1">
      <c r="B446" s="51"/>
    </row>
    <row r="447" hidden="1">
      <c r="B447" s="51"/>
    </row>
    <row r="448" hidden="1">
      <c r="B448" s="51"/>
    </row>
    <row r="449" hidden="1">
      <c r="B449" s="51"/>
    </row>
    <row r="450" hidden="1">
      <c r="B450" s="51"/>
    </row>
    <row r="451" hidden="1">
      <c r="B451" s="51"/>
    </row>
    <row r="452" hidden="1">
      <c r="B452" s="51"/>
    </row>
    <row r="453" hidden="1">
      <c r="B453" s="51"/>
    </row>
    <row r="454" hidden="1">
      <c r="B454" s="51"/>
    </row>
    <row r="455" hidden="1">
      <c r="B455" s="51"/>
    </row>
    <row r="456" hidden="1">
      <c r="B456" s="51"/>
    </row>
    <row r="457" hidden="1">
      <c r="B457" s="51"/>
    </row>
    <row r="458" hidden="1">
      <c r="B458" s="51"/>
    </row>
    <row r="459" hidden="1">
      <c r="B459" s="51"/>
    </row>
    <row r="460" hidden="1">
      <c r="B460" s="51"/>
    </row>
    <row r="461" hidden="1">
      <c r="B461" s="51"/>
    </row>
    <row r="462" hidden="1">
      <c r="B462" s="51"/>
    </row>
    <row r="463" hidden="1">
      <c r="B463" s="51"/>
    </row>
    <row r="464" hidden="1">
      <c r="B464" s="51"/>
    </row>
    <row r="465" hidden="1">
      <c r="B465" s="51"/>
    </row>
    <row r="466" hidden="1">
      <c r="B466" s="51"/>
    </row>
    <row r="467" hidden="1">
      <c r="B467" s="51"/>
    </row>
    <row r="468" hidden="1">
      <c r="B468" s="51"/>
    </row>
    <row r="469" hidden="1">
      <c r="B469" s="51"/>
    </row>
    <row r="470" hidden="1">
      <c r="B470" s="51"/>
    </row>
    <row r="471" hidden="1">
      <c r="B471" s="51"/>
    </row>
    <row r="472" hidden="1">
      <c r="B472" s="51"/>
    </row>
    <row r="473" hidden="1">
      <c r="B473" s="51"/>
    </row>
    <row r="474" hidden="1">
      <c r="B474" s="51"/>
    </row>
    <row r="475" hidden="1">
      <c r="B475" s="51"/>
    </row>
    <row r="476" hidden="1">
      <c r="B476" s="51"/>
    </row>
    <row r="477" hidden="1">
      <c r="B477" s="51"/>
    </row>
    <row r="478" hidden="1">
      <c r="B478" s="51"/>
    </row>
    <row r="479" hidden="1">
      <c r="B479" s="51"/>
    </row>
    <row r="480" hidden="1">
      <c r="B480" s="51"/>
    </row>
    <row r="481" hidden="1">
      <c r="B481" s="51"/>
    </row>
    <row r="482" hidden="1">
      <c r="B482" s="51"/>
    </row>
    <row r="483" hidden="1">
      <c r="B483" s="51"/>
    </row>
    <row r="484" hidden="1">
      <c r="B484" s="51"/>
    </row>
    <row r="485" hidden="1">
      <c r="B485" s="51"/>
    </row>
    <row r="486" hidden="1">
      <c r="B486" s="51"/>
    </row>
    <row r="487" hidden="1">
      <c r="B487" s="51"/>
    </row>
    <row r="488" hidden="1">
      <c r="B488" s="51"/>
    </row>
    <row r="489" hidden="1">
      <c r="B489" s="51"/>
    </row>
    <row r="490" hidden="1">
      <c r="B490" s="51"/>
    </row>
    <row r="491" hidden="1">
      <c r="B491" s="51"/>
    </row>
    <row r="492" hidden="1">
      <c r="B492" s="51"/>
    </row>
    <row r="493" hidden="1">
      <c r="B493" s="51"/>
    </row>
    <row r="494" hidden="1">
      <c r="B494" s="51"/>
    </row>
    <row r="495" hidden="1">
      <c r="B495" s="51"/>
    </row>
    <row r="496" hidden="1">
      <c r="B496" s="51"/>
    </row>
    <row r="497" hidden="1">
      <c r="B497" s="51"/>
    </row>
    <row r="498" hidden="1">
      <c r="B498" s="51"/>
    </row>
    <row r="499" hidden="1">
      <c r="B499" s="51"/>
    </row>
    <row r="500" hidden="1">
      <c r="B500" s="51"/>
    </row>
    <row r="501" hidden="1">
      <c r="B501" s="51"/>
    </row>
    <row r="502" hidden="1">
      <c r="B502" s="51"/>
    </row>
    <row r="503" hidden="1">
      <c r="B503" s="51"/>
    </row>
    <row r="504" hidden="1">
      <c r="B504" s="51"/>
    </row>
    <row r="505" hidden="1">
      <c r="B505" s="51"/>
    </row>
    <row r="506" hidden="1">
      <c r="B506" s="51"/>
    </row>
    <row r="507" hidden="1">
      <c r="B507" s="51"/>
    </row>
    <row r="508" hidden="1">
      <c r="B508" s="51"/>
    </row>
    <row r="509" hidden="1">
      <c r="B509" s="51"/>
    </row>
    <row r="510" hidden="1">
      <c r="B510" s="51"/>
    </row>
    <row r="511" hidden="1">
      <c r="B511" s="51"/>
    </row>
    <row r="512" hidden="1">
      <c r="B512" s="51"/>
    </row>
    <row r="513" hidden="1">
      <c r="B513" s="51"/>
    </row>
    <row r="514" hidden="1">
      <c r="B514" s="51"/>
    </row>
    <row r="515" hidden="1">
      <c r="B515" s="51"/>
    </row>
    <row r="516" hidden="1">
      <c r="B516" s="51"/>
    </row>
    <row r="517" hidden="1">
      <c r="B517" s="51"/>
    </row>
    <row r="518" hidden="1">
      <c r="B518" s="51"/>
    </row>
    <row r="519" hidden="1">
      <c r="B519" s="51"/>
    </row>
    <row r="520" hidden="1">
      <c r="B520" s="51"/>
    </row>
    <row r="521" hidden="1">
      <c r="B521" s="51"/>
    </row>
    <row r="522" hidden="1">
      <c r="B522" s="51"/>
    </row>
    <row r="523" hidden="1">
      <c r="B523" s="51"/>
    </row>
    <row r="524" hidden="1">
      <c r="B524" s="51"/>
    </row>
    <row r="525" hidden="1">
      <c r="B525" s="51"/>
    </row>
    <row r="526" hidden="1">
      <c r="B526" s="51"/>
    </row>
    <row r="527" hidden="1">
      <c r="B527" s="51"/>
    </row>
    <row r="528" hidden="1">
      <c r="B528" s="51"/>
    </row>
    <row r="529" hidden="1">
      <c r="B529" s="51"/>
    </row>
    <row r="530" hidden="1">
      <c r="B530" s="51"/>
    </row>
    <row r="531" hidden="1">
      <c r="B531" s="51"/>
    </row>
    <row r="532" hidden="1">
      <c r="B532" s="51"/>
    </row>
    <row r="533" hidden="1">
      <c r="B533" s="51"/>
    </row>
    <row r="534" hidden="1">
      <c r="B534" s="51"/>
    </row>
    <row r="535" hidden="1">
      <c r="B535" s="51"/>
    </row>
    <row r="536" hidden="1">
      <c r="B536" s="51"/>
    </row>
    <row r="537" hidden="1">
      <c r="B537" s="52" t="s">
        <v>2325</v>
      </c>
    </row>
    <row r="538" hidden="1">
      <c r="B538" s="30" t="str">
        <f t="shared" ref="B538:B571" si="6"> LEFT(#REF!,Find(",",#REF!)-1)</f>
        <v>#REF!</v>
      </c>
    </row>
    <row r="539" hidden="1">
      <c r="B539" s="30" t="str">
        <f t="shared" si="6"/>
        <v>#REF!</v>
      </c>
    </row>
    <row r="540" hidden="1">
      <c r="B540" s="30" t="str">
        <f t="shared" si="6"/>
        <v>#REF!</v>
      </c>
    </row>
    <row r="541" hidden="1">
      <c r="B541" s="30" t="str">
        <f t="shared" si="6"/>
        <v>#REF!</v>
      </c>
    </row>
    <row r="542" hidden="1">
      <c r="B542" s="30" t="str">
        <f t="shared" si="6"/>
        <v>#REF!</v>
      </c>
    </row>
    <row r="543" hidden="1">
      <c r="B543" s="30" t="str">
        <f t="shared" si="6"/>
        <v>#REF!</v>
      </c>
    </row>
    <row r="544" hidden="1">
      <c r="B544" s="30" t="str">
        <f t="shared" si="6"/>
        <v>#REF!</v>
      </c>
    </row>
    <row r="545" hidden="1">
      <c r="B545" s="30" t="str">
        <f t="shared" si="6"/>
        <v>#REF!</v>
      </c>
    </row>
    <row r="546" hidden="1">
      <c r="B546" s="30" t="str">
        <f t="shared" si="6"/>
        <v>#REF!</v>
      </c>
    </row>
    <row r="547" hidden="1">
      <c r="B547" s="30" t="str">
        <f t="shared" si="6"/>
        <v>#REF!</v>
      </c>
    </row>
    <row r="548" hidden="1">
      <c r="B548" s="30" t="str">
        <f t="shared" si="6"/>
        <v>#REF!</v>
      </c>
    </row>
    <row r="549" hidden="1">
      <c r="B549" s="30" t="str">
        <f t="shared" si="6"/>
        <v>#REF!</v>
      </c>
    </row>
    <row r="550" hidden="1">
      <c r="B550" s="30" t="str">
        <f t="shared" si="6"/>
        <v>#REF!</v>
      </c>
    </row>
    <row r="551" hidden="1">
      <c r="B551" s="30" t="str">
        <f t="shared" si="6"/>
        <v>#REF!</v>
      </c>
    </row>
    <row r="552" hidden="1">
      <c r="B552" s="30" t="str">
        <f t="shared" si="6"/>
        <v>#REF!</v>
      </c>
    </row>
    <row r="553" hidden="1">
      <c r="B553" s="30" t="str">
        <f t="shared" si="6"/>
        <v>#REF!</v>
      </c>
    </row>
    <row r="554" hidden="1">
      <c r="B554" s="30" t="str">
        <f t="shared" si="6"/>
        <v>#REF!</v>
      </c>
    </row>
    <row r="555" hidden="1">
      <c r="B555" s="30" t="str">
        <f t="shared" si="6"/>
        <v>#REF!</v>
      </c>
    </row>
    <row r="556" hidden="1">
      <c r="B556" s="30" t="str">
        <f t="shared" si="6"/>
        <v>#REF!</v>
      </c>
    </row>
    <row r="557" hidden="1">
      <c r="B557" s="30" t="str">
        <f t="shared" si="6"/>
        <v>#REF!</v>
      </c>
    </row>
    <row r="558" hidden="1">
      <c r="B558" s="30" t="str">
        <f t="shared" si="6"/>
        <v>#REF!</v>
      </c>
    </row>
    <row r="559" hidden="1">
      <c r="B559" s="30" t="str">
        <f t="shared" si="6"/>
        <v>#REF!</v>
      </c>
    </row>
    <row r="560" hidden="1">
      <c r="B560" s="30" t="str">
        <f t="shared" si="6"/>
        <v>#REF!</v>
      </c>
    </row>
    <row r="561" hidden="1">
      <c r="B561" s="30" t="str">
        <f t="shared" si="6"/>
        <v>#REF!</v>
      </c>
    </row>
    <row r="562" hidden="1">
      <c r="B562" s="30" t="str">
        <f t="shared" si="6"/>
        <v>#REF!</v>
      </c>
    </row>
    <row r="563" hidden="1">
      <c r="B563" s="30" t="str">
        <f t="shared" si="6"/>
        <v>#REF!</v>
      </c>
    </row>
    <row r="564" hidden="1">
      <c r="B564" s="30" t="str">
        <f t="shared" si="6"/>
        <v>#REF!</v>
      </c>
    </row>
    <row r="565" hidden="1">
      <c r="B565" s="30" t="str">
        <f t="shared" si="6"/>
        <v>#REF!</v>
      </c>
    </row>
    <row r="566" hidden="1">
      <c r="B566" s="30" t="str">
        <f t="shared" si="6"/>
        <v>#REF!</v>
      </c>
    </row>
    <row r="567" hidden="1">
      <c r="B567" s="30" t="str">
        <f t="shared" si="6"/>
        <v>#REF!</v>
      </c>
    </row>
    <row r="568" hidden="1">
      <c r="B568" s="30" t="str">
        <f t="shared" si="6"/>
        <v>#REF!</v>
      </c>
    </row>
    <row r="569" hidden="1">
      <c r="B569" s="30" t="str">
        <f t="shared" si="6"/>
        <v>#REF!</v>
      </c>
    </row>
    <row r="570" hidden="1">
      <c r="B570" s="30" t="str">
        <f t="shared" si="6"/>
        <v>#REF!</v>
      </c>
    </row>
    <row r="571" hidden="1">
      <c r="B571" s="30" t="str">
        <f t="shared" si="6"/>
        <v>#REF!</v>
      </c>
    </row>
    <row r="572" hidden="1">
      <c r="B572" s="51"/>
    </row>
    <row r="573" hidden="1">
      <c r="B573" s="51"/>
    </row>
    <row r="574" hidden="1">
      <c r="B574" s="51"/>
    </row>
    <row r="575" hidden="1">
      <c r="B575" s="51"/>
    </row>
    <row r="576" hidden="1">
      <c r="B576" s="51"/>
    </row>
    <row r="577" hidden="1">
      <c r="B577" s="51"/>
    </row>
    <row r="578" hidden="1">
      <c r="B578" s="51"/>
    </row>
    <row r="579" hidden="1">
      <c r="B579" s="51"/>
    </row>
    <row r="580" hidden="1">
      <c r="B580" s="51"/>
    </row>
    <row r="581" hidden="1">
      <c r="B581" s="51"/>
    </row>
    <row r="582" hidden="1">
      <c r="B582" s="51"/>
    </row>
    <row r="583" hidden="1">
      <c r="B583" s="51"/>
    </row>
    <row r="584" hidden="1">
      <c r="B584" s="51"/>
    </row>
    <row r="585" hidden="1">
      <c r="B585" s="51"/>
    </row>
    <row r="586" hidden="1">
      <c r="B586" s="51"/>
    </row>
    <row r="587" hidden="1">
      <c r="B587" s="51"/>
    </row>
    <row r="588" hidden="1">
      <c r="B588" s="51"/>
    </row>
    <row r="589" hidden="1">
      <c r="B589" s="51"/>
    </row>
    <row r="590" hidden="1">
      <c r="B590" s="51"/>
    </row>
    <row r="591" hidden="1">
      <c r="B591" s="51"/>
    </row>
    <row r="592" hidden="1">
      <c r="B592" s="51"/>
    </row>
    <row r="593" hidden="1">
      <c r="B593" s="51"/>
    </row>
    <row r="594" hidden="1">
      <c r="B594" s="51"/>
    </row>
    <row r="595" hidden="1">
      <c r="B595" s="51"/>
    </row>
    <row r="596" hidden="1">
      <c r="B596" s="51"/>
    </row>
    <row r="597" hidden="1">
      <c r="B597" s="51"/>
    </row>
    <row r="598" hidden="1">
      <c r="B598" s="51"/>
    </row>
    <row r="599" hidden="1">
      <c r="B599" s="51"/>
    </row>
    <row r="600" hidden="1">
      <c r="B600" s="51"/>
    </row>
    <row r="601" hidden="1">
      <c r="B601" s="51"/>
    </row>
    <row r="602" hidden="1">
      <c r="B602" s="51"/>
    </row>
    <row r="603" hidden="1">
      <c r="B603" s="51"/>
    </row>
    <row r="604" hidden="1">
      <c r="B604" s="51"/>
    </row>
    <row r="605" hidden="1">
      <c r="B605" s="51"/>
    </row>
    <row r="606" hidden="1">
      <c r="B606" s="51"/>
    </row>
    <row r="607" hidden="1">
      <c r="B607" s="51"/>
    </row>
    <row r="608" hidden="1">
      <c r="B608" s="51"/>
    </row>
    <row r="609" hidden="1">
      <c r="B609" s="51"/>
    </row>
    <row r="610" hidden="1">
      <c r="B610" s="51"/>
    </row>
    <row r="611" hidden="1">
      <c r="B611" s="51"/>
    </row>
    <row r="612" hidden="1">
      <c r="B612" s="51"/>
    </row>
    <row r="613" hidden="1">
      <c r="B613" s="51"/>
    </row>
    <row r="614" hidden="1">
      <c r="B614" s="51"/>
    </row>
    <row r="615" hidden="1">
      <c r="B615" s="51"/>
    </row>
    <row r="616" hidden="1">
      <c r="B616" s="51"/>
    </row>
    <row r="617" hidden="1">
      <c r="B617" s="51"/>
    </row>
    <row r="618" hidden="1">
      <c r="B618" s="51"/>
    </row>
    <row r="619" hidden="1">
      <c r="B619" s="51"/>
    </row>
    <row r="620" hidden="1">
      <c r="B620" s="51"/>
    </row>
    <row r="621" hidden="1">
      <c r="B621" s="51"/>
    </row>
    <row r="622" hidden="1">
      <c r="B622" s="51"/>
    </row>
    <row r="623" hidden="1">
      <c r="B623" s="51"/>
    </row>
    <row r="624" hidden="1">
      <c r="B624" s="51"/>
    </row>
    <row r="625" hidden="1">
      <c r="B625" s="51"/>
    </row>
    <row r="626" hidden="1">
      <c r="B626" s="51"/>
    </row>
    <row r="627" hidden="1">
      <c r="B627" s="51"/>
    </row>
    <row r="628" hidden="1">
      <c r="B628" s="51"/>
    </row>
    <row r="629" hidden="1">
      <c r="B629" s="51"/>
    </row>
    <row r="630" hidden="1">
      <c r="B630" s="51"/>
    </row>
    <row r="631" hidden="1">
      <c r="B631" s="51"/>
    </row>
    <row r="632" hidden="1">
      <c r="B632" s="51"/>
    </row>
    <row r="633" hidden="1">
      <c r="B633" s="51"/>
    </row>
    <row r="634" hidden="1">
      <c r="B634" s="51"/>
    </row>
    <row r="635" hidden="1">
      <c r="B635" s="51"/>
    </row>
    <row r="636" hidden="1">
      <c r="B636" s="51"/>
    </row>
    <row r="637" hidden="1">
      <c r="B637" s="51"/>
    </row>
    <row r="638" hidden="1">
      <c r="B638" s="51"/>
    </row>
    <row r="639" hidden="1">
      <c r="B639" s="51"/>
    </row>
    <row r="640" hidden="1">
      <c r="B640" s="51"/>
    </row>
    <row r="641" hidden="1">
      <c r="B641" s="51"/>
    </row>
    <row r="642" hidden="1">
      <c r="B642" s="51"/>
    </row>
    <row r="643" hidden="1">
      <c r="B643" s="51"/>
    </row>
    <row r="644" hidden="1">
      <c r="B644" s="51"/>
    </row>
    <row r="645" hidden="1">
      <c r="B645" s="51"/>
    </row>
    <row r="646" hidden="1">
      <c r="B646" s="51"/>
    </row>
    <row r="647" hidden="1">
      <c r="B647" s="51"/>
    </row>
    <row r="648" hidden="1">
      <c r="B648" s="51"/>
    </row>
    <row r="649" hidden="1">
      <c r="B649" s="51"/>
    </row>
    <row r="650" hidden="1">
      <c r="B650" s="51"/>
    </row>
    <row r="651" hidden="1">
      <c r="B651" s="51"/>
    </row>
    <row r="652" hidden="1">
      <c r="B652" s="51"/>
    </row>
    <row r="653" hidden="1">
      <c r="B653" s="51"/>
    </row>
    <row r="654" hidden="1">
      <c r="B654" s="51"/>
    </row>
    <row r="655" hidden="1">
      <c r="B655" s="51"/>
    </row>
    <row r="656" hidden="1">
      <c r="B656" s="51"/>
    </row>
    <row r="657" hidden="1">
      <c r="B657" s="51"/>
    </row>
    <row r="658" hidden="1">
      <c r="B658" s="51"/>
    </row>
    <row r="659" hidden="1">
      <c r="B659" s="51"/>
    </row>
    <row r="660" hidden="1">
      <c r="B660" s="51"/>
    </row>
    <row r="661" hidden="1">
      <c r="B661" s="51"/>
    </row>
    <row r="662" hidden="1">
      <c r="B662" s="51"/>
    </row>
    <row r="663" hidden="1">
      <c r="B663" s="51"/>
    </row>
    <row r="664" hidden="1">
      <c r="B664" s="51"/>
    </row>
    <row r="665" hidden="1">
      <c r="B665" s="51"/>
    </row>
    <row r="666" hidden="1">
      <c r="B666" s="51"/>
    </row>
    <row r="667" hidden="1">
      <c r="B667" s="51"/>
    </row>
    <row r="668" hidden="1">
      <c r="B668" s="51"/>
    </row>
    <row r="669" hidden="1">
      <c r="B669" s="51"/>
    </row>
    <row r="670" hidden="1">
      <c r="B670" s="51"/>
    </row>
    <row r="671" hidden="1">
      <c r="B671" s="52" t="s">
        <v>2325</v>
      </c>
    </row>
    <row r="672" hidden="1">
      <c r="B672" s="30" t="str">
        <f t="shared" ref="B672:B705" si="7"> LEFT(#REF!,Find(",",#REF!)-1)</f>
        <v>#REF!</v>
      </c>
    </row>
    <row r="673" hidden="1">
      <c r="B673" s="30" t="str">
        <f t="shared" si="7"/>
        <v>#REF!</v>
      </c>
    </row>
    <row r="674" hidden="1">
      <c r="B674" s="30" t="str">
        <f t="shared" si="7"/>
        <v>#REF!</v>
      </c>
    </row>
    <row r="675" hidden="1">
      <c r="B675" s="30" t="str">
        <f t="shared" si="7"/>
        <v>#REF!</v>
      </c>
    </row>
    <row r="676" hidden="1">
      <c r="B676" s="30" t="str">
        <f t="shared" si="7"/>
        <v>#REF!</v>
      </c>
    </row>
    <row r="677" hidden="1">
      <c r="B677" s="30" t="str">
        <f t="shared" si="7"/>
        <v>#REF!</v>
      </c>
    </row>
    <row r="678" hidden="1">
      <c r="B678" s="30" t="str">
        <f t="shared" si="7"/>
        <v>#REF!</v>
      </c>
    </row>
    <row r="679" hidden="1">
      <c r="B679" s="30" t="str">
        <f t="shared" si="7"/>
        <v>#REF!</v>
      </c>
    </row>
    <row r="680" hidden="1">
      <c r="B680" s="30" t="str">
        <f t="shared" si="7"/>
        <v>#REF!</v>
      </c>
    </row>
    <row r="681" hidden="1">
      <c r="B681" s="30" t="str">
        <f t="shared" si="7"/>
        <v>#REF!</v>
      </c>
    </row>
    <row r="682" hidden="1">
      <c r="B682" s="30" t="str">
        <f t="shared" si="7"/>
        <v>#REF!</v>
      </c>
    </row>
    <row r="683" hidden="1">
      <c r="B683" s="30" t="str">
        <f t="shared" si="7"/>
        <v>#REF!</v>
      </c>
    </row>
    <row r="684" hidden="1">
      <c r="B684" s="30" t="str">
        <f t="shared" si="7"/>
        <v>#REF!</v>
      </c>
    </row>
    <row r="685" hidden="1">
      <c r="B685" s="30" t="str">
        <f t="shared" si="7"/>
        <v>#REF!</v>
      </c>
    </row>
    <row r="686" hidden="1">
      <c r="B686" s="30" t="str">
        <f t="shared" si="7"/>
        <v>#REF!</v>
      </c>
    </row>
    <row r="687" hidden="1">
      <c r="B687" s="30" t="str">
        <f t="shared" si="7"/>
        <v>#REF!</v>
      </c>
    </row>
    <row r="688" hidden="1">
      <c r="B688" s="30" t="str">
        <f t="shared" si="7"/>
        <v>#REF!</v>
      </c>
    </row>
    <row r="689" hidden="1">
      <c r="B689" s="30" t="str">
        <f t="shared" si="7"/>
        <v>#REF!</v>
      </c>
    </row>
    <row r="690" hidden="1">
      <c r="B690" s="30" t="str">
        <f t="shared" si="7"/>
        <v>#REF!</v>
      </c>
    </row>
    <row r="691" hidden="1">
      <c r="B691" s="30" t="str">
        <f t="shared" si="7"/>
        <v>#REF!</v>
      </c>
    </row>
    <row r="692" hidden="1">
      <c r="B692" s="30" t="str">
        <f t="shared" si="7"/>
        <v>#REF!</v>
      </c>
    </row>
    <row r="693" hidden="1">
      <c r="B693" s="30" t="str">
        <f t="shared" si="7"/>
        <v>#REF!</v>
      </c>
    </row>
    <row r="694" hidden="1">
      <c r="B694" s="30" t="str">
        <f t="shared" si="7"/>
        <v>#REF!</v>
      </c>
    </row>
    <row r="695" hidden="1">
      <c r="B695" s="30" t="str">
        <f t="shared" si="7"/>
        <v>#REF!</v>
      </c>
    </row>
    <row r="696" hidden="1">
      <c r="B696" s="30" t="str">
        <f t="shared" si="7"/>
        <v>#REF!</v>
      </c>
    </row>
    <row r="697" hidden="1">
      <c r="B697" s="30" t="str">
        <f t="shared" si="7"/>
        <v>#REF!</v>
      </c>
    </row>
    <row r="698" hidden="1">
      <c r="B698" s="30" t="str">
        <f t="shared" si="7"/>
        <v>#REF!</v>
      </c>
    </row>
    <row r="699" hidden="1">
      <c r="B699" s="30" t="str">
        <f t="shared" si="7"/>
        <v>#REF!</v>
      </c>
    </row>
    <row r="700" hidden="1">
      <c r="B700" s="30" t="str">
        <f t="shared" si="7"/>
        <v>#REF!</v>
      </c>
    </row>
    <row r="701" hidden="1">
      <c r="B701" s="30" t="str">
        <f t="shared" si="7"/>
        <v>#REF!</v>
      </c>
    </row>
    <row r="702" hidden="1">
      <c r="B702" s="30" t="str">
        <f t="shared" si="7"/>
        <v>#REF!</v>
      </c>
    </row>
    <row r="703" hidden="1">
      <c r="B703" s="30" t="str">
        <f t="shared" si="7"/>
        <v>#REF!</v>
      </c>
    </row>
    <row r="704" hidden="1">
      <c r="B704" s="30" t="str">
        <f t="shared" si="7"/>
        <v>#REF!</v>
      </c>
    </row>
    <row r="705" hidden="1">
      <c r="B705" s="30" t="str">
        <f t="shared" si="7"/>
        <v>#REF!</v>
      </c>
    </row>
    <row r="706" hidden="1">
      <c r="B706" s="51"/>
    </row>
    <row r="707" hidden="1">
      <c r="B707" s="51"/>
    </row>
    <row r="708" hidden="1">
      <c r="B708" s="51"/>
    </row>
    <row r="709" hidden="1">
      <c r="B709" s="51"/>
    </row>
    <row r="710" hidden="1">
      <c r="B710" s="51"/>
    </row>
    <row r="711" hidden="1">
      <c r="B711" s="51"/>
    </row>
    <row r="712" hidden="1">
      <c r="B712" s="51"/>
    </row>
    <row r="713" hidden="1">
      <c r="B713" s="51"/>
    </row>
    <row r="714" hidden="1">
      <c r="B714" s="51"/>
    </row>
    <row r="715" hidden="1">
      <c r="B715" s="51"/>
    </row>
    <row r="716" hidden="1">
      <c r="B716" s="51"/>
    </row>
    <row r="717" hidden="1">
      <c r="B717" s="51"/>
    </row>
    <row r="718" hidden="1">
      <c r="B718" s="51"/>
    </row>
    <row r="719" hidden="1">
      <c r="B719" s="51"/>
    </row>
    <row r="720" hidden="1">
      <c r="B720" s="51"/>
    </row>
    <row r="721" hidden="1">
      <c r="B721" s="51"/>
    </row>
    <row r="722" hidden="1">
      <c r="B722" s="51"/>
    </row>
    <row r="723" hidden="1">
      <c r="B723" s="51"/>
    </row>
    <row r="724" hidden="1">
      <c r="B724" s="51"/>
    </row>
    <row r="725" hidden="1">
      <c r="B725" s="51"/>
    </row>
    <row r="726" hidden="1">
      <c r="B726" s="51"/>
    </row>
    <row r="727" hidden="1">
      <c r="B727" s="51"/>
    </row>
    <row r="728" hidden="1">
      <c r="B728" s="51"/>
    </row>
    <row r="729" hidden="1">
      <c r="B729" s="51"/>
    </row>
    <row r="730" hidden="1">
      <c r="B730" s="51"/>
    </row>
    <row r="731" hidden="1">
      <c r="B731" s="51"/>
    </row>
    <row r="732" hidden="1">
      <c r="B732" s="51"/>
    </row>
    <row r="733" hidden="1">
      <c r="B733" s="51"/>
    </row>
    <row r="734" hidden="1">
      <c r="B734" s="51"/>
    </row>
    <row r="735" hidden="1">
      <c r="B735" s="51"/>
    </row>
    <row r="736" hidden="1">
      <c r="B736" s="51"/>
    </row>
    <row r="737" hidden="1">
      <c r="B737" s="51"/>
    </row>
    <row r="738" hidden="1">
      <c r="B738" s="51"/>
    </row>
    <row r="739" hidden="1">
      <c r="B739" s="51"/>
    </row>
    <row r="740" hidden="1">
      <c r="B740" s="51"/>
    </row>
    <row r="741" hidden="1">
      <c r="B741" s="51"/>
    </row>
    <row r="742" hidden="1">
      <c r="B742" s="51"/>
    </row>
    <row r="743" hidden="1">
      <c r="B743" s="51"/>
    </row>
    <row r="744" hidden="1">
      <c r="B744" s="51"/>
    </row>
    <row r="745" hidden="1">
      <c r="B745" s="51"/>
    </row>
    <row r="746" hidden="1">
      <c r="B746" s="51"/>
    </row>
    <row r="747" hidden="1">
      <c r="B747" s="51"/>
    </row>
    <row r="748" hidden="1">
      <c r="B748" s="51"/>
    </row>
    <row r="749" hidden="1">
      <c r="B749" s="51"/>
    </row>
    <row r="750" hidden="1">
      <c r="B750" s="51"/>
    </row>
    <row r="751" hidden="1">
      <c r="B751" s="51"/>
    </row>
    <row r="752" hidden="1">
      <c r="B752" s="51"/>
    </row>
    <row r="753" hidden="1">
      <c r="B753" s="51"/>
    </row>
    <row r="754" hidden="1">
      <c r="B754" s="51"/>
    </row>
    <row r="755" hidden="1">
      <c r="B755" s="51"/>
    </row>
    <row r="756" hidden="1">
      <c r="B756" s="51"/>
    </row>
    <row r="757" hidden="1">
      <c r="B757" s="51"/>
    </row>
    <row r="758" hidden="1">
      <c r="B758" s="51"/>
    </row>
    <row r="759" hidden="1">
      <c r="B759" s="51"/>
    </row>
    <row r="760" hidden="1">
      <c r="B760" s="51"/>
    </row>
    <row r="761" hidden="1">
      <c r="B761" s="51"/>
    </row>
    <row r="762" hidden="1">
      <c r="B762" s="51"/>
    </row>
    <row r="763" hidden="1">
      <c r="B763" s="51"/>
    </row>
    <row r="764" hidden="1">
      <c r="B764" s="51"/>
    </row>
    <row r="765" hidden="1">
      <c r="B765" s="51"/>
    </row>
    <row r="766" hidden="1">
      <c r="B766" s="51"/>
    </row>
    <row r="767" hidden="1">
      <c r="B767" s="51"/>
    </row>
    <row r="768" hidden="1">
      <c r="B768" s="51"/>
    </row>
    <row r="769" hidden="1">
      <c r="B769" s="51"/>
    </row>
    <row r="770" hidden="1">
      <c r="B770" s="51"/>
    </row>
    <row r="771" hidden="1">
      <c r="B771" s="51"/>
    </row>
    <row r="772" hidden="1">
      <c r="B772" s="51"/>
    </row>
    <row r="773" hidden="1">
      <c r="B773" s="51"/>
    </row>
    <row r="774" hidden="1">
      <c r="B774" s="51"/>
    </row>
    <row r="775" hidden="1">
      <c r="B775" s="51"/>
    </row>
    <row r="776" hidden="1">
      <c r="B776" s="51"/>
    </row>
    <row r="777" hidden="1">
      <c r="B777" s="51"/>
    </row>
    <row r="778" hidden="1">
      <c r="B778" s="51"/>
    </row>
    <row r="779" hidden="1">
      <c r="B779" s="51"/>
    </row>
    <row r="780" hidden="1">
      <c r="B780" s="51"/>
    </row>
    <row r="781" hidden="1">
      <c r="B781" s="51"/>
    </row>
    <row r="782" hidden="1">
      <c r="B782" s="51"/>
    </row>
    <row r="783" hidden="1">
      <c r="B783" s="51"/>
    </row>
    <row r="784" hidden="1">
      <c r="B784" s="51"/>
    </row>
    <row r="785" hidden="1">
      <c r="B785" s="51"/>
    </row>
    <row r="786" hidden="1">
      <c r="B786" s="51"/>
    </row>
    <row r="787" hidden="1">
      <c r="B787" s="51"/>
    </row>
    <row r="788" hidden="1">
      <c r="B788" s="51"/>
    </row>
    <row r="789" hidden="1">
      <c r="B789" s="51"/>
    </row>
    <row r="790" hidden="1">
      <c r="B790" s="51"/>
    </row>
    <row r="791" hidden="1">
      <c r="B791" s="51"/>
    </row>
    <row r="792" hidden="1">
      <c r="B792" s="51"/>
    </row>
    <row r="793" hidden="1">
      <c r="B793" s="51"/>
    </row>
    <row r="794" hidden="1">
      <c r="B794" s="51"/>
    </row>
    <row r="795" hidden="1">
      <c r="B795" s="51"/>
    </row>
    <row r="796" hidden="1">
      <c r="B796" s="51"/>
    </row>
    <row r="797" hidden="1">
      <c r="B797" s="51"/>
    </row>
    <row r="798" hidden="1">
      <c r="B798" s="51"/>
    </row>
    <row r="799" hidden="1">
      <c r="B799" s="51"/>
    </row>
    <row r="800" hidden="1">
      <c r="B800" s="51"/>
    </row>
    <row r="801" hidden="1">
      <c r="B801" s="51"/>
    </row>
    <row r="802" hidden="1">
      <c r="B802" s="51"/>
    </row>
    <row r="803" hidden="1">
      <c r="B803" s="51"/>
    </row>
    <row r="804" hidden="1">
      <c r="B804" s="51"/>
    </row>
    <row r="805" hidden="1">
      <c r="B805" s="52" t="s">
        <v>2325</v>
      </c>
    </row>
    <row r="806" hidden="1">
      <c r="B806" s="30" t="str">
        <f t="shared" ref="B806:B839" si="8"> LEFT(#REF!,Find(",",#REF!)-1)</f>
        <v>#REF!</v>
      </c>
    </row>
    <row r="807" hidden="1">
      <c r="B807" s="30" t="str">
        <f t="shared" si="8"/>
        <v>#REF!</v>
      </c>
    </row>
    <row r="808" hidden="1">
      <c r="B808" s="30" t="str">
        <f t="shared" si="8"/>
        <v>#REF!</v>
      </c>
    </row>
    <row r="809" hidden="1">
      <c r="B809" s="30" t="str">
        <f t="shared" si="8"/>
        <v>#REF!</v>
      </c>
    </row>
    <row r="810" hidden="1">
      <c r="B810" s="30" t="str">
        <f t="shared" si="8"/>
        <v>#REF!</v>
      </c>
    </row>
    <row r="811" hidden="1">
      <c r="B811" s="30" t="str">
        <f t="shared" si="8"/>
        <v>#REF!</v>
      </c>
    </row>
    <row r="812" hidden="1">
      <c r="B812" s="30" t="str">
        <f t="shared" si="8"/>
        <v>#REF!</v>
      </c>
    </row>
    <row r="813" hidden="1">
      <c r="B813" s="30" t="str">
        <f t="shared" si="8"/>
        <v>#REF!</v>
      </c>
    </row>
    <row r="814" hidden="1">
      <c r="B814" s="30" t="str">
        <f t="shared" si="8"/>
        <v>#REF!</v>
      </c>
    </row>
    <row r="815" hidden="1">
      <c r="B815" s="30" t="str">
        <f t="shared" si="8"/>
        <v>#REF!</v>
      </c>
    </row>
    <row r="816" hidden="1">
      <c r="B816" s="30" t="str">
        <f t="shared" si="8"/>
        <v>#REF!</v>
      </c>
    </row>
    <row r="817" hidden="1">
      <c r="B817" s="30" t="str">
        <f t="shared" si="8"/>
        <v>#REF!</v>
      </c>
    </row>
    <row r="818" hidden="1">
      <c r="B818" s="30" t="str">
        <f t="shared" si="8"/>
        <v>#REF!</v>
      </c>
    </row>
    <row r="819" hidden="1">
      <c r="B819" s="30" t="str">
        <f t="shared" si="8"/>
        <v>#REF!</v>
      </c>
    </row>
    <row r="820" hidden="1">
      <c r="B820" s="30" t="str">
        <f t="shared" si="8"/>
        <v>#REF!</v>
      </c>
    </row>
    <row r="821" hidden="1">
      <c r="B821" s="30" t="str">
        <f t="shared" si="8"/>
        <v>#REF!</v>
      </c>
    </row>
    <row r="822" hidden="1">
      <c r="B822" s="30" t="str">
        <f t="shared" si="8"/>
        <v>#REF!</v>
      </c>
    </row>
    <row r="823" hidden="1">
      <c r="B823" s="30" t="str">
        <f t="shared" si="8"/>
        <v>#REF!</v>
      </c>
    </row>
    <row r="824" hidden="1">
      <c r="B824" s="30" t="str">
        <f t="shared" si="8"/>
        <v>#REF!</v>
      </c>
    </row>
    <row r="825" hidden="1">
      <c r="B825" s="30" t="str">
        <f t="shared" si="8"/>
        <v>#REF!</v>
      </c>
    </row>
    <row r="826" hidden="1">
      <c r="B826" s="30" t="str">
        <f t="shared" si="8"/>
        <v>#REF!</v>
      </c>
    </row>
    <row r="827" hidden="1">
      <c r="B827" s="30" t="str">
        <f t="shared" si="8"/>
        <v>#REF!</v>
      </c>
    </row>
    <row r="828" hidden="1">
      <c r="B828" s="30" t="str">
        <f t="shared" si="8"/>
        <v>#REF!</v>
      </c>
    </row>
    <row r="829" hidden="1">
      <c r="B829" s="30" t="str">
        <f t="shared" si="8"/>
        <v>#REF!</v>
      </c>
    </row>
    <row r="830" hidden="1">
      <c r="B830" s="30" t="str">
        <f t="shared" si="8"/>
        <v>#REF!</v>
      </c>
    </row>
    <row r="831" hidden="1">
      <c r="B831" s="30" t="str">
        <f t="shared" si="8"/>
        <v>#REF!</v>
      </c>
    </row>
    <row r="832" hidden="1">
      <c r="B832" s="30" t="str">
        <f t="shared" si="8"/>
        <v>#REF!</v>
      </c>
    </row>
    <row r="833" hidden="1">
      <c r="B833" s="30" t="str">
        <f t="shared" si="8"/>
        <v>#REF!</v>
      </c>
    </row>
    <row r="834" hidden="1">
      <c r="B834" s="30" t="str">
        <f t="shared" si="8"/>
        <v>#REF!</v>
      </c>
    </row>
    <row r="835" hidden="1">
      <c r="B835" s="30" t="str">
        <f t="shared" si="8"/>
        <v>#REF!</v>
      </c>
    </row>
    <row r="836" hidden="1">
      <c r="B836" s="30" t="str">
        <f t="shared" si="8"/>
        <v>#REF!</v>
      </c>
    </row>
    <row r="837" hidden="1">
      <c r="B837" s="30" t="str">
        <f t="shared" si="8"/>
        <v>#REF!</v>
      </c>
    </row>
    <row r="838" hidden="1">
      <c r="B838" s="30" t="str">
        <f t="shared" si="8"/>
        <v>#REF!</v>
      </c>
    </row>
    <row r="839" hidden="1">
      <c r="B839" s="30" t="str">
        <f t="shared" si="8"/>
        <v>#REF!</v>
      </c>
    </row>
    <row r="840" hidden="1">
      <c r="B840" s="51"/>
    </row>
    <row r="841" hidden="1">
      <c r="B841" s="51"/>
    </row>
    <row r="842" hidden="1">
      <c r="B842" s="51"/>
    </row>
    <row r="843" hidden="1">
      <c r="B843" s="51"/>
    </row>
    <row r="844" hidden="1">
      <c r="B844" s="51"/>
    </row>
    <row r="845" hidden="1">
      <c r="B845" s="51"/>
    </row>
    <row r="846" hidden="1">
      <c r="B846" s="51"/>
    </row>
    <row r="847" hidden="1">
      <c r="B847" s="51"/>
    </row>
    <row r="848" hidden="1">
      <c r="B848" s="51"/>
    </row>
    <row r="849" hidden="1">
      <c r="B849" s="51"/>
    </row>
    <row r="850" hidden="1">
      <c r="B850" s="51"/>
    </row>
    <row r="851" hidden="1">
      <c r="B851" s="51"/>
    </row>
    <row r="852" hidden="1">
      <c r="B852" s="51"/>
    </row>
    <row r="853" hidden="1">
      <c r="B853" s="51"/>
    </row>
    <row r="854" hidden="1">
      <c r="B854" s="51"/>
    </row>
    <row r="855" hidden="1">
      <c r="B855" s="51"/>
    </row>
    <row r="856" hidden="1">
      <c r="B856" s="51"/>
    </row>
    <row r="857" hidden="1">
      <c r="B857" s="51"/>
    </row>
    <row r="858" hidden="1">
      <c r="B858" s="51"/>
    </row>
    <row r="859" hidden="1">
      <c r="B859" s="51"/>
    </row>
    <row r="860" hidden="1">
      <c r="B860" s="51"/>
    </row>
    <row r="861" hidden="1">
      <c r="B861" s="51"/>
    </row>
    <row r="862" hidden="1">
      <c r="B862" s="51"/>
    </row>
    <row r="863" hidden="1">
      <c r="B863" s="51"/>
    </row>
    <row r="864" hidden="1">
      <c r="B864" s="51"/>
    </row>
    <row r="865" hidden="1">
      <c r="B865" s="51"/>
    </row>
    <row r="866" hidden="1">
      <c r="B866" s="51"/>
    </row>
    <row r="867" hidden="1">
      <c r="B867" s="51"/>
    </row>
    <row r="868" hidden="1">
      <c r="B868" s="51"/>
    </row>
    <row r="869" hidden="1">
      <c r="B869" s="51"/>
    </row>
    <row r="870" hidden="1">
      <c r="B870" s="51"/>
    </row>
    <row r="871" hidden="1">
      <c r="B871" s="51"/>
    </row>
    <row r="872" hidden="1">
      <c r="B872" s="51"/>
    </row>
    <row r="873" hidden="1">
      <c r="B873" s="51"/>
    </row>
    <row r="874" hidden="1">
      <c r="B874" s="51"/>
    </row>
    <row r="875" hidden="1">
      <c r="B875" s="51"/>
    </row>
    <row r="876" hidden="1">
      <c r="B876" s="51"/>
    </row>
    <row r="877" hidden="1">
      <c r="B877" s="51"/>
    </row>
    <row r="878" hidden="1">
      <c r="B878" s="51"/>
    </row>
    <row r="879" hidden="1">
      <c r="B879" s="51"/>
    </row>
    <row r="880" hidden="1">
      <c r="B880" s="51"/>
    </row>
    <row r="881" hidden="1">
      <c r="B881" s="51"/>
    </row>
    <row r="882" hidden="1">
      <c r="B882" s="51"/>
    </row>
    <row r="883" hidden="1">
      <c r="B883" s="51"/>
    </row>
    <row r="884" hidden="1">
      <c r="B884" s="51"/>
    </row>
    <row r="885" hidden="1">
      <c r="B885" s="51"/>
    </row>
    <row r="886" hidden="1">
      <c r="B886" s="51"/>
    </row>
    <row r="887" hidden="1">
      <c r="B887" s="51"/>
    </row>
    <row r="888" hidden="1">
      <c r="B888" s="51"/>
    </row>
    <row r="889" hidden="1">
      <c r="B889" s="51"/>
    </row>
    <row r="890" hidden="1">
      <c r="B890" s="51"/>
    </row>
    <row r="891" hidden="1">
      <c r="B891" s="51"/>
    </row>
    <row r="892" hidden="1">
      <c r="B892" s="51"/>
    </row>
    <row r="893" hidden="1">
      <c r="B893" s="51"/>
    </row>
    <row r="894" hidden="1">
      <c r="B894" s="51"/>
    </row>
    <row r="895" hidden="1">
      <c r="B895" s="51"/>
    </row>
    <row r="896" hidden="1">
      <c r="B896" s="51"/>
    </row>
    <row r="897" hidden="1">
      <c r="B897" s="51"/>
    </row>
    <row r="898" hidden="1">
      <c r="B898" s="51"/>
    </row>
    <row r="899" hidden="1">
      <c r="B899" s="51"/>
    </row>
    <row r="900" hidden="1">
      <c r="B900" s="51"/>
    </row>
    <row r="901" hidden="1">
      <c r="B901" s="51"/>
    </row>
    <row r="902" hidden="1">
      <c r="B902" s="51"/>
    </row>
    <row r="903" hidden="1">
      <c r="B903" s="51"/>
    </row>
    <row r="904" hidden="1">
      <c r="B904" s="51"/>
    </row>
    <row r="905" hidden="1">
      <c r="B905" s="51"/>
    </row>
    <row r="906" hidden="1">
      <c r="B906" s="51"/>
    </row>
    <row r="907" hidden="1">
      <c r="B907" s="51"/>
    </row>
    <row r="908" hidden="1">
      <c r="B908" s="51"/>
    </row>
    <row r="909" hidden="1">
      <c r="B909" s="51"/>
    </row>
    <row r="910" hidden="1">
      <c r="B910" s="51"/>
    </row>
    <row r="911" hidden="1">
      <c r="B911" s="51"/>
    </row>
    <row r="912" hidden="1">
      <c r="B912" s="51"/>
    </row>
    <row r="913" hidden="1">
      <c r="B913" s="51"/>
    </row>
    <row r="914" hidden="1">
      <c r="B914" s="51"/>
    </row>
    <row r="915" hidden="1">
      <c r="B915" s="51"/>
    </row>
    <row r="916" hidden="1">
      <c r="B916" s="51"/>
    </row>
    <row r="917" hidden="1">
      <c r="B917" s="51"/>
    </row>
    <row r="918" hidden="1">
      <c r="B918" s="51"/>
    </row>
    <row r="919" hidden="1">
      <c r="B919" s="51"/>
    </row>
    <row r="920" hidden="1">
      <c r="B920" s="51"/>
    </row>
    <row r="921" hidden="1">
      <c r="B921" s="51"/>
    </row>
    <row r="922" hidden="1">
      <c r="B922" s="51"/>
    </row>
    <row r="923" hidden="1">
      <c r="B923" s="51"/>
    </row>
    <row r="924" hidden="1">
      <c r="B924" s="51"/>
    </row>
    <row r="925" hidden="1">
      <c r="B925" s="51"/>
    </row>
    <row r="926" hidden="1">
      <c r="B926" s="51"/>
    </row>
    <row r="927" hidden="1">
      <c r="B927" s="51"/>
    </row>
    <row r="928" hidden="1">
      <c r="B928" s="51"/>
    </row>
    <row r="929" hidden="1">
      <c r="B929" s="51"/>
    </row>
    <row r="930" hidden="1">
      <c r="B930" s="51"/>
    </row>
    <row r="931" hidden="1">
      <c r="B931" s="51"/>
    </row>
    <row r="932" hidden="1">
      <c r="B932" s="51"/>
    </row>
    <row r="933" hidden="1">
      <c r="B933" s="51"/>
    </row>
    <row r="934" hidden="1">
      <c r="B934" s="51"/>
    </row>
    <row r="935" hidden="1">
      <c r="B935" s="51"/>
    </row>
    <row r="936" hidden="1">
      <c r="B936" s="51"/>
    </row>
    <row r="937" hidden="1">
      <c r="B937" s="51"/>
    </row>
    <row r="938" hidden="1">
      <c r="B938" s="51"/>
    </row>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Adventure*"/>
      </customFilters>
    </filterColumn>
  </autoFilter>
  <conditionalFormatting sqref="Z35:AB35">
    <cfRule type="expression" dxfId="4" priority="1">
      <formula>"don't repeat"</formula>
    </cfRule>
  </conditionalFormatting>
  <conditionalFormatting sqref="Z34:AB34">
    <cfRule type="expression" dxfId="4" priority="2">
      <formula>"don't repeat"</formula>
    </cfRule>
  </conditionalFormatting>
  <conditionalFormatting sqref="Z33:AB33">
    <cfRule type="expression" dxfId="4" priority="3">
      <formula>"don't repeat"</formula>
    </cfRule>
  </conditionalFormatting>
  <conditionalFormatting sqref="Z32:AB32">
    <cfRule type="expression" dxfId="4" priority="4">
      <formula>"don't repeat"</formula>
    </cfRule>
  </conditionalFormatting>
  <conditionalFormatting sqref="Z31:AB31">
    <cfRule type="expression" dxfId="4" priority="5">
      <formula>"don't repeat"</formula>
    </cfRule>
  </conditionalFormatting>
  <conditionalFormatting sqref="Z30:AB30">
    <cfRule type="expression" dxfId="4" priority="6">
      <formula>"don't repeat"</formula>
    </cfRule>
  </conditionalFormatting>
  <conditionalFormatting sqref="Z28:AB29">
    <cfRule type="expression" dxfId="4" priority="7">
      <formula>"don't repeat"</formula>
    </cfRule>
  </conditionalFormatting>
  <conditionalFormatting sqref="Z27:AB27">
    <cfRule type="expression" dxfId="4" priority="8">
      <formula>"don't repeat"</formula>
    </cfRule>
  </conditionalFormatting>
  <conditionalFormatting sqref="Z26:AB26">
    <cfRule type="expression" dxfId="4" priority="9">
      <formula>"don't repeat"</formula>
    </cfRule>
  </conditionalFormatting>
  <conditionalFormatting sqref="Z25:AB25">
    <cfRule type="expression" dxfId="4" priority="10">
      <formula>"don't repeat"</formula>
    </cfRule>
  </conditionalFormatting>
  <conditionalFormatting sqref="Z24:AB24">
    <cfRule type="expression" dxfId="4" priority="11">
      <formula>"don't repeat"</formula>
    </cfRule>
  </conditionalFormatting>
  <conditionalFormatting sqref="Z22:AB23">
    <cfRule type="expression" dxfId="4" priority="12">
      <formula>"don't repeat"</formula>
    </cfRule>
  </conditionalFormatting>
  <conditionalFormatting sqref="Z21:AB21">
    <cfRule type="expression" dxfId="4" priority="13">
      <formula>"don't repeat"</formula>
    </cfRule>
  </conditionalFormatting>
  <conditionalFormatting sqref="Z18:AB20">
    <cfRule type="expression" dxfId="4" priority="14">
      <formula>"don't repeat"</formula>
    </cfRule>
  </conditionalFormatting>
  <conditionalFormatting sqref="Z17:AB17">
    <cfRule type="expression" dxfId="4" priority="15">
      <formula>"don't repeat"</formula>
    </cfRule>
  </conditionalFormatting>
  <conditionalFormatting sqref="Z16:AB16">
    <cfRule type="expression" dxfId="4" priority="16">
      <formula>"don't repeat"</formula>
    </cfRule>
  </conditionalFormatting>
  <conditionalFormatting sqref="Z15:AB15">
    <cfRule type="expression" dxfId="4" priority="17">
      <formula>"don't repeat"</formula>
    </cfRule>
  </conditionalFormatting>
  <conditionalFormatting sqref="Z14:AB14">
    <cfRule type="expression" dxfId="4" priority="18">
      <formula>"don't repeat"</formula>
    </cfRule>
  </conditionalFormatting>
  <conditionalFormatting sqref="Z13:AB13">
    <cfRule type="expression" dxfId="4" priority="19">
      <formula>"don't repeat"</formula>
    </cfRule>
  </conditionalFormatting>
  <conditionalFormatting sqref="Z12:AB12">
    <cfRule type="expression" dxfId="4" priority="20">
      <formula>"don't repeat"</formula>
    </cfRule>
  </conditionalFormatting>
  <conditionalFormatting sqref="Z11:AB11">
    <cfRule type="expression" dxfId="4" priority="21">
      <formula>"don't repeat"</formula>
    </cfRule>
  </conditionalFormatting>
  <conditionalFormatting sqref="Z8:AB10">
    <cfRule type="expression" dxfId="4" priority="22">
      <formula>"don't repeat"</formula>
    </cfRule>
  </conditionalFormatting>
  <conditionalFormatting sqref="Z7:AB7">
    <cfRule type="expression" dxfId="4" priority="23">
      <formula>"don't repeat"</formula>
    </cfRule>
  </conditionalFormatting>
  <conditionalFormatting sqref="Z6:AB6">
    <cfRule type="expression" dxfId="4" priority="24">
      <formula>"don't repeat"</formula>
    </cfRule>
  </conditionalFormatting>
  <conditionalFormatting sqref="Z5:AB5">
    <cfRule type="expression" dxfId="4" priority="25">
      <formula>"don't repeat"</formula>
    </cfRule>
  </conditionalFormatting>
  <conditionalFormatting sqref="Z4:AB4">
    <cfRule type="expression" dxfId="4" priority="26">
      <formula>"don't repeat"</formula>
    </cfRule>
  </conditionalFormatting>
  <conditionalFormatting sqref="Z3:AB3">
    <cfRule type="expression" dxfId="4" priority="27">
      <formula>"don't repeat"</formula>
    </cfRule>
  </conditionalFormatting>
  <conditionalFormatting sqref="Z2:AB2">
    <cfRule type="expression" dxfId="4" priority="28">
      <formula>"don't repeat"</formula>
    </cfRule>
  </conditionalFormatting>
  <conditionalFormatting sqref="Z1:AB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3" max="3" width="4.75"/>
    <col customWidth="1" min="5" max="5" width="7.25"/>
    <col customWidth="1" min="14" max="14" width="5.25"/>
    <col customWidth="1" min="15" max="15" width="9.38"/>
    <col customWidth="1" min="17" max="17" width="8.38"/>
    <col customWidth="1" min="18" max="18" width="5.5"/>
    <col customWidth="1" min="19" max="19" width="9.38"/>
    <col customWidth="1" min="23" max="23" width="7.5"/>
    <col customWidth="1" min="25" max="25" width="12.13"/>
    <col customWidth="1" min="26" max="26" width="10.13"/>
  </cols>
  <sheetData>
    <row r="1">
      <c r="A1" s="53" t="s">
        <v>2324</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53" t="s">
        <v>17</v>
      </c>
      <c r="S1" s="53" t="s">
        <v>18</v>
      </c>
      <c r="T1" s="53" t="s">
        <v>19</v>
      </c>
      <c r="U1" s="53" t="s">
        <v>20</v>
      </c>
      <c r="V1" s="53" t="s">
        <v>21</v>
      </c>
      <c r="W1" s="53">
        <f>COUNTA(X2:X156)</f>
        <v>16</v>
      </c>
      <c r="X1" s="53" t="s">
        <v>6</v>
      </c>
      <c r="Y1" s="53" t="s">
        <v>22</v>
      </c>
      <c r="Z1" s="53" t="s">
        <v>2325</v>
      </c>
      <c r="AA1" s="49" t="s">
        <v>2343</v>
      </c>
      <c r="AB1" s="49" t="s">
        <v>2344</v>
      </c>
    </row>
    <row r="2" hidden="1">
      <c r="A2" s="54">
        <v>26.0</v>
      </c>
      <c r="B2" s="55" t="s">
        <v>305</v>
      </c>
      <c r="C2" s="54">
        <v>2014.0</v>
      </c>
      <c r="D2" s="56">
        <v>41831.0</v>
      </c>
      <c r="E2" s="54">
        <v>169.0</v>
      </c>
      <c r="F2" s="55" t="s">
        <v>306</v>
      </c>
      <c r="G2" s="55" t="s">
        <v>64</v>
      </c>
      <c r="H2" s="55" t="s">
        <v>307</v>
      </c>
      <c r="I2" s="55" t="s">
        <v>308</v>
      </c>
      <c r="J2" s="55" t="s">
        <v>309</v>
      </c>
      <c r="K2" s="55" t="s">
        <v>30</v>
      </c>
      <c r="L2" s="55" t="s">
        <v>310</v>
      </c>
      <c r="M2" s="55" t="s">
        <v>311</v>
      </c>
      <c r="N2" s="55">
        <v>74.0</v>
      </c>
      <c r="O2" s="57">
        <v>8.6</v>
      </c>
      <c r="P2" s="58">
        <v>1057411.0</v>
      </c>
      <c r="Q2" s="55" t="s">
        <v>312</v>
      </c>
      <c r="R2" s="55" t="s">
        <v>34</v>
      </c>
      <c r="S2" s="55" t="s">
        <v>313</v>
      </c>
      <c r="T2" s="30">
        <v>6.77471339E8</v>
      </c>
      <c r="U2" s="55" t="s">
        <v>47</v>
      </c>
      <c r="V2" s="59" t="s">
        <v>314</v>
      </c>
      <c r="W2" s="55"/>
      <c r="X2" s="55" t="s">
        <v>315</v>
      </c>
      <c r="Y2" s="55">
        <f t="shared" ref="Y2:Y17" si="1">COUNTIF($G$2:$G$251,X2)</f>
        <v>0</v>
      </c>
      <c r="Z2" s="55" t="str">
        <f t="shared" ref="Z2:Z35" si="2"> LEFT(F2,Find(",",F2)-1)</f>
        <v>Adventure</v>
      </c>
      <c r="AA2" s="51"/>
      <c r="AB2" s="51"/>
    </row>
    <row r="3">
      <c r="A3" s="54">
        <v>36.0</v>
      </c>
      <c r="B3" s="55" t="s">
        <v>412</v>
      </c>
      <c r="C3" s="54">
        <v>2014.0</v>
      </c>
      <c r="D3" s="55" t="s">
        <v>413</v>
      </c>
      <c r="E3" s="54">
        <v>107.0</v>
      </c>
      <c r="F3" s="55" t="s">
        <v>414</v>
      </c>
      <c r="G3" s="55" t="s">
        <v>255</v>
      </c>
      <c r="H3" s="55" t="s">
        <v>255</v>
      </c>
      <c r="I3" s="55" t="s">
        <v>415</v>
      </c>
      <c r="J3" s="55" t="s">
        <v>416</v>
      </c>
      <c r="K3" s="55" t="s">
        <v>30</v>
      </c>
      <c r="L3" s="55" t="s">
        <v>31</v>
      </c>
      <c r="M3" s="55" t="s">
        <v>417</v>
      </c>
      <c r="N3" s="55">
        <v>88.0</v>
      </c>
      <c r="O3" s="57">
        <v>8.5</v>
      </c>
      <c r="P3" s="58">
        <v>485079.0</v>
      </c>
      <c r="Q3" s="55" t="s">
        <v>418</v>
      </c>
      <c r="R3" s="55" t="s">
        <v>34</v>
      </c>
      <c r="S3" s="55" t="s">
        <v>419</v>
      </c>
      <c r="T3" s="30">
        <v>4.9300298E7</v>
      </c>
      <c r="U3" s="55" t="s">
        <v>420</v>
      </c>
      <c r="V3" s="59" t="s">
        <v>421</v>
      </c>
      <c r="W3" s="55"/>
      <c r="X3" s="55" t="s">
        <v>247</v>
      </c>
      <c r="Y3" s="55">
        <f t="shared" si="1"/>
        <v>0</v>
      </c>
      <c r="Z3" s="55" t="str">
        <f t="shared" si="2"/>
        <v>Drama</v>
      </c>
      <c r="AA3" s="60">
        <f>AVERAGE(O3,O4,O8,O24,O35)</f>
        <v>8.24</v>
      </c>
      <c r="AB3" s="61">
        <f>AVERAGE(T3,T4,T8,T25,T35)</f>
        <v>145716706.2</v>
      </c>
    </row>
    <row r="4">
      <c r="A4" s="54">
        <v>49.0</v>
      </c>
      <c r="B4" s="55" t="s">
        <v>550</v>
      </c>
      <c r="C4" s="54">
        <v>2012.0</v>
      </c>
      <c r="D4" s="55" t="s">
        <v>551</v>
      </c>
      <c r="E4" s="54">
        <v>165.0</v>
      </c>
      <c r="F4" s="55" t="s">
        <v>552</v>
      </c>
      <c r="G4" s="55" t="s">
        <v>115</v>
      </c>
      <c r="H4" s="55" t="s">
        <v>115</v>
      </c>
      <c r="I4" s="55" t="s">
        <v>553</v>
      </c>
      <c r="J4" s="55" t="s">
        <v>554</v>
      </c>
      <c r="K4" s="55" t="s">
        <v>555</v>
      </c>
      <c r="L4" s="55" t="s">
        <v>31</v>
      </c>
      <c r="M4" s="55" t="s">
        <v>556</v>
      </c>
      <c r="N4" s="55">
        <v>81.0</v>
      </c>
      <c r="O4" s="57">
        <v>8.4</v>
      </c>
      <c r="P4" s="58">
        <v>1047465.0</v>
      </c>
      <c r="Q4" s="55" t="s">
        <v>557</v>
      </c>
      <c r="R4" s="55" t="s">
        <v>34</v>
      </c>
      <c r="S4" s="55" t="s">
        <v>558</v>
      </c>
      <c r="T4" s="30">
        <v>4.25368238E8</v>
      </c>
      <c r="U4" s="55" t="s">
        <v>559</v>
      </c>
      <c r="V4" s="59" t="s">
        <v>560</v>
      </c>
      <c r="W4" s="55"/>
      <c r="X4" s="55" t="s">
        <v>561</v>
      </c>
      <c r="Y4" s="55">
        <f t="shared" si="1"/>
        <v>0</v>
      </c>
      <c r="Z4" s="55" t="str">
        <f t="shared" si="2"/>
        <v>Drama</v>
      </c>
      <c r="AA4" s="51"/>
      <c r="AB4" s="51"/>
    </row>
    <row r="5" hidden="1">
      <c r="A5" s="54">
        <v>52.0</v>
      </c>
      <c r="B5" s="55" t="s">
        <v>581</v>
      </c>
      <c r="C5" s="54">
        <v>2012.0</v>
      </c>
      <c r="D5" s="55" t="s">
        <v>582</v>
      </c>
      <c r="E5" s="54">
        <v>164.0</v>
      </c>
      <c r="F5" s="55" t="s">
        <v>583</v>
      </c>
      <c r="G5" s="55" t="s">
        <v>64</v>
      </c>
      <c r="H5" s="55" t="s">
        <v>65</v>
      </c>
      <c r="I5" s="55" t="s">
        <v>584</v>
      </c>
      <c r="J5" s="55" t="s">
        <v>585</v>
      </c>
      <c r="K5" s="55" t="s">
        <v>586</v>
      </c>
      <c r="L5" s="55" t="s">
        <v>524</v>
      </c>
      <c r="M5" s="55" t="s">
        <v>587</v>
      </c>
      <c r="N5" s="55">
        <v>78.0</v>
      </c>
      <c r="O5" s="57">
        <v>8.5</v>
      </c>
      <c r="P5" s="58">
        <v>1228378.0</v>
      </c>
      <c r="Q5" s="55" t="s">
        <v>588</v>
      </c>
      <c r="R5" s="55" t="s">
        <v>34</v>
      </c>
      <c r="S5" s="56">
        <v>40980.0</v>
      </c>
      <c r="T5" s="30">
        <v>1.081041287E9</v>
      </c>
      <c r="U5" s="55" t="s">
        <v>180</v>
      </c>
      <c r="V5" s="59" t="s">
        <v>589</v>
      </c>
      <c r="W5" s="55"/>
      <c r="X5" s="55" t="s">
        <v>590</v>
      </c>
      <c r="Y5" s="55">
        <f t="shared" si="1"/>
        <v>0</v>
      </c>
      <c r="Z5" s="55" t="str">
        <f t="shared" si="2"/>
        <v>Action</v>
      </c>
      <c r="AA5" s="51"/>
      <c r="AB5" s="51"/>
    </row>
    <row r="6" hidden="1">
      <c r="A6" s="54">
        <v>77.0</v>
      </c>
      <c r="B6" s="55" t="s">
        <v>819</v>
      </c>
      <c r="C6" s="54">
        <v>2017.0</v>
      </c>
      <c r="D6" s="55" t="s">
        <v>820</v>
      </c>
      <c r="E6" s="54">
        <v>113.0</v>
      </c>
      <c r="F6" s="55" t="s">
        <v>821</v>
      </c>
      <c r="G6" s="55" t="s">
        <v>367</v>
      </c>
      <c r="H6" s="55" t="s">
        <v>367</v>
      </c>
      <c r="I6" s="55" t="s">
        <v>822</v>
      </c>
      <c r="J6" s="55" t="s">
        <v>823</v>
      </c>
      <c r="K6" s="55" t="s">
        <v>30</v>
      </c>
      <c r="L6" s="55" t="s">
        <v>524</v>
      </c>
      <c r="M6" s="55" t="s">
        <v>824</v>
      </c>
      <c r="N6" s="55">
        <v>83.0</v>
      </c>
      <c r="O6" s="57">
        <v>8.5</v>
      </c>
      <c r="P6" s="58">
        <v>2872.0</v>
      </c>
      <c r="Q6" s="55" t="s">
        <v>825</v>
      </c>
      <c r="R6" s="55" t="s">
        <v>34</v>
      </c>
      <c r="S6" s="55"/>
      <c r="T6" s="30">
        <v>2.26945087E8</v>
      </c>
      <c r="U6" s="55" t="s">
        <v>539</v>
      </c>
      <c r="V6" s="59" t="s">
        <v>826</v>
      </c>
      <c r="W6" s="55"/>
      <c r="X6" s="55" t="s">
        <v>827</v>
      </c>
      <c r="Y6" s="55">
        <f t="shared" si="1"/>
        <v>1</v>
      </c>
      <c r="Z6" s="55" t="str">
        <f t="shared" si="2"/>
        <v>Action</v>
      </c>
      <c r="AA6" s="51"/>
      <c r="AB6" s="51"/>
    </row>
    <row r="7" hidden="1">
      <c r="A7" s="54">
        <v>104.0</v>
      </c>
      <c r="B7" s="55" t="s">
        <v>1072</v>
      </c>
      <c r="C7" s="54">
        <v>2015.0</v>
      </c>
      <c r="D7" s="55" t="s">
        <v>1073</v>
      </c>
      <c r="E7" s="54">
        <v>95.0</v>
      </c>
      <c r="F7" s="55" t="s">
        <v>794</v>
      </c>
      <c r="G7" s="55" t="s">
        <v>1074</v>
      </c>
      <c r="H7" s="55" t="s">
        <v>1075</v>
      </c>
      <c r="I7" s="55" t="s">
        <v>1076</v>
      </c>
      <c r="J7" s="55" t="s">
        <v>1077</v>
      </c>
      <c r="K7" s="55" t="s">
        <v>30</v>
      </c>
      <c r="L7" s="55" t="s">
        <v>31</v>
      </c>
      <c r="M7" s="55" t="s">
        <v>1078</v>
      </c>
      <c r="N7" s="55">
        <v>94.0</v>
      </c>
      <c r="O7" s="57">
        <v>8.2</v>
      </c>
      <c r="P7" s="58">
        <v>421211.0</v>
      </c>
      <c r="Q7" s="55" t="s">
        <v>1079</v>
      </c>
      <c r="R7" s="55" t="s">
        <v>34</v>
      </c>
      <c r="S7" s="56">
        <v>42074.0</v>
      </c>
      <c r="T7" s="30">
        <v>8.57611174E8</v>
      </c>
      <c r="U7" s="55" t="s">
        <v>1080</v>
      </c>
      <c r="V7" s="59" t="s">
        <v>1081</v>
      </c>
      <c r="W7" s="55"/>
      <c r="X7" s="55" t="s">
        <v>1074</v>
      </c>
      <c r="Y7" s="55">
        <f t="shared" si="1"/>
        <v>1</v>
      </c>
      <c r="Z7" s="55" t="str">
        <f t="shared" si="2"/>
        <v>Animation</v>
      </c>
      <c r="AA7" s="51"/>
      <c r="AB7" s="51"/>
    </row>
    <row r="8">
      <c r="A8" s="54">
        <v>106.0</v>
      </c>
      <c r="B8" s="55" t="s">
        <v>1091</v>
      </c>
      <c r="C8" s="54">
        <v>2015.0</v>
      </c>
      <c r="D8" s="55" t="s">
        <v>1092</v>
      </c>
      <c r="E8" s="54">
        <v>118.0</v>
      </c>
      <c r="F8" s="62" t="s">
        <v>2334</v>
      </c>
      <c r="G8" s="55" t="s">
        <v>872</v>
      </c>
      <c r="H8" s="55" t="s">
        <v>1093</v>
      </c>
      <c r="I8" s="55" t="s">
        <v>1094</v>
      </c>
      <c r="J8" s="55" t="s">
        <v>1095</v>
      </c>
      <c r="K8" s="55" t="s">
        <v>30</v>
      </c>
      <c r="L8" s="55" t="s">
        <v>1096</v>
      </c>
      <c r="M8" s="55" t="s">
        <v>1097</v>
      </c>
      <c r="N8" s="55">
        <v>86.0</v>
      </c>
      <c r="O8" s="57">
        <v>8.2</v>
      </c>
      <c r="P8" s="58">
        <v>226372.0</v>
      </c>
      <c r="Q8" s="55" t="s">
        <v>1098</v>
      </c>
      <c r="R8" s="55" t="s">
        <v>34</v>
      </c>
      <c r="S8" s="56">
        <v>42372.0</v>
      </c>
      <c r="T8" s="30">
        <v>3.6262783E7</v>
      </c>
      <c r="U8" s="55" t="s">
        <v>1099</v>
      </c>
      <c r="V8" s="59" t="s">
        <v>1100</v>
      </c>
      <c r="W8" s="55"/>
      <c r="X8" s="55" t="s">
        <v>101</v>
      </c>
      <c r="Y8" s="55">
        <f t="shared" si="1"/>
        <v>0</v>
      </c>
      <c r="Z8" s="55" t="str">
        <f t="shared" si="2"/>
        <v>Drama</v>
      </c>
      <c r="AA8" s="51"/>
      <c r="AB8" s="51"/>
    </row>
    <row r="9" hidden="1">
      <c r="A9" s="54">
        <v>107.0</v>
      </c>
      <c r="B9" s="55" t="s">
        <v>1101</v>
      </c>
      <c r="C9" s="54">
        <v>2016.0</v>
      </c>
      <c r="D9" s="55" t="s">
        <v>1102</v>
      </c>
      <c r="E9" s="54">
        <v>128.0</v>
      </c>
      <c r="F9" s="55" t="s">
        <v>1103</v>
      </c>
      <c r="G9" s="55" t="s">
        <v>255</v>
      </c>
      <c r="H9" s="55" t="s">
        <v>255</v>
      </c>
      <c r="I9" s="55" t="s">
        <v>1104</v>
      </c>
      <c r="J9" s="55" t="s">
        <v>1105</v>
      </c>
      <c r="K9" s="55" t="s">
        <v>30</v>
      </c>
      <c r="L9" s="55" t="s">
        <v>31</v>
      </c>
      <c r="M9" s="55" t="s">
        <v>1106</v>
      </c>
      <c r="N9" s="55">
        <v>93.0</v>
      </c>
      <c r="O9" s="57">
        <v>8.2</v>
      </c>
      <c r="P9" s="58">
        <v>272059.0</v>
      </c>
      <c r="Q9" s="55" t="s">
        <v>1107</v>
      </c>
      <c r="R9" s="55" t="s">
        <v>34</v>
      </c>
      <c r="S9" s="55" t="s">
        <v>1108</v>
      </c>
      <c r="T9" s="30">
        <v>4.46092357E8</v>
      </c>
      <c r="U9" s="55" t="s">
        <v>1109</v>
      </c>
      <c r="V9" s="59" t="s">
        <v>1110</v>
      </c>
      <c r="W9" s="55"/>
      <c r="X9" s="55" t="s">
        <v>1111</v>
      </c>
      <c r="Y9" s="55">
        <f t="shared" si="1"/>
        <v>0</v>
      </c>
      <c r="Z9" s="55" t="str">
        <f t="shared" si="2"/>
        <v>Comedy</v>
      </c>
      <c r="AA9" s="51"/>
      <c r="AB9" s="51"/>
    </row>
    <row r="10" hidden="1">
      <c r="A10" s="54">
        <v>108.0</v>
      </c>
      <c r="B10" s="55" t="s">
        <v>1112</v>
      </c>
      <c r="C10" s="54">
        <v>2017.0</v>
      </c>
      <c r="D10" s="56">
        <v>42797.0</v>
      </c>
      <c r="E10" s="54">
        <v>137.0</v>
      </c>
      <c r="F10" s="55" t="s">
        <v>1113</v>
      </c>
      <c r="G10" s="55" t="s">
        <v>680</v>
      </c>
      <c r="H10" s="55" t="s">
        <v>1114</v>
      </c>
      <c r="I10" s="55" t="s">
        <v>1115</v>
      </c>
      <c r="J10" s="55" t="s">
        <v>1116</v>
      </c>
      <c r="K10" s="55" t="s">
        <v>428</v>
      </c>
      <c r="L10" s="55" t="s">
        <v>1117</v>
      </c>
      <c r="M10" s="55" t="s">
        <v>1118</v>
      </c>
      <c r="N10" s="55">
        <v>77.0</v>
      </c>
      <c r="O10" s="57">
        <v>8.3</v>
      </c>
      <c r="P10" s="58">
        <v>316354.0</v>
      </c>
      <c r="Q10" s="55" t="s">
        <v>1119</v>
      </c>
      <c r="R10" s="55" t="s">
        <v>34</v>
      </c>
      <c r="S10" s="55" t="s">
        <v>1120</v>
      </c>
      <c r="T10" s="30">
        <v>6.1917995E8</v>
      </c>
      <c r="U10" s="55" t="s">
        <v>135</v>
      </c>
      <c r="V10" s="59" t="s">
        <v>1121</v>
      </c>
      <c r="W10" s="55"/>
      <c r="X10" s="55" t="s">
        <v>115</v>
      </c>
      <c r="Y10" s="55">
        <f t="shared" si="1"/>
        <v>1</v>
      </c>
      <c r="Z10" s="55" t="str">
        <f t="shared" si="2"/>
        <v>Action</v>
      </c>
      <c r="AA10" s="51"/>
      <c r="AB10" s="51"/>
    </row>
    <row r="11" hidden="1">
      <c r="A11" s="54">
        <v>114.0</v>
      </c>
      <c r="B11" s="55" t="s">
        <v>1168</v>
      </c>
      <c r="C11" s="54">
        <v>2011.0</v>
      </c>
      <c r="D11" s="56">
        <v>40795.0</v>
      </c>
      <c r="E11" s="54">
        <v>140.0</v>
      </c>
      <c r="F11" s="55" t="s">
        <v>1169</v>
      </c>
      <c r="G11" s="55" t="s">
        <v>501</v>
      </c>
      <c r="H11" s="55" t="s">
        <v>1170</v>
      </c>
      <c r="I11" s="55" t="s">
        <v>1171</v>
      </c>
      <c r="J11" s="55" t="s">
        <v>1172</v>
      </c>
      <c r="K11" s="55" t="s">
        <v>428</v>
      </c>
      <c r="L11" s="55" t="s">
        <v>31</v>
      </c>
      <c r="M11" s="55" t="s">
        <v>1173</v>
      </c>
      <c r="N11" s="55">
        <v>71.0</v>
      </c>
      <c r="O11" s="57">
        <v>8.2</v>
      </c>
      <c r="P11" s="58">
        <v>358261.0</v>
      </c>
      <c r="Q11" s="55" t="s">
        <v>1174</v>
      </c>
      <c r="R11" s="55" t="s">
        <v>34</v>
      </c>
      <c r="S11" s="55" t="s">
        <v>1175</v>
      </c>
      <c r="T11" s="30">
        <v>2.3057115E7</v>
      </c>
      <c r="U11" s="55" t="s">
        <v>1176</v>
      </c>
      <c r="V11" s="59" t="s">
        <v>1177</v>
      </c>
      <c r="W11" s="55"/>
      <c r="X11" s="55" t="s">
        <v>664</v>
      </c>
      <c r="Y11" s="55">
        <f t="shared" si="1"/>
        <v>0</v>
      </c>
      <c r="Z11" s="55" t="str">
        <f t="shared" si="2"/>
        <v>Action</v>
      </c>
      <c r="AA11" s="51"/>
      <c r="AB11" s="51"/>
    </row>
    <row r="12" hidden="1">
      <c r="A12" s="54">
        <v>116.0</v>
      </c>
      <c r="B12" s="55" t="s">
        <v>1188</v>
      </c>
      <c r="C12" s="54">
        <v>2013.0</v>
      </c>
      <c r="D12" s="55" t="s">
        <v>1189</v>
      </c>
      <c r="E12" s="54">
        <v>180.0</v>
      </c>
      <c r="F12" s="55" t="s">
        <v>1190</v>
      </c>
      <c r="G12" s="55" t="s">
        <v>205</v>
      </c>
      <c r="H12" s="55" t="s">
        <v>1191</v>
      </c>
      <c r="I12" s="55" t="s">
        <v>1192</v>
      </c>
      <c r="J12" s="55" t="s">
        <v>1193</v>
      </c>
      <c r="K12" s="55" t="s">
        <v>354</v>
      </c>
      <c r="L12" s="55" t="s">
        <v>31</v>
      </c>
      <c r="M12" s="55" t="s">
        <v>1194</v>
      </c>
      <c r="N12" s="55">
        <v>75.0</v>
      </c>
      <c r="O12" s="57">
        <v>8.2</v>
      </c>
      <c r="P12" s="58">
        <v>874371.0</v>
      </c>
      <c r="Q12" s="55" t="s">
        <v>1195</v>
      </c>
      <c r="R12" s="55" t="s">
        <v>34</v>
      </c>
      <c r="S12" s="55" t="s">
        <v>1196</v>
      </c>
      <c r="T12" s="30">
        <v>3.92000694E8</v>
      </c>
      <c r="U12" s="55" t="s">
        <v>1197</v>
      </c>
      <c r="V12" s="59" t="s">
        <v>1198</v>
      </c>
      <c r="W12" s="55"/>
      <c r="X12" s="55" t="s">
        <v>1199</v>
      </c>
      <c r="Y12" s="55">
        <f t="shared" si="1"/>
        <v>0</v>
      </c>
      <c r="Z12" s="55" t="str">
        <f t="shared" si="2"/>
        <v>Biography</v>
      </c>
      <c r="AA12" s="51"/>
      <c r="AB12" s="51"/>
    </row>
    <row r="13" hidden="1">
      <c r="A13" s="54">
        <v>118.0</v>
      </c>
      <c r="B13" s="55" t="s">
        <v>1209</v>
      </c>
      <c r="C13" s="54">
        <v>2016.0</v>
      </c>
      <c r="D13" s="56">
        <v>42471.0</v>
      </c>
      <c r="E13" s="54">
        <v>139.0</v>
      </c>
      <c r="F13" s="55" t="s">
        <v>86</v>
      </c>
      <c r="G13" s="55" t="s">
        <v>673</v>
      </c>
      <c r="H13" s="55" t="s">
        <v>1210</v>
      </c>
      <c r="I13" s="55" t="s">
        <v>1211</v>
      </c>
      <c r="J13" s="55" t="s">
        <v>1212</v>
      </c>
      <c r="K13" s="55" t="s">
        <v>1213</v>
      </c>
      <c r="L13" s="55" t="s">
        <v>1214</v>
      </c>
      <c r="M13" s="55" t="s">
        <v>1215</v>
      </c>
      <c r="N13" s="55">
        <v>71.0</v>
      </c>
      <c r="O13" s="57">
        <v>8.2</v>
      </c>
      <c r="P13" s="58">
        <v>221901.0</v>
      </c>
      <c r="Q13" s="55" t="s">
        <v>1216</v>
      </c>
      <c r="R13" s="55" t="s">
        <v>34</v>
      </c>
      <c r="S13" s="55" t="s">
        <v>1217</v>
      </c>
      <c r="T13" s="30">
        <v>1.75302354E8</v>
      </c>
      <c r="U13" s="55" t="s">
        <v>1218</v>
      </c>
      <c r="V13" s="59" t="s">
        <v>1219</v>
      </c>
      <c r="W13" s="55"/>
      <c r="X13" s="55" t="s">
        <v>1220</v>
      </c>
      <c r="Y13" s="55">
        <f t="shared" si="1"/>
        <v>0</v>
      </c>
      <c r="Z13" s="55" t="str">
        <f t="shared" si="2"/>
        <v>Biography</v>
      </c>
      <c r="AA13" s="51"/>
      <c r="AB13" s="51"/>
    </row>
    <row r="14" hidden="1">
      <c r="A14" s="54">
        <v>138.0</v>
      </c>
      <c r="B14" s="55" t="s">
        <v>1394</v>
      </c>
      <c r="C14" s="54">
        <v>2014.0</v>
      </c>
      <c r="D14" s="56">
        <v>41708.0</v>
      </c>
      <c r="E14" s="54">
        <v>149.0</v>
      </c>
      <c r="F14" s="55" t="s">
        <v>237</v>
      </c>
      <c r="G14" s="55" t="s">
        <v>128</v>
      </c>
      <c r="H14" s="55" t="s">
        <v>1395</v>
      </c>
      <c r="I14" s="55" t="s">
        <v>1396</v>
      </c>
      <c r="J14" s="55" t="s">
        <v>1397</v>
      </c>
      <c r="K14" s="55" t="s">
        <v>30</v>
      </c>
      <c r="L14" s="55" t="s">
        <v>31</v>
      </c>
      <c r="M14" s="55" t="s">
        <v>1398</v>
      </c>
      <c r="N14" s="55">
        <v>79.0</v>
      </c>
      <c r="O14" s="57">
        <v>8.1</v>
      </c>
      <c r="P14" s="58">
        <v>640332.0</v>
      </c>
      <c r="Q14" s="55" t="s">
        <v>1399</v>
      </c>
      <c r="R14" s="55" t="s">
        <v>34</v>
      </c>
      <c r="S14" s="55" t="s">
        <v>1400</v>
      </c>
      <c r="T14" s="30">
        <v>3.69330363E8</v>
      </c>
      <c r="U14" s="55" t="s">
        <v>135</v>
      </c>
      <c r="V14" s="59" t="s">
        <v>1401</v>
      </c>
      <c r="W14" s="55"/>
      <c r="X14" s="55" t="s">
        <v>1402</v>
      </c>
      <c r="Y14" s="55">
        <f t="shared" si="1"/>
        <v>1</v>
      </c>
      <c r="Z14" s="55" t="str">
        <f t="shared" si="2"/>
        <v>Crime</v>
      </c>
      <c r="AA14" s="51"/>
      <c r="AB14" s="51"/>
    </row>
    <row r="15" hidden="1">
      <c r="A15" s="54">
        <v>143.0</v>
      </c>
      <c r="B15" s="55" t="s">
        <v>1439</v>
      </c>
      <c r="C15" s="54">
        <v>2013.0</v>
      </c>
      <c r="D15" s="55" t="s">
        <v>1440</v>
      </c>
      <c r="E15" s="54">
        <v>123.0</v>
      </c>
      <c r="F15" s="55" t="s">
        <v>1441</v>
      </c>
      <c r="G15" s="55" t="s">
        <v>1151</v>
      </c>
      <c r="H15" s="55" t="s">
        <v>1442</v>
      </c>
      <c r="I15" s="55" t="s">
        <v>1443</v>
      </c>
      <c r="J15" s="55" t="s">
        <v>1444</v>
      </c>
      <c r="K15" s="55" t="s">
        <v>1445</v>
      </c>
      <c r="L15" s="55" t="s">
        <v>1446</v>
      </c>
      <c r="M15" s="55" t="s">
        <v>1447</v>
      </c>
      <c r="N15" s="55">
        <v>75.0</v>
      </c>
      <c r="O15" s="57">
        <v>8.1</v>
      </c>
      <c r="P15" s="58">
        <v>341336.0</v>
      </c>
      <c r="Q15" s="55" t="s">
        <v>1448</v>
      </c>
      <c r="R15" s="55" t="s">
        <v>34</v>
      </c>
      <c r="S15" s="55" t="s">
        <v>1449</v>
      </c>
      <c r="T15" s="30">
        <v>9.0247624E7</v>
      </c>
      <c r="U15" s="55" t="s">
        <v>94</v>
      </c>
      <c r="V15" s="59" t="s">
        <v>1450</v>
      </c>
      <c r="W15" s="55"/>
      <c r="X15" s="55" t="s">
        <v>1451</v>
      </c>
      <c r="Y15" s="55">
        <f t="shared" si="1"/>
        <v>0</v>
      </c>
      <c r="Z15" s="55" t="str">
        <f t="shared" si="2"/>
        <v>Action</v>
      </c>
      <c r="AA15" s="51"/>
      <c r="AB15" s="51"/>
    </row>
    <row r="16" hidden="1">
      <c r="A16" s="54">
        <v>146.0</v>
      </c>
      <c r="B16" s="55" t="s">
        <v>1468</v>
      </c>
      <c r="C16" s="54">
        <v>2014.0</v>
      </c>
      <c r="D16" s="56">
        <v>41924.0</v>
      </c>
      <c r="E16" s="54">
        <v>93.0</v>
      </c>
      <c r="F16" s="55" t="s">
        <v>593</v>
      </c>
      <c r="G16" s="55" t="s">
        <v>1469</v>
      </c>
      <c r="H16" s="55" t="s">
        <v>1470</v>
      </c>
      <c r="I16" s="55" t="s">
        <v>1471</v>
      </c>
      <c r="J16" s="55" t="s">
        <v>1472</v>
      </c>
      <c r="K16" s="55" t="s">
        <v>1473</v>
      </c>
      <c r="L16" s="55" t="s">
        <v>1474</v>
      </c>
      <c r="M16" s="55" t="s">
        <v>1475</v>
      </c>
      <c r="N16" s="55">
        <v>85.0</v>
      </c>
      <c r="O16" s="57">
        <v>8.1</v>
      </c>
      <c r="P16" s="58">
        <v>33478.0</v>
      </c>
      <c r="Q16" s="55" t="s">
        <v>1476</v>
      </c>
      <c r="R16" s="55" t="s">
        <v>34</v>
      </c>
      <c r="S16" s="55" t="s">
        <v>1477</v>
      </c>
      <c r="T16" s="30">
        <v>857524.0</v>
      </c>
      <c r="U16" s="55" t="s">
        <v>1478</v>
      </c>
      <c r="V16" s="59" t="s">
        <v>1479</v>
      </c>
      <c r="W16" s="55"/>
      <c r="X16" s="55" t="s">
        <v>1480</v>
      </c>
      <c r="Y16" s="55">
        <f t="shared" si="1"/>
        <v>1</v>
      </c>
      <c r="Z16" s="55" t="str">
        <f t="shared" si="2"/>
        <v>Animation</v>
      </c>
      <c r="AA16" s="51"/>
      <c r="AB16" s="51"/>
    </row>
    <row r="17" hidden="1">
      <c r="A17" s="54">
        <v>154.0</v>
      </c>
      <c r="B17" s="55" t="s">
        <v>1544</v>
      </c>
      <c r="C17" s="54">
        <v>2015.0</v>
      </c>
      <c r="D17" s="55" t="s">
        <v>1545</v>
      </c>
      <c r="E17" s="54">
        <v>128.0</v>
      </c>
      <c r="F17" s="55" t="s">
        <v>1546</v>
      </c>
      <c r="G17" s="55" t="s">
        <v>1480</v>
      </c>
      <c r="H17" s="55" t="s">
        <v>1547</v>
      </c>
      <c r="I17" s="55" t="s">
        <v>1548</v>
      </c>
      <c r="J17" s="55" t="s">
        <v>1549</v>
      </c>
      <c r="K17" s="55" t="s">
        <v>30</v>
      </c>
      <c r="L17" s="55" t="s">
        <v>1550</v>
      </c>
      <c r="M17" s="55" t="s">
        <v>1551</v>
      </c>
      <c r="N17" s="55">
        <v>93.0</v>
      </c>
      <c r="O17" s="57">
        <v>8.1</v>
      </c>
      <c r="P17" s="58">
        <v>274216.0</v>
      </c>
      <c r="Q17" s="55" t="s">
        <v>1552</v>
      </c>
      <c r="R17" s="55" t="s">
        <v>34</v>
      </c>
      <c r="S17" s="55" t="s">
        <v>1553</v>
      </c>
      <c r="T17" s="30">
        <v>9.8275238E7</v>
      </c>
      <c r="U17" s="55" t="s">
        <v>1554</v>
      </c>
      <c r="V17" s="59" t="s">
        <v>1555</v>
      </c>
      <c r="W17" s="55"/>
      <c r="X17" s="55" t="s">
        <v>1556</v>
      </c>
      <c r="Y17" s="55">
        <f t="shared" si="1"/>
        <v>0</v>
      </c>
      <c r="Z17" s="55" t="str">
        <f t="shared" si="2"/>
        <v>Crime</v>
      </c>
      <c r="AA17" s="51"/>
      <c r="AB17" s="51"/>
    </row>
    <row r="18" hidden="1">
      <c r="A18" s="54">
        <v>158.0</v>
      </c>
      <c r="B18" s="55" t="s">
        <v>1579</v>
      </c>
      <c r="C18" s="54">
        <v>2013.0</v>
      </c>
      <c r="D18" s="56">
        <v>41497.0</v>
      </c>
      <c r="E18" s="54">
        <v>134.0</v>
      </c>
      <c r="F18" s="55" t="s">
        <v>86</v>
      </c>
      <c r="G18" s="55" t="s">
        <v>1375</v>
      </c>
      <c r="H18" s="55" t="s">
        <v>1580</v>
      </c>
      <c r="I18" s="55" t="s">
        <v>1581</v>
      </c>
      <c r="J18" s="55" t="s">
        <v>1582</v>
      </c>
      <c r="K18" s="55" t="s">
        <v>30</v>
      </c>
      <c r="L18" s="55" t="s">
        <v>69</v>
      </c>
      <c r="M18" s="55" t="s">
        <v>1583</v>
      </c>
      <c r="N18" s="55">
        <v>96.0</v>
      </c>
      <c r="O18" s="57">
        <v>8.1</v>
      </c>
      <c r="P18" s="58">
        <v>490387.0</v>
      </c>
      <c r="Q18" s="55" t="s">
        <v>1584</v>
      </c>
      <c r="R18" s="55" t="s">
        <v>34</v>
      </c>
      <c r="S18" s="56">
        <v>41732.0</v>
      </c>
      <c r="T18" s="30">
        <v>1.87733202E8</v>
      </c>
      <c r="U18" s="55" t="s">
        <v>1585</v>
      </c>
      <c r="V18" s="59" t="s">
        <v>1586</v>
      </c>
      <c r="W18" s="55"/>
      <c r="X18" s="55"/>
      <c r="Y18" s="55"/>
      <c r="Z18" s="55" t="str">
        <f t="shared" si="2"/>
        <v>Biography</v>
      </c>
      <c r="AA18" s="51"/>
      <c r="AB18" s="51"/>
    </row>
    <row r="19" hidden="1">
      <c r="A19" s="54">
        <v>159.0</v>
      </c>
      <c r="B19" s="55" t="s">
        <v>1587</v>
      </c>
      <c r="C19" s="54">
        <v>2014.0</v>
      </c>
      <c r="D19" s="55" t="s">
        <v>1588</v>
      </c>
      <c r="E19" s="54">
        <v>99.0</v>
      </c>
      <c r="F19" s="55" t="s">
        <v>1022</v>
      </c>
      <c r="G19" s="55" t="s">
        <v>1524</v>
      </c>
      <c r="H19" s="55" t="s">
        <v>1589</v>
      </c>
      <c r="I19" s="55" t="s">
        <v>1590</v>
      </c>
      <c r="J19" s="55" t="s">
        <v>1591</v>
      </c>
      <c r="K19" s="55" t="s">
        <v>354</v>
      </c>
      <c r="L19" s="55" t="s">
        <v>132</v>
      </c>
      <c r="M19" s="55" t="s">
        <v>1592</v>
      </c>
      <c r="N19" s="55">
        <v>88.0</v>
      </c>
      <c r="O19" s="57">
        <v>8.1</v>
      </c>
      <c r="P19" s="58">
        <v>537323.0</v>
      </c>
      <c r="Q19" s="55" t="s">
        <v>1593</v>
      </c>
      <c r="R19" s="55" t="s">
        <v>34</v>
      </c>
      <c r="S19" s="55" t="s">
        <v>1594</v>
      </c>
      <c r="T19" s="30">
        <v>1.72936941E8</v>
      </c>
      <c r="U19" s="55" t="s">
        <v>1585</v>
      </c>
      <c r="V19" s="59" t="s">
        <v>1595</v>
      </c>
      <c r="W19" s="55"/>
      <c r="X19" s="55"/>
      <c r="Y19" s="55"/>
      <c r="Z19" s="55" t="str">
        <f t="shared" si="2"/>
        <v>Adventure</v>
      </c>
      <c r="AA19" s="51"/>
      <c r="AB19" s="51"/>
    </row>
    <row r="20" hidden="1">
      <c r="A20" s="54">
        <v>160.0</v>
      </c>
      <c r="B20" s="55" t="s">
        <v>1596</v>
      </c>
      <c r="C20" s="54">
        <v>2015.0</v>
      </c>
      <c r="D20" s="55" t="s">
        <v>1597</v>
      </c>
      <c r="E20" s="54">
        <v>120.0</v>
      </c>
      <c r="F20" s="55" t="s">
        <v>174</v>
      </c>
      <c r="G20" s="55" t="s">
        <v>528</v>
      </c>
      <c r="H20" s="55" t="s">
        <v>1598</v>
      </c>
      <c r="I20" s="55" t="s">
        <v>1599</v>
      </c>
      <c r="J20" s="55" t="s">
        <v>1600</v>
      </c>
      <c r="K20" s="55" t="s">
        <v>536</v>
      </c>
      <c r="L20" s="55" t="s">
        <v>1214</v>
      </c>
      <c r="M20" s="55" t="s">
        <v>1601</v>
      </c>
      <c r="N20" s="55">
        <v>90.0</v>
      </c>
      <c r="O20" s="57">
        <v>8.1</v>
      </c>
      <c r="P20" s="58">
        <v>638510.0</v>
      </c>
      <c r="Q20" s="55" t="s">
        <v>1602</v>
      </c>
      <c r="R20" s="55" t="s">
        <v>34</v>
      </c>
      <c r="S20" s="56">
        <v>42013.0</v>
      </c>
      <c r="T20" s="30">
        <v>3.75209362E8</v>
      </c>
      <c r="U20" s="55" t="s">
        <v>213</v>
      </c>
      <c r="V20" s="59" t="s">
        <v>1603</v>
      </c>
      <c r="W20" s="55"/>
      <c r="X20" s="55"/>
      <c r="Y20" s="55"/>
      <c r="Z20" s="55" t="str">
        <f t="shared" si="2"/>
        <v>Action</v>
      </c>
      <c r="AA20" s="51"/>
      <c r="AB20" s="51"/>
    </row>
    <row r="21" hidden="1">
      <c r="A21" s="54">
        <v>166.0</v>
      </c>
      <c r="B21" s="55" t="s">
        <v>1648</v>
      </c>
      <c r="C21" s="54">
        <v>2017.0</v>
      </c>
      <c r="D21" s="56">
        <v>42923.0</v>
      </c>
      <c r="E21" s="54">
        <v>133.0</v>
      </c>
      <c r="F21" s="55" t="s">
        <v>174</v>
      </c>
      <c r="G21" s="55" t="s">
        <v>802</v>
      </c>
      <c r="H21" s="55" t="s">
        <v>1649</v>
      </c>
      <c r="I21" s="55" t="s">
        <v>1650</v>
      </c>
      <c r="J21" s="55" t="s">
        <v>1651</v>
      </c>
      <c r="K21" s="55" t="s">
        <v>30</v>
      </c>
      <c r="L21" s="55" t="s">
        <v>31</v>
      </c>
      <c r="M21" s="55"/>
      <c r="N21" s="55">
        <v>73.0</v>
      </c>
      <c r="O21" s="57">
        <v>8.1</v>
      </c>
      <c r="P21" s="58">
        <v>64044.0</v>
      </c>
      <c r="Q21" s="55" t="s">
        <v>1652</v>
      </c>
      <c r="R21" s="55" t="s">
        <v>34</v>
      </c>
      <c r="S21" s="55"/>
      <c r="T21" s="30">
        <v>8.80166924E8</v>
      </c>
      <c r="U21" s="55" t="s">
        <v>539</v>
      </c>
      <c r="V21" s="59" t="s">
        <v>1653</v>
      </c>
      <c r="W21" s="55"/>
      <c r="X21" s="55"/>
      <c r="Y21" s="55"/>
      <c r="Z21" s="55" t="str">
        <f t="shared" si="2"/>
        <v>Action</v>
      </c>
      <c r="AA21" s="51"/>
      <c r="AB21" s="51"/>
    </row>
    <row r="22" hidden="1">
      <c r="A22" s="54">
        <v>169.0</v>
      </c>
      <c r="B22" s="55" t="s">
        <v>1670</v>
      </c>
      <c r="C22" s="54">
        <v>2011.0</v>
      </c>
      <c r="D22" s="55" t="s">
        <v>1671</v>
      </c>
      <c r="E22" s="54">
        <v>130.0</v>
      </c>
      <c r="F22" s="55" t="s">
        <v>100</v>
      </c>
      <c r="G22" s="55" t="s">
        <v>325</v>
      </c>
      <c r="H22" s="55" t="s">
        <v>1672</v>
      </c>
      <c r="I22" s="55" t="s">
        <v>1673</v>
      </c>
      <c r="J22" s="55" t="s">
        <v>1674</v>
      </c>
      <c r="K22" s="55" t="s">
        <v>30</v>
      </c>
      <c r="L22" s="55" t="s">
        <v>69</v>
      </c>
      <c r="M22" s="55" t="s">
        <v>1675</v>
      </c>
      <c r="N22" s="55">
        <v>87.0</v>
      </c>
      <c r="O22" s="57">
        <v>8.1</v>
      </c>
      <c r="P22" s="58">
        <v>594362.0</v>
      </c>
      <c r="Q22" s="55" t="s">
        <v>1676</v>
      </c>
      <c r="R22" s="55" t="s">
        <v>34</v>
      </c>
      <c r="S22" s="56">
        <v>40858.0</v>
      </c>
      <c r="T22" s="30">
        <v>1.342510594E9</v>
      </c>
      <c r="U22" s="55" t="s">
        <v>180</v>
      </c>
      <c r="V22" s="59" t="s">
        <v>1677</v>
      </c>
      <c r="W22" s="55"/>
      <c r="X22" s="55"/>
      <c r="Y22" s="55"/>
      <c r="Z22" s="55" t="str">
        <f t="shared" si="2"/>
        <v>Adventure</v>
      </c>
      <c r="AA22" s="51"/>
      <c r="AB22" s="51"/>
    </row>
    <row r="23" hidden="1">
      <c r="A23" s="54">
        <v>170.0</v>
      </c>
      <c r="B23" s="55" t="s">
        <v>1678</v>
      </c>
      <c r="C23" s="54">
        <v>2015.0</v>
      </c>
      <c r="D23" s="55" t="s">
        <v>1679</v>
      </c>
      <c r="E23" s="54">
        <v>136.0</v>
      </c>
      <c r="F23" s="55" t="s">
        <v>161</v>
      </c>
      <c r="G23" s="55" t="s">
        <v>642</v>
      </c>
      <c r="H23" s="55" t="s">
        <v>1680</v>
      </c>
      <c r="I23" s="55" t="s">
        <v>1681</v>
      </c>
      <c r="J23" s="55" t="s">
        <v>1682</v>
      </c>
      <c r="K23" s="55" t="s">
        <v>30</v>
      </c>
      <c r="L23" s="55" t="s">
        <v>31</v>
      </c>
      <c r="M23" s="55" t="s">
        <v>1683</v>
      </c>
      <c r="N23" s="55">
        <v>81.0</v>
      </c>
      <c r="O23" s="57">
        <v>8.1</v>
      </c>
      <c r="P23" s="58">
        <v>665521.0</v>
      </c>
      <c r="Q23" s="55" t="s">
        <v>1684</v>
      </c>
      <c r="R23" s="55" t="s">
        <v>34</v>
      </c>
      <c r="S23" s="56">
        <v>42494.0</v>
      </c>
      <c r="T23" s="30">
        <v>2.068223624E9</v>
      </c>
      <c r="U23" s="55" t="s">
        <v>600</v>
      </c>
      <c r="V23" s="59" t="s">
        <v>1685</v>
      </c>
      <c r="W23" s="55"/>
      <c r="X23" s="55"/>
      <c r="Y23" s="55"/>
      <c r="Z23" s="55" t="str">
        <f t="shared" si="2"/>
        <v>Action</v>
      </c>
      <c r="AA23" s="51"/>
      <c r="AB23" s="51"/>
    </row>
    <row r="24" hidden="1">
      <c r="A24" s="54">
        <v>177.0</v>
      </c>
      <c r="B24" s="55" t="s">
        <v>1731</v>
      </c>
      <c r="C24" s="54">
        <v>2013.0</v>
      </c>
      <c r="D24" s="55" t="s">
        <v>1732</v>
      </c>
      <c r="E24" s="54">
        <v>153.0</v>
      </c>
      <c r="F24" s="55" t="s">
        <v>237</v>
      </c>
      <c r="G24" s="55" t="s">
        <v>348</v>
      </c>
      <c r="H24" s="55" t="s">
        <v>1733</v>
      </c>
      <c r="I24" s="55" t="s">
        <v>1734</v>
      </c>
      <c r="J24" s="55" t="s">
        <v>1735</v>
      </c>
      <c r="K24" s="55" t="s">
        <v>30</v>
      </c>
      <c r="L24" s="55" t="s">
        <v>31</v>
      </c>
      <c r="M24" s="55" t="s">
        <v>1736</v>
      </c>
      <c r="N24" s="55">
        <v>74.0</v>
      </c>
      <c r="O24" s="57">
        <v>8.1</v>
      </c>
      <c r="P24" s="58">
        <v>436571.0</v>
      </c>
      <c r="Q24" s="55" t="s">
        <v>1737</v>
      </c>
      <c r="R24" s="55" t="s">
        <v>34</v>
      </c>
      <c r="S24" s="55" t="s">
        <v>1738</v>
      </c>
      <c r="T24" s="30">
        <v>1.22126687E8</v>
      </c>
      <c r="U24" s="55" t="s">
        <v>213</v>
      </c>
      <c r="V24" s="59" t="s">
        <v>1739</v>
      </c>
      <c r="W24" s="55"/>
      <c r="X24" s="55"/>
      <c r="Y24" s="55"/>
      <c r="Z24" s="55" t="str">
        <f t="shared" si="2"/>
        <v>Crime</v>
      </c>
      <c r="AA24" s="51"/>
      <c r="AB24" s="51"/>
    </row>
    <row r="25">
      <c r="A25" s="54">
        <v>193.0</v>
      </c>
      <c r="B25" s="55" t="s">
        <v>1862</v>
      </c>
      <c r="C25" s="54">
        <v>2011.0</v>
      </c>
      <c r="D25" s="56">
        <v>40824.0</v>
      </c>
      <c r="E25" s="54">
        <v>146.0</v>
      </c>
      <c r="F25" s="62" t="s">
        <v>2334</v>
      </c>
      <c r="G25" s="55" t="s">
        <v>1402</v>
      </c>
      <c r="H25" s="55" t="s">
        <v>1863</v>
      </c>
      <c r="I25" s="55" t="s">
        <v>1864</v>
      </c>
      <c r="J25" s="55" t="s">
        <v>1865</v>
      </c>
      <c r="K25" s="55" t="s">
        <v>30</v>
      </c>
      <c r="L25" s="55" t="s">
        <v>1866</v>
      </c>
      <c r="M25" s="55" t="s">
        <v>1867</v>
      </c>
      <c r="N25" s="55">
        <v>62.0</v>
      </c>
      <c r="O25" s="57">
        <v>8.1</v>
      </c>
      <c r="P25" s="58">
        <v>344326.0</v>
      </c>
      <c r="Q25" s="55" t="s">
        <v>1868</v>
      </c>
      <c r="R25" s="55" t="s">
        <v>34</v>
      </c>
      <c r="S25" s="56">
        <v>40706.0</v>
      </c>
      <c r="T25" s="30">
        <v>2.16639112E8</v>
      </c>
      <c r="U25" s="55" t="s">
        <v>1869</v>
      </c>
      <c r="V25" s="59" t="s">
        <v>1870</v>
      </c>
      <c r="W25" s="55"/>
      <c r="X25" s="55"/>
      <c r="Y25" s="55"/>
      <c r="Z25" s="55" t="str">
        <f t="shared" si="2"/>
        <v>Drama</v>
      </c>
      <c r="AA25" s="51"/>
      <c r="AB25" s="51"/>
    </row>
    <row r="26" hidden="1">
      <c r="A26" s="54">
        <v>198.0</v>
      </c>
      <c r="B26" s="55" t="s">
        <v>1903</v>
      </c>
      <c r="C26" s="54">
        <v>2016.0</v>
      </c>
      <c r="D26" s="56">
        <v>42887.0</v>
      </c>
      <c r="E26" s="54">
        <v>118.0</v>
      </c>
      <c r="F26" s="55" t="s">
        <v>1150</v>
      </c>
      <c r="G26" s="55" t="s">
        <v>480</v>
      </c>
      <c r="H26" s="55" t="s">
        <v>1904</v>
      </c>
      <c r="I26" s="55" t="s">
        <v>1905</v>
      </c>
      <c r="J26" s="55" t="s">
        <v>1906</v>
      </c>
      <c r="K26" s="55" t="s">
        <v>1907</v>
      </c>
      <c r="L26" s="55" t="s">
        <v>1908</v>
      </c>
      <c r="M26" s="55" t="s">
        <v>1909</v>
      </c>
      <c r="N26" s="55">
        <v>69.0</v>
      </c>
      <c r="O26" s="57">
        <v>8.1</v>
      </c>
      <c r="P26" s="58">
        <v>113296.0</v>
      </c>
      <c r="Q26" s="55" t="s">
        <v>1910</v>
      </c>
      <c r="R26" s="55" t="s">
        <v>34</v>
      </c>
      <c r="S26" s="56">
        <v>43043.0</v>
      </c>
      <c r="T26" s="30">
        <v>1.40312928E8</v>
      </c>
      <c r="U26" s="55" t="s">
        <v>1911</v>
      </c>
      <c r="V26" s="59" t="s">
        <v>1912</v>
      </c>
      <c r="W26" s="55"/>
      <c r="X26" s="55"/>
      <c r="Y26" s="55"/>
      <c r="Z26" s="55" t="str">
        <f t="shared" si="2"/>
        <v>Biography</v>
      </c>
      <c r="AA26" s="51"/>
      <c r="AB26" s="51"/>
    </row>
    <row r="27" hidden="1">
      <c r="A27" s="54">
        <v>200.0</v>
      </c>
      <c r="B27" s="55" t="s">
        <v>1920</v>
      </c>
      <c r="C27" s="54">
        <v>2014.0</v>
      </c>
      <c r="D27" s="56">
        <v>41647.0</v>
      </c>
      <c r="E27" s="54">
        <v>121.0</v>
      </c>
      <c r="F27" s="55" t="s">
        <v>174</v>
      </c>
      <c r="G27" s="55" t="s">
        <v>670</v>
      </c>
      <c r="H27" s="55" t="s">
        <v>1921</v>
      </c>
      <c r="I27" s="55" t="s">
        <v>1922</v>
      </c>
      <c r="J27" s="55" t="s">
        <v>1923</v>
      </c>
      <c r="K27" s="55" t="s">
        <v>30</v>
      </c>
      <c r="L27" s="55" t="s">
        <v>69</v>
      </c>
      <c r="M27" s="55" t="s">
        <v>1924</v>
      </c>
      <c r="N27" s="55">
        <v>76.0</v>
      </c>
      <c r="O27" s="57">
        <v>8.1</v>
      </c>
      <c r="P27" s="58">
        <v>768444.0</v>
      </c>
      <c r="Q27" s="55" t="s">
        <v>1925</v>
      </c>
      <c r="R27" s="55" t="s">
        <v>34</v>
      </c>
      <c r="S27" s="56">
        <v>41894.0</v>
      </c>
      <c r="T27" s="30">
        <v>7.73350147E8</v>
      </c>
      <c r="U27" s="55" t="s">
        <v>600</v>
      </c>
      <c r="V27" s="59" t="s">
        <v>1926</v>
      </c>
      <c r="W27" s="55"/>
      <c r="X27" s="55"/>
      <c r="Y27" s="55"/>
      <c r="Z27" s="55" t="str">
        <f t="shared" si="2"/>
        <v>Action</v>
      </c>
      <c r="AA27" s="51"/>
      <c r="AB27" s="51"/>
    </row>
    <row r="28" hidden="1">
      <c r="A28" s="54">
        <v>203.0</v>
      </c>
      <c r="B28" s="55" t="s">
        <v>1943</v>
      </c>
      <c r="C28" s="54">
        <v>2016.0</v>
      </c>
      <c r="D28" s="56">
        <v>42463.0</v>
      </c>
      <c r="E28" s="54">
        <v>108.0</v>
      </c>
      <c r="F28" s="55" t="s">
        <v>794</v>
      </c>
      <c r="G28" s="55" t="s">
        <v>695</v>
      </c>
      <c r="H28" s="55" t="s">
        <v>1944</v>
      </c>
      <c r="I28" s="55" t="s">
        <v>1945</v>
      </c>
      <c r="J28" s="55" t="s">
        <v>1946</v>
      </c>
      <c r="K28" s="55" t="s">
        <v>30</v>
      </c>
      <c r="L28" s="55" t="s">
        <v>31</v>
      </c>
      <c r="M28" s="55" t="s">
        <v>1947</v>
      </c>
      <c r="N28" s="55">
        <v>78.0</v>
      </c>
      <c r="O28" s="57">
        <v>8.1</v>
      </c>
      <c r="P28" s="58">
        <v>304299.0</v>
      </c>
      <c r="Q28" s="55" t="s">
        <v>1948</v>
      </c>
      <c r="R28" s="55" t="s">
        <v>34</v>
      </c>
      <c r="S28" s="56">
        <v>42557.0</v>
      </c>
      <c r="T28" s="30">
        <v>1.023798144E9</v>
      </c>
      <c r="U28" s="55" t="s">
        <v>1949</v>
      </c>
      <c r="V28" s="59" t="s">
        <v>1950</v>
      </c>
      <c r="W28" s="55"/>
      <c r="X28" s="55"/>
      <c r="Y28" s="55"/>
      <c r="Z28" s="55" t="str">
        <f t="shared" si="2"/>
        <v>Animation</v>
      </c>
      <c r="AA28" s="51"/>
      <c r="AB28" s="51"/>
    </row>
    <row r="29" hidden="1">
      <c r="A29" s="54">
        <v>204.0</v>
      </c>
      <c r="B29" s="55" t="s">
        <v>1951</v>
      </c>
      <c r="C29" s="54">
        <v>2017.0</v>
      </c>
      <c r="D29" s="56">
        <v>42860.0</v>
      </c>
      <c r="E29" s="54">
        <v>136.0</v>
      </c>
      <c r="F29" s="55" t="s">
        <v>174</v>
      </c>
      <c r="G29" s="55" t="s">
        <v>670</v>
      </c>
      <c r="H29" s="55" t="s">
        <v>1952</v>
      </c>
      <c r="I29" s="55" t="s">
        <v>1922</v>
      </c>
      <c r="J29" s="55" t="s">
        <v>1953</v>
      </c>
      <c r="K29" s="55" t="s">
        <v>30</v>
      </c>
      <c r="L29" s="55" t="s">
        <v>31</v>
      </c>
      <c r="M29" s="55"/>
      <c r="N29" s="55">
        <v>67.0</v>
      </c>
      <c r="O29" s="57">
        <v>8.1</v>
      </c>
      <c r="P29" s="58">
        <v>175272.0</v>
      </c>
      <c r="Q29" s="55" t="s">
        <v>1954</v>
      </c>
      <c r="R29" s="55" t="s">
        <v>34</v>
      </c>
      <c r="S29" s="55"/>
      <c r="T29" s="30">
        <v>8.63756051E8</v>
      </c>
      <c r="U29" s="55" t="s">
        <v>600</v>
      </c>
      <c r="V29" s="59" t="s">
        <v>1955</v>
      </c>
      <c r="W29" s="55"/>
      <c r="X29" s="55"/>
      <c r="Y29" s="55"/>
      <c r="Z29" s="55" t="str">
        <f t="shared" si="2"/>
        <v>Action</v>
      </c>
      <c r="AA29" s="51"/>
      <c r="AB29" s="51"/>
    </row>
    <row r="30" hidden="1">
      <c r="A30" s="54">
        <v>207.0</v>
      </c>
      <c r="B30" s="55" t="s">
        <v>1973</v>
      </c>
      <c r="C30" s="54">
        <v>2014.0</v>
      </c>
      <c r="D30" s="55" t="s">
        <v>1974</v>
      </c>
      <c r="E30" s="54">
        <v>114.0</v>
      </c>
      <c r="F30" s="55" t="s">
        <v>1975</v>
      </c>
      <c r="G30" s="55" t="s">
        <v>993</v>
      </c>
      <c r="H30" s="55" t="s">
        <v>1976</v>
      </c>
      <c r="I30" s="55" t="s">
        <v>1977</v>
      </c>
      <c r="J30" s="55" t="s">
        <v>1978</v>
      </c>
      <c r="K30" s="55" t="s">
        <v>576</v>
      </c>
      <c r="L30" s="55" t="s">
        <v>524</v>
      </c>
      <c r="M30" s="55" t="s">
        <v>1979</v>
      </c>
      <c r="N30" s="55">
        <v>73.0</v>
      </c>
      <c r="O30" s="57">
        <v>8.1</v>
      </c>
      <c r="P30" s="58">
        <v>535118.0</v>
      </c>
      <c r="Q30" s="55" t="s">
        <v>1980</v>
      </c>
      <c r="R30" s="55" t="s">
        <v>34</v>
      </c>
      <c r="S30" s="55" t="s">
        <v>313</v>
      </c>
      <c r="T30" s="30">
        <v>2.33555708E8</v>
      </c>
      <c r="U30" s="55" t="s">
        <v>845</v>
      </c>
      <c r="V30" s="59" t="s">
        <v>1981</v>
      </c>
      <c r="W30" s="55"/>
      <c r="X30" s="55"/>
      <c r="Y30" s="55"/>
      <c r="Z30" s="55" t="str">
        <f t="shared" si="2"/>
        <v>Biography</v>
      </c>
      <c r="AA30" s="51"/>
      <c r="AB30" s="51"/>
    </row>
    <row r="31" hidden="1">
      <c r="A31" s="54">
        <v>220.0</v>
      </c>
      <c r="B31" s="55" t="s">
        <v>2070</v>
      </c>
      <c r="C31" s="54">
        <v>2012.0</v>
      </c>
      <c r="D31" s="56">
        <v>41004.0</v>
      </c>
      <c r="E31" s="54">
        <v>143.0</v>
      </c>
      <c r="F31" s="55" t="s">
        <v>216</v>
      </c>
      <c r="G31" s="55" t="s">
        <v>827</v>
      </c>
      <c r="H31" s="55" t="s">
        <v>2071</v>
      </c>
      <c r="I31" s="55" t="s">
        <v>2072</v>
      </c>
      <c r="J31" s="55" t="s">
        <v>2073</v>
      </c>
      <c r="K31" s="55" t="s">
        <v>2074</v>
      </c>
      <c r="L31" s="55" t="s">
        <v>31</v>
      </c>
      <c r="M31" s="55" t="s">
        <v>2075</v>
      </c>
      <c r="N31" s="55">
        <v>69.0</v>
      </c>
      <c r="O31" s="57">
        <v>8.1</v>
      </c>
      <c r="P31" s="58">
        <v>1051143.0</v>
      </c>
      <c r="Q31" s="55" t="s">
        <v>2076</v>
      </c>
      <c r="R31" s="55" t="s">
        <v>34</v>
      </c>
      <c r="S31" s="55" t="s">
        <v>2077</v>
      </c>
      <c r="T31" s="30">
        <v>1.518812988E9</v>
      </c>
      <c r="U31" s="55" t="s">
        <v>600</v>
      </c>
      <c r="V31" s="59" t="s">
        <v>2078</v>
      </c>
      <c r="W31" s="55"/>
      <c r="X31" s="55"/>
      <c r="Y31" s="55"/>
      <c r="Z31" s="55" t="str">
        <f t="shared" si="2"/>
        <v>Action</v>
      </c>
      <c r="AA31" s="51"/>
      <c r="AB31" s="51"/>
    </row>
    <row r="32" hidden="1">
      <c r="A32" s="54">
        <v>223.0</v>
      </c>
      <c r="B32" s="55" t="s">
        <v>2095</v>
      </c>
      <c r="C32" s="54">
        <v>2015.0</v>
      </c>
      <c r="D32" s="56">
        <v>42045.0</v>
      </c>
      <c r="E32" s="54">
        <v>144.0</v>
      </c>
      <c r="F32" s="55" t="s">
        <v>306</v>
      </c>
      <c r="G32" s="55" t="s">
        <v>446</v>
      </c>
      <c r="H32" s="55" t="s">
        <v>2096</v>
      </c>
      <c r="I32" s="55" t="s">
        <v>2097</v>
      </c>
      <c r="J32" s="55" t="s">
        <v>2098</v>
      </c>
      <c r="K32" s="55" t="s">
        <v>68</v>
      </c>
      <c r="L32" s="55" t="s">
        <v>69</v>
      </c>
      <c r="M32" s="55" t="s">
        <v>2099</v>
      </c>
      <c r="N32" s="55">
        <v>80.0</v>
      </c>
      <c r="O32" s="57">
        <v>8.0</v>
      </c>
      <c r="P32" s="58">
        <v>560864.0</v>
      </c>
      <c r="Q32" s="55" t="s">
        <v>2100</v>
      </c>
      <c r="R32" s="55" t="s">
        <v>34</v>
      </c>
      <c r="S32" s="56">
        <v>42705.0</v>
      </c>
      <c r="T32" s="30">
        <v>6.3016189E8</v>
      </c>
      <c r="U32" s="55" t="s">
        <v>135</v>
      </c>
      <c r="V32" s="59" t="s">
        <v>2101</v>
      </c>
      <c r="W32" s="55"/>
      <c r="X32" s="55"/>
      <c r="Y32" s="55"/>
      <c r="Z32" s="55" t="str">
        <f t="shared" si="2"/>
        <v>Adventure</v>
      </c>
      <c r="AA32" s="51"/>
      <c r="AB32" s="51"/>
    </row>
    <row r="33" hidden="1">
      <c r="A33" s="54">
        <v>238.0</v>
      </c>
      <c r="B33" s="55" t="s">
        <v>2214</v>
      </c>
      <c r="C33" s="54">
        <v>2015.0</v>
      </c>
      <c r="D33" s="56">
        <v>42583.0</v>
      </c>
      <c r="E33" s="54">
        <v>156.0</v>
      </c>
      <c r="F33" s="55" t="s">
        <v>1936</v>
      </c>
      <c r="G33" s="55" t="s">
        <v>60</v>
      </c>
      <c r="H33" s="55" t="s">
        <v>2215</v>
      </c>
      <c r="I33" s="55" t="s">
        <v>2216</v>
      </c>
      <c r="J33" s="55" t="s">
        <v>2217</v>
      </c>
      <c r="K33" s="55" t="s">
        <v>2218</v>
      </c>
      <c r="L33" s="55" t="s">
        <v>2219</v>
      </c>
      <c r="M33" s="55" t="s">
        <v>2220</v>
      </c>
      <c r="N33" s="55">
        <v>76.0</v>
      </c>
      <c r="O33" s="57">
        <v>8.0</v>
      </c>
      <c r="P33" s="58">
        <v>504647.0</v>
      </c>
      <c r="Q33" s="55" t="s">
        <v>2221</v>
      </c>
      <c r="R33" s="55" t="s">
        <v>34</v>
      </c>
      <c r="S33" s="55" t="s">
        <v>2222</v>
      </c>
      <c r="T33" s="30">
        <v>5.32950503E8</v>
      </c>
      <c r="U33" s="55" t="s">
        <v>135</v>
      </c>
      <c r="V33" s="59" t="s">
        <v>2223</v>
      </c>
      <c r="W33" s="55"/>
      <c r="X33" s="55"/>
      <c r="Y33" s="55"/>
      <c r="Z33" s="55" t="str">
        <f t="shared" si="2"/>
        <v>Adventure</v>
      </c>
      <c r="AA33" s="51"/>
      <c r="AB33" s="51"/>
    </row>
    <row r="34" hidden="1">
      <c r="A34" s="54">
        <v>241.0</v>
      </c>
      <c r="B34" s="55" t="s">
        <v>2243</v>
      </c>
      <c r="C34" s="54">
        <v>2016.0</v>
      </c>
      <c r="D34" s="56">
        <v>42706.0</v>
      </c>
      <c r="E34" s="54">
        <v>108.0</v>
      </c>
      <c r="F34" s="55" t="s">
        <v>1063</v>
      </c>
      <c r="G34" s="55" t="s">
        <v>1460</v>
      </c>
      <c r="H34" s="55" t="s">
        <v>2244</v>
      </c>
      <c r="I34" s="55" t="s">
        <v>2245</v>
      </c>
      <c r="J34" s="55" t="s">
        <v>2246</v>
      </c>
      <c r="K34" s="55" t="s">
        <v>30</v>
      </c>
      <c r="L34" s="55" t="s">
        <v>31</v>
      </c>
      <c r="M34" s="55" t="s">
        <v>2247</v>
      </c>
      <c r="N34" s="55">
        <v>65.0</v>
      </c>
      <c r="O34" s="57">
        <v>8.0</v>
      </c>
      <c r="P34" s="58">
        <v>644281.0</v>
      </c>
      <c r="Q34" s="55" t="s">
        <v>2248</v>
      </c>
      <c r="R34" s="55" t="s">
        <v>34</v>
      </c>
      <c r="S34" s="56">
        <v>42648.0</v>
      </c>
      <c r="T34" s="30">
        <v>7.83112979E8</v>
      </c>
      <c r="U34" s="55" t="s">
        <v>135</v>
      </c>
      <c r="V34" s="59" t="s">
        <v>2249</v>
      </c>
      <c r="W34" s="55"/>
      <c r="X34" s="55"/>
      <c r="Y34" s="55"/>
      <c r="Z34" s="55" t="str">
        <f t="shared" si="2"/>
        <v>Action</v>
      </c>
      <c r="AA34" s="51"/>
      <c r="AB34" s="51"/>
    </row>
    <row r="35">
      <c r="A35" s="54">
        <v>247.0</v>
      </c>
      <c r="B35" s="55" t="s">
        <v>2288</v>
      </c>
      <c r="C35" s="54">
        <v>2013.0</v>
      </c>
      <c r="D35" s="55" t="s">
        <v>2289</v>
      </c>
      <c r="E35" s="54">
        <v>96.0</v>
      </c>
      <c r="F35" s="62" t="s">
        <v>2334</v>
      </c>
      <c r="G35" s="55" t="s">
        <v>359</v>
      </c>
      <c r="H35" s="55" t="s">
        <v>359</v>
      </c>
      <c r="I35" s="55" t="s">
        <v>2290</v>
      </c>
      <c r="J35" s="55" t="s">
        <v>2291</v>
      </c>
      <c r="K35" s="55" t="s">
        <v>30</v>
      </c>
      <c r="L35" s="55" t="s">
        <v>31</v>
      </c>
      <c r="M35" s="55" t="s">
        <v>2292</v>
      </c>
      <c r="N35" s="55">
        <v>82.0</v>
      </c>
      <c r="O35" s="57">
        <v>8.0</v>
      </c>
      <c r="P35" s="58">
        <v>62348.0</v>
      </c>
      <c r="Q35" s="55" t="s">
        <v>2293</v>
      </c>
      <c r="R35" s="55" t="s">
        <v>34</v>
      </c>
      <c r="S35" s="55" t="s">
        <v>2294</v>
      </c>
      <c r="T35" s="30">
        <v>1013100.0</v>
      </c>
      <c r="U35" s="55" t="s">
        <v>2295</v>
      </c>
      <c r="V35" s="59" t="s">
        <v>2296</v>
      </c>
      <c r="W35" s="55"/>
      <c r="X35" s="55"/>
      <c r="Y35" s="55"/>
      <c r="Z35" s="55" t="str">
        <f t="shared" si="2"/>
        <v>Drama</v>
      </c>
      <c r="AA35" s="51"/>
      <c r="AB35" s="51"/>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Drama"/>
      </customFilters>
    </filterColumn>
  </autoFilter>
  <conditionalFormatting sqref="AA1:AB1 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10.63"/>
    <col customWidth="1" min="17" max="17" width="10.25"/>
    <col customWidth="1" min="18" max="18" width="9.75"/>
    <col customWidth="1" min="19" max="19" width="9.88"/>
    <col customWidth="1" min="23" max="23" width="9.25"/>
  </cols>
  <sheetData>
    <row r="1">
      <c r="A1" s="53" t="s">
        <v>2324</v>
      </c>
      <c r="B1" s="53" t="s">
        <v>1</v>
      </c>
      <c r="C1" s="53" t="s">
        <v>2</v>
      </c>
      <c r="D1" s="53" t="s">
        <v>3</v>
      </c>
      <c r="E1" s="53" t="s">
        <v>4</v>
      </c>
      <c r="F1" s="53" t="s">
        <v>5</v>
      </c>
      <c r="G1" s="53" t="s">
        <v>6</v>
      </c>
      <c r="H1" s="53" t="s">
        <v>7</v>
      </c>
      <c r="I1" s="53" t="s">
        <v>8</v>
      </c>
      <c r="J1" s="53" t="s">
        <v>9</v>
      </c>
      <c r="K1" s="53" t="s">
        <v>10</v>
      </c>
      <c r="L1" s="53" t="s">
        <v>11</v>
      </c>
      <c r="M1" s="53" t="s">
        <v>12</v>
      </c>
      <c r="N1" s="53" t="s">
        <v>13</v>
      </c>
      <c r="O1" s="53" t="s">
        <v>14</v>
      </c>
      <c r="P1" s="53" t="s">
        <v>15</v>
      </c>
      <c r="Q1" s="53" t="s">
        <v>16</v>
      </c>
      <c r="R1" s="53" t="s">
        <v>17</v>
      </c>
      <c r="S1" s="53" t="s">
        <v>18</v>
      </c>
      <c r="T1" s="53" t="s">
        <v>19</v>
      </c>
      <c r="U1" s="53" t="s">
        <v>20</v>
      </c>
      <c r="V1" s="53" t="s">
        <v>21</v>
      </c>
      <c r="W1" s="53">
        <f>COUNTA(X2:X156)</f>
        <v>16</v>
      </c>
      <c r="X1" s="53" t="s">
        <v>6</v>
      </c>
      <c r="Y1" s="53" t="s">
        <v>22</v>
      </c>
      <c r="Z1" s="53" t="s">
        <v>2325</v>
      </c>
      <c r="AA1" s="49" t="s">
        <v>2343</v>
      </c>
      <c r="AB1" s="49" t="s">
        <v>2344</v>
      </c>
    </row>
    <row r="2" hidden="1">
      <c r="A2" s="54">
        <v>26.0</v>
      </c>
      <c r="B2" s="55" t="s">
        <v>305</v>
      </c>
      <c r="C2" s="54">
        <v>2014.0</v>
      </c>
      <c r="D2" s="56">
        <v>41831.0</v>
      </c>
      <c r="E2" s="54">
        <v>169.0</v>
      </c>
      <c r="F2" s="55" t="s">
        <v>306</v>
      </c>
      <c r="G2" s="55" t="s">
        <v>64</v>
      </c>
      <c r="H2" s="55" t="s">
        <v>307</v>
      </c>
      <c r="I2" s="55" t="s">
        <v>308</v>
      </c>
      <c r="J2" s="55" t="s">
        <v>309</v>
      </c>
      <c r="K2" s="55" t="s">
        <v>30</v>
      </c>
      <c r="L2" s="55" t="s">
        <v>310</v>
      </c>
      <c r="M2" s="55" t="s">
        <v>311</v>
      </c>
      <c r="N2" s="55">
        <v>74.0</v>
      </c>
      <c r="O2" s="57">
        <v>8.6</v>
      </c>
      <c r="P2" s="58">
        <v>1057411.0</v>
      </c>
      <c r="Q2" s="55" t="s">
        <v>312</v>
      </c>
      <c r="R2" s="55" t="s">
        <v>34</v>
      </c>
      <c r="S2" s="55" t="s">
        <v>313</v>
      </c>
      <c r="T2" s="30">
        <v>6.77471339E8</v>
      </c>
      <c r="U2" s="55" t="s">
        <v>47</v>
      </c>
      <c r="V2" s="59" t="s">
        <v>314</v>
      </c>
      <c r="W2" s="55"/>
      <c r="X2" s="55" t="s">
        <v>315</v>
      </c>
      <c r="Y2" s="55">
        <f t="shared" ref="Y2:Y17" si="1">COUNTIF($G$2:$G$251,X2)</f>
        <v>0</v>
      </c>
      <c r="Z2" s="55" t="str">
        <f t="shared" ref="Z2:Z35" si="2"> LEFT(F2,Find(",",F2)-1)</f>
        <v>Adventure</v>
      </c>
      <c r="AA2" s="51"/>
      <c r="AB2" s="51"/>
    </row>
    <row r="3" hidden="1">
      <c r="A3" s="54">
        <v>36.0</v>
      </c>
      <c r="B3" s="55" t="s">
        <v>412</v>
      </c>
      <c r="C3" s="54">
        <v>2014.0</v>
      </c>
      <c r="D3" s="55" t="s">
        <v>413</v>
      </c>
      <c r="E3" s="54">
        <v>107.0</v>
      </c>
      <c r="F3" s="55" t="s">
        <v>414</v>
      </c>
      <c r="G3" s="55" t="s">
        <v>255</v>
      </c>
      <c r="H3" s="55" t="s">
        <v>255</v>
      </c>
      <c r="I3" s="55" t="s">
        <v>415</v>
      </c>
      <c r="J3" s="55" t="s">
        <v>416</v>
      </c>
      <c r="K3" s="55" t="s">
        <v>30</v>
      </c>
      <c r="L3" s="55" t="s">
        <v>31</v>
      </c>
      <c r="M3" s="55" t="s">
        <v>417</v>
      </c>
      <c r="N3" s="55">
        <v>88.0</v>
      </c>
      <c r="O3" s="57">
        <v>8.5</v>
      </c>
      <c r="P3" s="58">
        <v>485079.0</v>
      </c>
      <c r="Q3" s="55" t="s">
        <v>418</v>
      </c>
      <c r="R3" s="55" t="s">
        <v>34</v>
      </c>
      <c r="S3" s="55" t="s">
        <v>419</v>
      </c>
      <c r="T3" s="30">
        <v>4.9300298E7</v>
      </c>
      <c r="U3" s="55" t="s">
        <v>420</v>
      </c>
      <c r="V3" s="59" t="s">
        <v>421</v>
      </c>
      <c r="W3" s="55"/>
      <c r="X3" s="55" t="s">
        <v>247</v>
      </c>
      <c r="Y3" s="55">
        <f t="shared" si="1"/>
        <v>0</v>
      </c>
      <c r="Z3" s="55" t="str">
        <f t="shared" si="2"/>
        <v>Drama</v>
      </c>
      <c r="AA3" s="51"/>
      <c r="AB3" s="51"/>
    </row>
    <row r="4" hidden="1">
      <c r="A4" s="54">
        <v>49.0</v>
      </c>
      <c r="B4" s="55" t="s">
        <v>550</v>
      </c>
      <c r="C4" s="54">
        <v>2012.0</v>
      </c>
      <c r="D4" s="55" t="s">
        <v>551</v>
      </c>
      <c r="E4" s="54">
        <v>165.0</v>
      </c>
      <c r="F4" s="55" t="s">
        <v>552</v>
      </c>
      <c r="G4" s="55" t="s">
        <v>115</v>
      </c>
      <c r="H4" s="55" t="s">
        <v>115</v>
      </c>
      <c r="I4" s="55" t="s">
        <v>553</v>
      </c>
      <c r="J4" s="55" t="s">
        <v>554</v>
      </c>
      <c r="K4" s="55" t="s">
        <v>555</v>
      </c>
      <c r="L4" s="55" t="s">
        <v>31</v>
      </c>
      <c r="M4" s="55" t="s">
        <v>556</v>
      </c>
      <c r="N4" s="55">
        <v>81.0</v>
      </c>
      <c r="O4" s="57">
        <v>8.4</v>
      </c>
      <c r="P4" s="58">
        <v>1047465.0</v>
      </c>
      <c r="Q4" s="55" t="s">
        <v>557</v>
      </c>
      <c r="R4" s="55" t="s">
        <v>34</v>
      </c>
      <c r="S4" s="55" t="s">
        <v>558</v>
      </c>
      <c r="T4" s="30">
        <v>4.25368238E8</v>
      </c>
      <c r="U4" s="55" t="s">
        <v>559</v>
      </c>
      <c r="V4" s="59" t="s">
        <v>560</v>
      </c>
      <c r="W4" s="55"/>
      <c r="X4" s="55" t="s">
        <v>561</v>
      </c>
      <c r="Y4" s="55">
        <f t="shared" si="1"/>
        <v>0</v>
      </c>
      <c r="Z4" s="55" t="str">
        <f t="shared" si="2"/>
        <v>Drama</v>
      </c>
      <c r="AA4" s="51"/>
      <c r="AB4" s="51"/>
    </row>
    <row r="5">
      <c r="A5" s="54">
        <v>52.0</v>
      </c>
      <c r="B5" s="55" t="s">
        <v>581</v>
      </c>
      <c r="C5" s="54">
        <v>2012.0</v>
      </c>
      <c r="D5" s="55" t="s">
        <v>582</v>
      </c>
      <c r="E5" s="54">
        <v>164.0</v>
      </c>
      <c r="F5" s="55" t="s">
        <v>583</v>
      </c>
      <c r="G5" s="55" t="s">
        <v>64</v>
      </c>
      <c r="H5" s="55" t="s">
        <v>65</v>
      </c>
      <c r="I5" s="55" t="s">
        <v>584</v>
      </c>
      <c r="J5" s="55" t="s">
        <v>585</v>
      </c>
      <c r="K5" s="55" t="s">
        <v>586</v>
      </c>
      <c r="L5" s="55" t="s">
        <v>524</v>
      </c>
      <c r="M5" s="55" t="s">
        <v>587</v>
      </c>
      <c r="N5" s="55">
        <v>78.0</v>
      </c>
      <c r="O5" s="57">
        <v>8.5</v>
      </c>
      <c r="P5" s="58">
        <v>1228378.0</v>
      </c>
      <c r="Q5" s="55" t="s">
        <v>588</v>
      </c>
      <c r="R5" s="55" t="s">
        <v>34</v>
      </c>
      <c r="S5" s="56">
        <v>40980.0</v>
      </c>
      <c r="T5" s="30">
        <v>1.081041287E9</v>
      </c>
      <c r="U5" s="55" t="s">
        <v>180</v>
      </c>
      <c r="V5" s="59" t="s">
        <v>589</v>
      </c>
      <c r="W5" s="55"/>
      <c r="X5" s="55" t="s">
        <v>590</v>
      </c>
      <c r="Y5" s="55">
        <f t="shared" si="1"/>
        <v>0</v>
      </c>
      <c r="Z5" s="55" t="str">
        <f t="shared" si="2"/>
        <v>Action</v>
      </c>
      <c r="AA5" s="51"/>
      <c r="AB5" s="51"/>
    </row>
    <row r="6">
      <c r="A6" s="54">
        <v>77.0</v>
      </c>
      <c r="B6" s="55" t="s">
        <v>819</v>
      </c>
      <c r="C6" s="54">
        <v>2017.0</v>
      </c>
      <c r="D6" s="55" t="s">
        <v>820</v>
      </c>
      <c r="E6" s="54">
        <v>113.0</v>
      </c>
      <c r="F6" s="55" t="s">
        <v>821</v>
      </c>
      <c r="G6" s="55" t="s">
        <v>367</v>
      </c>
      <c r="H6" s="55" t="s">
        <v>367</v>
      </c>
      <c r="I6" s="55" t="s">
        <v>822</v>
      </c>
      <c r="J6" s="55" t="s">
        <v>823</v>
      </c>
      <c r="K6" s="55" t="s">
        <v>30</v>
      </c>
      <c r="L6" s="55" t="s">
        <v>524</v>
      </c>
      <c r="M6" s="55" t="s">
        <v>824</v>
      </c>
      <c r="N6" s="55">
        <v>83.0</v>
      </c>
      <c r="O6" s="57">
        <v>8.5</v>
      </c>
      <c r="P6" s="58">
        <v>2872.0</v>
      </c>
      <c r="Q6" s="55" t="s">
        <v>825</v>
      </c>
      <c r="R6" s="55" t="s">
        <v>34</v>
      </c>
      <c r="S6" s="55"/>
      <c r="T6" s="30">
        <v>2.26945087E8</v>
      </c>
      <c r="U6" s="55" t="s">
        <v>539</v>
      </c>
      <c r="V6" s="59" t="s">
        <v>826</v>
      </c>
      <c r="W6" s="55"/>
      <c r="X6" s="55" t="s">
        <v>827</v>
      </c>
      <c r="Y6" s="55">
        <f t="shared" si="1"/>
        <v>1</v>
      </c>
      <c r="Z6" s="55" t="str">
        <f t="shared" si="2"/>
        <v>Action</v>
      </c>
      <c r="AA6" s="60">
        <f>Average(O5,O6,O10,O11,O15,O20,O21,O23,O27,O29,O31,O34)</f>
        <v>8.183333333</v>
      </c>
      <c r="AB6" s="63">
        <f>AVERAGE(T5,T6,T10,T11,T15,T20,T21,T23,T27,T29,T31,T34)</f>
        <v>775258594.8</v>
      </c>
    </row>
    <row r="7" hidden="1">
      <c r="A7" s="54">
        <v>104.0</v>
      </c>
      <c r="B7" s="55" t="s">
        <v>1072</v>
      </c>
      <c r="C7" s="54">
        <v>2015.0</v>
      </c>
      <c r="D7" s="55" t="s">
        <v>1073</v>
      </c>
      <c r="E7" s="54">
        <v>95.0</v>
      </c>
      <c r="F7" s="55" t="s">
        <v>794</v>
      </c>
      <c r="G7" s="55" t="s">
        <v>1074</v>
      </c>
      <c r="H7" s="55" t="s">
        <v>1075</v>
      </c>
      <c r="I7" s="55" t="s">
        <v>1076</v>
      </c>
      <c r="J7" s="55" t="s">
        <v>1077</v>
      </c>
      <c r="K7" s="55" t="s">
        <v>30</v>
      </c>
      <c r="L7" s="55" t="s">
        <v>31</v>
      </c>
      <c r="M7" s="55" t="s">
        <v>1078</v>
      </c>
      <c r="N7" s="55">
        <v>94.0</v>
      </c>
      <c r="O7" s="57">
        <v>8.2</v>
      </c>
      <c r="P7" s="58">
        <v>421211.0</v>
      </c>
      <c r="Q7" s="55" t="s">
        <v>1079</v>
      </c>
      <c r="R7" s="55" t="s">
        <v>34</v>
      </c>
      <c r="S7" s="56">
        <v>42074.0</v>
      </c>
      <c r="T7" s="30">
        <v>8.57611174E8</v>
      </c>
      <c r="U7" s="55" t="s">
        <v>1080</v>
      </c>
      <c r="V7" s="59" t="s">
        <v>1081</v>
      </c>
      <c r="W7" s="55"/>
      <c r="X7" s="55" t="s">
        <v>1074</v>
      </c>
      <c r="Y7" s="55">
        <f t="shared" si="1"/>
        <v>1</v>
      </c>
      <c r="Z7" s="55" t="str">
        <f t="shared" si="2"/>
        <v>Animation</v>
      </c>
      <c r="AA7" s="51"/>
      <c r="AB7" s="51"/>
    </row>
    <row r="8" hidden="1">
      <c r="A8" s="54">
        <v>106.0</v>
      </c>
      <c r="B8" s="55" t="s">
        <v>1091</v>
      </c>
      <c r="C8" s="54">
        <v>2015.0</v>
      </c>
      <c r="D8" s="55" t="s">
        <v>1092</v>
      </c>
      <c r="E8" s="54">
        <v>118.0</v>
      </c>
      <c r="F8" s="62" t="s">
        <v>2334</v>
      </c>
      <c r="G8" s="55" t="s">
        <v>872</v>
      </c>
      <c r="H8" s="55" t="s">
        <v>1093</v>
      </c>
      <c r="I8" s="55" t="s">
        <v>1094</v>
      </c>
      <c r="J8" s="55" t="s">
        <v>1095</v>
      </c>
      <c r="K8" s="55" t="s">
        <v>30</v>
      </c>
      <c r="L8" s="55" t="s">
        <v>1096</v>
      </c>
      <c r="M8" s="55" t="s">
        <v>1097</v>
      </c>
      <c r="N8" s="55">
        <v>86.0</v>
      </c>
      <c r="O8" s="57">
        <v>8.2</v>
      </c>
      <c r="P8" s="58">
        <v>226372.0</v>
      </c>
      <c r="Q8" s="55" t="s">
        <v>1098</v>
      </c>
      <c r="R8" s="55" t="s">
        <v>34</v>
      </c>
      <c r="S8" s="56">
        <v>42372.0</v>
      </c>
      <c r="T8" s="30">
        <v>3.6262783E7</v>
      </c>
      <c r="U8" s="55" t="s">
        <v>1099</v>
      </c>
      <c r="V8" s="59" t="s">
        <v>1100</v>
      </c>
      <c r="W8" s="55"/>
      <c r="X8" s="55" t="s">
        <v>101</v>
      </c>
      <c r="Y8" s="55">
        <f t="shared" si="1"/>
        <v>0</v>
      </c>
      <c r="Z8" s="55" t="str">
        <f t="shared" si="2"/>
        <v>Drama</v>
      </c>
      <c r="AA8" s="51"/>
      <c r="AB8" s="51"/>
    </row>
    <row r="9" hidden="1">
      <c r="A9" s="54">
        <v>107.0</v>
      </c>
      <c r="B9" s="55" t="s">
        <v>1101</v>
      </c>
      <c r="C9" s="54">
        <v>2016.0</v>
      </c>
      <c r="D9" s="55" t="s">
        <v>1102</v>
      </c>
      <c r="E9" s="54">
        <v>128.0</v>
      </c>
      <c r="F9" s="55" t="s">
        <v>1103</v>
      </c>
      <c r="G9" s="55" t="s">
        <v>255</v>
      </c>
      <c r="H9" s="55" t="s">
        <v>255</v>
      </c>
      <c r="I9" s="55" t="s">
        <v>1104</v>
      </c>
      <c r="J9" s="55" t="s">
        <v>1105</v>
      </c>
      <c r="K9" s="55" t="s">
        <v>30</v>
      </c>
      <c r="L9" s="55" t="s">
        <v>31</v>
      </c>
      <c r="M9" s="55" t="s">
        <v>1106</v>
      </c>
      <c r="N9" s="55">
        <v>93.0</v>
      </c>
      <c r="O9" s="57">
        <v>8.2</v>
      </c>
      <c r="P9" s="58">
        <v>272059.0</v>
      </c>
      <c r="Q9" s="55" t="s">
        <v>1107</v>
      </c>
      <c r="R9" s="55" t="s">
        <v>34</v>
      </c>
      <c r="S9" s="55" t="s">
        <v>1108</v>
      </c>
      <c r="T9" s="30">
        <v>4.46092357E8</v>
      </c>
      <c r="U9" s="55" t="s">
        <v>1109</v>
      </c>
      <c r="V9" s="59" t="s">
        <v>1110</v>
      </c>
      <c r="W9" s="55"/>
      <c r="X9" s="55" t="s">
        <v>1111</v>
      </c>
      <c r="Y9" s="55">
        <f t="shared" si="1"/>
        <v>0</v>
      </c>
      <c r="Z9" s="55" t="str">
        <f t="shared" si="2"/>
        <v>Comedy</v>
      </c>
      <c r="AA9" s="51"/>
      <c r="AB9" s="51"/>
    </row>
    <row r="10">
      <c r="A10" s="54">
        <v>108.0</v>
      </c>
      <c r="B10" s="55" t="s">
        <v>1112</v>
      </c>
      <c r="C10" s="54">
        <v>2017.0</v>
      </c>
      <c r="D10" s="56">
        <v>42797.0</v>
      </c>
      <c r="E10" s="54">
        <v>137.0</v>
      </c>
      <c r="F10" s="55" t="s">
        <v>1113</v>
      </c>
      <c r="G10" s="55" t="s">
        <v>680</v>
      </c>
      <c r="H10" s="55" t="s">
        <v>1114</v>
      </c>
      <c r="I10" s="55" t="s">
        <v>1115</v>
      </c>
      <c r="J10" s="55" t="s">
        <v>1116</v>
      </c>
      <c r="K10" s="55" t="s">
        <v>428</v>
      </c>
      <c r="L10" s="55" t="s">
        <v>1117</v>
      </c>
      <c r="M10" s="55" t="s">
        <v>1118</v>
      </c>
      <c r="N10" s="55">
        <v>77.0</v>
      </c>
      <c r="O10" s="57">
        <v>8.3</v>
      </c>
      <c r="P10" s="58">
        <v>316354.0</v>
      </c>
      <c r="Q10" s="55" t="s">
        <v>1119</v>
      </c>
      <c r="R10" s="55" t="s">
        <v>34</v>
      </c>
      <c r="S10" s="55" t="s">
        <v>1120</v>
      </c>
      <c r="T10" s="30">
        <v>6.1917995E8</v>
      </c>
      <c r="U10" s="55" t="s">
        <v>135</v>
      </c>
      <c r="V10" s="59" t="s">
        <v>1121</v>
      </c>
      <c r="W10" s="55"/>
      <c r="X10" s="55" t="s">
        <v>115</v>
      </c>
      <c r="Y10" s="55">
        <f t="shared" si="1"/>
        <v>1</v>
      </c>
      <c r="Z10" s="55" t="str">
        <f t="shared" si="2"/>
        <v>Action</v>
      </c>
      <c r="AA10" s="51"/>
      <c r="AB10" s="51"/>
    </row>
    <row r="11">
      <c r="A11" s="54">
        <v>114.0</v>
      </c>
      <c r="B11" s="55" t="s">
        <v>1168</v>
      </c>
      <c r="C11" s="54">
        <v>2011.0</v>
      </c>
      <c r="D11" s="56">
        <v>40795.0</v>
      </c>
      <c r="E11" s="54">
        <v>140.0</v>
      </c>
      <c r="F11" s="55" t="s">
        <v>1169</v>
      </c>
      <c r="G11" s="55" t="s">
        <v>501</v>
      </c>
      <c r="H11" s="55" t="s">
        <v>1170</v>
      </c>
      <c r="I11" s="55" t="s">
        <v>1171</v>
      </c>
      <c r="J11" s="55" t="s">
        <v>1172</v>
      </c>
      <c r="K11" s="55" t="s">
        <v>428</v>
      </c>
      <c r="L11" s="55" t="s">
        <v>31</v>
      </c>
      <c r="M11" s="55" t="s">
        <v>1173</v>
      </c>
      <c r="N11" s="55">
        <v>71.0</v>
      </c>
      <c r="O11" s="57">
        <v>8.2</v>
      </c>
      <c r="P11" s="58">
        <v>358261.0</v>
      </c>
      <c r="Q11" s="55" t="s">
        <v>1174</v>
      </c>
      <c r="R11" s="55" t="s">
        <v>34</v>
      </c>
      <c r="S11" s="55" t="s">
        <v>1175</v>
      </c>
      <c r="T11" s="30">
        <v>2.3057115E7</v>
      </c>
      <c r="U11" s="55" t="s">
        <v>1176</v>
      </c>
      <c r="V11" s="59" t="s">
        <v>1177</v>
      </c>
      <c r="W11" s="55"/>
      <c r="X11" s="55" t="s">
        <v>664</v>
      </c>
      <c r="Y11" s="55">
        <f t="shared" si="1"/>
        <v>0</v>
      </c>
      <c r="Z11" s="55" t="str">
        <f t="shared" si="2"/>
        <v>Action</v>
      </c>
      <c r="AA11" s="51"/>
      <c r="AB11" s="51"/>
    </row>
    <row r="12" hidden="1">
      <c r="A12" s="54">
        <v>116.0</v>
      </c>
      <c r="B12" s="55" t="s">
        <v>1188</v>
      </c>
      <c r="C12" s="54">
        <v>2013.0</v>
      </c>
      <c r="D12" s="55" t="s">
        <v>1189</v>
      </c>
      <c r="E12" s="54">
        <v>180.0</v>
      </c>
      <c r="F12" s="55" t="s">
        <v>1190</v>
      </c>
      <c r="G12" s="55" t="s">
        <v>205</v>
      </c>
      <c r="H12" s="55" t="s">
        <v>1191</v>
      </c>
      <c r="I12" s="55" t="s">
        <v>1192</v>
      </c>
      <c r="J12" s="55" t="s">
        <v>1193</v>
      </c>
      <c r="K12" s="55" t="s">
        <v>354</v>
      </c>
      <c r="L12" s="55" t="s">
        <v>31</v>
      </c>
      <c r="M12" s="55" t="s">
        <v>1194</v>
      </c>
      <c r="N12" s="55">
        <v>75.0</v>
      </c>
      <c r="O12" s="57">
        <v>8.2</v>
      </c>
      <c r="P12" s="58">
        <v>874371.0</v>
      </c>
      <c r="Q12" s="55" t="s">
        <v>1195</v>
      </c>
      <c r="R12" s="55" t="s">
        <v>34</v>
      </c>
      <c r="S12" s="55" t="s">
        <v>1196</v>
      </c>
      <c r="T12" s="30">
        <v>3.92000694E8</v>
      </c>
      <c r="U12" s="55" t="s">
        <v>1197</v>
      </c>
      <c r="V12" s="59" t="s">
        <v>1198</v>
      </c>
      <c r="W12" s="55"/>
      <c r="X12" s="55" t="s">
        <v>1199</v>
      </c>
      <c r="Y12" s="55">
        <f t="shared" si="1"/>
        <v>0</v>
      </c>
      <c r="Z12" s="55" t="str">
        <f t="shared" si="2"/>
        <v>Biography</v>
      </c>
      <c r="AA12" s="51"/>
      <c r="AB12" s="51"/>
    </row>
    <row r="13" hidden="1">
      <c r="A13" s="54">
        <v>118.0</v>
      </c>
      <c r="B13" s="55" t="s">
        <v>1209</v>
      </c>
      <c r="C13" s="54">
        <v>2016.0</v>
      </c>
      <c r="D13" s="56">
        <v>42471.0</v>
      </c>
      <c r="E13" s="54">
        <v>139.0</v>
      </c>
      <c r="F13" s="55" t="s">
        <v>86</v>
      </c>
      <c r="G13" s="55" t="s">
        <v>673</v>
      </c>
      <c r="H13" s="55" t="s">
        <v>1210</v>
      </c>
      <c r="I13" s="55" t="s">
        <v>1211</v>
      </c>
      <c r="J13" s="55" t="s">
        <v>1212</v>
      </c>
      <c r="K13" s="55" t="s">
        <v>1213</v>
      </c>
      <c r="L13" s="55" t="s">
        <v>1214</v>
      </c>
      <c r="M13" s="55" t="s">
        <v>1215</v>
      </c>
      <c r="N13" s="55">
        <v>71.0</v>
      </c>
      <c r="O13" s="57">
        <v>8.2</v>
      </c>
      <c r="P13" s="58">
        <v>221901.0</v>
      </c>
      <c r="Q13" s="55" t="s">
        <v>1216</v>
      </c>
      <c r="R13" s="55" t="s">
        <v>34</v>
      </c>
      <c r="S13" s="55" t="s">
        <v>1217</v>
      </c>
      <c r="T13" s="30">
        <v>1.75302354E8</v>
      </c>
      <c r="U13" s="55" t="s">
        <v>1218</v>
      </c>
      <c r="V13" s="59" t="s">
        <v>1219</v>
      </c>
      <c r="W13" s="55"/>
      <c r="X13" s="55" t="s">
        <v>1220</v>
      </c>
      <c r="Y13" s="55">
        <f t="shared" si="1"/>
        <v>0</v>
      </c>
      <c r="Z13" s="55" t="str">
        <f t="shared" si="2"/>
        <v>Biography</v>
      </c>
      <c r="AA13" s="51"/>
      <c r="AB13" s="51"/>
    </row>
    <row r="14" hidden="1">
      <c r="A14" s="54">
        <v>138.0</v>
      </c>
      <c r="B14" s="55" t="s">
        <v>1394</v>
      </c>
      <c r="C14" s="54">
        <v>2014.0</v>
      </c>
      <c r="D14" s="56">
        <v>41708.0</v>
      </c>
      <c r="E14" s="54">
        <v>149.0</v>
      </c>
      <c r="F14" s="55" t="s">
        <v>237</v>
      </c>
      <c r="G14" s="55" t="s">
        <v>128</v>
      </c>
      <c r="H14" s="55" t="s">
        <v>1395</v>
      </c>
      <c r="I14" s="55" t="s">
        <v>1396</v>
      </c>
      <c r="J14" s="55" t="s">
        <v>1397</v>
      </c>
      <c r="K14" s="55" t="s">
        <v>30</v>
      </c>
      <c r="L14" s="55" t="s">
        <v>31</v>
      </c>
      <c r="M14" s="55" t="s">
        <v>1398</v>
      </c>
      <c r="N14" s="55">
        <v>79.0</v>
      </c>
      <c r="O14" s="57">
        <v>8.1</v>
      </c>
      <c r="P14" s="58">
        <v>640332.0</v>
      </c>
      <c r="Q14" s="55" t="s">
        <v>1399</v>
      </c>
      <c r="R14" s="55" t="s">
        <v>34</v>
      </c>
      <c r="S14" s="55" t="s">
        <v>1400</v>
      </c>
      <c r="T14" s="30">
        <v>3.69330363E8</v>
      </c>
      <c r="U14" s="55" t="s">
        <v>135</v>
      </c>
      <c r="V14" s="59" t="s">
        <v>1401</v>
      </c>
      <c r="W14" s="55"/>
      <c r="X14" s="55" t="s">
        <v>1402</v>
      </c>
      <c r="Y14" s="55">
        <f t="shared" si="1"/>
        <v>1</v>
      </c>
      <c r="Z14" s="55" t="str">
        <f t="shared" si="2"/>
        <v>Crime</v>
      </c>
      <c r="AA14" s="51"/>
      <c r="AB14" s="51"/>
    </row>
    <row r="15">
      <c r="A15" s="54">
        <v>143.0</v>
      </c>
      <c r="B15" s="55" t="s">
        <v>1439</v>
      </c>
      <c r="C15" s="54">
        <v>2013.0</v>
      </c>
      <c r="D15" s="55" t="s">
        <v>1440</v>
      </c>
      <c r="E15" s="54">
        <v>123.0</v>
      </c>
      <c r="F15" s="55" t="s">
        <v>1441</v>
      </c>
      <c r="G15" s="55" t="s">
        <v>1151</v>
      </c>
      <c r="H15" s="55" t="s">
        <v>1442</v>
      </c>
      <c r="I15" s="55" t="s">
        <v>1443</v>
      </c>
      <c r="J15" s="55" t="s">
        <v>1444</v>
      </c>
      <c r="K15" s="55" t="s">
        <v>1445</v>
      </c>
      <c r="L15" s="55" t="s">
        <v>1446</v>
      </c>
      <c r="M15" s="55" t="s">
        <v>1447</v>
      </c>
      <c r="N15" s="55">
        <v>75.0</v>
      </c>
      <c r="O15" s="57">
        <v>8.1</v>
      </c>
      <c r="P15" s="58">
        <v>341336.0</v>
      </c>
      <c r="Q15" s="55" t="s">
        <v>1448</v>
      </c>
      <c r="R15" s="55" t="s">
        <v>34</v>
      </c>
      <c r="S15" s="55" t="s">
        <v>1449</v>
      </c>
      <c r="T15" s="30">
        <v>9.0247624E7</v>
      </c>
      <c r="U15" s="55" t="s">
        <v>94</v>
      </c>
      <c r="V15" s="59" t="s">
        <v>1450</v>
      </c>
      <c r="W15" s="55"/>
      <c r="X15" s="55" t="s">
        <v>1451</v>
      </c>
      <c r="Y15" s="55">
        <f t="shared" si="1"/>
        <v>0</v>
      </c>
      <c r="Z15" s="55" t="str">
        <f t="shared" si="2"/>
        <v>Action</v>
      </c>
      <c r="AA15" s="51"/>
      <c r="AB15" s="51"/>
    </row>
    <row r="16" hidden="1">
      <c r="A16" s="54">
        <v>146.0</v>
      </c>
      <c r="B16" s="55" t="s">
        <v>1468</v>
      </c>
      <c r="C16" s="54">
        <v>2014.0</v>
      </c>
      <c r="D16" s="56">
        <v>41924.0</v>
      </c>
      <c r="E16" s="54">
        <v>93.0</v>
      </c>
      <c r="F16" s="55" t="s">
        <v>593</v>
      </c>
      <c r="G16" s="55" t="s">
        <v>1469</v>
      </c>
      <c r="H16" s="55" t="s">
        <v>1470</v>
      </c>
      <c r="I16" s="55" t="s">
        <v>1471</v>
      </c>
      <c r="J16" s="55" t="s">
        <v>1472</v>
      </c>
      <c r="K16" s="55" t="s">
        <v>1473</v>
      </c>
      <c r="L16" s="55" t="s">
        <v>1474</v>
      </c>
      <c r="M16" s="55" t="s">
        <v>1475</v>
      </c>
      <c r="N16" s="55">
        <v>85.0</v>
      </c>
      <c r="O16" s="57">
        <v>8.1</v>
      </c>
      <c r="P16" s="58">
        <v>33478.0</v>
      </c>
      <c r="Q16" s="55" t="s">
        <v>1476</v>
      </c>
      <c r="R16" s="55" t="s">
        <v>34</v>
      </c>
      <c r="S16" s="55" t="s">
        <v>1477</v>
      </c>
      <c r="T16" s="30">
        <v>857524.0</v>
      </c>
      <c r="U16" s="55" t="s">
        <v>1478</v>
      </c>
      <c r="V16" s="59" t="s">
        <v>1479</v>
      </c>
      <c r="W16" s="55"/>
      <c r="X16" s="55" t="s">
        <v>1480</v>
      </c>
      <c r="Y16" s="55">
        <f t="shared" si="1"/>
        <v>1</v>
      </c>
      <c r="Z16" s="55" t="str">
        <f t="shared" si="2"/>
        <v>Animation</v>
      </c>
      <c r="AA16" s="51"/>
      <c r="AB16" s="51"/>
    </row>
    <row r="17" hidden="1">
      <c r="A17" s="54">
        <v>154.0</v>
      </c>
      <c r="B17" s="55" t="s">
        <v>1544</v>
      </c>
      <c r="C17" s="54">
        <v>2015.0</v>
      </c>
      <c r="D17" s="55" t="s">
        <v>1545</v>
      </c>
      <c r="E17" s="54">
        <v>128.0</v>
      </c>
      <c r="F17" s="55" t="s">
        <v>1546</v>
      </c>
      <c r="G17" s="55" t="s">
        <v>1480</v>
      </c>
      <c r="H17" s="55" t="s">
        <v>1547</v>
      </c>
      <c r="I17" s="55" t="s">
        <v>1548</v>
      </c>
      <c r="J17" s="55" t="s">
        <v>1549</v>
      </c>
      <c r="K17" s="55" t="s">
        <v>30</v>
      </c>
      <c r="L17" s="55" t="s">
        <v>1550</v>
      </c>
      <c r="M17" s="55" t="s">
        <v>1551</v>
      </c>
      <c r="N17" s="55">
        <v>93.0</v>
      </c>
      <c r="O17" s="57">
        <v>8.1</v>
      </c>
      <c r="P17" s="58">
        <v>274216.0</v>
      </c>
      <c r="Q17" s="55" t="s">
        <v>1552</v>
      </c>
      <c r="R17" s="55" t="s">
        <v>34</v>
      </c>
      <c r="S17" s="55" t="s">
        <v>1553</v>
      </c>
      <c r="T17" s="30">
        <v>9.8275238E7</v>
      </c>
      <c r="U17" s="55" t="s">
        <v>1554</v>
      </c>
      <c r="V17" s="59" t="s">
        <v>1555</v>
      </c>
      <c r="W17" s="55"/>
      <c r="X17" s="55" t="s">
        <v>1556</v>
      </c>
      <c r="Y17" s="55">
        <f t="shared" si="1"/>
        <v>0</v>
      </c>
      <c r="Z17" s="55" t="str">
        <f t="shared" si="2"/>
        <v>Crime</v>
      </c>
      <c r="AA17" s="51"/>
      <c r="AB17" s="51"/>
    </row>
    <row r="18" hidden="1">
      <c r="A18" s="54">
        <v>158.0</v>
      </c>
      <c r="B18" s="55" t="s">
        <v>1579</v>
      </c>
      <c r="C18" s="54">
        <v>2013.0</v>
      </c>
      <c r="D18" s="56">
        <v>41497.0</v>
      </c>
      <c r="E18" s="54">
        <v>134.0</v>
      </c>
      <c r="F18" s="55" t="s">
        <v>86</v>
      </c>
      <c r="G18" s="55" t="s">
        <v>1375</v>
      </c>
      <c r="H18" s="55" t="s">
        <v>1580</v>
      </c>
      <c r="I18" s="55" t="s">
        <v>1581</v>
      </c>
      <c r="J18" s="55" t="s">
        <v>1582</v>
      </c>
      <c r="K18" s="55" t="s">
        <v>30</v>
      </c>
      <c r="L18" s="55" t="s">
        <v>69</v>
      </c>
      <c r="M18" s="55" t="s">
        <v>1583</v>
      </c>
      <c r="N18" s="55">
        <v>96.0</v>
      </c>
      <c r="O18" s="57">
        <v>8.1</v>
      </c>
      <c r="P18" s="58">
        <v>490387.0</v>
      </c>
      <c r="Q18" s="55" t="s">
        <v>1584</v>
      </c>
      <c r="R18" s="55" t="s">
        <v>34</v>
      </c>
      <c r="S18" s="56">
        <v>41732.0</v>
      </c>
      <c r="T18" s="30">
        <v>1.87733202E8</v>
      </c>
      <c r="U18" s="55" t="s">
        <v>1585</v>
      </c>
      <c r="V18" s="59" t="s">
        <v>1586</v>
      </c>
      <c r="W18" s="55"/>
      <c r="X18" s="55"/>
      <c r="Y18" s="55"/>
      <c r="Z18" s="55" t="str">
        <f t="shared" si="2"/>
        <v>Biography</v>
      </c>
      <c r="AA18" s="51"/>
      <c r="AB18" s="51"/>
    </row>
    <row r="19" hidden="1">
      <c r="A19" s="54">
        <v>159.0</v>
      </c>
      <c r="B19" s="55" t="s">
        <v>1587</v>
      </c>
      <c r="C19" s="54">
        <v>2014.0</v>
      </c>
      <c r="D19" s="55" t="s">
        <v>1588</v>
      </c>
      <c r="E19" s="54">
        <v>99.0</v>
      </c>
      <c r="F19" s="55" t="s">
        <v>1022</v>
      </c>
      <c r="G19" s="55" t="s">
        <v>1524</v>
      </c>
      <c r="H19" s="55" t="s">
        <v>1589</v>
      </c>
      <c r="I19" s="55" t="s">
        <v>1590</v>
      </c>
      <c r="J19" s="55" t="s">
        <v>1591</v>
      </c>
      <c r="K19" s="55" t="s">
        <v>354</v>
      </c>
      <c r="L19" s="55" t="s">
        <v>132</v>
      </c>
      <c r="M19" s="55" t="s">
        <v>1592</v>
      </c>
      <c r="N19" s="55">
        <v>88.0</v>
      </c>
      <c r="O19" s="57">
        <v>8.1</v>
      </c>
      <c r="P19" s="58">
        <v>537323.0</v>
      </c>
      <c r="Q19" s="55" t="s">
        <v>1593</v>
      </c>
      <c r="R19" s="55" t="s">
        <v>34</v>
      </c>
      <c r="S19" s="55" t="s">
        <v>1594</v>
      </c>
      <c r="T19" s="30">
        <v>1.72936941E8</v>
      </c>
      <c r="U19" s="55" t="s">
        <v>1585</v>
      </c>
      <c r="V19" s="59" t="s">
        <v>1595</v>
      </c>
      <c r="W19" s="55"/>
      <c r="X19" s="55"/>
      <c r="Y19" s="55"/>
      <c r="Z19" s="55" t="str">
        <f t="shared" si="2"/>
        <v>Adventure</v>
      </c>
      <c r="AA19" s="51"/>
      <c r="AB19" s="51"/>
    </row>
    <row r="20">
      <c r="A20" s="54">
        <v>160.0</v>
      </c>
      <c r="B20" s="55" t="s">
        <v>1596</v>
      </c>
      <c r="C20" s="54">
        <v>2015.0</v>
      </c>
      <c r="D20" s="55" t="s">
        <v>1597</v>
      </c>
      <c r="E20" s="54">
        <v>120.0</v>
      </c>
      <c r="F20" s="55" t="s">
        <v>174</v>
      </c>
      <c r="G20" s="55" t="s">
        <v>528</v>
      </c>
      <c r="H20" s="55" t="s">
        <v>1598</v>
      </c>
      <c r="I20" s="55" t="s">
        <v>1599</v>
      </c>
      <c r="J20" s="55" t="s">
        <v>1600</v>
      </c>
      <c r="K20" s="55" t="s">
        <v>536</v>
      </c>
      <c r="L20" s="55" t="s">
        <v>1214</v>
      </c>
      <c r="M20" s="55" t="s">
        <v>1601</v>
      </c>
      <c r="N20" s="55">
        <v>90.0</v>
      </c>
      <c r="O20" s="57">
        <v>8.1</v>
      </c>
      <c r="P20" s="58">
        <v>638510.0</v>
      </c>
      <c r="Q20" s="55" t="s">
        <v>1602</v>
      </c>
      <c r="R20" s="55" t="s">
        <v>34</v>
      </c>
      <c r="S20" s="56">
        <v>42013.0</v>
      </c>
      <c r="T20" s="30">
        <v>3.75209362E8</v>
      </c>
      <c r="U20" s="55" t="s">
        <v>213</v>
      </c>
      <c r="V20" s="59" t="s">
        <v>1603</v>
      </c>
      <c r="W20" s="55"/>
      <c r="X20" s="55"/>
      <c r="Y20" s="55"/>
      <c r="Z20" s="55" t="str">
        <f t="shared" si="2"/>
        <v>Action</v>
      </c>
      <c r="AA20" s="51"/>
      <c r="AB20" s="51"/>
    </row>
    <row r="21">
      <c r="A21" s="54">
        <v>166.0</v>
      </c>
      <c r="B21" s="55" t="s">
        <v>1648</v>
      </c>
      <c r="C21" s="54">
        <v>2017.0</v>
      </c>
      <c r="D21" s="56">
        <v>42923.0</v>
      </c>
      <c r="E21" s="54">
        <v>133.0</v>
      </c>
      <c r="F21" s="55" t="s">
        <v>174</v>
      </c>
      <c r="G21" s="55" t="s">
        <v>802</v>
      </c>
      <c r="H21" s="55" t="s">
        <v>1649</v>
      </c>
      <c r="I21" s="55" t="s">
        <v>1650</v>
      </c>
      <c r="J21" s="55" t="s">
        <v>1651</v>
      </c>
      <c r="K21" s="55" t="s">
        <v>30</v>
      </c>
      <c r="L21" s="55" t="s">
        <v>31</v>
      </c>
      <c r="M21" s="55"/>
      <c r="N21" s="55">
        <v>73.0</v>
      </c>
      <c r="O21" s="57">
        <v>8.1</v>
      </c>
      <c r="P21" s="58">
        <v>64044.0</v>
      </c>
      <c r="Q21" s="55" t="s">
        <v>1652</v>
      </c>
      <c r="R21" s="55" t="s">
        <v>34</v>
      </c>
      <c r="S21" s="55"/>
      <c r="T21" s="30">
        <v>8.80166924E8</v>
      </c>
      <c r="U21" s="55" t="s">
        <v>539</v>
      </c>
      <c r="V21" s="59" t="s">
        <v>1653</v>
      </c>
      <c r="W21" s="55"/>
      <c r="X21" s="55"/>
      <c r="Y21" s="55"/>
      <c r="Z21" s="55" t="str">
        <f t="shared" si="2"/>
        <v>Action</v>
      </c>
      <c r="AA21" s="51"/>
      <c r="AB21" s="51"/>
    </row>
    <row r="22" hidden="1">
      <c r="A22" s="54">
        <v>169.0</v>
      </c>
      <c r="B22" s="55" t="s">
        <v>1670</v>
      </c>
      <c r="C22" s="54">
        <v>2011.0</v>
      </c>
      <c r="D22" s="55" t="s">
        <v>1671</v>
      </c>
      <c r="E22" s="54">
        <v>130.0</v>
      </c>
      <c r="F22" s="55" t="s">
        <v>100</v>
      </c>
      <c r="G22" s="55" t="s">
        <v>325</v>
      </c>
      <c r="H22" s="55" t="s">
        <v>1672</v>
      </c>
      <c r="I22" s="55" t="s">
        <v>1673</v>
      </c>
      <c r="J22" s="55" t="s">
        <v>1674</v>
      </c>
      <c r="K22" s="55" t="s">
        <v>30</v>
      </c>
      <c r="L22" s="55" t="s">
        <v>69</v>
      </c>
      <c r="M22" s="55" t="s">
        <v>1675</v>
      </c>
      <c r="N22" s="55">
        <v>87.0</v>
      </c>
      <c r="O22" s="57">
        <v>8.1</v>
      </c>
      <c r="P22" s="58">
        <v>594362.0</v>
      </c>
      <c r="Q22" s="55" t="s">
        <v>1676</v>
      </c>
      <c r="R22" s="55" t="s">
        <v>34</v>
      </c>
      <c r="S22" s="56">
        <v>40858.0</v>
      </c>
      <c r="T22" s="30">
        <v>1.342510594E9</v>
      </c>
      <c r="U22" s="55" t="s">
        <v>180</v>
      </c>
      <c r="V22" s="59" t="s">
        <v>1677</v>
      </c>
      <c r="W22" s="55"/>
      <c r="X22" s="55"/>
      <c r="Y22" s="55"/>
      <c r="Z22" s="55" t="str">
        <f t="shared" si="2"/>
        <v>Adventure</v>
      </c>
      <c r="AA22" s="51"/>
      <c r="AB22" s="51"/>
    </row>
    <row r="23">
      <c r="A23" s="54">
        <v>170.0</v>
      </c>
      <c r="B23" s="55" t="s">
        <v>1678</v>
      </c>
      <c r="C23" s="54">
        <v>2015.0</v>
      </c>
      <c r="D23" s="55" t="s">
        <v>1679</v>
      </c>
      <c r="E23" s="54">
        <v>136.0</v>
      </c>
      <c r="F23" s="55" t="s">
        <v>161</v>
      </c>
      <c r="G23" s="55" t="s">
        <v>642</v>
      </c>
      <c r="H23" s="55" t="s">
        <v>1680</v>
      </c>
      <c r="I23" s="55" t="s">
        <v>1681</v>
      </c>
      <c r="J23" s="55" t="s">
        <v>1682</v>
      </c>
      <c r="K23" s="55" t="s">
        <v>30</v>
      </c>
      <c r="L23" s="55" t="s">
        <v>31</v>
      </c>
      <c r="M23" s="55" t="s">
        <v>1683</v>
      </c>
      <c r="N23" s="55">
        <v>81.0</v>
      </c>
      <c r="O23" s="57">
        <v>8.1</v>
      </c>
      <c r="P23" s="58">
        <v>665521.0</v>
      </c>
      <c r="Q23" s="55" t="s">
        <v>1684</v>
      </c>
      <c r="R23" s="55" t="s">
        <v>34</v>
      </c>
      <c r="S23" s="56">
        <v>42494.0</v>
      </c>
      <c r="T23" s="30">
        <v>2.068223624E9</v>
      </c>
      <c r="U23" s="55" t="s">
        <v>600</v>
      </c>
      <c r="V23" s="59" t="s">
        <v>1685</v>
      </c>
      <c r="W23" s="55"/>
      <c r="X23" s="55"/>
      <c r="Y23" s="55"/>
      <c r="Z23" s="55" t="str">
        <f t="shared" si="2"/>
        <v>Action</v>
      </c>
      <c r="AA23" s="51"/>
      <c r="AB23" s="51"/>
    </row>
    <row r="24" hidden="1">
      <c r="A24" s="54">
        <v>177.0</v>
      </c>
      <c r="B24" s="55" t="s">
        <v>1731</v>
      </c>
      <c r="C24" s="54">
        <v>2013.0</v>
      </c>
      <c r="D24" s="55" t="s">
        <v>1732</v>
      </c>
      <c r="E24" s="54">
        <v>153.0</v>
      </c>
      <c r="F24" s="55" t="s">
        <v>237</v>
      </c>
      <c r="G24" s="55" t="s">
        <v>348</v>
      </c>
      <c r="H24" s="55" t="s">
        <v>1733</v>
      </c>
      <c r="I24" s="55" t="s">
        <v>1734</v>
      </c>
      <c r="J24" s="55" t="s">
        <v>1735</v>
      </c>
      <c r="K24" s="55" t="s">
        <v>30</v>
      </c>
      <c r="L24" s="55" t="s">
        <v>31</v>
      </c>
      <c r="M24" s="55" t="s">
        <v>1736</v>
      </c>
      <c r="N24" s="55">
        <v>74.0</v>
      </c>
      <c r="O24" s="57">
        <v>8.1</v>
      </c>
      <c r="P24" s="58">
        <v>436571.0</v>
      </c>
      <c r="Q24" s="55" t="s">
        <v>1737</v>
      </c>
      <c r="R24" s="55" t="s">
        <v>34</v>
      </c>
      <c r="S24" s="55" t="s">
        <v>1738</v>
      </c>
      <c r="T24" s="30">
        <v>1.22126687E8</v>
      </c>
      <c r="U24" s="55" t="s">
        <v>213</v>
      </c>
      <c r="V24" s="59" t="s">
        <v>1739</v>
      </c>
      <c r="W24" s="55"/>
      <c r="X24" s="55"/>
      <c r="Y24" s="55"/>
      <c r="Z24" s="55" t="str">
        <f t="shared" si="2"/>
        <v>Crime</v>
      </c>
      <c r="AA24" s="51"/>
      <c r="AB24" s="51"/>
    </row>
    <row r="25" hidden="1">
      <c r="A25" s="54">
        <v>193.0</v>
      </c>
      <c r="B25" s="55" t="s">
        <v>1862</v>
      </c>
      <c r="C25" s="54">
        <v>2011.0</v>
      </c>
      <c r="D25" s="56">
        <v>40824.0</v>
      </c>
      <c r="E25" s="54">
        <v>146.0</v>
      </c>
      <c r="F25" s="62" t="s">
        <v>2334</v>
      </c>
      <c r="G25" s="55" t="s">
        <v>1402</v>
      </c>
      <c r="H25" s="55" t="s">
        <v>1863</v>
      </c>
      <c r="I25" s="55" t="s">
        <v>1864</v>
      </c>
      <c r="J25" s="55" t="s">
        <v>1865</v>
      </c>
      <c r="K25" s="55" t="s">
        <v>30</v>
      </c>
      <c r="L25" s="55" t="s">
        <v>1866</v>
      </c>
      <c r="M25" s="55" t="s">
        <v>1867</v>
      </c>
      <c r="N25" s="55">
        <v>62.0</v>
      </c>
      <c r="O25" s="57">
        <v>8.1</v>
      </c>
      <c r="P25" s="58">
        <v>344326.0</v>
      </c>
      <c r="Q25" s="55" t="s">
        <v>1868</v>
      </c>
      <c r="R25" s="55" t="s">
        <v>34</v>
      </c>
      <c r="S25" s="56">
        <v>40706.0</v>
      </c>
      <c r="T25" s="30">
        <v>2.16639112E8</v>
      </c>
      <c r="U25" s="55" t="s">
        <v>1869</v>
      </c>
      <c r="V25" s="59" t="s">
        <v>1870</v>
      </c>
      <c r="W25" s="55"/>
      <c r="X25" s="55"/>
      <c r="Y25" s="55"/>
      <c r="Z25" s="55" t="str">
        <f t="shared" si="2"/>
        <v>Drama</v>
      </c>
      <c r="AA25" s="51"/>
      <c r="AB25" s="51"/>
    </row>
    <row r="26" hidden="1">
      <c r="A26" s="54">
        <v>198.0</v>
      </c>
      <c r="B26" s="55" t="s">
        <v>1903</v>
      </c>
      <c r="C26" s="54">
        <v>2016.0</v>
      </c>
      <c r="D26" s="56">
        <v>42887.0</v>
      </c>
      <c r="E26" s="54">
        <v>118.0</v>
      </c>
      <c r="F26" s="55" t="s">
        <v>1150</v>
      </c>
      <c r="G26" s="55" t="s">
        <v>480</v>
      </c>
      <c r="H26" s="55" t="s">
        <v>1904</v>
      </c>
      <c r="I26" s="55" t="s">
        <v>1905</v>
      </c>
      <c r="J26" s="55" t="s">
        <v>1906</v>
      </c>
      <c r="K26" s="55" t="s">
        <v>1907</v>
      </c>
      <c r="L26" s="55" t="s">
        <v>1908</v>
      </c>
      <c r="M26" s="55" t="s">
        <v>1909</v>
      </c>
      <c r="N26" s="55">
        <v>69.0</v>
      </c>
      <c r="O26" s="57">
        <v>8.1</v>
      </c>
      <c r="P26" s="58">
        <v>113296.0</v>
      </c>
      <c r="Q26" s="55" t="s">
        <v>1910</v>
      </c>
      <c r="R26" s="55" t="s">
        <v>34</v>
      </c>
      <c r="S26" s="56">
        <v>43043.0</v>
      </c>
      <c r="T26" s="30">
        <v>1.40312928E8</v>
      </c>
      <c r="U26" s="55" t="s">
        <v>1911</v>
      </c>
      <c r="V26" s="59" t="s">
        <v>1912</v>
      </c>
      <c r="W26" s="55"/>
      <c r="X26" s="55"/>
      <c r="Y26" s="55"/>
      <c r="Z26" s="55" t="str">
        <f t="shared" si="2"/>
        <v>Biography</v>
      </c>
      <c r="AA26" s="51"/>
      <c r="AB26" s="51"/>
    </row>
    <row r="27">
      <c r="A27" s="54">
        <v>200.0</v>
      </c>
      <c r="B27" s="55" t="s">
        <v>1920</v>
      </c>
      <c r="C27" s="54">
        <v>2014.0</v>
      </c>
      <c r="D27" s="56">
        <v>41647.0</v>
      </c>
      <c r="E27" s="54">
        <v>121.0</v>
      </c>
      <c r="F27" s="55" t="s">
        <v>174</v>
      </c>
      <c r="G27" s="55" t="s">
        <v>670</v>
      </c>
      <c r="H27" s="55" t="s">
        <v>1921</v>
      </c>
      <c r="I27" s="55" t="s">
        <v>1922</v>
      </c>
      <c r="J27" s="55" t="s">
        <v>1923</v>
      </c>
      <c r="K27" s="55" t="s">
        <v>30</v>
      </c>
      <c r="L27" s="55" t="s">
        <v>69</v>
      </c>
      <c r="M27" s="55" t="s">
        <v>1924</v>
      </c>
      <c r="N27" s="55">
        <v>76.0</v>
      </c>
      <c r="O27" s="57">
        <v>8.1</v>
      </c>
      <c r="P27" s="58">
        <v>768444.0</v>
      </c>
      <c r="Q27" s="55" t="s">
        <v>1925</v>
      </c>
      <c r="R27" s="55" t="s">
        <v>34</v>
      </c>
      <c r="S27" s="56">
        <v>41894.0</v>
      </c>
      <c r="T27" s="30">
        <v>7.73350147E8</v>
      </c>
      <c r="U27" s="55" t="s">
        <v>600</v>
      </c>
      <c r="V27" s="59" t="s">
        <v>1926</v>
      </c>
      <c r="W27" s="55"/>
      <c r="X27" s="55"/>
      <c r="Y27" s="55"/>
      <c r="Z27" s="55" t="str">
        <f t="shared" si="2"/>
        <v>Action</v>
      </c>
      <c r="AA27" s="51"/>
      <c r="AB27" s="51"/>
    </row>
    <row r="28" hidden="1">
      <c r="A28" s="54">
        <v>203.0</v>
      </c>
      <c r="B28" s="55" t="s">
        <v>1943</v>
      </c>
      <c r="C28" s="54">
        <v>2016.0</v>
      </c>
      <c r="D28" s="56">
        <v>42463.0</v>
      </c>
      <c r="E28" s="54">
        <v>108.0</v>
      </c>
      <c r="F28" s="55" t="s">
        <v>794</v>
      </c>
      <c r="G28" s="55" t="s">
        <v>695</v>
      </c>
      <c r="H28" s="55" t="s">
        <v>1944</v>
      </c>
      <c r="I28" s="55" t="s">
        <v>1945</v>
      </c>
      <c r="J28" s="55" t="s">
        <v>1946</v>
      </c>
      <c r="K28" s="55" t="s">
        <v>30</v>
      </c>
      <c r="L28" s="55" t="s">
        <v>31</v>
      </c>
      <c r="M28" s="55" t="s">
        <v>1947</v>
      </c>
      <c r="N28" s="55">
        <v>78.0</v>
      </c>
      <c r="O28" s="57">
        <v>8.1</v>
      </c>
      <c r="P28" s="58">
        <v>304299.0</v>
      </c>
      <c r="Q28" s="55" t="s">
        <v>1948</v>
      </c>
      <c r="R28" s="55" t="s">
        <v>34</v>
      </c>
      <c r="S28" s="56">
        <v>42557.0</v>
      </c>
      <c r="T28" s="30">
        <v>1.023798144E9</v>
      </c>
      <c r="U28" s="55" t="s">
        <v>1949</v>
      </c>
      <c r="V28" s="59" t="s">
        <v>1950</v>
      </c>
      <c r="W28" s="55"/>
      <c r="X28" s="55"/>
      <c r="Y28" s="55"/>
      <c r="Z28" s="55" t="str">
        <f t="shared" si="2"/>
        <v>Animation</v>
      </c>
      <c r="AA28" s="51"/>
      <c r="AB28" s="51"/>
    </row>
    <row r="29">
      <c r="A29" s="54">
        <v>204.0</v>
      </c>
      <c r="B29" s="55" t="s">
        <v>1951</v>
      </c>
      <c r="C29" s="54">
        <v>2017.0</v>
      </c>
      <c r="D29" s="56">
        <v>42860.0</v>
      </c>
      <c r="E29" s="54">
        <v>136.0</v>
      </c>
      <c r="F29" s="55" t="s">
        <v>174</v>
      </c>
      <c r="G29" s="55" t="s">
        <v>670</v>
      </c>
      <c r="H29" s="55" t="s">
        <v>1952</v>
      </c>
      <c r="I29" s="55" t="s">
        <v>1922</v>
      </c>
      <c r="J29" s="55" t="s">
        <v>1953</v>
      </c>
      <c r="K29" s="55" t="s">
        <v>30</v>
      </c>
      <c r="L29" s="55" t="s">
        <v>31</v>
      </c>
      <c r="M29" s="55"/>
      <c r="N29" s="55">
        <v>67.0</v>
      </c>
      <c r="O29" s="57">
        <v>8.1</v>
      </c>
      <c r="P29" s="58">
        <v>175272.0</v>
      </c>
      <c r="Q29" s="55" t="s">
        <v>1954</v>
      </c>
      <c r="R29" s="55" t="s">
        <v>34</v>
      </c>
      <c r="S29" s="55"/>
      <c r="T29" s="30">
        <v>8.63756051E8</v>
      </c>
      <c r="U29" s="55" t="s">
        <v>600</v>
      </c>
      <c r="V29" s="59" t="s">
        <v>1955</v>
      </c>
      <c r="W29" s="55"/>
      <c r="X29" s="55"/>
      <c r="Y29" s="55"/>
      <c r="Z29" s="55" t="str">
        <f t="shared" si="2"/>
        <v>Action</v>
      </c>
      <c r="AA29" s="51"/>
      <c r="AB29" s="51"/>
    </row>
    <row r="30" hidden="1">
      <c r="A30" s="54">
        <v>207.0</v>
      </c>
      <c r="B30" s="55" t="s">
        <v>1973</v>
      </c>
      <c r="C30" s="54">
        <v>2014.0</v>
      </c>
      <c r="D30" s="55" t="s">
        <v>1974</v>
      </c>
      <c r="E30" s="54">
        <v>114.0</v>
      </c>
      <c r="F30" s="55" t="s">
        <v>1975</v>
      </c>
      <c r="G30" s="55" t="s">
        <v>993</v>
      </c>
      <c r="H30" s="55" t="s">
        <v>1976</v>
      </c>
      <c r="I30" s="55" t="s">
        <v>1977</v>
      </c>
      <c r="J30" s="55" t="s">
        <v>1978</v>
      </c>
      <c r="K30" s="55" t="s">
        <v>576</v>
      </c>
      <c r="L30" s="55" t="s">
        <v>524</v>
      </c>
      <c r="M30" s="55" t="s">
        <v>1979</v>
      </c>
      <c r="N30" s="55">
        <v>73.0</v>
      </c>
      <c r="O30" s="57">
        <v>8.1</v>
      </c>
      <c r="P30" s="58">
        <v>535118.0</v>
      </c>
      <c r="Q30" s="55" t="s">
        <v>1980</v>
      </c>
      <c r="R30" s="55" t="s">
        <v>34</v>
      </c>
      <c r="S30" s="55" t="s">
        <v>313</v>
      </c>
      <c r="T30" s="30">
        <v>2.33555708E8</v>
      </c>
      <c r="U30" s="55" t="s">
        <v>845</v>
      </c>
      <c r="V30" s="59" t="s">
        <v>1981</v>
      </c>
      <c r="W30" s="55"/>
      <c r="X30" s="55"/>
      <c r="Y30" s="55"/>
      <c r="Z30" s="55" t="str">
        <f t="shared" si="2"/>
        <v>Biography</v>
      </c>
      <c r="AA30" s="51"/>
      <c r="AB30" s="51"/>
    </row>
    <row r="31">
      <c r="A31" s="54">
        <v>220.0</v>
      </c>
      <c r="B31" s="55" t="s">
        <v>2070</v>
      </c>
      <c r="C31" s="54">
        <v>2012.0</v>
      </c>
      <c r="D31" s="56">
        <v>41004.0</v>
      </c>
      <c r="E31" s="54">
        <v>143.0</v>
      </c>
      <c r="F31" s="55" t="s">
        <v>216</v>
      </c>
      <c r="G31" s="55" t="s">
        <v>827</v>
      </c>
      <c r="H31" s="55" t="s">
        <v>2071</v>
      </c>
      <c r="I31" s="55" t="s">
        <v>2072</v>
      </c>
      <c r="J31" s="55" t="s">
        <v>2073</v>
      </c>
      <c r="K31" s="55" t="s">
        <v>2074</v>
      </c>
      <c r="L31" s="55" t="s">
        <v>31</v>
      </c>
      <c r="M31" s="55" t="s">
        <v>2075</v>
      </c>
      <c r="N31" s="55">
        <v>69.0</v>
      </c>
      <c r="O31" s="57">
        <v>8.1</v>
      </c>
      <c r="P31" s="58">
        <v>1051143.0</v>
      </c>
      <c r="Q31" s="55" t="s">
        <v>2076</v>
      </c>
      <c r="R31" s="55" t="s">
        <v>34</v>
      </c>
      <c r="S31" s="55" t="s">
        <v>2077</v>
      </c>
      <c r="T31" s="30">
        <v>1.518812988E9</v>
      </c>
      <c r="U31" s="55" t="s">
        <v>600</v>
      </c>
      <c r="V31" s="59" t="s">
        <v>2078</v>
      </c>
      <c r="W31" s="55"/>
      <c r="X31" s="55"/>
      <c r="Y31" s="55"/>
      <c r="Z31" s="55" t="str">
        <f t="shared" si="2"/>
        <v>Action</v>
      </c>
      <c r="AA31" s="51"/>
      <c r="AB31" s="51"/>
    </row>
    <row r="32" hidden="1">
      <c r="A32" s="54">
        <v>223.0</v>
      </c>
      <c r="B32" s="55" t="s">
        <v>2095</v>
      </c>
      <c r="C32" s="54">
        <v>2015.0</v>
      </c>
      <c r="D32" s="56">
        <v>42045.0</v>
      </c>
      <c r="E32" s="54">
        <v>144.0</v>
      </c>
      <c r="F32" s="55" t="s">
        <v>306</v>
      </c>
      <c r="G32" s="55" t="s">
        <v>446</v>
      </c>
      <c r="H32" s="55" t="s">
        <v>2096</v>
      </c>
      <c r="I32" s="55" t="s">
        <v>2097</v>
      </c>
      <c r="J32" s="55" t="s">
        <v>2098</v>
      </c>
      <c r="K32" s="55" t="s">
        <v>68</v>
      </c>
      <c r="L32" s="55" t="s">
        <v>69</v>
      </c>
      <c r="M32" s="55" t="s">
        <v>2099</v>
      </c>
      <c r="N32" s="55">
        <v>80.0</v>
      </c>
      <c r="O32" s="57">
        <v>8.0</v>
      </c>
      <c r="P32" s="58">
        <v>560864.0</v>
      </c>
      <c r="Q32" s="55" t="s">
        <v>2100</v>
      </c>
      <c r="R32" s="55" t="s">
        <v>34</v>
      </c>
      <c r="S32" s="56">
        <v>42705.0</v>
      </c>
      <c r="T32" s="30">
        <v>6.3016189E8</v>
      </c>
      <c r="U32" s="55" t="s">
        <v>135</v>
      </c>
      <c r="V32" s="59" t="s">
        <v>2101</v>
      </c>
      <c r="W32" s="55"/>
      <c r="X32" s="55"/>
      <c r="Y32" s="55"/>
      <c r="Z32" s="55" t="str">
        <f t="shared" si="2"/>
        <v>Adventure</v>
      </c>
      <c r="AA32" s="51"/>
      <c r="AB32" s="51"/>
    </row>
    <row r="33" hidden="1">
      <c r="A33" s="54">
        <v>238.0</v>
      </c>
      <c r="B33" s="55" t="s">
        <v>2214</v>
      </c>
      <c r="C33" s="54">
        <v>2015.0</v>
      </c>
      <c r="D33" s="56">
        <v>42583.0</v>
      </c>
      <c r="E33" s="54">
        <v>156.0</v>
      </c>
      <c r="F33" s="55" t="s">
        <v>1936</v>
      </c>
      <c r="G33" s="55" t="s">
        <v>60</v>
      </c>
      <c r="H33" s="55" t="s">
        <v>2215</v>
      </c>
      <c r="I33" s="55" t="s">
        <v>2216</v>
      </c>
      <c r="J33" s="55" t="s">
        <v>2217</v>
      </c>
      <c r="K33" s="55" t="s">
        <v>2218</v>
      </c>
      <c r="L33" s="55" t="s">
        <v>2219</v>
      </c>
      <c r="M33" s="55" t="s">
        <v>2220</v>
      </c>
      <c r="N33" s="55">
        <v>76.0</v>
      </c>
      <c r="O33" s="57">
        <v>8.0</v>
      </c>
      <c r="P33" s="58">
        <v>504647.0</v>
      </c>
      <c r="Q33" s="55" t="s">
        <v>2221</v>
      </c>
      <c r="R33" s="55" t="s">
        <v>34</v>
      </c>
      <c r="S33" s="55" t="s">
        <v>2222</v>
      </c>
      <c r="T33" s="30">
        <v>5.32950503E8</v>
      </c>
      <c r="U33" s="55" t="s">
        <v>135</v>
      </c>
      <c r="V33" s="59" t="s">
        <v>2223</v>
      </c>
      <c r="W33" s="55"/>
      <c r="X33" s="55"/>
      <c r="Y33" s="55"/>
      <c r="Z33" s="55" t="str">
        <f t="shared" si="2"/>
        <v>Adventure</v>
      </c>
      <c r="AA33" s="51"/>
      <c r="AB33" s="51"/>
    </row>
    <row r="34">
      <c r="A34" s="54">
        <v>241.0</v>
      </c>
      <c r="B34" s="55" t="s">
        <v>2243</v>
      </c>
      <c r="C34" s="54">
        <v>2016.0</v>
      </c>
      <c r="D34" s="56">
        <v>42706.0</v>
      </c>
      <c r="E34" s="54">
        <v>108.0</v>
      </c>
      <c r="F34" s="55" t="s">
        <v>1063</v>
      </c>
      <c r="G34" s="55" t="s">
        <v>1460</v>
      </c>
      <c r="H34" s="55" t="s">
        <v>2244</v>
      </c>
      <c r="I34" s="55" t="s">
        <v>2245</v>
      </c>
      <c r="J34" s="55" t="s">
        <v>2246</v>
      </c>
      <c r="K34" s="55" t="s">
        <v>30</v>
      </c>
      <c r="L34" s="55" t="s">
        <v>31</v>
      </c>
      <c r="M34" s="55" t="s">
        <v>2247</v>
      </c>
      <c r="N34" s="55">
        <v>65.0</v>
      </c>
      <c r="O34" s="57">
        <v>8.0</v>
      </c>
      <c r="P34" s="58">
        <v>644281.0</v>
      </c>
      <c r="Q34" s="55" t="s">
        <v>2248</v>
      </c>
      <c r="R34" s="55" t="s">
        <v>34</v>
      </c>
      <c r="S34" s="56">
        <v>42648.0</v>
      </c>
      <c r="T34" s="30">
        <v>7.83112979E8</v>
      </c>
      <c r="U34" s="55" t="s">
        <v>135</v>
      </c>
      <c r="V34" s="59" t="s">
        <v>2249</v>
      </c>
      <c r="W34" s="55"/>
      <c r="X34" s="55"/>
      <c r="Y34" s="55"/>
      <c r="Z34" s="55" t="str">
        <f t="shared" si="2"/>
        <v>Action</v>
      </c>
      <c r="AA34" s="51"/>
      <c r="AB34" s="51"/>
    </row>
    <row r="35" hidden="1">
      <c r="A35" s="54">
        <v>247.0</v>
      </c>
      <c r="B35" s="55" t="s">
        <v>2288</v>
      </c>
      <c r="C35" s="54">
        <v>2013.0</v>
      </c>
      <c r="D35" s="55" t="s">
        <v>2289</v>
      </c>
      <c r="E35" s="54">
        <v>96.0</v>
      </c>
      <c r="F35" s="62" t="s">
        <v>2334</v>
      </c>
      <c r="G35" s="55" t="s">
        <v>359</v>
      </c>
      <c r="H35" s="55" t="s">
        <v>359</v>
      </c>
      <c r="I35" s="55" t="s">
        <v>2290</v>
      </c>
      <c r="J35" s="55" t="s">
        <v>2291</v>
      </c>
      <c r="K35" s="55" t="s">
        <v>30</v>
      </c>
      <c r="L35" s="55" t="s">
        <v>31</v>
      </c>
      <c r="M35" s="55" t="s">
        <v>2292</v>
      </c>
      <c r="N35" s="55">
        <v>82.0</v>
      </c>
      <c r="O35" s="57">
        <v>8.0</v>
      </c>
      <c r="P35" s="58">
        <v>62348.0</v>
      </c>
      <c r="Q35" s="55" t="s">
        <v>2293</v>
      </c>
      <c r="R35" s="55" t="s">
        <v>34</v>
      </c>
      <c r="S35" s="55" t="s">
        <v>2294</v>
      </c>
      <c r="T35" s="30">
        <v>1013100.0</v>
      </c>
      <c r="U35" s="55" t="s">
        <v>2295</v>
      </c>
      <c r="V35" s="59" t="s">
        <v>2296</v>
      </c>
      <c r="W35" s="55"/>
      <c r="X35" s="55"/>
      <c r="Y35" s="55"/>
      <c r="Z35" s="55" t="str">
        <f t="shared" si="2"/>
        <v>Drama</v>
      </c>
      <c r="AA35" s="51"/>
      <c r="AB35" s="51"/>
    </row>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Z$1:$Z$1000">
    <filterColumn colId="0">
      <customFilters>
        <customFilter val="Action"/>
      </customFilters>
    </filterColumn>
  </autoFilter>
  <conditionalFormatting sqref="AA1:AB1 Z35">
    <cfRule type="expression" dxfId="4" priority="1">
      <formula>"don't repeat"</formula>
    </cfRule>
  </conditionalFormatting>
  <conditionalFormatting sqref="Z34">
    <cfRule type="expression" dxfId="4" priority="2">
      <formula>"don't repeat"</formula>
    </cfRule>
  </conditionalFormatting>
  <conditionalFormatting sqref="Z33">
    <cfRule type="expression" dxfId="4" priority="3">
      <formula>"don't repeat"</formula>
    </cfRule>
  </conditionalFormatting>
  <conditionalFormatting sqref="Z32">
    <cfRule type="expression" dxfId="4" priority="4">
      <formula>"don't repeat"</formula>
    </cfRule>
  </conditionalFormatting>
  <conditionalFormatting sqref="Z31">
    <cfRule type="expression" dxfId="4" priority="5">
      <formula>"don't repeat"</formula>
    </cfRule>
  </conditionalFormatting>
  <conditionalFormatting sqref="Z30">
    <cfRule type="expression" dxfId="4" priority="6">
      <formula>"don't repeat"</formula>
    </cfRule>
  </conditionalFormatting>
  <conditionalFormatting sqref="Z28:Z29">
    <cfRule type="expression" dxfId="4" priority="7">
      <formula>"don't repeat"</formula>
    </cfRule>
  </conditionalFormatting>
  <conditionalFormatting sqref="Z27">
    <cfRule type="expression" dxfId="4" priority="8">
      <formula>"don't repeat"</formula>
    </cfRule>
  </conditionalFormatting>
  <conditionalFormatting sqref="Z26">
    <cfRule type="expression" dxfId="4" priority="9">
      <formula>"don't repeat"</formula>
    </cfRule>
  </conditionalFormatting>
  <conditionalFormatting sqref="Z25">
    <cfRule type="expression" dxfId="4" priority="10">
      <formula>"don't repeat"</formula>
    </cfRule>
  </conditionalFormatting>
  <conditionalFormatting sqref="Z24">
    <cfRule type="expression" dxfId="4" priority="11">
      <formula>"don't repeat"</formula>
    </cfRule>
  </conditionalFormatting>
  <conditionalFormatting sqref="Z22:Z23">
    <cfRule type="expression" dxfId="4" priority="12">
      <formula>"don't repeat"</formula>
    </cfRule>
  </conditionalFormatting>
  <conditionalFormatting sqref="Z21">
    <cfRule type="expression" dxfId="4" priority="13">
      <formula>"don't repeat"</formula>
    </cfRule>
  </conditionalFormatting>
  <conditionalFormatting sqref="Z18:Z20">
    <cfRule type="expression" dxfId="4" priority="14">
      <formula>"don't repeat"</formula>
    </cfRule>
  </conditionalFormatting>
  <conditionalFormatting sqref="Z17">
    <cfRule type="expression" dxfId="4" priority="15">
      <formula>"don't repeat"</formula>
    </cfRule>
  </conditionalFormatting>
  <conditionalFormatting sqref="Z16">
    <cfRule type="expression" dxfId="4" priority="16">
      <formula>"don't repeat"</formula>
    </cfRule>
  </conditionalFormatting>
  <conditionalFormatting sqref="Z15">
    <cfRule type="expression" dxfId="4" priority="17">
      <formula>"don't repeat"</formula>
    </cfRule>
  </conditionalFormatting>
  <conditionalFormatting sqref="Z14">
    <cfRule type="expression" dxfId="4" priority="18">
      <formula>"don't repeat"</formula>
    </cfRule>
  </conditionalFormatting>
  <conditionalFormatting sqref="Z13">
    <cfRule type="expression" dxfId="4" priority="19">
      <formula>"don't repeat"</formula>
    </cfRule>
  </conditionalFormatting>
  <conditionalFormatting sqref="Z12">
    <cfRule type="expression" dxfId="4" priority="20">
      <formula>"don't repeat"</formula>
    </cfRule>
  </conditionalFormatting>
  <conditionalFormatting sqref="Z11">
    <cfRule type="expression" dxfId="4" priority="21">
      <formula>"don't repeat"</formula>
    </cfRule>
  </conditionalFormatting>
  <conditionalFormatting sqref="Z8:Z10">
    <cfRule type="expression" dxfId="4" priority="22">
      <formula>"don't repeat"</formula>
    </cfRule>
  </conditionalFormatting>
  <conditionalFormatting sqref="Z7">
    <cfRule type="expression" dxfId="4" priority="23">
      <formula>"don't repeat"</formula>
    </cfRule>
  </conditionalFormatting>
  <conditionalFormatting sqref="Z6">
    <cfRule type="expression" dxfId="4" priority="24">
      <formula>"don't repeat"</formula>
    </cfRule>
  </conditionalFormatting>
  <conditionalFormatting sqref="Z5">
    <cfRule type="expression" dxfId="4" priority="25">
      <formula>"don't repeat"</formula>
    </cfRule>
  </conditionalFormatting>
  <conditionalFormatting sqref="Z4">
    <cfRule type="expression" dxfId="4" priority="26">
      <formula>"don't repeat"</formula>
    </cfRule>
  </conditionalFormatting>
  <conditionalFormatting sqref="Z3">
    <cfRule type="expression" dxfId="4" priority="27">
      <formula>"don't repeat"</formula>
    </cfRule>
  </conditionalFormatting>
  <conditionalFormatting sqref="Z2">
    <cfRule type="expression" dxfId="4" priority="28">
      <formula>"don't repeat"</formula>
    </cfRule>
  </conditionalFormatting>
  <conditionalFormatting sqref="Z1">
    <cfRule type="expression" dxfId="4" priority="29">
      <formula>"don't repeat"</formula>
    </cfRule>
  </conditionalFormatting>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V32"/>
    <hyperlink r:id="rId32" ref="V33"/>
    <hyperlink r:id="rId33" ref="V34"/>
    <hyperlink r:id="rId34" ref="V35"/>
  </hyperlinks>
  <drawing r:id="rId35"/>
</worksheet>
</file>