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D:\EXCEL Projects\Traffic Violation and Compliance Data\"/>
    </mc:Choice>
  </mc:AlternateContent>
  <xr:revisionPtr revIDLastSave="0" documentId="8_{F7A83293-D66F-4491-B8B3-068E89B94D80}" xr6:coauthVersionLast="47" xr6:coauthVersionMax="47" xr10:uidLastSave="{00000000-0000-0000-0000-000000000000}"/>
  <bookViews>
    <workbookView xWindow="-108" yWindow="-108" windowWidth="23256" windowHeight="12456" xr2:uid="{FD19FF10-DFBF-4B93-AA13-856FACF44522}"/>
  </bookViews>
  <sheets>
    <sheet name="Dashboard" sheetId="3" r:id="rId1"/>
    <sheet name="Pivot" sheetId="2" r:id="rId2"/>
    <sheet name="Dataset" sheetId="1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2" l="1"/>
  <c r="I17" i="2"/>
  <c r="I18" i="2"/>
  <c r="I19" i="2"/>
  <c r="I20" i="2"/>
  <c r="I21" i="2"/>
  <c r="I15" i="2"/>
  <c r="G16" i="2"/>
  <c r="G17" i="2"/>
  <c r="G18" i="2"/>
  <c r="G19" i="2"/>
  <c r="G20" i="2"/>
  <c r="G21" i="2"/>
  <c r="G15" i="2"/>
  <c r="C17" i="2"/>
  <c r="C18" i="2"/>
  <c r="C16" i="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H17" i="2"/>
  <c r="H21" i="2"/>
  <c r="H18" i="2"/>
  <c r="H16" i="2"/>
  <c r="H20" i="2"/>
  <c r="H19" i="2"/>
  <c r="H15" i="2"/>
  <c r="F15" i="2" l="1"/>
  <c r="F20" i="2"/>
  <c r="F16" i="2"/>
  <c r="F18" i="2"/>
  <c r="F19" i="2"/>
  <c r="F21" i="2"/>
  <c r="F17" i="2"/>
</calcChain>
</file>

<file path=xl/sharedStrings.xml><?xml version="1.0" encoding="utf-8"?>
<sst xmlns="http://schemas.openxmlformats.org/spreadsheetml/2006/main" count="637" uniqueCount="169">
  <si>
    <t>Device Name</t>
  </si>
  <si>
    <t xml:space="preserve">Compliance </t>
  </si>
  <si>
    <t>Violation Type</t>
  </si>
  <si>
    <t>Violation Date</t>
  </si>
  <si>
    <t>City</t>
  </si>
  <si>
    <t>Total Rules</t>
  </si>
  <si>
    <t>Total Violations</t>
  </si>
  <si>
    <t>Active Violations</t>
  </si>
  <si>
    <t>Solved Violations</t>
  </si>
  <si>
    <t>Ignored Violations</t>
  </si>
  <si>
    <t>Solving Time</t>
  </si>
  <si>
    <t>Environment Managed</t>
  </si>
  <si>
    <t>Environment Disabled</t>
  </si>
  <si>
    <t>Device_106</t>
  </si>
  <si>
    <t>Severe Violation</t>
  </si>
  <si>
    <t>Illegal U-turn</t>
  </si>
  <si>
    <t>New York</t>
  </si>
  <si>
    <t>&lt;1 Week</t>
  </si>
  <si>
    <t>Device_107</t>
  </si>
  <si>
    <t>Compliant</t>
  </si>
  <si>
    <t>Seatbelt Violation</t>
  </si>
  <si>
    <t>Tokyo</t>
  </si>
  <si>
    <t>&lt;12 Hours</t>
  </si>
  <si>
    <t>Device_108</t>
  </si>
  <si>
    <t>Light Violation</t>
  </si>
  <si>
    <t>Red Light Violation</t>
  </si>
  <si>
    <t>Paris</t>
  </si>
  <si>
    <t>Device_109</t>
  </si>
  <si>
    <t>Medium Violation</t>
  </si>
  <si>
    <t>Speeding</t>
  </si>
  <si>
    <t>Sydney</t>
  </si>
  <si>
    <t>10 km/h Speed</t>
  </si>
  <si>
    <t>Device_110</t>
  </si>
  <si>
    <t>Mumbai</t>
  </si>
  <si>
    <t>&lt;1 Month</t>
  </si>
  <si>
    <t>Device_111</t>
  </si>
  <si>
    <t>No License</t>
  </si>
  <si>
    <t>Device_112</t>
  </si>
  <si>
    <t>Device_113</t>
  </si>
  <si>
    <t>25 km/h Speed</t>
  </si>
  <si>
    <t>Device_114</t>
  </si>
  <si>
    <t>Device_115</t>
  </si>
  <si>
    <t>Device_116</t>
  </si>
  <si>
    <t>Device_117</t>
  </si>
  <si>
    <t>Device_118</t>
  </si>
  <si>
    <t>No Helmet</t>
  </si>
  <si>
    <t>Device_119</t>
  </si>
  <si>
    <t>Device_120</t>
  </si>
  <si>
    <t>&lt;1 Day</t>
  </si>
  <si>
    <t>Device_121</t>
  </si>
  <si>
    <t>Device_122</t>
  </si>
  <si>
    <t>Device_123</t>
  </si>
  <si>
    <t>Device_124</t>
  </si>
  <si>
    <t>London</t>
  </si>
  <si>
    <t>50 km/h Speed</t>
  </si>
  <si>
    <t>Device_125</t>
  </si>
  <si>
    <t>Device_126</t>
  </si>
  <si>
    <t>75 km/h Speed</t>
  </si>
  <si>
    <t>Device_127</t>
  </si>
  <si>
    <t>Device_128</t>
  </si>
  <si>
    <t>Device_129</t>
  </si>
  <si>
    <t>Device_130</t>
  </si>
  <si>
    <t>Device_131</t>
  </si>
  <si>
    <t>Device_132</t>
  </si>
  <si>
    <t>Device_133</t>
  </si>
  <si>
    <t>Device_134</t>
  </si>
  <si>
    <t>Singapore</t>
  </si>
  <si>
    <t>Device_135</t>
  </si>
  <si>
    <t>Device_136</t>
  </si>
  <si>
    <t>Device_137</t>
  </si>
  <si>
    <t>Device_138</t>
  </si>
  <si>
    <t>Device_139</t>
  </si>
  <si>
    <t>100 km/h Speed</t>
  </si>
  <si>
    <t>Device_140</t>
  </si>
  <si>
    <t>Device_141</t>
  </si>
  <si>
    <t>Device_142</t>
  </si>
  <si>
    <t>Device_143</t>
  </si>
  <si>
    <t>Device_144</t>
  </si>
  <si>
    <t>Device_145</t>
  </si>
  <si>
    <t>Device_146</t>
  </si>
  <si>
    <t>Device_147</t>
  </si>
  <si>
    <t>Device_148</t>
  </si>
  <si>
    <t>Device_149</t>
  </si>
  <si>
    <t>Device_150</t>
  </si>
  <si>
    <t>Device_151</t>
  </si>
  <si>
    <t>Device_152</t>
  </si>
  <si>
    <t>Device_153</t>
  </si>
  <si>
    <t>Device_154</t>
  </si>
  <si>
    <t>Device_155</t>
  </si>
  <si>
    <t>Device_156</t>
  </si>
  <si>
    <t>Device_157</t>
  </si>
  <si>
    <t>Device_158</t>
  </si>
  <si>
    <t>Device_159</t>
  </si>
  <si>
    <t>Device_160</t>
  </si>
  <si>
    <t>Device_161</t>
  </si>
  <si>
    <t>Device_162</t>
  </si>
  <si>
    <t>Device_163</t>
  </si>
  <si>
    <t>Device_164</t>
  </si>
  <si>
    <t>Device_165</t>
  </si>
  <si>
    <t>Device_166</t>
  </si>
  <si>
    <t>Device_167</t>
  </si>
  <si>
    <t>Device_168</t>
  </si>
  <si>
    <t>Device_169</t>
  </si>
  <si>
    <t>Device_170</t>
  </si>
  <si>
    <t>Device_171</t>
  </si>
  <si>
    <t>Device_172</t>
  </si>
  <si>
    <t>Device_173</t>
  </si>
  <si>
    <t>Device_174</t>
  </si>
  <si>
    <t>Device_175</t>
  </si>
  <si>
    <t>Device_176</t>
  </si>
  <si>
    <t>Device_177</t>
  </si>
  <si>
    <t>Device_178</t>
  </si>
  <si>
    <t>Device_179</t>
  </si>
  <si>
    <t>Device_180</t>
  </si>
  <si>
    <t>Device_181</t>
  </si>
  <si>
    <t>Device_182</t>
  </si>
  <si>
    <t>Device_183</t>
  </si>
  <si>
    <t>Device_184</t>
  </si>
  <si>
    <t>Device_185</t>
  </si>
  <si>
    <t>Device_186</t>
  </si>
  <si>
    <t>Device_187</t>
  </si>
  <si>
    <t>Device_188</t>
  </si>
  <si>
    <t>Device_189</t>
  </si>
  <si>
    <t>Device_190</t>
  </si>
  <si>
    <t>Device_191</t>
  </si>
  <si>
    <t>Device_192</t>
  </si>
  <si>
    <t>Device_193</t>
  </si>
  <si>
    <t>Device_194</t>
  </si>
  <si>
    <t>Device_195</t>
  </si>
  <si>
    <t>Device_196</t>
  </si>
  <si>
    <t>Device_197</t>
  </si>
  <si>
    <t>Device_198</t>
  </si>
  <si>
    <t>Device_199</t>
  </si>
  <si>
    <t>Device_200</t>
  </si>
  <si>
    <t>Device_201</t>
  </si>
  <si>
    <t>Device_202</t>
  </si>
  <si>
    <t>Device_203</t>
  </si>
  <si>
    <t>Device_204</t>
  </si>
  <si>
    <t>Year</t>
  </si>
  <si>
    <t>Row Labels</t>
  </si>
  <si>
    <t>Grand Total</t>
  </si>
  <si>
    <t>Sum of Total Violations</t>
  </si>
  <si>
    <t>Sum of Active Violations</t>
  </si>
  <si>
    <t>Sum of Solved Violations</t>
  </si>
  <si>
    <t>Sum of Ignored Violations</t>
  </si>
  <si>
    <t>Sum of Environment Disabled</t>
  </si>
  <si>
    <t>Sum of Environment Managed</t>
  </si>
  <si>
    <t>Values</t>
  </si>
  <si>
    <t>Sum of Total Rules</t>
  </si>
  <si>
    <t>Overview of key metric section</t>
  </si>
  <si>
    <t>Metrics</t>
  </si>
  <si>
    <t xml:space="preserve"> Total Violations</t>
  </si>
  <si>
    <t xml:space="preserve"> Total Rules</t>
  </si>
  <si>
    <t xml:space="preserve"> Active Violations</t>
  </si>
  <si>
    <t xml:space="preserve"> Solved Violations</t>
  </si>
  <si>
    <t xml:space="preserve"> Ignored Violations</t>
  </si>
  <si>
    <t xml:space="preserve"> Environment Disabled</t>
  </si>
  <si>
    <t xml:space="preserve"> Environment Managed</t>
  </si>
  <si>
    <t>No Of  Violations</t>
  </si>
  <si>
    <t>No Of Violation By Type</t>
  </si>
  <si>
    <t>Active Violation</t>
  </si>
  <si>
    <t>Helper</t>
  </si>
  <si>
    <t>Active Violations By City</t>
  </si>
  <si>
    <t>No of Active &amp; Solved TAT</t>
  </si>
  <si>
    <t>Solved Violation</t>
  </si>
  <si>
    <t>Total Violation</t>
  </si>
  <si>
    <t>Solved By Compliance</t>
  </si>
  <si>
    <t xml:space="preserve"> Ignored Violation</t>
  </si>
  <si>
    <t xml:space="preserve"> Active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</si>
</sst>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scheme val="minor"/>
    </font>
    <font>
      <b/>
      <sz val="14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9" fontId="0" fillId="0" borderId="0" xfId="1" applyFont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4" borderId="0" xfId="0" applyFill="1"/>
    <xf numFmtId="9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8">
    <dxf>
      <numFmt numFmtId="0" formatCode="General"/>
    </dxf>
    <dxf>
      <numFmt numFmtId="19" formatCode="dd/mm/yyyy"/>
    </dxf>
    <dxf>
      <fill>
        <patternFill patternType="solid">
          <bgColor theme="7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300358288547265E-2"/>
          <c:y val="2.5429198399380404E-2"/>
          <c:w val="0.93408636420447444"/>
          <c:h val="0.9745708016006196"/>
        </c:manualLayout>
      </c:layout>
      <c:doughnutChart>
        <c:varyColors val="1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</c:spPr>
          <c:explosion val="1"/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65-472B-B399-6484E6C5CDEC}"/>
              </c:ext>
            </c:extLst>
          </c:dPt>
          <c:val>
            <c:numRef>
              <c:f>Pivot!$B$14</c:f>
              <c:numCache>
                <c:formatCode>General</c:formatCode>
                <c:ptCount val="1"/>
                <c:pt idx="0">
                  <c:v>2307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65-472B-B399-6484E6C5C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151808424840248E-2"/>
          <c:y val="1.3101845875822899E-2"/>
          <c:w val="0.984927536231884"/>
          <c:h val="0.94735596575018288"/>
        </c:manualLayout>
      </c:layout>
      <c:doughnutChart>
        <c:varyColors val="1"/>
        <c:ser>
          <c:idx val="0"/>
          <c:order val="0"/>
          <c:spPr>
            <a:solidFill>
              <a:schemeClr val="tx2">
                <a:lumMod val="50000"/>
                <a:lumOff val="50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2B-435B-B87F-938872D0B0D3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2B-435B-B87F-938872D0B0D3}"/>
              </c:ext>
            </c:extLst>
          </c:dPt>
          <c:val>
            <c:numRef>
              <c:f>(Pivot!$B$14,Pivot!$B$17)</c:f>
              <c:numCache>
                <c:formatCode>General</c:formatCode>
                <c:ptCount val="2"/>
                <c:pt idx="0">
                  <c:v>2307</c:v>
                </c:pt>
                <c:pt idx="1">
                  <c:v>1041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2B-435B-B87F-938872D0B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bg1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217014539849186E-2"/>
          <c:y val="3.4034312784072721E-2"/>
          <c:w val="0.92223801885875389"/>
          <c:h val="0.98088415469476176"/>
        </c:manualLayout>
      </c:layout>
      <c:doughnutChart>
        <c:varyColors val="1"/>
        <c:ser>
          <c:idx val="1"/>
          <c:order val="0"/>
          <c:spPr>
            <a:solidFill>
              <a:srgbClr val="FF0000"/>
            </a:solidFill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E39E-444F-BBBE-F733D9D1DEE8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E-E39E-444F-BBBE-F733D9D1DEE8}"/>
              </c:ext>
            </c:extLst>
          </c:dPt>
          <c:val>
            <c:numRef>
              <c:f>(Pivot!$B$14,Pivot!$B$16)</c:f>
              <c:numCache>
                <c:formatCode>General</c:formatCode>
                <c:ptCount val="2"/>
                <c:pt idx="0">
                  <c:v>2307</c:v>
                </c:pt>
                <c:pt idx="1">
                  <c:v>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39E-444F-BBBE-F733D9D1D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ln>
      <a:solidFill>
        <a:schemeClr val="bg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1.3448240797234086E-2"/>
          <c:w val="0.98366190829025379"/>
          <c:h val="0.97310493073915894"/>
        </c:manualLayout>
      </c:layout>
      <c:doughnutChart>
        <c:varyColors val="1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17-48E1-8C5E-4578F0A63C5F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17-48E1-8C5E-4578F0A63C5F}"/>
              </c:ext>
            </c:extLst>
          </c:dPt>
          <c:val>
            <c:numRef>
              <c:f>(Pivot!$B$14,Pivot!$B$18)</c:f>
              <c:numCache>
                <c:formatCode>General</c:formatCode>
                <c:ptCount val="2"/>
                <c:pt idx="0">
                  <c:v>2307</c:v>
                </c:pt>
                <c:pt idx="1">
                  <c:v>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17-48E1-8C5E-4578F0A63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No Of  Violations by Type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4706028332996839"/>
          <c:y val="0.18117715617715621"/>
          <c:w val="0.55293971667003161"/>
          <c:h val="0.802117174164418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Pivot!$E$23</c:f>
              <c:strCache>
                <c:ptCount val="1"/>
                <c:pt idx="0">
                  <c:v>No Of  Violations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360-4A17-8EF3-7AC38D8B1E1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360-4A17-8EF3-7AC38D8B1E19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360-4A17-8EF3-7AC38D8B1E19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360-4A17-8EF3-7AC38D8B1E1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360-4A17-8EF3-7AC38D8B1E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Pivot!$D$24:$D$29</c:f>
              <c:strCache>
                <c:ptCount val="6"/>
                <c:pt idx="0">
                  <c:v>Red Light Violation</c:v>
                </c:pt>
                <c:pt idx="1">
                  <c:v>No Helmet</c:v>
                </c:pt>
                <c:pt idx="2">
                  <c:v>Speeding</c:v>
                </c:pt>
                <c:pt idx="3">
                  <c:v>Seatbelt Violation</c:v>
                </c:pt>
                <c:pt idx="4">
                  <c:v>Illegal U-turn</c:v>
                </c:pt>
                <c:pt idx="5">
                  <c:v>No License</c:v>
                </c:pt>
              </c:strCache>
            </c:strRef>
          </c:cat>
          <c:val>
            <c:numRef>
              <c:f>Pivot!$E$24:$E$29</c:f>
              <c:numCache>
                <c:formatCode>General</c:formatCode>
                <c:ptCount val="6"/>
                <c:pt idx="0">
                  <c:v>517</c:v>
                </c:pt>
                <c:pt idx="1">
                  <c:v>460</c:v>
                </c:pt>
                <c:pt idx="2">
                  <c:v>375</c:v>
                </c:pt>
                <c:pt idx="3">
                  <c:v>352</c:v>
                </c:pt>
                <c:pt idx="4">
                  <c:v>316</c:v>
                </c:pt>
                <c:pt idx="5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60-4A17-8EF3-7AC38D8B1E1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49"/>
        <c:axId val="232204047"/>
        <c:axId val="232209455"/>
      </c:barChart>
      <c:catAx>
        <c:axId val="232204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232209455"/>
        <c:crosses val="autoZero"/>
        <c:auto val="1"/>
        <c:lblAlgn val="ctr"/>
        <c:lblOffset val="100"/>
        <c:noMultiLvlLbl val="0"/>
      </c:catAx>
      <c:valAx>
        <c:axId val="2322094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32204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Active Violations By City</a:t>
            </a:r>
          </a:p>
        </c:rich>
      </c:tx>
      <c:layout>
        <c:manualLayout>
          <c:xMode val="edge"/>
          <c:yMode val="edge"/>
          <c:x val="0.14471328897099708"/>
          <c:y val="3.97772474144789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410405419140373E-2"/>
          <c:y val="8.7984139214101822E-2"/>
          <c:w val="0.87046616325578896"/>
          <c:h val="0.91201586078589814"/>
        </c:manualLayout>
      </c:layout>
      <c:doughnutChart>
        <c:varyColors val="1"/>
        <c:ser>
          <c:idx val="0"/>
          <c:order val="0"/>
          <c:tx>
            <c:strRef>
              <c:f>Pivot!$G$15</c:f>
              <c:strCache>
                <c:ptCount val="1"/>
                <c:pt idx="0">
                  <c:v>Tokyo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58-4F0B-AC8C-98C7FE6BB30C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358-4F0B-AC8C-98C7FE6BB30C}"/>
              </c:ext>
            </c:extLst>
          </c:dPt>
          <c:cat>
            <c:strRef>
              <c:f>Pivot!$H$14:$I$14</c:f>
              <c:strCache>
                <c:ptCount val="2"/>
                <c:pt idx="0">
                  <c:v>Active Violation</c:v>
                </c:pt>
                <c:pt idx="1">
                  <c:v>Helper</c:v>
                </c:pt>
              </c:strCache>
            </c:strRef>
          </c:cat>
          <c:val>
            <c:numRef>
              <c:f>Pivot!$H$15:$I$15</c:f>
              <c:numCache>
                <c:formatCode>0</c:formatCode>
                <c:ptCount val="2"/>
                <c:pt idx="0">
                  <c:v>37</c:v>
                </c:pt>
                <c:pt idx="1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58-4F0B-AC8C-98C7FE6BB30C}"/>
            </c:ext>
          </c:extLst>
        </c:ser>
        <c:ser>
          <c:idx val="1"/>
          <c:order val="1"/>
          <c:tx>
            <c:strRef>
              <c:f>Pivot!$G$16</c:f>
              <c:strCache>
                <c:ptCount val="1"/>
                <c:pt idx="0">
                  <c:v>Singapore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358-4F0B-AC8C-98C7FE6BB30C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358-4F0B-AC8C-98C7FE6BB30C}"/>
              </c:ext>
            </c:extLst>
          </c:dPt>
          <c:cat>
            <c:strRef>
              <c:f>Pivot!$H$14:$I$14</c:f>
              <c:strCache>
                <c:ptCount val="2"/>
                <c:pt idx="0">
                  <c:v>Active Violation</c:v>
                </c:pt>
                <c:pt idx="1">
                  <c:v>Helper</c:v>
                </c:pt>
              </c:strCache>
            </c:strRef>
          </c:cat>
          <c:val>
            <c:numRef>
              <c:f>Pivot!$H$16:$I$16</c:f>
              <c:numCache>
                <c:formatCode>0</c:formatCode>
                <c:ptCount val="2"/>
                <c:pt idx="0">
                  <c:v>54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358-4F0B-AC8C-98C7FE6BB30C}"/>
            </c:ext>
          </c:extLst>
        </c:ser>
        <c:ser>
          <c:idx val="2"/>
          <c:order val="2"/>
          <c:tx>
            <c:strRef>
              <c:f>Pivot!$G$17</c:f>
              <c:strCache>
                <c:ptCount val="1"/>
                <c:pt idx="0">
                  <c:v>Paris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358-4F0B-AC8C-98C7FE6BB30C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358-4F0B-AC8C-98C7FE6BB30C}"/>
              </c:ext>
            </c:extLst>
          </c:dPt>
          <c:cat>
            <c:strRef>
              <c:f>Pivot!$H$14:$I$14</c:f>
              <c:strCache>
                <c:ptCount val="2"/>
                <c:pt idx="0">
                  <c:v>Active Violation</c:v>
                </c:pt>
                <c:pt idx="1">
                  <c:v>Helper</c:v>
                </c:pt>
              </c:strCache>
            </c:strRef>
          </c:cat>
          <c:val>
            <c:numRef>
              <c:f>Pivot!$H$17:$I$17</c:f>
              <c:numCache>
                <c:formatCode>0</c:formatCode>
                <c:ptCount val="2"/>
                <c:pt idx="0">
                  <c:v>68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358-4F0B-AC8C-98C7FE6BB30C}"/>
            </c:ext>
          </c:extLst>
        </c:ser>
        <c:ser>
          <c:idx val="3"/>
          <c:order val="3"/>
          <c:tx>
            <c:strRef>
              <c:f>Pivot!$G$18</c:f>
              <c:strCache>
                <c:ptCount val="1"/>
                <c:pt idx="0">
                  <c:v>Mumbai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1358-4F0B-AC8C-98C7FE6BB30C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358-4F0B-AC8C-98C7FE6BB30C}"/>
              </c:ext>
            </c:extLst>
          </c:dPt>
          <c:cat>
            <c:strRef>
              <c:f>Pivot!$H$14:$I$14</c:f>
              <c:strCache>
                <c:ptCount val="2"/>
                <c:pt idx="0">
                  <c:v>Active Violation</c:v>
                </c:pt>
                <c:pt idx="1">
                  <c:v>Helper</c:v>
                </c:pt>
              </c:strCache>
            </c:strRef>
          </c:cat>
          <c:val>
            <c:numRef>
              <c:f>Pivot!$H$18:$I$18</c:f>
              <c:numCache>
                <c:formatCode>0</c:formatCode>
                <c:ptCount val="2"/>
                <c:pt idx="0">
                  <c:v>121</c:v>
                </c:pt>
                <c:pt idx="1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358-4F0B-AC8C-98C7FE6BB30C}"/>
            </c:ext>
          </c:extLst>
        </c:ser>
        <c:ser>
          <c:idx val="4"/>
          <c:order val="4"/>
          <c:tx>
            <c:strRef>
              <c:f>Pivot!$G$19</c:f>
              <c:strCache>
                <c:ptCount val="1"/>
                <c:pt idx="0">
                  <c:v>Sydney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358-4F0B-AC8C-98C7FE6BB30C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1358-4F0B-AC8C-98C7FE6BB30C}"/>
              </c:ext>
            </c:extLst>
          </c:dPt>
          <c:cat>
            <c:strRef>
              <c:f>Pivot!$H$14:$I$14</c:f>
              <c:strCache>
                <c:ptCount val="2"/>
                <c:pt idx="0">
                  <c:v>Active Violation</c:v>
                </c:pt>
                <c:pt idx="1">
                  <c:v>Helper</c:v>
                </c:pt>
              </c:strCache>
            </c:strRef>
          </c:cat>
          <c:val>
            <c:numRef>
              <c:f>Pivot!$H$19:$I$19</c:f>
              <c:numCache>
                <c:formatCode>0</c:formatCode>
                <c:ptCount val="2"/>
                <c:pt idx="0">
                  <c:v>126</c:v>
                </c:pt>
                <c:pt idx="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358-4F0B-AC8C-98C7FE6BB30C}"/>
            </c:ext>
          </c:extLst>
        </c:ser>
        <c:ser>
          <c:idx val="5"/>
          <c:order val="5"/>
          <c:tx>
            <c:strRef>
              <c:f>Pivot!$G$20</c:f>
              <c:strCache>
                <c:ptCount val="1"/>
                <c:pt idx="0">
                  <c:v>London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1358-4F0B-AC8C-98C7FE6BB30C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1358-4F0B-AC8C-98C7FE6BB30C}"/>
              </c:ext>
            </c:extLst>
          </c:dPt>
          <c:cat>
            <c:strRef>
              <c:f>Pivot!$H$14:$I$14</c:f>
              <c:strCache>
                <c:ptCount val="2"/>
                <c:pt idx="0">
                  <c:v>Active Violation</c:v>
                </c:pt>
                <c:pt idx="1">
                  <c:v>Helper</c:v>
                </c:pt>
              </c:strCache>
            </c:strRef>
          </c:cat>
          <c:val>
            <c:numRef>
              <c:f>Pivot!$H$20:$I$20</c:f>
              <c:numCache>
                <c:formatCode>0</c:formatCode>
                <c:ptCount val="2"/>
                <c:pt idx="0">
                  <c:v>147</c:v>
                </c:pt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358-4F0B-AC8C-98C7FE6BB30C}"/>
            </c:ext>
          </c:extLst>
        </c:ser>
        <c:ser>
          <c:idx val="6"/>
          <c:order val="6"/>
          <c:tx>
            <c:strRef>
              <c:f>Pivot!$G$21</c:f>
              <c:strCache>
                <c:ptCount val="1"/>
                <c:pt idx="0">
                  <c:v>New York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358-4F0B-AC8C-98C7FE6BB30C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1358-4F0B-AC8C-98C7FE6BB30C}"/>
              </c:ext>
            </c:extLst>
          </c:dPt>
          <c:cat>
            <c:strRef>
              <c:f>Pivot!$H$14:$I$14</c:f>
              <c:strCache>
                <c:ptCount val="2"/>
                <c:pt idx="0">
                  <c:v>Active Violation</c:v>
                </c:pt>
                <c:pt idx="1">
                  <c:v>Helper</c:v>
                </c:pt>
              </c:strCache>
            </c:strRef>
          </c:cat>
          <c:val>
            <c:numRef>
              <c:f>Pivot!$H$21:$I$21</c:f>
              <c:numCache>
                <c:formatCode>0</c:formatCode>
                <c:ptCount val="2"/>
                <c:pt idx="0">
                  <c:v>167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1358-4F0B-AC8C-98C7FE6BB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79"/>
        <c:holeSize val="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</a:t>
            </a:r>
            <a:r>
              <a:rPr lang="en-IN" sz="1200" b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No Of Active &amp;</a:t>
            </a:r>
            <a:r>
              <a:rPr lang="en-IN" sz="1200" b="1" baseline="0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Solved Violations By TAT</a:t>
            </a:r>
            <a:endParaRPr lang="en-IN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089801274840641E-3"/>
          <c:y val="0.19407918547726541"/>
          <c:w val="0.99059101987251597"/>
          <c:h val="0.5936680893562094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Pivot!$L$11</c:f>
              <c:strCache>
                <c:ptCount val="1"/>
                <c:pt idx="0">
                  <c:v>Solved Violation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5DD-42EA-B4BD-A0EB76765576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5DD-42EA-B4BD-A0EB76765576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5DD-42EA-B4BD-A0EB7676557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5DD-42EA-B4BD-A0EB767655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Pivot!$J$12:$J$15</c:f>
              <c:strCache>
                <c:ptCount val="4"/>
                <c:pt idx="0">
                  <c:v>&lt;1 Day</c:v>
                </c:pt>
                <c:pt idx="1">
                  <c:v>&lt;1 Month</c:v>
                </c:pt>
                <c:pt idx="2">
                  <c:v>&lt;1 Week</c:v>
                </c:pt>
                <c:pt idx="3">
                  <c:v>&lt;12 Hours</c:v>
                </c:pt>
              </c:strCache>
            </c:strRef>
          </c:cat>
          <c:val>
            <c:numRef>
              <c:f>Pivot!$L$12:$L$15</c:f>
              <c:numCache>
                <c:formatCode>General</c:formatCode>
                <c:ptCount val="4"/>
                <c:pt idx="0">
                  <c:v>242</c:v>
                </c:pt>
                <c:pt idx="1">
                  <c:v>237</c:v>
                </c:pt>
                <c:pt idx="2">
                  <c:v>338</c:v>
                </c:pt>
                <c:pt idx="3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DD-42EA-B4BD-A0EB767655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7"/>
        <c:axId val="122806031"/>
        <c:axId val="122806447"/>
      </c:barChart>
      <c:barChart>
        <c:barDir val="col"/>
        <c:grouping val="clustered"/>
        <c:varyColors val="0"/>
        <c:ser>
          <c:idx val="0"/>
          <c:order val="0"/>
          <c:tx>
            <c:strRef>
              <c:f>Pivot!$K$11</c:f>
              <c:strCache>
                <c:ptCount val="1"/>
                <c:pt idx="0">
                  <c:v>Active Violation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Calibri" panose="020F0502020204030204" pitchFamily="34" charset="0"/>
                      <a:cs typeface="Calibri" panose="020F050202020403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2727272727272724E-2"/>
                      <c:h val="5.37559946107389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5DD-42EA-B4BD-A0EB767655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Pivot!$J$12:$J$15</c:f>
              <c:strCache>
                <c:ptCount val="4"/>
                <c:pt idx="0">
                  <c:v>&lt;1 Day</c:v>
                </c:pt>
                <c:pt idx="1">
                  <c:v>&lt;1 Month</c:v>
                </c:pt>
                <c:pt idx="2">
                  <c:v>&lt;1 Week</c:v>
                </c:pt>
                <c:pt idx="3">
                  <c:v>&lt;12 Hours</c:v>
                </c:pt>
              </c:strCache>
            </c:strRef>
          </c:cat>
          <c:val>
            <c:numRef>
              <c:f>Pivot!$K$12:$K$15</c:f>
              <c:numCache>
                <c:formatCode>General</c:formatCode>
                <c:ptCount val="4"/>
                <c:pt idx="0">
                  <c:v>110</c:v>
                </c:pt>
                <c:pt idx="1">
                  <c:v>177</c:v>
                </c:pt>
                <c:pt idx="2">
                  <c:v>283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D-42EA-B4BD-A0EB767655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3"/>
        <c:overlap val="-27"/>
        <c:axId val="1984126831"/>
        <c:axId val="1984125167"/>
      </c:barChart>
      <c:catAx>
        <c:axId val="1228060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06447"/>
        <c:crosses val="autoZero"/>
        <c:auto val="1"/>
        <c:lblAlgn val="ctr"/>
        <c:lblOffset val="100"/>
        <c:noMultiLvlLbl val="0"/>
      </c:catAx>
      <c:valAx>
        <c:axId val="12280644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2806031"/>
        <c:crosses val="autoZero"/>
        <c:crossBetween val="between"/>
      </c:valAx>
      <c:valAx>
        <c:axId val="1984125167"/>
        <c:scaling>
          <c:orientation val="minMax"/>
          <c:max val="400"/>
        </c:scaling>
        <c:delete val="1"/>
        <c:axPos val="r"/>
        <c:numFmt formatCode="General" sourceLinked="1"/>
        <c:majorTickMark val="out"/>
        <c:minorTickMark val="none"/>
        <c:tickLblPos val="nextTo"/>
        <c:crossAx val="1984126831"/>
        <c:crosses val="max"/>
        <c:crossBetween val="between"/>
      </c:valAx>
      <c:catAx>
        <c:axId val="19841268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412516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554918916385453"/>
          <c:y val="0.88584395298778984"/>
          <c:w val="0.608901621672291"/>
          <c:h val="0.102060117721012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50" b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Solved</a:t>
            </a:r>
            <a:r>
              <a:rPr lang="en-IN" sz="1050" b="1" baseline="0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Violation By Compliance</a:t>
            </a:r>
            <a:endParaRPr lang="en-IN" sz="105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2655834687330751"/>
          <c:y val="0.14599999999999999"/>
          <c:w val="0.57344165312669249"/>
          <c:h val="0.853999999999999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0E4-45FD-BBA6-232E4DF1952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0E4-45FD-BBA6-232E4DF1952C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0E4-45FD-BBA6-232E4DF1952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0E4-45FD-BBA6-232E4DF195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Pivot!$N$12:$N$15</c:f>
              <c:strCache>
                <c:ptCount val="4"/>
                <c:pt idx="0">
                  <c:v>Severe Violation</c:v>
                </c:pt>
                <c:pt idx="1">
                  <c:v>Compliant</c:v>
                </c:pt>
                <c:pt idx="2">
                  <c:v>Light Violation</c:v>
                </c:pt>
                <c:pt idx="3">
                  <c:v>Medium Violation</c:v>
                </c:pt>
              </c:strCache>
            </c:strRef>
          </c:cat>
          <c:val>
            <c:numRef>
              <c:f>Pivot!$O$12:$O$15</c:f>
              <c:numCache>
                <c:formatCode>General</c:formatCode>
                <c:ptCount val="4"/>
                <c:pt idx="0">
                  <c:v>1158</c:v>
                </c:pt>
                <c:pt idx="1">
                  <c:v>409</c:v>
                </c:pt>
                <c:pt idx="2">
                  <c:v>406</c:v>
                </c:pt>
                <c:pt idx="3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E4-45FD-BBA6-232E4DF195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3"/>
        <c:axId val="1066644351"/>
        <c:axId val="1066646847"/>
      </c:barChart>
      <c:catAx>
        <c:axId val="1066644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1066646847"/>
        <c:crosses val="autoZero"/>
        <c:auto val="1"/>
        <c:lblAlgn val="ctr"/>
        <c:lblOffset val="100"/>
        <c:noMultiLvlLbl val="0"/>
      </c:catAx>
      <c:valAx>
        <c:axId val="10666468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66644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en-US" sz="1200" b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Violations By Compliance</a:t>
            </a:r>
          </a:p>
        </c:rich>
      </c:tx>
      <c:layout>
        <c:manualLayout>
          <c:xMode val="edge"/>
          <c:yMode val="edge"/>
          <c:x val="0.13646473626280584"/>
          <c:y val="2.38948626045400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14088561510459"/>
          <c:y val="0.13120102343322193"/>
          <c:w val="0.77911650156633649"/>
          <c:h val="0.86879897656677807"/>
        </c:manualLayout>
      </c:layout>
      <c:pieChart>
        <c:varyColors val="1"/>
        <c:ser>
          <c:idx val="0"/>
          <c:order val="0"/>
          <c:tx>
            <c:strRef>
              <c:f>Pivot!$R$11</c:f>
              <c:strCache>
                <c:ptCount val="1"/>
                <c:pt idx="0">
                  <c:v>Solved Violation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FD-4634-88C2-42F4D269E90D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0FD-4634-88C2-42F4D269E90D}"/>
              </c:ext>
            </c:extLst>
          </c:dPt>
          <c:dPt>
            <c:idx val="2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0FD-4634-88C2-42F4D269E90D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0FD-4634-88C2-42F4D269E90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tx1"/>
                      </a:solidFill>
                      <a:latin typeface="Calibri" panose="020F0502020204030204" pitchFamily="34" charset="0"/>
                      <a:ea typeface="Calibri" panose="020F0502020204030204" pitchFamily="34" charset="0"/>
                      <a:cs typeface="Calibri" panose="020F050202020403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102150537634407"/>
                      <c:h val="0.2772781774580335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0FD-4634-88C2-42F4D269E90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tx1"/>
                      </a:solidFill>
                      <a:latin typeface="Calibri" panose="020F0502020204030204" pitchFamily="34" charset="0"/>
                      <a:ea typeface="Calibri" panose="020F0502020204030204" pitchFamily="34" charset="0"/>
                      <a:cs typeface="Calibri" panose="020F050202020403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166666666666669"/>
                      <c:h val="0.1756594724220623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0FD-4634-88C2-42F4D269E90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tx1"/>
                      </a:solidFill>
                      <a:latin typeface="Calibri" panose="020F0502020204030204" pitchFamily="34" charset="0"/>
                      <a:ea typeface="Calibri" panose="020F0502020204030204" pitchFamily="34" charset="0"/>
                      <a:cs typeface="Calibri" panose="020F050202020403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629032258064518"/>
                      <c:h val="0.199340527577937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0FD-4634-88C2-42F4D269E90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tx1"/>
                      </a:solidFill>
                      <a:latin typeface="Calibri" panose="020F0502020204030204" pitchFamily="34" charset="0"/>
                      <a:ea typeface="Calibri" panose="020F0502020204030204" pitchFamily="34" charset="0"/>
                      <a:cs typeface="Calibri" panose="020F050202020403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209677419354838"/>
                      <c:h val="0.182853717026378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C0FD-4634-88C2-42F4D269E9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Pivot!$Q$12:$Q$15</c:f>
              <c:strCache>
                <c:ptCount val="4"/>
                <c:pt idx="0">
                  <c:v>Severe Violation</c:v>
                </c:pt>
                <c:pt idx="1">
                  <c:v>Light Violation</c:v>
                </c:pt>
                <c:pt idx="2">
                  <c:v>Medium Violation</c:v>
                </c:pt>
                <c:pt idx="3">
                  <c:v>Compliant</c:v>
                </c:pt>
              </c:strCache>
            </c:strRef>
          </c:cat>
          <c:val>
            <c:numRef>
              <c:f>Pivot!$R$12:$R$15</c:f>
              <c:numCache>
                <c:formatCode>0%</c:formatCode>
                <c:ptCount val="4"/>
                <c:pt idx="0">
                  <c:v>0.45244956772334294</c:v>
                </c:pt>
                <c:pt idx="1">
                  <c:v>0.22574447646493756</c:v>
                </c:pt>
                <c:pt idx="2">
                  <c:v>0.1834774255523535</c:v>
                </c:pt>
                <c:pt idx="3">
                  <c:v>0.13832853025936601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FD-4634-88C2-42F4D269E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IN" b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Violation</a:t>
            </a:r>
            <a:r>
              <a:rPr lang="en-IN" b="1" baseline="0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Status By Compliance</a:t>
            </a:r>
            <a:endParaRPr lang="en-IN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4191976002999625E-2"/>
          <c:y val="0.17253855278766311"/>
          <c:w val="0.98110355253212411"/>
          <c:h val="0.578004595510970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Pivot!$U$11</c:f>
              <c:strCache>
                <c:ptCount val="1"/>
                <c:pt idx="0">
                  <c:v> Active Violation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Pivot!$T$12:$T$15</c:f>
              <c:strCache>
                <c:ptCount val="4"/>
                <c:pt idx="0">
                  <c:v>Severe Violation</c:v>
                </c:pt>
                <c:pt idx="1">
                  <c:v>Light Violation</c:v>
                </c:pt>
                <c:pt idx="2">
                  <c:v>Medium Violation</c:v>
                </c:pt>
                <c:pt idx="3">
                  <c:v>Compliant</c:v>
                </c:pt>
              </c:strCache>
            </c:strRef>
          </c:cat>
          <c:val>
            <c:numRef>
              <c:f>Pivot!$U$12:$U$15</c:f>
              <c:numCache>
                <c:formatCode>General</c:formatCode>
                <c:ptCount val="4"/>
                <c:pt idx="0">
                  <c:v>310</c:v>
                </c:pt>
                <c:pt idx="1">
                  <c:v>131</c:v>
                </c:pt>
                <c:pt idx="2">
                  <c:v>190</c:v>
                </c:pt>
                <c:pt idx="3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1-48A2-9A07-2E6600D7162A}"/>
            </c:ext>
          </c:extLst>
        </c:ser>
        <c:ser>
          <c:idx val="1"/>
          <c:order val="1"/>
          <c:tx>
            <c:strRef>
              <c:f>Pivot!$V$11</c:f>
              <c:strCache>
                <c:ptCount val="1"/>
                <c:pt idx="0">
                  <c:v>Solved Violation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Pivot!$T$12:$T$15</c:f>
              <c:strCache>
                <c:ptCount val="4"/>
                <c:pt idx="0">
                  <c:v>Severe Violation</c:v>
                </c:pt>
                <c:pt idx="1">
                  <c:v>Light Violation</c:v>
                </c:pt>
                <c:pt idx="2">
                  <c:v>Medium Violation</c:v>
                </c:pt>
                <c:pt idx="3">
                  <c:v>Compliant</c:v>
                </c:pt>
              </c:strCache>
            </c:strRef>
          </c:cat>
          <c:val>
            <c:numRef>
              <c:f>Pivot!$V$12:$V$15</c:f>
              <c:numCache>
                <c:formatCode>General</c:formatCode>
                <c:ptCount val="4"/>
                <c:pt idx="0">
                  <c:v>471</c:v>
                </c:pt>
                <c:pt idx="1">
                  <c:v>235</c:v>
                </c:pt>
                <c:pt idx="2">
                  <c:v>191</c:v>
                </c:pt>
                <c:pt idx="3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1-48A2-9A07-2E6600D7162A}"/>
            </c:ext>
          </c:extLst>
        </c:ser>
        <c:ser>
          <c:idx val="2"/>
          <c:order val="2"/>
          <c:tx>
            <c:strRef>
              <c:f>Pivot!$W$11</c:f>
              <c:strCache>
                <c:ptCount val="1"/>
                <c:pt idx="0">
                  <c:v> Ignored Violation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Pivot!$T$12:$T$15</c:f>
              <c:strCache>
                <c:ptCount val="4"/>
                <c:pt idx="0">
                  <c:v>Severe Violation</c:v>
                </c:pt>
                <c:pt idx="1">
                  <c:v>Light Violation</c:v>
                </c:pt>
                <c:pt idx="2">
                  <c:v>Medium Violation</c:v>
                </c:pt>
                <c:pt idx="3">
                  <c:v>Compliant</c:v>
                </c:pt>
              </c:strCache>
            </c:strRef>
          </c:cat>
          <c:val>
            <c:numRef>
              <c:f>Pivot!$W$12:$W$15</c:f>
              <c:numCache>
                <c:formatCode>General</c:formatCode>
                <c:ptCount val="4"/>
                <c:pt idx="0">
                  <c:v>217</c:v>
                </c:pt>
                <c:pt idx="1">
                  <c:v>114</c:v>
                </c:pt>
                <c:pt idx="2">
                  <c:v>106</c:v>
                </c:pt>
                <c:pt idx="3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C1-48A2-9A07-2E6600D716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8629071"/>
        <c:axId val="178636143"/>
      </c:barChart>
      <c:catAx>
        <c:axId val="178629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178636143"/>
        <c:crosses val="autoZero"/>
        <c:auto val="1"/>
        <c:lblAlgn val="ctr"/>
        <c:lblOffset val="100"/>
        <c:noMultiLvlLbl val="0"/>
      </c:catAx>
      <c:valAx>
        <c:axId val="1786361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862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5"/>
          <c:y val="0.88804793528922776"/>
          <c:w val="0.9"/>
          <c:h val="0.111952064710772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hart" Target="../charts/chart6.xml"/><Relationship Id="rId18" Type="http://schemas.openxmlformats.org/officeDocument/2006/relationships/chart" Target="../charts/chart10.xml"/><Relationship Id="rId3" Type="http://schemas.openxmlformats.org/officeDocument/2006/relationships/image" Target="../media/image3.png"/><Relationship Id="rId7" Type="http://schemas.openxmlformats.org/officeDocument/2006/relationships/chart" Target="../charts/chart4.xml"/><Relationship Id="rId12" Type="http://schemas.openxmlformats.org/officeDocument/2006/relationships/chart" Target="../charts/chart5.xml"/><Relationship Id="rId17" Type="http://schemas.openxmlformats.org/officeDocument/2006/relationships/chart" Target="../charts/chart9.xml"/><Relationship Id="rId2" Type="http://schemas.openxmlformats.org/officeDocument/2006/relationships/image" Target="../media/image2.png"/><Relationship Id="rId16" Type="http://schemas.openxmlformats.org/officeDocument/2006/relationships/chart" Target="../charts/chart8.xml"/><Relationship Id="rId1" Type="http://schemas.openxmlformats.org/officeDocument/2006/relationships/image" Target="../media/image1.jpeg"/><Relationship Id="rId6" Type="http://schemas.openxmlformats.org/officeDocument/2006/relationships/chart" Target="../charts/chart3.xml"/><Relationship Id="rId11" Type="http://schemas.openxmlformats.org/officeDocument/2006/relationships/image" Target="../media/image7.jpeg"/><Relationship Id="rId5" Type="http://schemas.openxmlformats.org/officeDocument/2006/relationships/chart" Target="../charts/chart2.xml"/><Relationship Id="rId15" Type="http://schemas.openxmlformats.org/officeDocument/2006/relationships/chart" Target="../charts/chart7.xml"/><Relationship Id="rId10" Type="http://schemas.openxmlformats.org/officeDocument/2006/relationships/image" Target="../media/image6.jpeg"/><Relationship Id="rId4" Type="http://schemas.openxmlformats.org/officeDocument/2006/relationships/chart" Target="../charts/chart1.xml"/><Relationship Id="rId9" Type="http://schemas.openxmlformats.org/officeDocument/2006/relationships/image" Target="../media/image5.png"/><Relationship Id="rId1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0</xdr:row>
      <xdr:rowOff>45720</xdr:rowOff>
    </xdr:from>
    <xdr:to>
      <xdr:col>18</xdr:col>
      <xdr:colOff>198120</xdr:colOff>
      <xdr:row>38</xdr:row>
      <xdr:rowOff>121920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CDE7807-B301-401C-A0B4-796556EBAFF5}"/>
            </a:ext>
          </a:extLst>
        </xdr:cNvPr>
        <xdr:cNvSpPr/>
      </xdr:nvSpPr>
      <xdr:spPr>
        <a:xfrm>
          <a:off x="243840" y="45720"/>
          <a:ext cx="11955780" cy="6591300"/>
        </a:xfrm>
        <a:prstGeom prst="roundRect">
          <a:avLst>
            <a:gd name="adj" fmla="val 2529"/>
          </a:avLst>
        </a:prstGeom>
        <a:solidFill>
          <a:schemeClr val="bg1">
            <a:lumMod val="7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342900</xdr:colOff>
      <xdr:row>6</xdr:row>
      <xdr:rowOff>167640</xdr:rowOff>
    </xdr:from>
    <xdr:to>
      <xdr:col>3</xdr:col>
      <xdr:colOff>388620</xdr:colOff>
      <xdr:row>12</xdr:row>
      <xdr:rowOff>53340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F7F4FDA-1BAF-44C2-B909-33BC8EB00882}"/>
            </a:ext>
          </a:extLst>
        </xdr:cNvPr>
        <xdr:cNvSpPr/>
      </xdr:nvSpPr>
      <xdr:spPr>
        <a:xfrm>
          <a:off x="342900" y="1219200"/>
          <a:ext cx="2057400" cy="937260"/>
        </a:xfrm>
        <a:prstGeom prst="roundRect">
          <a:avLst>
            <a:gd name="adj" fmla="val 8403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403860</xdr:colOff>
      <xdr:row>1</xdr:row>
      <xdr:rowOff>0</xdr:rowOff>
    </xdr:from>
    <xdr:to>
      <xdr:col>18</xdr:col>
      <xdr:colOff>7620</xdr:colOff>
      <xdr:row>6</xdr:row>
      <xdr:rowOff>60960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11A5146-FBCB-4598-926A-604CC344CD8A}"/>
            </a:ext>
          </a:extLst>
        </xdr:cNvPr>
        <xdr:cNvSpPr/>
      </xdr:nvSpPr>
      <xdr:spPr>
        <a:xfrm>
          <a:off x="403860" y="175260"/>
          <a:ext cx="11673840" cy="9372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502920</xdr:colOff>
      <xdr:row>6</xdr:row>
      <xdr:rowOff>167640</xdr:rowOff>
    </xdr:from>
    <xdr:to>
      <xdr:col>6</xdr:col>
      <xdr:colOff>495300</xdr:colOff>
      <xdr:row>12</xdr:row>
      <xdr:rowOff>76200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3E4834C-C074-4E72-90F7-F03093BCD271}"/>
            </a:ext>
          </a:extLst>
        </xdr:cNvPr>
        <xdr:cNvSpPr/>
      </xdr:nvSpPr>
      <xdr:spPr>
        <a:xfrm>
          <a:off x="2514600" y="1219200"/>
          <a:ext cx="2004060" cy="960120"/>
        </a:xfrm>
        <a:prstGeom prst="roundRect">
          <a:avLst>
            <a:gd name="adj" fmla="val 6228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647700</xdr:colOff>
      <xdr:row>6</xdr:row>
      <xdr:rowOff>167640</xdr:rowOff>
    </xdr:from>
    <xdr:to>
      <xdr:col>9</xdr:col>
      <xdr:colOff>593760</xdr:colOff>
      <xdr:row>12</xdr:row>
      <xdr:rowOff>53340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BBBEA452-4CE0-46CE-8E79-357DB9F57942}"/>
            </a:ext>
          </a:extLst>
        </xdr:cNvPr>
        <xdr:cNvSpPr/>
      </xdr:nvSpPr>
      <xdr:spPr>
        <a:xfrm>
          <a:off x="4671060" y="1219200"/>
          <a:ext cx="1957740" cy="937260"/>
        </a:xfrm>
        <a:prstGeom prst="roundRect">
          <a:avLst>
            <a:gd name="adj" fmla="val 6911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0</xdr:colOff>
      <xdr:row>6</xdr:row>
      <xdr:rowOff>160020</xdr:rowOff>
    </xdr:from>
    <xdr:to>
      <xdr:col>12</xdr:col>
      <xdr:colOff>624840</xdr:colOff>
      <xdr:row>12</xdr:row>
      <xdr:rowOff>68580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1667D289-CAC7-49C2-AE37-8FB093973516}"/>
            </a:ext>
          </a:extLst>
        </xdr:cNvPr>
        <xdr:cNvSpPr/>
      </xdr:nvSpPr>
      <xdr:spPr>
        <a:xfrm>
          <a:off x="6705600" y="1211580"/>
          <a:ext cx="1965960" cy="960120"/>
        </a:xfrm>
        <a:prstGeom prst="roundRect">
          <a:avLst>
            <a:gd name="adj" fmla="val 528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320040</xdr:colOff>
      <xdr:row>12</xdr:row>
      <xdr:rowOff>152400</xdr:rowOff>
    </xdr:from>
    <xdr:to>
      <xdr:col>5</xdr:col>
      <xdr:colOff>416040</xdr:colOff>
      <xdr:row>25</xdr:row>
      <xdr:rowOff>19620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66E8010F-9E75-4ECA-B384-155639EA8847}"/>
            </a:ext>
          </a:extLst>
        </xdr:cNvPr>
        <xdr:cNvSpPr/>
      </xdr:nvSpPr>
      <xdr:spPr>
        <a:xfrm>
          <a:off x="320040" y="2255520"/>
          <a:ext cx="3448800" cy="2145600"/>
        </a:xfrm>
        <a:prstGeom prst="roundRect">
          <a:avLst>
            <a:gd name="adj" fmla="val 4947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472440</xdr:colOff>
      <xdr:row>12</xdr:row>
      <xdr:rowOff>163260</xdr:rowOff>
    </xdr:from>
    <xdr:to>
      <xdr:col>9</xdr:col>
      <xdr:colOff>190500</xdr:colOff>
      <xdr:row>25</xdr:row>
      <xdr:rowOff>30480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33082A8-EF78-4526-9F30-A990C6E9204D}"/>
            </a:ext>
          </a:extLst>
        </xdr:cNvPr>
        <xdr:cNvSpPr/>
      </xdr:nvSpPr>
      <xdr:spPr>
        <a:xfrm>
          <a:off x="3825240" y="2266380"/>
          <a:ext cx="2400300" cy="2145600"/>
        </a:xfrm>
        <a:prstGeom prst="roundRect">
          <a:avLst>
            <a:gd name="adj" fmla="val 4591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251460</xdr:colOff>
      <xdr:row>12</xdr:row>
      <xdr:rowOff>167640</xdr:rowOff>
    </xdr:from>
    <xdr:to>
      <xdr:col>12</xdr:col>
      <xdr:colOff>590580</xdr:colOff>
      <xdr:row>25</xdr:row>
      <xdr:rowOff>34860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35DE9FA3-F595-4AC0-AEE0-C99360B6F1FE}"/>
            </a:ext>
          </a:extLst>
        </xdr:cNvPr>
        <xdr:cNvSpPr/>
      </xdr:nvSpPr>
      <xdr:spPr>
        <a:xfrm>
          <a:off x="6286500" y="2270760"/>
          <a:ext cx="2350800" cy="2145600"/>
        </a:xfrm>
        <a:prstGeom prst="roundRect">
          <a:avLst>
            <a:gd name="adj" fmla="val 5302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30480</xdr:colOff>
      <xdr:row>6</xdr:row>
      <xdr:rowOff>152400</xdr:rowOff>
    </xdr:from>
    <xdr:to>
      <xdr:col>18</xdr:col>
      <xdr:colOff>22860</xdr:colOff>
      <xdr:row>25</xdr:row>
      <xdr:rowOff>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A63D81AB-FEF6-421E-AF88-CA0111755973}"/>
            </a:ext>
          </a:extLst>
        </xdr:cNvPr>
        <xdr:cNvSpPr/>
      </xdr:nvSpPr>
      <xdr:spPr>
        <a:xfrm>
          <a:off x="8747760" y="1203960"/>
          <a:ext cx="3345180" cy="3177540"/>
        </a:xfrm>
        <a:prstGeom prst="roundRect">
          <a:avLst>
            <a:gd name="adj" fmla="val 308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327660</xdr:colOff>
      <xdr:row>25</xdr:row>
      <xdr:rowOff>126300</xdr:rowOff>
    </xdr:from>
    <xdr:to>
      <xdr:col>5</xdr:col>
      <xdr:colOff>423660</xdr:colOff>
      <xdr:row>37</xdr:row>
      <xdr:rowOff>168780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CF09DE9-9B90-4640-B520-EEA2C5A8A402}"/>
            </a:ext>
          </a:extLst>
        </xdr:cNvPr>
        <xdr:cNvSpPr/>
      </xdr:nvSpPr>
      <xdr:spPr>
        <a:xfrm>
          <a:off x="327660" y="4507800"/>
          <a:ext cx="3448800" cy="2145600"/>
        </a:xfrm>
        <a:prstGeom prst="roundRect">
          <a:avLst>
            <a:gd name="adj" fmla="val 3881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502920</xdr:colOff>
      <xdr:row>25</xdr:row>
      <xdr:rowOff>133920</xdr:rowOff>
    </xdr:from>
    <xdr:to>
      <xdr:col>9</xdr:col>
      <xdr:colOff>171480</xdr:colOff>
      <xdr:row>38</xdr:row>
      <xdr:rowOff>1140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57A4DFE3-4732-4392-B729-7196FF8D40CE}"/>
            </a:ext>
          </a:extLst>
        </xdr:cNvPr>
        <xdr:cNvSpPr/>
      </xdr:nvSpPr>
      <xdr:spPr>
        <a:xfrm>
          <a:off x="3855720" y="4515420"/>
          <a:ext cx="2350800" cy="2145600"/>
        </a:xfrm>
        <a:prstGeom prst="roundRect">
          <a:avLst>
            <a:gd name="adj" fmla="val 246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289560</xdr:colOff>
      <xdr:row>25</xdr:row>
      <xdr:rowOff>149160</xdr:rowOff>
    </xdr:from>
    <xdr:to>
      <xdr:col>12</xdr:col>
      <xdr:colOff>628680</xdr:colOff>
      <xdr:row>38</xdr:row>
      <xdr:rowOff>16380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33375CFF-2C67-4EE4-B00D-F2749D355D3C}"/>
            </a:ext>
          </a:extLst>
        </xdr:cNvPr>
        <xdr:cNvSpPr/>
      </xdr:nvSpPr>
      <xdr:spPr>
        <a:xfrm>
          <a:off x="6324600" y="4530660"/>
          <a:ext cx="2350800" cy="2145600"/>
        </a:xfrm>
        <a:prstGeom prst="roundRect">
          <a:avLst>
            <a:gd name="adj" fmla="val 175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53340</xdr:colOff>
      <xdr:row>25</xdr:row>
      <xdr:rowOff>144780</xdr:rowOff>
    </xdr:from>
    <xdr:to>
      <xdr:col>18</xdr:col>
      <xdr:colOff>53340</xdr:colOff>
      <xdr:row>38</xdr:row>
      <xdr:rowOff>15240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6BA9CBE-0AF4-43AE-87AF-07A2AF8F38FA}"/>
            </a:ext>
          </a:extLst>
        </xdr:cNvPr>
        <xdr:cNvSpPr/>
      </xdr:nvSpPr>
      <xdr:spPr>
        <a:xfrm>
          <a:off x="8770620" y="4526280"/>
          <a:ext cx="3352800" cy="2148840"/>
        </a:xfrm>
        <a:prstGeom prst="roundRect">
          <a:avLst>
            <a:gd name="adj" fmla="val 4594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76200</xdr:colOff>
      <xdr:row>1</xdr:row>
      <xdr:rowOff>38100</xdr:rowOff>
    </xdr:from>
    <xdr:to>
      <xdr:col>4</xdr:col>
      <xdr:colOff>0</xdr:colOff>
      <xdr:row>6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496E19D-318B-44F7-9C31-7E719D903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7320" y="213360"/>
          <a:ext cx="1264920" cy="83820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327660</xdr:colOff>
      <xdr:row>1</xdr:row>
      <xdr:rowOff>0</xdr:rowOff>
    </xdr:from>
    <xdr:to>
      <xdr:col>2</xdr:col>
      <xdr:colOff>487680</xdr:colOff>
      <xdr:row>6</xdr:row>
      <xdr:rowOff>60960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7971596-BC47-4F3D-A893-4D24CE253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" y="175260"/>
          <a:ext cx="1501140" cy="937260"/>
        </a:xfrm>
        <a:prstGeom prst="rect">
          <a:avLst/>
        </a:prstGeom>
      </xdr:spPr>
    </xdr:pic>
    <xdr:clientData/>
  </xdr:twoCellAnchor>
  <xdr:twoCellAnchor editAs="oneCell">
    <xdr:from>
      <xdr:col>16</xdr:col>
      <xdr:colOff>48780</xdr:colOff>
      <xdr:row>1</xdr:row>
      <xdr:rowOff>38100</xdr:rowOff>
    </xdr:from>
    <xdr:to>
      <xdr:col>17</xdr:col>
      <xdr:colOff>589800</xdr:colOff>
      <xdr:row>6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6127D54-0E7F-446D-B713-E1C07466D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7740" y="213360"/>
          <a:ext cx="1211580" cy="8382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38100</xdr:rowOff>
    </xdr:from>
    <xdr:to>
      <xdr:col>16</xdr:col>
      <xdr:colOff>0</xdr:colOff>
      <xdr:row>6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676EF2B-BEAB-4CF8-80BA-BA6320B6A137}"/>
            </a:ext>
          </a:extLst>
        </xdr:cNvPr>
        <xdr:cNvSpPr txBox="1"/>
      </xdr:nvSpPr>
      <xdr:spPr>
        <a:xfrm>
          <a:off x="2682240" y="213360"/>
          <a:ext cx="8046720" cy="838200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28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TRAFFIC VIOLATION AND COMPLIANCE DASHBAORD</a:t>
          </a:r>
        </a:p>
      </xdr:txBody>
    </xdr:sp>
    <xdr:clientData/>
  </xdr:twoCellAnchor>
  <xdr:twoCellAnchor>
    <xdr:from>
      <xdr:col>0</xdr:col>
      <xdr:colOff>403860</xdr:colOff>
      <xdr:row>8</xdr:row>
      <xdr:rowOff>0</xdr:rowOff>
    </xdr:from>
    <xdr:to>
      <xdr:col>2</xdr:col>
      <xdr:colOff>76200</xdr:colOff>
      <xdr:row>12</xdr:row>
      <xdr:rowOff>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4EE3D5F3-F289-4B89-94B9-7AAF4CE7AA8F}"/>
            </a:ext>
          </a:extLst>
        </xdr:cNvPr>
        <xdr:cNvSpPr txBox="1"/>
      </xdr:nvSpPr>
      <xdr:spPr>
        <a:xfrm>
          <a:off x="403860" y="1402080"/>
          <a:ext cx="1013460" cy="701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Total</a:t>
          </a:r>
        </a:p>
        <a:p>
          <a:r>
            <a:rPr lang="en-IN" sz="12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Violation</a:t>
          </a:r>
        </a:p>
      </xdr:txBody>
    </xdr:sp>
    <xdr:clientData/>
  </xdr:twoCellAnchor>
  <xdr:twoCellAnchor>
    <xdr:from>
      <xdr:col>2</xdr:col>
      <xdr:colOff>22860</xdr:colOff>
      <xdr:row>7</xdr:row>
      <xdr:rowOff>7620</xdr:rowOff>
    </xdr:from>
    <xdr:to>
      <xdr:col>3</xdr:col>
      <xdr:colOff>403860</xdr:colOff>
      <xdr:row>12</xdr:row>
      <xdr:rowOff>60960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BF458CE5-B63D-4419-BF8B-6ABC6B39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572100</xdr:colOff>
      <xdr:row>8</xdr:row>
      <xdr:rowOff>0</xdr:rowOff>
    </xdr:from>
    <xdr:to>
      <xdr:col>5</xdr:col>
      <xdr:colOff>332220</xdr:colOff>
      <xdr:row>12</xdr:row>
      <xdr:rowOff>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A6126F1-A19F-48DD-B1BB-5FCDEA91545C}"/>
            </a:ext>
          </a:extLst>
        </xdr:cNvPr>
        <xdr:cNvSpPr txBox="1"/>
      </xdr:nvSpPr>
      <xdr:spPr>
        <a:xfrm>
          <a:off x="2583780" y="1402080"/>
          <a:ext cx="1101240" cy="701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2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Violation</a:t>
          </a:r>
        </a:p>
        <a:p>
          <a:r>
            <a:rPr lang="en-IN" sz="12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Resolution %</a:t>
          </a:r>
        </a:p>
      </xdr:txBody>
    </xdr:sp>
    <xdr:clientData/>
  </xdr:twoCellAnchor>
  <xdr:twoCellAnchor>
    <xdr:from>
      <xdr:col>6</xdr:col>
      <xdr:colOff>625440</xdr:colOff>
      <xdr:row>8</xdr:row>
      <xdr:rowOff>0</xdr:rowOff>
    </xdr:from>
    <xdr:to>
      <xdr:col>8</xdr:col>
      <xdr:colOff>335280</xdr:colOff>
      <xdr:row>12</xdr:row>
      <xdr:rowOff>45720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D612EBE-A4C2-4BE3-A898-1ECE1AA810D3}"/>
            </a:ext>
          </a:extLst>
        </xdr:cNvPr>
        <xdr:cNvSpPr txBox="1"/>
      </xdr:nvSpPr>
      <xdr:spPr>
        <a:xfrm>
          <a:off x="4648800" y="1402080"/>
          <a:ext cx="1050960" cy="746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2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Active </a:t>
          </a:r>
        </a:p>
        <a:p>
          <a:pPr algn="l"/>
          <a:r>
            <a:rPr lang="en-IN" sz="12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Violation %</a:t>
          </a:r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7E398E5-09D3-4FD7-920D-741FB2F98729}"/>
            </a:ext>
          </a:extLst>
        </xdr:cNvPr>
        <xdr:cNvSpPr txBox="1"/>
      </xdr:nvSpPr>
      <xdr:spPr>
        <a:xfrm>
          <a:off x="6705600" y="1577340"/>
          <a:ext cx="1341120" cy="525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2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Ignored </a:t>
          </a:r>
        </a:p>
        <a:p>
          <a:pPr algn="l"/>
          <a:r>
            <a:rPr lang="en-IN" sz="12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Violation %</a:t>
          </a:r>
        </a:p>
      </xdr:txBody>
    </xdr:sp>
    <xdr:clientData/>
  </xdr:twoCellAnchor>
  <xdr:twoCellAnchor>
    <xdr:from>
      <xdr:col>5</xdr:col>
      <xdr:colOff>205740</xdr:colOff>
      <xdr:row>6</xdr:row>
      <xdr:rowOff>167640</xdr:rowOff>
    </xdr:from>
    <xdr:to>
      <xdr:col>6</xdr:col>
      <xdr:colOff>518160</xdr:colOff>
      <xdr:row>12</xdr:row>
      <xdr:rowOff>60960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B5A65118-AEA6-4296-94E4-64EDB0117A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457200</xdr:colOff>
      <xdr:row>8</xdr:row>
      <xdr:rowOff>68580</xdr:rowOff>
    </xdr:from>
    <xdr:to>
      <xdr:col>6</xdr:col>
      <xdr:colOff>411480</xdr:colOff>
      <xdr:row>10</xdr:row>
      <xdr:rowOff>99060</xdr:rowOff>
    </xdr:to>
    <xdr:sp macro="" textlink="Pivot!C17">
      <xdr:nvSpPr>
        <xdr:cNvPr id="49" name="TextBox 48">
          <a:extLst>
            <a:ext uri="{FF2B5EF4-FFF2-40B4-BE49-F238E27FC236}">
              <a16:creationId xmlns:a16="http://schemas.microsoft.com/office/drawing/2014/main" id="{DC70188F-8332-48DE-B5B8-FBD16CC4DC4C}"/>
            </a:ext>
          </a:extLst>
        </xdr:cNvPr>
        <xdr:cNvSpPr txBox="1"/>
      </xdr:nvSpPr>
      <xdr:spPr>
        <a:xfrm>
          <a:off x="3810000" y="1470660"/>
          <a:ext cx="624840" cy="381000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B0C733D-6C68-42B4-8490-4A7148A77F40}" type="TxLink"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pPr algn="ctr"/>
            <a:t>45%</a:t>
          </a:fld>
          <a:endParaRPr lang="en-IN" sz="1200" b="1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8</xdr:col>
      <xdr:colOff>297180</xdr:colOff>
      <xdr:row>6</xdr:row>
      <xdr:rowOff>167640</xdr:rowOff>
    </xdr:from>
    <xdr:to>
      <xdr:col>9</xdr:col>
      <xdr:colOff>586740</xdr:colOff>
      <xdr:row>12</xdr:row>
      <xdr:rowOff>38100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E6A9E336-16AA-4A24-8484-2A4CC0BDD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312420</xdr:colOff>
      <xdr:row>7</xdr:row>
      <xdr:rowOff>22860</xdr:rowOff>
    </xdr:from>
    <xdr:to>
      <xdr:col>12</xdr:col>
      <xdr:colOff>563880</xdr:colOff>
      <xdr:row>12</xdr:row>
      <xdr:rowOff>45720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A4D87F7A-4699-48B5-88B1-416152BFB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434340</xdr:colOff>
      <xdr:row>8</xdr:row>
      <xdr:rowOff>114300</xdr:rowOff>
    </xdr:from>
    <xdr:to>
      <xdr:col>9</xdr:col>
      <xdr:colOff>487680</xdr:colOff>
      <xdr:row>10</xdr:row>
      <xdr:rowOff>68580</xdr:rowOff>
    </xdr:to>
    <xdr:sp macro="" textlink="Pivot!C16">
      <xdr:nvSpPr>
        <xdr:cNvPr id="2" name="TextBox 1">
          <a:extLst>
            <a:ext uri="{FF2B5EF4-FFF2-40B4-BE49-F238E27FC236}">
              <a16:creationId xmlns:a16="http://schemas.microsoft.com/office/drawing/2014/main" id="{CF885E4A-BE00-4C16-B727-DFF3A112D6BB}"/>
            </a:ext>
          </a:extLst>
        </xdr:cNvPr>
        <xdr:cNvSpPr txBox="1"/>
      </xdr:nvSpPr>
      <xdr:spPr>
        <a:xfrm>
          <a:off x="5798820" y="1516380"/>
          <a:ext cx="7239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6D4B019-D642-44E3-BFF1-6ACE06FF9E02}" type="TxLink"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pPr algn="ctr"/>
            <a:t>31%</a:t>
          </a:fld>
          <a:endParaRPr lang="en-IN" sz="1200" b="1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11</xdr:col>
      <xdr:colOff>533400</xdr:colOff>
      <xdr:row>8</xdr:row>
      <xdr:rowOff>99060</xdr:rowOff>
    </xdr:from>
    <xdr:to>
      <xdr:col>12</xdr:col>
      <xdr:colOff>373380</xdr:colOff>
      <xdr:row>10</xdr:row>
      <xdr:rowOff>121920</xdr:rowOff>
    </xdr:to>
    <xdr:sp macro="" textlink="Pivot!C18">
      <xdr:nvSpPr>
        <xdr:cNvPr id="18" name="TextBox 17">
          <a:extLst>
            <a:ext uri="{FF2B5EF4-FFF2-40B4-BE49-F238E27FC236}">
              <a16:creationId xmlns:a16="http://schemas.microsoft.com/office/drawing/2014/main" id="{565FF48B-4D76-499B-BFA8-7C53345E5485}"/>
            </a:ext>
          </a:extLst>
        </xdr:cNvPr>
        <xdr:cNvSpPr txBox="1"/>
      </xdr:nvSpPr>
      <xdr:spPr>
        <a:xfrm>
          <a:off x="7909560" y="1501140"/>
          <a:ext cx="51054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E5D2B07-6174-412A-998C-4255DDCE1D63}" type="TxLink"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pPr algn="ctr"/>
            <a:t>23%</a:t>
          </a:fld>
          <a:endParaRPr lang="en-IN" sz="1200" b="1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</xdr:col>
      <xdr:colOff>365760</xdr:colOff>
      <xdr:row>13</xdr:row>
      <xdr:rowOff>7620</xdr:rowOff>
    </xdr:from>
    <xdr:to>
      <xdr:col>4</xdr:col>
      <xdr:colOff>411480</xdr:colOff>
      <xdr:row>14</xdr:row>
      <xdr:rowOff>129540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BD30273-6B7F-4412-8273-197765C6FA5D}"/>
            </a:ext>
          </a:extLst>
        </xdr:cNvPr>
        <xdr:cNvSpPr txBox="1"/>
      </xdr:nvSpPr>
      <xdr:spPr>
        <a:xfrm>
          <a:off x="1036320" y="2286000"/>
          <a:ext cx="205740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Overview Summary</a:t>
          </a:r>
        </a:p>
      </xdr:txBody>
    </xdr:sp>
    <xdr:clientData/>
  </xdr:twoCellAnchor>
  <xdr:twoCellAnchor>
    <xdr:from>
      <xdr:col>1</xdr:col>
      <xdr:colOff>129540</xdr:colOff>
      <xdr:row>14</xdr:row>
      <xdr:rowOff>121920</xdr:rowOff>
    </xdr:from>
    <xdr:to>
      <xdr:col>2</xdr:col>
      <xdr:colOff>640080</xdr:colOff>
      <xdr:row>16</xdr:row>
      <xdr:rowOff>38100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8C40228-D2AD-4F72-8EAD-FB6F6BE8910F}"/>
            </a:ext>
          </a:extLst>
        </xdr:cNvPr>
        <xdr:cNvSpPr txBox="1"/>
      </xdr:nvSpPr>
      <xdr:spPr>
        <a:xfrm>
          <a:off x="800100" y="2575560"/>
          <a:ext cx="11811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Environment</a:t>
          </a:r>
        </a:p>
      </xdr:txBody>
    </xdr:sp>
    <xdr:clientData/>
  </xdr:twoCellAnchor>
  <xdr:twoCellAnchor editAs="oneCell">
    <xdr:from>
      <xdr:col>0</xdr:col>
      <xdr:colOff>358140</xdr:colOff>
      <xdr:row>21</xdr:row>
      <xdr:rowOff>160020</xdr:rowOff>
    </xdr:from>
    <xdr:to>
      <xdr:col>1</xdr:col>
      <xdr:colOff>175260</xdr:colOff>
      <xdr:row>24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14A2E61-BA4F-467B-A0F3-9D6B319DC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" y="3840480"/>
          <a:ext cx="487680" cy="518160"/>
        </a:xfrm>
        <a:prstGeom prst="rect">
          <a:avLst/>
        </a:prstGeom>
      </xdr:spPr>
    </xdr:pic>
    <xdr:clientData/>
  </xdr:twoCellAnchor>
  <xdr:twoCellAnchor editAs="oneCell">
    <xdr:from>
      <xdr:col>0</xdr:col>
      <xdr:colOff>350520</xdr:colOff>
      <xdr:row>18</xdr:row>
      <xdr:rowOff>76200</xdr:rowOff>
    </xdr:from>
    <xdr:to>
      <xdr:col>1</xdr:col>
      <xdr:colOff>167640</xdr:colOff>
      <xdr:row>21</xdr:row>
      <xdr:rowOff>15240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8CC5019-EC5E-4167-9E08-0C966AF25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520" y="3230880"/>
          <a:ext cx="487680" cy="46482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14</xdr:row>
      <xdr:rowOff>137160</xdr:rowOff>
    </xdr:from>
    <xdr:to>
      <xdr:col>1</xdr:col>
      <xdr:colOff>99060</xdr:colOff>
      <xdr:row>17</xdr:row>
      <xdr:rowOff>121920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927CFF0-5611-48A0-964F-0B600B37D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590800"/>
          <a:ext cx="388620" cy="510540"/>
        </a:xfrm>
        <a:prstGeom prst="rect">
          <a:avLst/>
        </a:prstGeom>
      </xdr:spPr>
    </xdr:pic>
    <xdr:clientData/>
  </xdr:twoCellAnchor>
  <xdr:twoCellAnchor>
    <xdr:from>
      <xdr:col>0</xdr:col>
      <xdr:colOff>487680</xdr:colOff>
      <xdr:row>17</xdr:row>
      <xdr:rowOff>167640</xdr:rowOff>
    </xdr:from>
    <xdr:to>
      <xdr:col>5</xdr:col>
      <xdr:colOff>320040</xdr:colOff>
      <xdr:row>17</xdr:row>
      <xdr:rowOff>167640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2278148B-FFB2-414B-9617-D01CA0278F07}"/>
            </a:ext>
          </a:extLst>
        </xdr:cNvPr>
        <xdr:cNvCxnSpPr/>
      </xdr:nvCxnSpPr>
      <xdr:spPr>
        <a:xfrm>
          <a:off x="487680" y="3147060"/>
          <a:ext cx="31851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518160</xdr:colOff>
      <xdr:row>21</xdr:row>
      <xdr:rowOff>30480</xdr:rowOff>
    </xdr:from>
    <xdr:to>
      <xdr:col>5</xdr:col>
      <xdr:colOff>327660</xdr:colOff>
      <xdr:row>21</xdr:row>
      <xdr:rowOff>38100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9877DA40-71DE-434A-BC9B-6890A6AA8BC2}"/>
            </a:ext>
          </a:extLst>
        </xdr:cNvPr>
        <xdr:cNvCxnSpPr/>
      </xdr:nvCxnSpPr>
      <xdr:spPr>
        <a:xfrm flipV="1">
          <a:off x="518160" y="3710940"/>
          <a:ext cx="316230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16</xdr:row>
      <xdr:rowOff>60960</xdr:rowOff>
    </xdr:from>
    <xdr:to>
      <xdr:col>4</xdr:col>
      <xdr:colOff>579120</xdr:colOff>
      <xdr:row>18</xdr:row>
      <xdr:rowOff>7620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8BE7B5E-07D8-4DDD-B66D-D892BF0E3E50}"/>
            </a:ext>
          </a:extLst>
        </xdr:cNvPr>
        <xdr:cNvSpPr txBox="1"/>
      </xdr:nvSpPr>
      <xdr:spPr>
        <a:xfrm>
          <a:off x="2438400" y="2865120"/>
          <a:ext cx="8229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Disabled</a:t>
          </a:r>
          <a:r>
            <a:rPr lang="en-IN" sz="12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:</a:t>
          </a:r>
        </a:p>
      </xdr:txBody>
    </xdr:sp>
    <xdr:clientData/>
  </xdr:twoCellAnchor>
  <xdr:twoCellAnchor>
    <xdr:from>
      <xdr:col>4</xdr:col>
      <xdr:colOff>426720</xdr:colOff>
      <xdr:row>16</xdr:row>
      <xdr:rowOff>68580</xdr:rowOff>
    </xdr:from>
    <xdr:to>
      <xdr:col>5</xdr:col>
      <xdr:colOff>350520</xdr:colOff>
      <xdr:row>18</xdr:row>
      <xdr:rowOff>0</xdr:rowOff>
    </xdr:to>
    <xdr:sp macro="" textlink="Pivot!B19">
      <xdr:nvSpPr>
        <xdr:cNvPr id="41" name="TextBox 40">
          <a:extLst>
            <a:ext uri="{FF2B5EF4-FFF2-40B4-BE49-F238E27FC236}">
              <a16:creationId xmlns:a16="http://schemas.microsoft.com/office/drawing/2014/main" id="{5AD89034-16AA-49E1-ACD5-E8CEADE17750}"/>
            </a:ext>
          </a:extLst>
        </xdr:cNvPr>
        <xdr:cNvSpPr txBox="1"/>
      </xdr:nvSpPr>
      <xdr:spPr>
        <a:xfrm>
          <a:off x="3108960" y="2872740"/>
          <a:ext cx="59436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EBD3EB5-BE41-49C3-B933-DB41FB8DBB29}" type="TxLink"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273</a:t>
          </a:fld>
          <a:endParaRPr lang="en-IN" sz="1200" b="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</xdr:col>
      <xdr:colOff>281940</xdr:colOff>
      <xdr:row>16</xdr:row>
      <xdr:rowOff>68580</xdr:rowOff>
    </xdr:from>
    <xdr:to>
      <xdr:col>2</xdr:col>
      <xdr:colOff>548640</xdr:colOff>
      <xdr:row>17</xdr:row>
      <xdr:rowOff>144780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5A5299B-20E1-4BA0-9A70-65B95E5ACABB}"/>
            </a:ext>
          </a:extLst>
        </xdr:cNvPr>
        <xdr:cNvSpPr txBox="1"/>
      </xdr:nvSpPr>
      <xdr:spPr>
        <a:xfrm>
          <a:off x="952500" y="2872740"/>
          <a:ext cx="93726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Managed</a:t>
          </a:r>
          <a:r>
            <a:rPr lang="en-IN" sz="12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:</a:t>
          </a:r>
        </a:p>
      </xdr:txBody>
    </xdr:sp>
    <xdr:clientData/>
  </xdr:twoCellAnchor>
  <xdr:twoCellAnchor>
    <xdr:from>
      <xdr:col>2</xdr:col>
      <xdr:colOff>403860</xdr:colOff>
      <xdr:row>16</xdr:row>
      <xdr:rowOff>83820</xdr:rowOff>
    </xdr:from>
    <xdr:to>
      <xdr:col>3</xdr:col>
      <xdr:colOff>403860</xdr:colOff>
      <xdr:row>18</xdr:row>
      <xdr:rowOff>7620</xdr:rowOff>
    </xdr:to>
    <xdr:sp macro="" textlink="Pivot!B20">
      <xdr:nvSpPr>
        <xdr:cNvPr id="47" name="TextBox 46">
          <a:extLst>
            <a:ext uri="{FF2B5EF4-FFF2-40B4-BE49-F238E27FC236}">
              <a16:creationId xmlns:a16="http://schemas.microsoft.com/office/drawing/2014/main" id="{63F6E43B-7ECB-440C-9843-59CB718A4F16}"/>
            </a:ext>
          </a:extLst>
        </xdr:cNvPr>
        <xdr:cNvSpPr txBox="1"/>
      </xdr:nvSpPr>
      <xdr:spPr>
        <a:xfrm>
          <a:off x="1744980" y="2887980"/>
          <a:ext cx="6705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A6247C5-D6BF-4012-B136-CD63BA77BC35}" type="TxLink"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1526</a:t>
          </a:fld>
          <a:endParaRPr lang="en-IN" sz="1200" b="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</xdr:col>
      <xdr:colOff>167640</xdr:colOff>
      <xdr:row>18</xdr:row>
      <xdr:rowOff>15240</xdr:rowOff>
    </xdr:from>
    <xdr:to>
      <xdr:col>2</xdr:col>
      <xdr:colOff>373380</xdr:colOff>
      <xdr:row>19</xdr:row>
      <xdr:rowOff>76200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B4D45560-2862-42C3-82EE-FF9FFFAA921B}"/>
            </a:ext>
          </a:extLst>
        </xdr:cNvPr>
        <xdr:cNvSpPr txBox="1"/>
      </xdr:nvSpPr>
      <xdr:spPr>
        <a:xfrm>
          <a:off x="838200" y="3169920"/>
          <a:ext cx="8763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Rules</a:t>
          </a:r>
          <a:endParaRPr lang="en-IN" sz="1200" b="1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</xdr:col>
      <xdr:colOff>373380</xdr:colOff>
      <xdr:row>19</xdr:row>
      <xdr:rowOff>121920</xdr:rowOff>
    </xdr:from>
    <xdr:to>
      <xdr:col>2</xdr:col>
      <xdr:colOff>495300</xdr:colOff>
      <xdr:row>21</xdr:row>
      <xdr:rowOff>22860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2E7EE42-AD02-4185-9113-1609309281A1}"/>
            </a:ext>
          </a:extLst>
        </xdr:cNvPr>
        <xdr:cNvSpPr txBox="1"/>
      </xdr:nvSpPr>
      <xdr:spPr>
        <a:xfrm>
          <a:off x="1043940" y="3451860"/>
          <a:ext cx="79248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Total</a:t>
          </a:r>
          <a:r>
            <a:rPr lang="en-IN" sz="12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: </a:t>
          </a:r>
        </a:p>
      </xdr:txBody>
    </xdr:sp>
    <xdr:clientData/>
  </xdr:twoCellAnchor>
  <xdr:twoCellAnchor>
    <xdr:from>
      <xdr:col>2</xdr:col>
      <xdr:colOff>259080</xdr:colOff>
      <xdr:row>19</xdr:row>
      <xdr:rowOff>121920</xdr:rowOff>
    </xdr:from>
    <xdr:to>
      <xdr:col>3</xdr:col>
      <xdr:colOff>220980</xdr:colOff>
      <xdr:row>21</xdr:row>
      <xdr:rowOff>38100</xdr:rowOff>
    </xdr:to>
    <xdr:sp macro="" textlink="Pivot!B15">
      <xdr:nvSpPr>
        <xdr:cNvPr id="52" name="TextBox 51">
          <a:extLst>
            <a:ext uri="{FF2B5EF4-FFF2-40B4-BE49-F238E27FC236}">
              <a16:creationId xmlns:a16="http://schemas.microsoft.com/office/drawing/2014/main" id="{853A6E75-FA7D-4B7C-A409-4F6EE0839FD0}"/>
            </a:ext>
          </a:extLst>
        </xdr:cNvPr>
        <xdr:cNvSpPr txBox="1"/>
      </xdr:nvSpPr>
      <xdr:spPr>
        <a:xfrm>
          <a:off x="1600200" y="3451860"/>
          <a:ext cx="63246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AE9016F-6D9B-429A-A900-3616B25FF27C}" type="TxLink"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1319</a:t>
          </a:fld>
          <a:endParaRPr lang="en-IN" sz="1200" b="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</xdr:col>
      <xdr:colOff>160020</xdr:colOff>
      <xdr:row>21</xdr:row>
      <xdr:rowOff>38100</xdr:rowOff>
    </xdr:from>
    <xdr:to>
      <xdr:col>2</xdr:col>
      <xdr:colOff>419100</xdr:colOff>
      <xdr:row>22</xdr:row>
      <xdr:rowOff>114300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4C444F5E-208D-447D-BD04-0039F7521E19}"/>
            </a:ext>
          </a:extLst>
        </xdr:cNvPr>
        <xdr:cNvSpPr txBox="1"/>
      </xdr:nvSpPr>
      <xdr:spPr>
        <a:xfrm>
          <a:off x="830580" y="3718560"/>
          <a:ext cx="92964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Violation</a:t>
          </a:r>
        </a:p>
      </xdr:txBody>
    </xdr:sp>
    <xdr:clientData/>
  </xdr:twoCellAnchor>
  <xdr:twoCellAnchor>
    <xdr:from>
      <xdr:col>1</xdr:col>
      <xdr:colOff>365760</xdr:colOff>
      <xdr:row>22</xdr:row>
      <xdr:rowOff>68580</xdr:rowOff>
    </xdr:from>
    <xdr:to>
      <xdr:col>3</xdr:col>
      <xdr:colOff>15240</xdr:colOff>
      <xdr:row>23</xdr:row>
      <xdr:rowOff>137160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B361D03-643D-40CB-A823-0ABA4A298C4A}"/>
            </a:ext>
          </a:extLst>
        </xdr:cNvPr>
        <xdr:cNvSpPr txBox="1"/>
      </xdr:nvSpPr>
      <xdr:spPr>
        <a:xfrm>
          <a:off x="1036320" y="3924300"/>
          <a:ext cx="99060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Violation</a:t>
          </a:r>
          <a:r>
            <a:rPr lang="en-IN" sz="1100"/>
            <a:t>  :</a:t>
          </a:r>
        </a:p>
      </xdr:txBody>
    </xdr:sp>
    <xdr:clientData/>
  </xdr:twoCellAnchor>
  <xdr:twoCellAnchor>
    <xdr:from>
      <xdr:col>1</xdr:col>
      <xdr:colOff>449580</xdr:colOff>
      <xdr:row>23</xdr:row>
      <xdr:rowOff>99060</xdr:rowOff>
    </xdr:from>
    <xdr:to>
      <xdr:col>2</xdr:col>
      <xdr:colOff>609600</xdr:colOff>
      <xdr:row>25</xdr:row>
      <xdr:rowOff>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A4A030A3-3DDE-4BDB-85DE-5EC85DC824BD}"/>
            </a:ext>
          </a:extLst>
        </xdr:cNvPr>
        <xdr:cNvSpPr txBox="1"/>
      </xdr:nvSpPr>
      <xdr:spPr>
        <a:xfrm>
          <a:off x="1120140" y="4130040"/>
          <a:ext cx="83058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Solved</a:t>
          </a:r>
          <a:r>
            <a:rPr lang="en-IN" sz="1100"/>
            <a:t>    :</a:t>
          </a:r>
        </a:p>
      </xdr:txBody>
    </xdr:sp>
    <xdr:clientData/>
  </xdr:twoCellAnchor>
  <xdr:twoCellAnchor>
    <xdr:from>
      <xdr:col>3</xdr:col>
      <xdr:colOff>381000</xdr:colOff>
      <xdr:row>22</xdr:row>
      <xdr:rowOff>83820</xdr:rowOff>
    </xdr:from>
    <xdr:to>
      <xdr:col>4</xdr:col>
      <xdr:colOff>632460</xdr:colOff>
      <xdr:row>23</xdr:row>
      <xdr:rowOff>114300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9BC888DC-E371-4291-AF0F-1736AC0C5808}"/>
            </a:ext>
          </a:extLst>
        </xdr:cNvPr>
        <xdr:cNvSpPr txBox="1"/>
      </xdr:nvSpPr>
      <xdr:spPr>
        <a:xfrm>
          <a:off x="2392680" y="3939540"/>
          <a:ext cx="9220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Active   :</a:t>
          </a:r>
        </a:p>
      </xdr:txBody>
    </xdr:sp>
    <xdr:clientData/>
  </xdr:twoCellAnchor>
  <xdr:twoCellAnchor>
    <xdr:from>
      <xdr:col>3</xdr:col>
      <xdr:colOff>365760</xdr:colOff>
      <xdr:row>23</xdr:row>
      <xdr:rowOff>106680</xdr:rowOff>
    </xdr:from>
    <xdr:to>
      <xdr:col>4</xdr:col>
      <xdr:colOff>419100</xdr:colOff>
      <xdr:row>25</xdr:row>
      <xdr:rowOff>7620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28132B2-9761-4432-80C9-C48C6BB0D4E0}"/>
            </a:ext>
          </a:extLst>
        </xdr:cNvPr>
        <xdr:cNvSpPr txBox="1"/>
      </xdr:nvSpPr>
      <xdr:spPr>
        <a:xfrm>
          <a:off x="2377440" y="4137660"/>
          <a:ext cx="72390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Ignored  :</a:t>
          </a:r>
        </a:p>
      </xdr:txBody>
    </xdr:sp>
    <xdr:clientData/>
  </xdr:twoCellAnchor>
  <xdr:twoCellAnchor>
    <xdr:from>
      <xdr:col>2</xdr:col>
      <xdr:colOff>441960</xdr:colOff>
      <xdr:row>22</xdr:row>
      <xdr:rowOff>99060</xdr:rowOff>
    </xdr:from>
    <xdr:to>
      <xdr:col>3</xdr:col>
      <xdr:colOff>403860</xdr:colOff>
      <xdr:row>24</xdr:row>
      <xdr:rowOff>0</xdr:rowOff>
    </xdr:to>
    <xdr:sp macro="" textlink="Pivot!B14">
      <xdr:nvSpPr>
        <xdr:cNvPr id="65" name="TextBox 64">
          <a:extLst>
            <a:ext uri="{FF2B5EF4-FFF2-40B4-BE49-F238E27FC236}">
              <a16:creationId xmlns:a16="http://schemas.microsoft.com/office/drawing/2014/main" id="{8463E808-22A8-44D5-A165-17D916087B43}"/>
            </a:ext>
          </a:extLst>
        </xdr:cNvPr>
        <xdr:cNvSpPr txBox="1"/>
      </xdr:nvSpPr>
      <xdr:spPr>
        <a:xfrm>
          <a:off x="1783080" y="3954780"/>
          <a:ext cx="63246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0B4CF19-F1DC-45B0-8467-319AB23FA25D}" type="TxLink"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2307</a:t>
          </a:fld>
          <a:endParaRPr lang="en-IN" sz="12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434340</xdr:colOff>
      <xdr:row>23</xdr:row>
      <xdr:rowOff>114300</xdr:rowOff>
    </xdr:from>
    <xdr:to>
      <xdr:col>3</xdr:col>
      <xdr:colOff>327660</xdr:colOff>
      <xdr:row>24</xdr:row>
      <xdr:rowOff>167640</xdr:rowOff>
    </xdr:to>
    <xdr:sp macro="" textlink="Pivot!B17">
      <xdr:nvSpPr>
        <xdr:cNvPr id="66" name="TextBox 65">
          <a:extLst>
            <a:ext uri="{FF2B5EF4-FFF2-40B4-BE49-F238E27FC236}">
              <a16:creationId xmlns:a16="http://schemas.microsoft.com/office/drawing/2014/main" id="{484675E8-9A88-4B5D-B75D-742D9A256145}"/>
            </a:ext>
          </a:extLst>
        </xdr:cNvPr>
        <xdr:cNvSpPr txBox="1"/>
      </xdr:nvSpPr>
      <xdr:spPr>
        <a:xfrm>
          <a:off x="1775460" y="4145280"/>
          <a:ext cx="56388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12B3D52-B6A0-48AE-AB2F-B2F711F67DCF}" type="TxLink"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1041</a:t>
          </a:fld>
          <a:endParaRPr lang="en-IN" sz="12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396240</xdr:colOff>
      <xdr:row>22</xdr:row>
      <xdr:rowOff>68580</xdr:rowOff>
    </xdr:from>
    <xdr:to>
      <xdr:col>5</xdr:col>
      <xdr:colOff>365760</xdr:colOff>
      <xdr:row>23</xdr:row>
      <xdr:rowOff>129540</xdr:rowOff>
    </xdr:to>
    <xdr:sp macro="" textlink="Pivot!B16">
      <xdr:nvSpPr>
        <xdr:cNvPr id="67" name="TextBox 66">
          <a:extLst>
            <a:ext uri="{FF2B5EF4-FFF2-40B4-BE49-F238E27FC236}">
              <a16:creationId xmlns:a16="http://schemas.microsoft.com/office/drawing/2014/main" id="{3A2670C1-2AEA-4845-9CA7-81C0ED627261}"/>
            </a:ext>
          </a:extLst>
        </xdr:cNvPr>
        <xdr:cNvSpPr txBox="1"/>
      </xdr:nvSpPr>
      <xdr:spPr>
        <a:xfrm>
          <a:off x="3078480" y="3924300"/>
          <a:ext cx="64008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3D09EEA-D6EA-40DE-AD7F-9E7DB5E59AF0}" type="TxLink"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720</a:t>
          </a:fld>
          <a:endParaRPr lang="en-IN" sz="12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419100</xdr:colOff>
      <xdr:row>23</xdr:row>
      <xdr:rowOff>83820</xdr:rowOff>
    </xdr:from>
    <xdr:to>
      <xdr:col>5</xdr:col>
      <xdr:colOff>358140</xdr:colOff>
      <xdr:row>24</xdr:row>
      <xdr:rowOff>167640</xdr:rowOff>
    </xdr:to>
    <xdr:sp macro="" textlink="Pivot!B18">
      <xdr:nvSpPr>
        <xdr:cNvPr id="68" name="TextBox 67">
          <a:extLst>
            <a:ext uri="{FF2B5EF4-FFF2-40B4-BE49-F238E27FC236}">
              <a16:creationId xmlns:a16="http://schemas.microsoft.com/office/drawing/2014/main" id="{AACB3433-1652-4124-860D-C001395BBB28}"/>
            </a:ext>
          </a:extLst>
        </xdr:cNvPr>
        <xdr:cNvSpPr txBox="1"/>
      </xdr:nvSpPr>
      <xdr:spPr>
        <a:xfrm>
          <a:off x="3101340" y="4114800"/>
          <a:ext cx="609600" cy="2590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6636819-560C-486D-8935-241030F4DCAD}" type="TxLink"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531</a:t>
          </a:fld>
          <a:endParaRPr lang="en-IN" sz="12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 editAs="oneCell">
    <xdr:from>
      <xdr:col>5</xdr:col>
      <xdr:colOff>495300</xdr:colOff>
      <xdr:row>14</xdr:row>
      <xdr:rowOff>160020</xdr:rowOff>
    </xdr:from>
    <xdr:to>
      <xdr:col>9</xdr:col>
      <xdr:colOff>175260</xdr:colOff>
      <xdr:row>23</xdr:row>
      <xdr:rowOff>68580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A0E85ED1-FCC1-4CB8-8D31-EBD0E3E38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2613660"/>
          <a:ext cx="2362200" cy="1485900"/>
        </a:xfrm>
        <a:prstGeom prst="rect">
          <a:avLst/>
        </a:prstGeom>
      </xdr:spPr>
    </xdr:pic>
    <xdr:clientData/>
  </xdr:twoCellAnchor>
  <xdr:twoCellAnchor>
    <xdr:from>
      <xdr:col>5</xdr:col>
      <xdr:colOff>556260</xdr:colOff>
      <xdr:row>13</xdr:row>
      <xdr:rowOff>15240</xdr:rowOff>
    </xdr:from>
    <xdr:to>
      <xdr:col>9</xdr:col>
      <xdr:colOff>160020</xdr:colOff>
      <xdr:row>14</xdr:row>
      <xdr:rowOff>160020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190178AB-63C8-4AF4-A314-5E46F8415629}"/>
            </a:ext>
          </a:extLst>
        </xdr:cNvPr>
        <xdr:cNvSpPr txBox="1"/>
      </xdr:nvSpPr>
      <xdr:spPr>
        <a:xfrm>
          <a:off x="3909060" y="2293620"/>
          <a:ext cx="2286000" cy="320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bg1">
                  <a:lumMod val="50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Follow Rules To</a:t>
          </a:r>
          <a:r>
            <a:rPr lang="en-IN" sz="1200" b="1" baseline="0">
              <a:solidFill>
                <a:schemeClr val="bg1">
                  <a:lumMod val="50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Avoid Violations</a:t>
          </a:r>
          <a:endParaRPr lang="en-IN" sz="1200" b="1">
            <a:solidFill>
              <a:schemeClr val="bg1">
                <a:lumMod val="50000"/>
              </a:schemeClr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6</xdr:col>
      <xdr:colOff>53340</xdr:colOff>
      <xdr:row>23</xdr:row>
      <xdr:rowOff>83820</xdr:rowOff>
    </xdr:from>
    <xdr:to>
      <xdr:col>8</xdr:col>
      <xdr:colOff>624840</xdr:colOff>
      <xdr:row>25</xdr:row>
      <xdr:rowOff>7620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A63BB9C8-97BB-4093-91FB-908325F3A65D}"/>
            </a:ext>
          </a:extLst>
        </xdr:cNvPr>
        <xdr:cNvSpPr txBox="1"/>
      </xdr:nvSpPr>
      <xdr:spPr>
        <a:xfrm>
          <a:off x="4076700" y="4114800"/>
          <a:ext cx="19126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STAY  SAFE</a:t>
          </a:r>
        </a:p>
      </xdr:txBody>
    </xdr:sp>
    <xdr:clientData/>
  </xdr:twoCellAnchor>
  <xdr:twoCellAnchor>
    <xdr:from>
      <xdr:col>9</xdr:col>
      <xdr:colOff>259080</xdr:colOff>
      <xdr:row>12</xdr:row>
      <xdr:rowOff>167640</xdr:rowOff>
    </xdr:from>
    <xdr:to>
      <xdr:col>12</xdr:col>
      <xdr:colOff>579120</xdr:colOff>
      <xdr:row>25</xdr:row>
      <xdr:rowOff>38100</xdr:rowOff>
    </xdr:to>
    <xdr:graphicFrame macro="">
      <xdr:nvGraphicFramePr>
        <xdr:cNvPr id="77" name="Chart 76">
          <a:extLst>
            <a:ext uri="{FF2B5EF4-FFF2-40B4-BE49-F238E27FC236}">
              <a16:creationId xmlns:a16="http://schemas.microsoft.com/office/drawing/2014/main" id="{6FF41DEF-0F26-416C-838A-C97574078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38100</xdr:colOff>
      <xdr:row>6</xdr:row>
      <xdr:rowOff>160020</xdr:rowOff>
    </xdr:from>
    <xdr:to>
      <xdr:col>18</xdr:col>
      <xdr:colOff>7620</xdr:colOff>
      <xdr:row>25</xdr:row>
      <xdr:rowOff>0</xdr:rowOff>
    </xdr:to>
    <xdr:graphicFrame macro="">
      <xdr:nvGraphicFramePr>
        <xdr:cNvPr id="78" name="Chart 77">
          <a:extLst>
            <a:ext uri="{FF2B5EF4-FFF2-40B4-BE49-F238E27FC236}">
              <a16:creationId xmlns:a16="http://schemas.microsoft.com/office/drawing/2014/main" id="{8D18F7E7-F836-4D5F-AAB8-0DCC4BE2A5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</xdr:col>
      <xdr:colOff>251460</xdr:colOff>
      <xdr:row>16</xdr:row>
      <xdr:rowOff>129540</xdr:rowOff>
    </xdr:from>
    <xdr:to>
      <xdr:col>16</xdr:col>
      <xdr:colOff>358140</xdr:colOff>
      <xdr:row>17</xdr:row>
      <xdr:rowOff>144780</xdr:rowOff>
    </xdr:to>
    <xdr:sp macro="" textlink="Pivot!F15">
      <xdr:nvSpPr>
        <xdr:cNvPr id="79" name="TextBox 78">
          <a:extLst>
            <a:ext uri="{FF2B5EF4-FFF2-40B4-BE49-F238E27FC236}">
              <a16:creationId xmlns:a16="http://schemas.microsoft.com/office/drawing/2014/main" id="{2DE1C920-3588-46F9-8D39-402E8BA5335C}"/>
            </a:ext>
          </a:extLst>
        </xdr:cNvPr>
        <xdr:cNvSpPr txBox="1"/>
      </xdr:nvSpPr>
      <xdr:spPr>
        <a:xfrm>
          <a:off x="10309860" y="2933700"/>
          <a:ext cx="77724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E08B880-A048-4B5A-AC47-257194650652}" type="TxLink"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Tokyo - 37</a:t>
          </a:fld>
          <a:endParaRPr lang="en-IN" sz="10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15</xdr:col>
      <xdr:colOff>259080</xdr:colOff>
      <xdr:row>17</xdr:row>
      <xdr:rowOff>152400</xdr:rowOff>
    </xdr:from>
    <xdr:to>
      <xdr:col>16</xdr:col>
      <xdr:colOff>609600</xdr:colOff>
      <xdr:row>18</xdr:row>
      <xdr:rowOff>167640</xdr:rowOff>
    </xdr:to>
    <xdr:sp macro="" textlink="Pivot!F16">
      <xdr:nvSpPr>
        <xdr:cNvPr id="80" name="TextBox 79">
          <a:extLst>
            <a:ext uri="{FF2B5EF4-FFF2-40B4-BE49-F238E27FC236}">
              <a16:creationId xmlns:a16="http://schemas.microsoft.com/office/drawing/2014/main" id="{E45E1073-DF07-46FA-AACA-6B55F692526B}"/>
            </a:ext>
          </a:extLst>
        </xdr:cNvPr>
        <xdr:cNvSpPr txBox="1"/>
      </xdr:nvSpPr>
      <xdr:spPr>
        <a:xfrm>
          <a:off x="10317480" y="3131820"/>
          <a:ext cx="102108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6E3587E-3584-41F4-94DE-659ED521D64D}" type="TxLink"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Singapore - 54</a:t>
          </a:fld>
          <a:endParaRPr lang="en-IN" sz="10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15</xdr:col>
      <xdr:colOff>274320</xdr:colOff>
      <xdr:row>19</xdr:row>
      <xdr:rowOff>0</xdr:rowOff>
    </xdr:from>
    <xdr:to>
      <xdr:col>16</xdr:col>
      <xdr:colOff>441960</xdr:colOff>
      <xdr:row>20</xdr:row>
      <xdr:rowOff>7620</xdr:rowOff>
    </xdr:to>
    <xdr:sp macro="" textlink="Pivot!F17">
      <xdr:nvSpPr>
        <xdr:cNvPr id="81" name="TextBox 80">
          <a:extLst>
            <a:ext uri="{FF2B5EF4-FFF2-40B4-BE49-F238E27FC236}">
              <a16:creationId xmlns:a16="http://schemas.microsoft.com/office/drawing/2014/main" id="{78E662F7-8B5B-4357-B4E9-D89309F7058E}"/>
            </a:ext>
          </a:extLst>
        </xdr:cNvPr>
        <xdr:cNvSpPr txBox="1"/>
      </xdr:nvSpPr>
      <xdr:spPr>
        <a:xfrm>
          <a:off x="10332720" y="3329940"/>
          <a:ext cx="838200" cy="1828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B842C24-06F7-4F3F-B68F-BDEDF06971B2}" type="TxLink"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Paris - 68</a:t>
          </a:fld>
          <a:endParaRPr lang="en-IN" sz="10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15</xdr:col>
      <xdr:colOff>274320</xdr:colOff>
      <xdr:row>20</xdr:row>
      <xdr:rowOff>22860</xdr:rowOff>
    </xdr:from>
    <xdr:to>
      <xdr:col>16</xdr:col>
      <xdr:colOff>617220</xdr:colOff>
      <xdr:row>21</xdr:row>
      <xdr:rowOff>68580</xdr:rowOff>
    </xdr:to>
    <xdr:sp macro="" textlink="Pivot!F18">
      <xdr:nvSpPr>
        <xdr:cNvPr id="82" name="TextBox 81">
          <a:extLst>
            <a:ext uri="{FF2B5EF4-FFF2-40B4-BE49-F238E27FC236}">
              <a16:creationId xmlns:a16="http://schemas.microsoft.com/office/drawing/2014/main" id="{DA8B93A8-DFE1-481D-A8B1-6DCAA3A9C5AB}"/>
            </a:ext>
          </a:extLst>
        </xdr:cNvPr>
        <xdr:cNvSpPr txBox="1"/>
      </xdr:nvSpPr>
      <xdr:spPr>
        <a:xfrm>
          <a:off x="10332720" y="3528060"/>
          <a:ext cx="101346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ECE8BC6-5B81-4E7D-BD3A-384E3C14C506}" type="TxLink"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Mumbai - 121</a:t>
          </a:fld>
          <a:endParaRPr lang="en-IN" sz="10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15</xdr:col>
      <xdr:colOff>289560</xdr:colOff>
      <xdr:row>23</xdr:row>
      <xdr:rowOff>99060</xdr:rowOff>
    </xdr:from>
    <xdr:to>
      <xdr:col>17</xdr:col>
      <xdr:colOff>7620</xdr:colOff>
      <xdr:row>24</xdr:row>
      <xdr:rowOff>137160</xdr:rowOff>
    </xdr:to>
    <xdr:sp macro="" textlink="Pivot!F21">
      <xdr:nvSpPr>
        <xdr:cNvPr id="83" name="TextBox 82">
          <a:extLst>
            <a:ext uri="{FF2B5EF4-FFF2-40B4-BE49-F238E27FC236}">
              <a16:creationId xmlns:a16="http://schemas.microsoft.com/office/drawing/2014/main" id="{672449AF-2358-45E5-93CC-59D43F110ADB}"/>
            </a:ext>
          </a:extLst>
        </xdr:cNvPr>
        <xdr:cNvSpPr txBox="1"/>
      </xdr:nvSpPr>
      <xdr:spPr>
        <a:xfrm>
          <a:off x="10347960" y="4130040"/>
          <a:ext cx="10591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8EE124B-262E-42AA-9981-7988499D3B10}" type="TxLink"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New York - 167</a:t>
          </a:fld>
          <a:endParaRPr lang="en-IN" sz="8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15</xdr:col>
      <xdr:colOff>281940</xdr:colOff>
      <xdr:row>21</xdr:row>
      <xdr:rowOff>60960</xdr:rowOff>
    </xdr:from>
    <xdr:to>
      <xdr:col>16</xdr:col>
      <xdr:colOff>624840</xdr:colOff>
      <xdr:row>22</xdr:row>
      <xdr:rowOff>60960</xdr:rowOff>
    </xdr:to>
    <xdr:sp macro="" textlink="Pivot!F19">
      <xdr:nvSpPr>
        <xdr:cNvPr id="84" name="TextBox 83">
          <a:extLst>
            <a:ext uri="{FF2B5EF4-FFF2-40B4-BE49-F238E27FC236}">
              <a16:creationId xmlns:a16="http://schemas.microsoft.com/office/drawing/2014/main" id="{F9108DC8-B5E9-498D-818A-1E70EE98712B}"/>
            </a:ext>
          </a:extLst>
        </xdr:cNvPr>
        <xdr:cNvSpPr txBox="1"/>
      </xdr:nvSpPr>
      <xdr:spPr>
        <a:xfrm>
          <a:off x="10340340" y="3741420"/>
          <a:ext cx="1013460" cy="175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181A545-2577-4DFB-A21E-4D06A11AB27B}" type="TxLink"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Sydney - 126</a:t>
          </a:fld>
          <a:endParaRPr lang="en-IN" sz="8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15</xdr:col>
      <xdr:colOff>289560</xdr:colOff>
      <xdr:row>22</xdr:row>
      <xdr:rowOff>76200</xdr:rowOff>
    </xdr:from>
    <xdr:to>
      <xdr:col>16</xdr:col>
      <xdr:colOff>647700</xdr:colOff>
      <xdr:row>23</xdr:row>
      <xdr:rowOff>106680</xdr:rowOff>
    </xdr:to>
    <xdr:sp macro="" textlink="Pivot!F20">
      <xdr:nvSpPr>
        <xdr:cNvPr id="85" name="TextBox 84">
          <a:extLst>
            <a:ext uri="{FF2B5EF4-FFF2-40B4-BE49-F238E27FC236}">
              <a16:creationId xmlns:a16="http://schemas.microsoft.com/office/drawing/2014/main" id="{9DB8E2C5-927F-4DA4-99BA-0E35149EDEF7}"/>
            </a:ext>
          </a:extLst>
        </xdr:cNvPr>
        <xdr:cNvSpPr txBox="1"/>
      </xdr:nvSpPr>
      <xdr:spPr>
        <a:xfrm>
          <a:off x="10347960" y="3931920"/>
          <a:ext cx="102870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AC03164-BF45-4D17-A666-DD68665DE3E5}" type="TxLink"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London - 147</a:t>
          </a:fld>
          <a:endParaRPr lang="en-IN" sz="10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 editAs="oneCell">
    <xdr:from>
      <xdr:col>17</xdr:col>
      <xdr:colOff>15240</xdr:colOff>
      <xdr:row>20</xdr:row>
      <xdr:rowOff>144780</xdr:rowOff>
    </xdr:from>
    <xdr:to>
      <xdr:col>17</xdr:col>
      <xdr:colOff>647700</xdr:colOff>
      <xdr:row>24</xdr:row>
      <xdr:rowOff>134534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81D1ABA8-F6FC-4D35-8F91-393CD408C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4760" y="3649980"/>
          <a:ext cx="632460" cy="690794"/>
        </a:xfrm>
        <a:prstGeom prst="rect">
          <a:avLst/>
        </a:prstGeom>
      </xdr:spPr>
    </xdr:pic>
    <xdr:clientData/>
  </xdr:twoCellAnchor>
  <xdr:twoCellAnchor>
    <xdr:from>
      <xdr:col>0</xdr:col>
      <xdr:colOff>335280</xdr:colOff>
      <xdr:row>25</xdr:row>
      <xdr:rowOff>121920</xdr:rowOff>
    </xdr:from>
    <xdr:to>
      <xdr:col>5</xdr:col>
      <xdr:colOff>411480</xdr:colOff>
      <xdr:row>37</xdr:row>
      <xdr:rowOff>164400</xdr:rowOff>
    </xdr:to>
    <xdr:graphicFrame macro="">
      <xdr:nvGraphicFramePr>
        <xdr:cNvPr id="88" name="Chart 87">
          <a:extLst>
            <a:ext uri="{FF2B5EF4-FFF2-40B4-BE49-F238E27FC236}">
              <a16:creationId xmlns:a16="http://schemas.microsoft.com/office/drawing/2014/main" id="{66AE964D-710C-453F-A666-F5E7E24302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502920</xdr:colOff>
      <xdr:row>25</xdr:row>
      <xdr:rowOff>144780</xdr:rowOff>
    </xdr:from>
    <xdr:to>
      <xdr:col>9</xdr:col>
      <xdr:colOff>182880</xdr:colOff>
      <xdr:row>38</xdr:row>
      <xdr:rowOff>0</xdr:rowOff>
    </xdr:to>
    <xdr:graphicFrame macro="">
      <xdr:nvGraphicFramePr>
        <xdr:cNvPr id="89" name="Chart 88">
          <a:extLst>
            <a:ext uri="{FF2B5EF4-FFF2-40B4-BE49-F238E27FC236}">
              <a16:creationId xmlns:a16="http://schemas.microsoft.com/office/drawing/2014/main" id="{9F66D2D2-5F08-46A8-B331-6D30FDCF22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281940</xdr:colOff>
      <xdr:row>25</xdr:row>
      <xdr:rowOff>167640</xdr:rowOff>
    </xdr:from>
    <xdr:to>
      <xdr:col>12</xdr:col>
      <xdr:colOff>632460</xdr:colOff>
      <xdr:row>38</xdr:row>
      <xdr:rowOff>15240</xdr:rowOff>
    </xdr:to>
    <xdr:graphicFrame macro="">
      <xdr:nvGraphicFramePr>
        <xdr:cNvPr id="90" name="Chart 89">
          <a:extLst>
            <a:ext uri="{FF2B5EF4-FFF2-40B4-BE49-F238E27FC236}">
              <a16:creationId xmlns:a16="http://schemas.microsoft.com/office/drawing/2014/main" id="{E3987A58-7FC5-43CB-82BC-5647B3B40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53340</xdr:colOff>
      <xdr:row>25</xdr:row>
      <xdr:rowOff>144780</xdr:rowOff>
    </xdr:from>
    <xdr:to>
      <xdr:col>18</xdr:col>
      <xdr:colOff>60960</xdr:colOff>
      <xdr:row>38</xdr:row>
      <xdr:rowOff>7620</xdr:rowOff>
    </xdr:to>
    <xdr:graphicFrame macro="">
      <xdr:nvGraphicFramePr>
        <xdr:cNvPr id="91" name="Chart 90">
          <a:extLst>
            <a:ext uri="{FF2B5EF4-FFF2-40B4-BE49-F238E27FC236}">
              <a16:creationId xmlns:a16="http://schemas.microsoft.com/office/drawing/2014/main" id="{A943E1FF-491D-4D20-8991-A2D843CE82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0.0873</cdr:x>
      <cdr:y>0.2541</cdr:y>
    </cdr:from>
    <cdr:to>
      <cdr:x>0.88189</cdr:x>
      <cdr:y>0.67213</cdr:y>
    </cdr:to>
    <cdr:sp macro="" textlink="">
      <cdr:nvSpPr>
        <cdr:cNvPr id="2" name="TextBox 40">
          <a:extLst xmlns:a="http://schemas.openxmlformats.org/drawingml/2006/main">
            <a:ext uri="{FF2B5EF4-FFF2-40B4-BE49-F238E27FC236}">
              <a16:creationId xmlns:a16="http://schemas.microsoft.com/office/drawing/2014/main" id="{AC407163-4ED4-496A-BB4A-9316DD6618AF}"/>
            </a:ext>
          </a:extLst>
        </cdr:cNvPr>
        <cdr:cNvSpPr txBox="1"/>
      </cdr:nvSpPr>
      <cdr:spPr>
        <a:xfrm xmlns:a="http://schemas.openxmlformats.org/drawingml/2006/main" rot="10800000" flipV="1">
          <a:off x="83820" y="236220"/>
          <a:ext cx="762900" cy="3886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b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58E30B5-1283-4721-B436-93304B506016}" type="TxLink">
            <a:rPr lang="en-US" sz="14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pPr algn="ctr"/>
            <a:t>2307</a:t>
          </a:fld>
          <a:endParaRPr lang="en-IN" sz="1600" b="1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0.14989</cdr:x>
      <cdr:y>0.36885</cdr:y>
    </cdr:from>
    <cdr:to>
      <cdr:x>1</cdr:x>
      <cdr:y>0.7459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080D185-B661-44E6-8AFA-C95E83C30AB5}"/>
            </a:ext>
          </a:extLst>
        </cdr:cNvPr>
        <cdr:cNvSpPr txBox="1"/>
      </cdr:nvSpPr>
      <cdr:spPr>
        <a:xfrm xmlns:a="http://schemas.openxmlformats.org/drawingml/2006/main">
          <a:off x="139620" y="342900"/>
          <a:ext cx="791880" cy="3505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0.14989</cdr:x>
      <cdr:y>0.36885</cdr:y>
    </cdr:from>
    <cdr:to>
      <cdr:x>1</cdr:x>
      <cdr:y>0.7459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71D4B6B-046B-4C04-8BBF-9C300CEF7FD2}"/>
            </a:ext>
          </a:extLst>
        </cdr:cNvPr>
        <cdr:cNvSpPr txBox="1"/>
      </cdr:nvSpPr>
      <cdr:spPr>
        <a:xfrm xmlns:a="http://schemas.openxmlformats.org/drawingml/2006/main">
          <a:off x="139620" y="342900"/>
          <a:ext cx="791880" cy="3505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0.48747</cdr:x>
      <cdr:y>0.54177</cdr:y>
    </cdr:from>
    <cdr:to>
      <cdr:x>0.70159</cdr:x>
      <cdr:y>0.60859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2093F6B-BDFA-4F7A-9B13-AFB379E6CA1E}"/>
            </a:ext>
          </a:extLst>
        </cdr:cNvPr>
        <cdr:cNvSpPr txBox="1"/>
      </cdr:nvSpPr>
      <cdr:spPr>
        <a:xfrm xmlns:a="http://schemas.openxmlformats.org/drawingml/2006/main">
          <a:off x="1630680" y="1729740"/>
          <a:ext cx="716280" cy="213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0.48292</cdr:x>
      <cdr:y>0.54893</cdr:y>
    </cdr:from>
    <cdr:to>
      <cdr:x>0.71526</cdr:x>
      <cdr:y>0.60859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12E1A86-1306-4975-BB86-8FE0C92F688F}"/>
            </a:ext>
          </a:extLst>
        </cdr:cNvPr>
        <cdr:cNvSpPr txBox="1"/>
      </cdr:nvSpPr>
      <cdr:spPr>
        <a:xfrm xmlns:a="http://schemas.openxmlformats.org/drawingml/2006/main">
          <a:off x="1615440" y="1752600"/>
          <a:ext cx="77724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usuryakar09@gmail.com" refreshedDate="45784.71224212963" createdVersion="7" refreshedVersion="7" minRefreshableVersion="3" recordCount="99" xr:uid="{6AB9952D-84ED-40AB-B93F-78980D5F01B3}">
  <cacheSource type="worksheet">
    <worksheetSource name="Table1"/>
  </cacheSource>
  <cacheFields count="14">
    <cacheField name="Device Name" numFmtId="0">
      <sharedItems/>
    </cacheField>
    <cacheField name="Compliance " numFmtId="0">
      <sharedItems count="4">
        <s v="Severe Violation"/>
        <s v="Compliant"/>
        <s v="Light Violation"/>
        <s v="Medium Violation"/>
      </sharedItems>
    </cacheField>
    <cacheField name="Violation Type" numFmtId="0">
      <sharedItems count="6">
        <s v="Illegal U-turn"/>
        <s v="Seatbelt Violation"/>
        <s v="Red Light Violation"/>
        <s v="Speeding"/>
        <s v="No License"/>
        <s v="No Helmet"/>
      </sharedItems>
    </cacheField>
    <cacheField name="Violation Date" numFmtId="14">
      <sharedItems containsSemiMixedTypes="0" containsNonDate="0" containsDate="1" containsString="0" minDate="2023-01-01T00:00:00" maxDate="2024-12-29T00:00:00"/>
    </cacheField>
    <cacheField name="City" numFmtId="0">
      <sharedItems count="7">
        <s v="New York"/>
        <s v="Tokyo"/>
        <s v="Paris"/>
        <s v="Sydney"/>
        <s v="Mumbai"/>
        <s v="London"/>
        <s v="Singapore"/>
      </sharedItems>
    </cacheField>
    <cacheField name="Total Rules" numFmtId="0">
      <sharedItems containsMixedTypes="1" containsNumber="1" containsInteger="1" minValue="10" maxValue="20" count="16">
        <n v="16"/>
        <s v="10 km/h Speed"/>
        <n v="15"/>
        <n v="18"/>
        <s v="25 km/h Speed"/>
        <n v="20"/>
        <n v="17"/>
        <n v="10"/>
        <s v="50 km/h Speed"/>
        <s v="75 km/h Speed"/>
        <n v="19"/>
        <n v="12"/>
        <n v="13"/>
        <n v="11"/>
        <s v="100 km/h Speed"/>
        <n v="14"/>
      </sharedItems>
    </cacheField>
    <cacheField name="Total Violations" numFmtId="0">
      <sharedItems containsSemiMixedTypes="0" containsString="0" containsNumber="1" minValue="0" maxValue="50"/>
    </cacheField>
    <cacheField name="Active Violations" numFmtId="0">
      <sharedItems containsSemiMixedTypes="0" containsString="0" containsNumber="1" containsInteger="1" minValue="1" maxValue="38"/>
    </cacheField>
    <cacheField name="Solved Violations" numFmtId="0">
      <sharedItems containsSemiMixedTypes="0" containsString="0" containsNumber="1" containsInteger="1" minValue="5" maxValue="15"/>
    </cacheField>
    <cacheField name="Ignored Violations" numFmtId="0">
      <sharedItems containsSemiMixedTypes="0" containsString="0" containsNumber="1" containsInteger="1" minValue="2" maxValue="13"/>
    </cacheField>
    <cacheField name="Solving Time" numFmtId="0">
      <sharedItems count="4">
        <s v="&lt;1 Week"/>
        <s v="&lt;12 Hours"/>
        <s v="&lt;1 Month"/>
        <s v="&lt;1 Day"/>
      </sharedItems>
    </cacheField>
    <cacheField name="Environment Managed" numFmtId="0">
      <sharedItems containsSemiMixedTypes="0" containsString="0" containsNumber="1" containsInteger="1" minValue="10" maxValue="20"/>
    </cacheField>
    <cacheField name="Environment Disabled" numFmtId="0">
      <sharedItems containsSemiMixedTypes="0" containsString="0" containsNumber="1" containsInteger="1" minValue="1" maxValue="5"/>
    </cacheField>
    <cacheField name="Year" numFmtId="0">
      <sharedItems containsSemiMixedTypes="0" containsString="0" containsNumber="1" containsInteger="1" minValue="2023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s v="Device_106"/>
    <x v="0"/>
    <x v="0"/>
    <d v="2023-05-01T00:00:00"/>
    <x v="0"/>
    <x v="0"/>
    <n v="50"/>
    <n v="28"/>
    <n v="13"/>
    <n v="6"/>
    <x v="0"/>
    <n v="14"/>
    <n v="4"/>
    <n v="2023"/>
  </r>
  <r>
    <s v="Device_107"/>
    <x v="1"/>
    <x v="1"/>
    <d v="2024-11-19T00:00:00"/>
    <x v="1"/>
    <x v="0"/>
    <n v="14"/>
    <n v="5"/>
    <n v="6"/>
    <n v="4"/>
    <x v="1"/>
    <n v="19"/>
    <n v="2"/>
    <n v="2024"/>
  </r>
  <r>
    <s v="Device_108"/>
    <x v="2"/>
    <x v="2"/>
    <d v="2024-11-05T00:00:00"/>
    <x v="2"/>
    <x v="0"/>
    <n v="10"/>
    <n v="9"/>
    <n v="9"/>
    <n v="9"/>
    <x v="0"/>
    <n v="15"/>
    <n v="1"/>
    <n v="2024"/>
  </r>
  <r>
    <s v="Device_109"/>
    <x v="3"/>
    <x v="3"/>
    <d v="2024-09-29T00:00:00"/>
    <x v="3"/>
    <x v="1"/>
    <n v="0"/>
    <n v="11"/>
    <n v="5"/>
    <n v="6"/>
    <x v="1"/>
    <n v="11"/>
    <n v="1"/>
    <n v="2024"/>
  </r>
  <r>
    <s v="Device_110"/>
    <x v="2"/>
    <x v="1"/>
    <d v="2024-09-07T00:00:00"/>
    <x v="4"/>
    <x v="2"/>
    <n v="10"/>
    <n v="9"/>
    <n v="12"/>
    <n v="4"/>
    <x v="2"/>
    <n v="12"/>
    <n v="1"/>
    <n v="2024"/>
  </r>
  <r>
    <s v="Device_111"/>
    <x v="0"/>
    <x v="4"/>
    <d v="2024-06-17T00:00:00"/>
    <x v="1"/>
    <x v="3"/>
    <n v="19"/>
    <n v="9"/>
    <n v="14"/>
    <n v="4"/>
    <x v="0"/>
    <n v="14"/>
    <n v="1"/>
    <n v="2024"/>
  </r>
  <r>
    <s v="Device_112"/>
    <x v="2"/>
    <x v="1"/>
    <d v="2023-04-02T00:00:00"/>
    <x v="0"/>
    <x v="0"/>
    <n v="10"/>
    <n v="9"/>
    <n v="6"/>
    <n v="7"/>
    <x v="1"/>
    <n v="17"/>
    <n v="1"/>
    <n v="2023"/>
  </r>
  <r>
    <s v="Device_113"/>
    <x v="0"/>
    <x v="3"/>
    <d v="2024-02-13T00:00:00"/>
    <x v="2"/>
    <x v="4"/>
    <n v="15"/>
    <n v="14"/>
    <n v="11"/>
    <n v="4"/>
    <x v="2"/>
    <n v="15"/>
    <n v="4"/>
    <n v="2024"/>
  </r>
  <r>
    <s v="Device_114"/>
    <x v="0"/>
    <x v="2"/>
    <d v="2023-06-27T00:00:00"/>
    <x v="3"/>
    <x v="3"/>
    <n v="14"/>
    <n v="1"/>
    <n v="13"/>
    <n v="2"/>
    <x v="2"/>
    <n v="11"/>
    <n v="2"/>
    <n v="2023"/>
  </r>
  <r>
    <s v="Device_115"/>
    <x v="0"/>
    <x v="2"/>
    <d v="2023-01-01T00:00:00"/>
    <x v="4"/>
    <x v="5"/>
    <n v="19"/>
    <n v="6"/>
    <n v="13"/>
    <n v="7"/>
    <x v="1"/>
    <n v="14"/>
    <n v="2"/>
    <n v="2023"/>
  </r>
  <r>
    <s v="Device_116"/>
    <x v="0"/>
    <x v="1"/>
    <d v="2024-01-22T00:00:00"/>
    <x v="3"/>
    <x v="5"/>
    <n v="14"/>
    <n v="9"/>
    <n v="15"/>
    <n v="3"/>
    <x v="0"/>
    <n v="19"/>
    <n v="1"/>
    <n v="2024"/>
  </r>
  <r>
    <s v="Device_117"/>
    <x v="0"/>
    <x v="1"/>
    <d v="2023-01-21T00:00:00"/>
    <x v="4"/>
    <x v="3"/>
    <n v="23"/>
    <n v="12"/>
    <n v="13"/>
    <n v="4"/>
    <x v="0"/>
    <n v="10"/>
    <n v="2"/>
    <n v="2023"/>
  </r>
  <r>
    <s v="Device_118"/>
    <x v="2"/>
    <x v="5"/>
    <d v="2024-11-22T00:00:00"/>
    <x v="0"/>
    <x v="3"/>
    <n v="10"/>
    <n v="9"/>
    <n v="15"/>
    <n v="5"/>
    <x v="1"/>
    <n v="16"/>
    <n v="2"/>
    <n v="2024"/>
  </r>
  <r>
    <s v="Device_119"/>
    <x v="2"/>
    <x v="1"/>
    <d v="2024-04-15T00:00:00"/>
    <x v="2"/>
    <x v="5"/>
    <n v="10"/>
    <n v="9"/>
    <n v="9"/>
    <n v="2"/>
    <x v="1"/>
    <n v="14"/>
    <n v="5"/>
    <n v="2024"/>
  </r>
  <r>
    <s v="Device_120"/>
    <x v="3"/>
    <x v="1"/>
    <d v="2023-10-18T00:00:00"/>
    <x v="1"/>
    <x v="6"/>
    <n v="10"/>
    <n v="9"/>
    <n v="5"/>
    <n v="2"/>
    <x v="3"/>
    <n v="19"/>
    <n v="3"/>
    <n v="2023"/>
  </r>
  <r>
    <s v="Device_121"/>
    <x v="1"/>
    <x v="2"/>
    <d v="2023-01-09T00:00:00"/>
    <x v="4"/>
    <x v="0"/>
    <n v="39"/>
    <n v="15"/>
    <n v="5"/>
    <n v="5"/>
    <x v="2"/>
    <n v="18"/>
    <n v="3"/>
    <n v="2023"/>
  </r>
  <r>
    <s v="Device_122"/>
    <x v="0"/>
    <x v="5"/>
    <d v="2023-12-05T00:00:00"/>
    <x v="3"/>
    <x v="7"/>
    <n v="35"/>
    <n v="9"/>
    <n v="13"/>
    <n v="2"/>
    <x v="3"/>
    <n v="11"/>
    <n v="5"/>
    <n v="2023"/>
  </r>
  <r>
    <s v="Device_123"/>
    <x v="3"/>
    <x v="5"/>
    <d v="2024-01-24T00:00:00"/>
    <x v="0"/>
    <x v="3"/>
    <n v="16"/>
    <n v="30"/>
    <n v="14"/>
    <n v="13"/>
    <x v="2"/>
    <n v="11"/>
    <n v="2"/>
    <n v="2024"/>
  </r>
  <r>
    <s v="Device_124"/>
    <x v="0"/>
    <x v="3"/>
    <d v="2024-09-17T00:00:00"/>
    <x v="5"/>
    <x v="8"/>
    <n v="20"/>
    <n v="38"/>
    <n v="5"/>
    <n v="6"/>
    <x v="0"/>
    <n v="11"/>
    <n v="5"/>
    <n v="2024"/>
  </r>
  <r>
    <s v="Device_125"/>
    <x v="0"/>
    <x v="0"/>
    <d v="2023-04-23T00:00:00"/>
    <x v="2"/>
    <x v="6"/>
    <n v="46"/>
    <n v="15"/>
    <n v="11"/>
    <n v="2"/>
    <x v="2"/>
    <n v="10"/>
    <n v="5"/>
    <n v="2023"/>
  </r>
  <r>
    <s v="Device_126"/>
    <x v="0"/>
    <x v="3"/>
    <d v="2024-02-18T00:00:00"/>
    <x v="3"/>
    <x v="9"/>
    <n v="50"/>
    <n v="28"/>
    <n v="8"/>
    <n v="3"/>
    <x v="0"/>
    <n v="15"/>
    <n v="4"/>
    <n v="2024"/>
  </r>
  <r>
    <s v="Device_127"/>
    <x v="3"/>
    <x v="4"/>
    <d v="2023-11-07T00:00:00"/>
    <x v="4"/>
    <x v="7"/>
    <n v="16"/>
    <n v="13"/>
    <n v="6"/>
    <n v="9"/>
    <x v="3"/>
    <n v="18"/>
    <n v="1"/>
    <n v="2023"/>
  </r>
  <r>
    <s v="Device_128"/>
    <x v="1"/>
    <x v="1"/>
    <d v="2023-10-10T00:00:00"/>
    <x v="2"/>
    <x v="2"/>
    <n v="10"/>
    <n v="13"/>
    <n v="9"/>
    <n v="7"/>
    <x v="2"/>
    <n v="19"/>
    <n v="4"/>
    <n v="2023"/>
  </r>
  <r>
    <s v="Device_129"/>
    <x v="2"/>
    <x v="4"/>
    <d v="2023-11-13T00:00:00"/>
    <x v="0"/>
    <x v="10"/>
    <n v="10"/>
    <n v="11"/>
    <n v="12"/>
    <n v="5"/>
    <x v="1"/>
    <n v="18"/>
    <n v="2"/>
    <n v="2023"/>
  </r>
  <r>
    <s v="Device_130"/>
    <x v="0"/>
    <x v="4"/>
    <d v="2024-07-07T00:00:00"/>
    <x v="3"/>
    <x v="11"/>
    <n v="13"/>
    <n v="11"/>
    <n v="14"/>
    <n v="8"/>
    <x v="0"/>
    <n v="13"/>
    <n v="1"/>
    <n v="2024"/>
  </r>
  <r>
    <s v="Device_131"/>
    <x v="3"/>
    <x v="5"/>
    <d v="2024-01-07T00:00:00"/>
    <x v="5"/>
    <x v="12"/>
    <n v="16"/>
    <n v="11"/>
    <n v="11"/>
    <n v="6"/>
    <x v="0"/>
    <n v="15"/>
    <n v="1"/>
    <n v="2024"/>
  </r>
  <r>
    <s v="Device_132"/>
    <x v="3"/>
    <x v="1"/>
    <d v="2023-12-27T00:00:00"/>
    <x v="4"/>
    <x v="6"/>
    <n v="16"/>
    <n v="4"/>
    <n v="6"/>
    <n v="2"/>
    <x v="1"/>
    <n v="17"/>
    <n v="4"/>
    <n v="2023"/>
  </r>
  <r>
    <s v="Device_133"/>
    <x v="2"/>
    <x v="2"/>
    <d v="2024-04-08T00:00:00"/>
    <x v="0"/>
    <x v="6"/>
    <n v="10"/>
    <n v="11"/>
    <n v="9"/>
    <n v="4"/>
    <x v="1"/>
    <n v="15"/>
    <n v="1"/>
    <n v="2024"/>
  </r>
  <r>
    <s v="Device_134"/>
    <x v="1"/>
    <x v="1"/>
    <d v="2023-07-02T00:00:00"/>
    <x v="6"/>
    <x v="13"/>
    <n v="18"/>
    <n v="7"/>
    <n v="9"/>
    <n v="7"/>
    <x v="0"/>
    <n v="16"/>
    <n v="5"/>
    <n v="2023"/>
  </r>
  <r>
    <s v="Device_135"/>
    <x v="0"/>
    <x v="5"/>
    <d v="2023-09-19T00:00:00"/>
    <x v="3"/>
    <x v="2"/>
    <n v="42"/>
    <n v="2"/>
    <n v="9"/>
    <n v="4"/>
    <x v="2"/>
    <n v="12"/>
    <n v="5"/>
    <n v="2023"/>
  </r>
  <r>
    <s v="Device_136"/>
    <x v="3"/>
    <x v="2"/>
    <d v="2024-07-02T00:00:00"/>
    <x v="5"/>
    <x v="2"/>
    <n v="16"/>
    <n v="32"/>
    <n v="11"/>
    <n v="5"/>
    <x v="0"/>
    <n v="19"/>
    <n v="2"/>
    <n v="2024"/>
  </r>
  <r>
    <s v="Device_137"/>
    <x v="0"/>
    <x v="4"/>
    <d v="2023-08-10T00:00:00"/>
    <x v="4"/>
    <x v="12"/>
    <n v="17"/>
    <n v="6"/>
    <n v="14"/>
    <n v="4"/>
    <x v="3"/>
    <n v="18"/>
    <n v="3"/>
    <n v="2023"/>
  </r>
  <r>
    <s v="Device_138"/>
    <x v="1"/>
    <x v="1"/>
    <d v="2024-06-13T00:00:00"/>
    <x v="0"/>
    <x v="13"/>
    <n v="18"/>
    <n v="11"/>
    <n v="6"/>
    <n v="6"/>
    <x v="1"/>
    <n v="15"/>
    <n v="1"/>
    <n v="2024"/>
  </r>
  <r>
    <s v="Device_139"/>
    <x v="2"/>
    <x v="3"/>
    <d v="2024-11-23T00:00:00"/>
    <x v="6"/>
    <x v="14"/>
    <n v="50"/>
    <n v="11"/>
    <n v="11"/>
    <n v="3"/>
    <x v="2"/>
    <n v="13"/>
    <n v="4"/>
    <n v="2024"/>
  </r>
  <r>
    <s v="Device_140"/>
    <x v="0"/>
    <x v="0"/>
    <d v="2023-05-27T00:00:00"/>
    <x v="5"/>
    <x v="3"/>
    <n v="41"/>
    <n v="11"/>
    <n v="12"/>
    <n v="4"/>
    <x v="0"/>
    <n v="12"/>
    <n v="3"/>
    <n v="2023"/>
  </r>
  <r>
    <s v="Device_141"/>
    <x v="3"/>
    <x v="5"/>
    <d v="2023-02-21T00:00:00"/>
    <x v="3"/>
    <x v="15"/>
    <n v="16"/>
    <n v="9"/>
    <n v="8"/>
    <n v="3"/>
    <x v="1"/>
    <n v="11"/>
    <n v="4"/>
    <n v="2023"/>
  </r>
  <r>
    <s v="Device_142"/>
    <x v="0"/>
    <x v="2"/>
    <d v="2024-04-14T00:00:00"/>
    <x v="4"/>
    <x v="6"/>
    <n v="15"/>
    <n v="11"/>
    <n v="9"/>
    <n v="5"/>
    <x v="2"/>
    <n v="17"/>
    <n v="2"/>
    <n v="2024"/>
  </r>
  <r>
    <s v="Device_143"/>
    <x v="0"/>
    <x v="1"/>
    <d v="2023-09-10T00:00:00"/>
    <x v="0"/>
    <x v="13"/>
    <n v="23"/>
    <n v="11"/>
    <n v="5"/>
    <n v="6"/>
    <x v="1"/>
    <n v="14"/>
    <n v="5"/>
    <n v="2023"/>
  </r>
  <r>
    <s v="Device_144"/>
    <x v="3"/>
    <x v="3"/>
    <d v="2023-06-12T00:00:00"/>
    <x v="3"/>
    <x v="1"/>
    <n v="0"/>
    <n v="7"/>
    <n v="7"/>
    <n v="3"/>
    <x v="0"/>
    <n v="16"/>
    <n v="1"/>
    <n v="2023"/>
  </r>
  <r>
    <s v="Device_145"/>
    <x v="2"/>
    <x v="4"/>
    <d v="2024-12-07T00:00:00"/>
    <x v="5"/>
    <x v="12"/>
    <n v="14"/>
    <n v="7"/>
    <n v="13"/>
    <n v="4"/>
    <x v="3"/>
    <n v="20"/>
    <n v="2"/>
    <n v="2024"/>
  </r>
  <r>
    <s v="Device_146"/>
    <x v="0"/>
    <x v="4"/>
    <d v="2023-03-10T00:00:00"/>
    <x v="6"/>
    <x v="0"/>
    <n v="12"/>
    <n v="7"/>
    <n v="10"/>
    <n v="7"/>
    <x v="1"/>
    <n v="18"/>
    <n v="1"/>
    <n v="2023"/>
  </r>
  <r>
    <s v="Device_147"/>
    <x v="3"/>
    <x v="5"/>
    <d v="2024-05-14T00:00:00"/>
    <x v="4"/>
    <x v="10"/>
    <n v="16"/>
    <n v="17"/>
    <n v="12"/>
    <n v="5"/>
    <x v="3"/>
    <n v="16"/>
    <n v="4"/>
    <n v="2024"/>
  </r>
  <r>
    <s v="Device_148"/>
    <x v="2"/>
    <x v="1"/>
    <d v="2024-07-18T00:00:00"/>
    <x v="0"/>
    <x v="13"/>
    <n v="23"/>
    <n v="7"/>
    <n v="7"/>
    <n v="8"/>
    <x v="0"/>
    <n v="17"/>
    <n v="2"/>
    <n v="2024"/>
  </r>
  <r>
    <s v="Device_149"/>
    <x v="1"/>
    <x v="0"/>
    <d v="2023-12-23T00:00:00"/>
    <x v="5"/>
    <x v="6"/>
    <n v="18"/>
    <n v="7"/>
    <n v="10"/>
    <n v="6"/>
    <x v="1"/>
    <n v="19"/>
    <n v="1"/>
    <n v="2023"/>
  </r>
  <r>
    <s v="Device_150"/>
    <x v="0"/>
    <x v="3"/>
    <d v="2023-08-29T00:00:00"/>
    <x v="6"/>
    <x v="4"/>
    <n v="15"/>
    <n v="7"/>
    <n v="13"/>
    <n v="4"/>
    <x v="2"/>
    <n v="11"/>
    <n v="2"/>
    <n v="2023"/>
  </r>
  <r>
    <s v="Device_151"/>
    <x v="0"/>
    <x v="2"/>
    <d v="2023-10-13T00:00:00"/>
    <x v="3"/>
    <x v="12"/>
    <n v="23"/>
    <n v="7"/>
    <n v="9"/>
    <n v="5"/>
    <x v="0"/>
    <n v="15"/>
    <n v="5"/>
    <n v="2023"/>
  </r>
  <r>
    <s v="Device_152"/>
    <x v="3"/>
    <x v="4"/>
    <d v="2024-11-12T00:00:00"/>
    <x v="4"/>
    <x v="11"/>
    <n v="16"/>
    <n v="9"/>
    <n v="6"/>
    <n v="2"/>
    <x v="0"/>
    <n v="14"/>
    <n v="3"/>
    <n v="2024"/>
  </r>
  <r>
    <s v="Device_153"/>
    <x v="2"/>
    <x v="1"/>
    <d v="2023-01-20T00:00:00"/>
    <x v="5"/>
    <x v="10"/>
    <n v="23"/>
    <n v="7"/>
    <n v="11"/>
    <n v="6"/>
    <x v="2"/>
    <n v="13"/>
    <n v="5"/>
    <n v="2023"/>
  </r>
  <r>
    <s v="Device_154"/>
    <x v="0"/>
    <x v="5"/>
    <d v="2024-04-11T00:00:00"/>
    <x v="0"/>
    <x v="0"/>
    <n v="40"/>
    <n v="7"/>
    <n v="12"/>
    <n v="4"/>
    <x v="0"/>
    <n v="12"/>
    <n v="4"/>
    <n v="2024"/>
  </r>
  <r>
    <s v="Device_155"/>
    <x v="2"/>
    <x v="2"/>
    <d v="2023-07-22T00:00:00"/>
    <x v="6"/>
    <x v="6"/>
    <n v="23"/>
    <n v="7"/>
    <n v="15"/>
    <n v="5"/>
    <x v="3"/>
    <n v="19"/>
    <n v="3"/>
    <n v="2023"/>
  </r>
  <r>
    <s v="Device_156"/>
    <x v="0"/>
    <x v="3"/>
    <d v="2023-03-18T00:00:00"/>
    <x v="3"/>
    <x v="8"/>
    <n v="25"/>
    <n v="7"/>
    <n v="11"/>
    <n v="5"/>
    <x v="1"/>
    <n v="18"/>
    <n v="4"/>
    <n v="2023"/>
  </r>
  <r>
    <s v="Device_157"/>
    <x v="2"/>
    <x v="0"/>
    <d v="2024-02-26T00:00:00"/>
    <x v="4"/>
    <x v="10"/>
    <n v="23"/>
    <n v="8"/>
    <n v="15"/>
    <n v="6"/>
    <x v="2"/>
    <n v="16"/>
    <n v="1"/>
    <n v="2024"/>
  </r>
  <r>
    <s v="Device_158"/>
    <x v="3"/>
    <x v="4"/>
    <d v="2024-12-17T00:00:00"/>
    <x v="0"/>
    <x v="15"/>
    <n v="15"/>
    <n v="7"/>
    <n v="7"/>
    <n v="5"/>
    <x v="3"/>
    <n v="15"/>
    <n v="3"/>
    <n v="2024"/>
  </r>
  <r>
    <s v="Device_159"/>
    <x v="0"/>
    <x v="5"/>
    <d v="2023-05-10T00:00:00"/>
    <x v="5"/>
    <x v="13"/>
    <n v="23"/>
    <n v="7"/>
    <n v="6"/>
    <n v="3"/>
    <x v="0"/>
    <n v="17"/>
    <n v="2"/>
    <n v="2023"/>
  </r>
  <r>
    <s v="Device_160"/>
    <x v="0"/>
    <x v="2"/>
    <d v="2024-09-24T00:00:00"/>
    <x v="6"/>
    <x v="0"/>
    <n v="36"/>
    <n v="7"/>
    <n v="9"/>
    <n v="7"/>
    <x v="1"/>
    <n v="13"/>
    <n v="5"/>
    <n v="2024"/>
  </r>
  <r>
    <s v="Device_161"/>
    <x v="1"/>
    <x v="1"/>
    <d v="2023-02-14T00:00:00"/>
    <x v="3"/>
    <x v="12"/>
    <n v="18"/>
    <n v="7"/>
    <n v="8"/>
    <n v="6"/>
    <x v="2"/>
    <n v="19"/>
    <n v="4"/>
    <n v="2023"/>
  </r>
  <r>
    <s v="Device_162"/>
    <x v="3"/>
    <x v="3"/>
    <d v="2024-12-28T00:00:00"/>
    <x v="4"/>
    <x v="9"/>
    <n v="40"/>
    <n v="7"/>
    <n v="10"/>
    <n v="5"/>
    <x v="3"/>
    <n v="14"/>
    <n v="3"/>
    <n v="2024"/>
  </r>
  <r>
    <s v="Device_163"/>
    <x v="2"/>
    <x v="4"/>
    <d v="2024-06-12T00:00:00"/>
    <x v="6"/>
    <x v="2"/>
    <n v="23"/>
    <n v="2"/>
    <n v="12"/>
    <n v="8"/>
    <x v="0"/>
    <n v="12"/>
    <n v="5"/>
    <n v="2024"/>
  </r>
  <r>
    <s v="Device_164"/>
    <x v="0"/>
    <x v="5"/>
    <d v="2023-07-10T00:00:00"/>
    <x v="0"/>
    <x v="3"/>
    <n v="41"/>
    <n v="2"/>
    <n v="13"/>
    <n v="4"/>
    <x v="3"/>
    <n v="16"/>
    <n v="2"/>
    <n v="2023"/>
  </r>
  <r>
    <s v="Device_165"/>
    <x v="0"/>
    <x v="2"/>
    <d v="2023-11-22T00:00:00"/>
    <x v="5"/>
    <x v="10"/>
    <n v="23"/>
    <n v="4"/>
    <n v="14"/>
    <n v="5"/>
    <x v="2"/>
    <n v="17"/>
    <n v="3"/>
    <n v="2023"/>
  </r>
  <r>
    <s v="Device_166"/>
    <x v="3"/>
    <x v="1"/>
    <d v="2023-01-24T00:00:00"/>
    <x v="3"/>
    <x v="3"/>
    <n v="20"/>
    <n v="2"/>
    <n v="9"/>
    <n v="4"/>
    <x v="0"/>
    <n v="14"/>
    <n v="2"/>
    <n v="2023"/>
  </r>
  <r>
    <s v="Device_167"/>
    <x v="0"/>
    <x v="0"/>
    <d v="2023-04-09T00:00:00"/>
    <x v="5"/>
    <x v="11"/>
    <n v="46"/>
    <n v="1"/>
    <n v="15"/>
    <n v="6"/>
    <x v="1"/>
    <n v="16"/>
    <n v="4"/>
    <n v="2023"/>
  </r>
  <r>
    <s v="Device_168"/>
    <x v="2"/>
    <x v="4"/>
    <d v="2023-11-22T00:00:00"/>
    <x v="0"/>
    <x v="0"/>
    <n v="13"/>
    <n v="2"/>
    <n v="10"/>
    <n v="8"/>
    <x v="2"/>
    <n v="19"/>
    <n v="1"/>
    <n v="2023"/>
  </r>
  <r>
    <s v="Device_169"/>
    <x v="0"/>
    <x v="5"/>
    <d v="2023-10-23T00:00:00"/>
    <x v="6"/>
    <x v="13"/>
    <n v="23"/>
    <n v="2"/>
    <n v="7"/>
    <n v="5"/>
    <x v="3"/>
    <n v="11"/>
    <n v="3"/>
    <n v="2023"/>
  </r>
  <r>
    <s v="Device_170"/>
    <x v="1"/>
    <x v="3"/>
    <d v="2023-02-25T00:00:00"/>
    <x v="3"/>
    <x v="14"/>
    <n v="50"/>
    <n v="3"/>
    <n v="9"/>
    <n v="3"/>
    <x v="0"/>
    <n v="15"/>
    <n v="2"/>
    <n v="2023"/>
  </r>
  <r>
    <s v="Device_171"/>
    <x v="0"/>
    <x v="2"/>
    <d v="2024-07-08T00:00:00"/>
    <x v="1"/>
    <x v="10"/>
    <n v="15"/>
    <n v="2"/>
    <n v="12"/>
    <n v="7"/>
    <x v="1"/>
    <n v="17"/>
    <n v="5"/>
    <n v="2024"/>
  </r>
  <r>
    <s v="Device_172"/>
    <x v="3"/>
    <x v="1"/>
    <d v="2023-05-10T00:00:00"/>
    <x v="5"/>
    <x v="15"/>
    <n v="20"/>
    <n v="2"/>
    <n v="11"/>
    <n v="6"/>
    <x v="3"/>
    <n v="12"/>
    <n v="1"/>
    <n v="2023"/>
  </r>
  <r>
    <s v="Device_173"/>
    <x v="0"/>
    <x v="0"/>
    <d v="2023-09-09T00:00:00"/>
    <x v="0"/>
    <x v="3"/>
    <n v="23"/>
    <n v="2"/>
    <n v="8"/>
    <n v="7"/>
    <x v="2"/>
    <n v="13"/>
    <n v="4"/>
    <n v="2023"/>
  </r>
  <r>
    <s v="Device_174"/>
    <x v="1"/>
    <x v="4"/>
    <d v="2024-03-12T00:00:00"/>
    <x v="1"/>
    <x v="2"/>
    <n v="18"/>
    <n v="2"/>
    <n v="10"/>
    <n v="5"/>
    <x v="0"/>
    <n v="18"/>
    <n v="3"/>
    <n v="2024"/>
  </r>
  <r>
    <s v="Device_175"/>
    <x v="0"/>
    <x v="2"/>
    <d v="2023-12-03T00:00:00"/>
    <x v="6"/>
    <x v="6"/>
    <n v="44"/>
    <n v="2"/>
    <n v="13"/>
    <n v="5"/>
    <x v="3"/>
    <n v="20"/>
    <n v="2"/>
    <n v="2023"/>
  </r>
  <r>
    <s v="Device_176"/>
    <x v="2"/>
    <x v="3"/>
    <d v="2024-03-19T00:00:00"/>
    <x v="3"/>
    <x v="1"/>
    <n v="0"/>
    <n v="2"/>
    <n v="8"/>
    <n v="6"/>
    <x v="1"/>
    <n v="12"/>
    <n v="2"/>
    <n v="2024"/>
  </r>
  <r>
    <s v="Device_177"/>
    <x v="0"/>
    <x v="2"/>
    <d v="2023-07-11T00:00:00"/>
    <x v="5"/>
    <x v="2"/>
    <n v="38"/>
    <n v="5"/>
    <n v="10"/>
    <n v="4"/>
    <x v="2"/>
    <n v="18"/>
    <n v="3"/>
    <n v="2023"/>
  </r>
  <r>
    <s v="Device_178"/>
    <x v="3"/>
    <x v="4"/>
    <d v="2024-11-21T00:00:00"/>
    <x v="3"/>
    <x v="3"/>
    <n v="20"/>
    <n v="2"/>
    <n v="13"/>
    <n v="5"/>
    <x v="3"/>
    <n v="17"/>
    <n v="1"/>
    <n v="2024"/>
  </r>
  <r>
    <s v="Device_179"/>
    <x v="1"/>
    <x v="5"/>
    <d v="2023-12-22T00:00:00"/>
    <x v="5"/>
    <x v="10"/>
    <n v="18"/>
    <n v="1"/>
    <n v="12"/>
    <n v="6"/>
    <x v="0"/>
    <n v="15"/>
    <n v="4"/>
    <n v="2023"/>
  </r>
  <r>
    <s v="Device_180"/>
    <x v="2"/>
    <x v="0"/>
    <d v="2023-01-16T00:00:00"/>
    <x v="0"/>
    <x v="11"/>
    <n v="23"/>
    <n v="2"/>
    <n v="15"/>
    <n v="4"/>
    <x v="0"/>
    <n v="14"/>
    <n v="2"/>
    <n v="2023"/>
  </r>
  <r>
    <s v="Device_181"/>
    <x v="0"/>
    <x v="1"/>
    <d v="2024-07-14T00:00:00"/>
    <x v="6"/>
    <x v="0"/>
    <n v="14"/>
    <n v="2"/>
    <n v="11"/>
    <n v="8"/>
    <x v="1"/>
    <n v="19"/>
    <n v="3"/>
    <n v="2024"/>
  </r>
  <r>
    <s v="Device_182"/>
    <x v="0"/>
    <x v="3"/>
    <d v="2023-11-23T00:00:00"/>
    <x v="1"/>
    <x v="4"/>
    <n v="7.5"/>
    <n v="2"/>
    <n v="14"/>
    <n v="7"/>
    <x v="3"/>
    <n v="16"/>
    <n v="5"/>
    <n v="2023"/>
  </r>
  <r>
    <s v="Device_183"/>
    <x v="3"/>
    <x v="4"/>
    <d v="2023-06-17T00:00:00"/>
    <x v="5"/>
    <x v="6"/>
    <n v="10"/>
    <n v="3"/>
    <n v="8"/>
    <n v="5"/>
    <x v="2"/>
    <n v="13"/>
    <n v="2"/>
    <n v="2023"/>
  </r>
  <r>
    <s v="Device_184"/>
    <x v="1"/>
    <x v="2"/>
    <d v="2024-10-22T00:00:00"/>
    <x v="0"/>
    <x v="10"/>
    <n v="18"/>
    <n v="2"/>
    <n v="12"/>
    <n v="9"/>
    <x v="0"/>
    <n v="20"/>
    <n v="1"/>
    <n v="2024"/>
  </r>
  <r>
    <s v="Device_185"/>
    <x v="0"/>
    <x v="5"/>
    <d v="2023-05-25T00:00:00"/>
    <x v="2"/>
    <x v="3"/>
    <n v="46"/>
    <n v="2"/>
    <n v="11"/>
    <n v="6"/>
    <x v="3"/>
    <n v="17"/>
    <n v="4"/>
    <n v="2023"/>
  </r>
  <r>
    <s v="Device_186"/>
    <x v="2"/>
    <x v="3"/>
    <d v="2023-03-19T00:00:00"/>
    <x v="3"/>
    <x v="8"/>
    <n v="25"/>
    <n v="3"/>
    <n v="8"/>
    <n v="6"/>
    <x v="1"/>
    <n v="12"/>
    <n v="2"/>
    <n v="2023"/>
  </r>
  <r>
    <s v="Device_187"/>
    <x v="0"/>
    <x v="2"/>
    <d v="2023-07-11T00:00:00"/>
    <x v="1"/>
    <x v="2"/>
    <n v="38"/>
    <n v="2"/>
    <n v="10"/>
    <n v="4"/>
    <x v="2"/>
    <n v="18"/>
    <n v="3"/>
    <n v="2023"/>
  </r>
  <r>
    <s v="Device_188"/>
    <x v="3"/>
    <x v="4"/>
    <d v="2024-09-15T00:00:00"/>
    <x v="4"/>
    <x v="3"/>
    <n v="20"/>
    <n v="2"/>
    <n v="13"/>
    <n v="5"/>
    <x v="3"/>
    <n v="17"/>
    <n v="1"/>
    <n v="2024"/>
  </r>
  <r>
    <s v="Device_189"/>
    <x v="1"/>
    <x v="5"/>
    <d v="2024-12-22T00:00:00"/>
    <x v="0"/>
    <x v="10"/>
    <n v="36"/>
    <n v="2"/>
    <n v="12"/>
    <n v="6"/>
    <x v="0"/>
    <n v="15"/>
    <n v="4"/>
    <n v="2024"/>
  </r>
  <r>
    <s v="Device_190"/>
    <x v="2"/>
    <x v="0"/>
    <d v="2024-01-18T00:00:00"/>
    <x v="1"/>
    <x v="11"/>
    <n v="23"/>
    <n v="2"/>
    <n v="15"/>
    <n v="4"/>
    <x v="0"/>
    <n v="14"/>
    <n v="2"/>
    <n v="2024"/>
  </r>
  <r>
    <s v="Device_191"/>
    <x v="0"/>
    <x v="1"/>
    <d v="2023-07-14T00:00:00"/>
    <x v="2"/>
    <x v="0"/>
    <n v="14"/>
    <n v="2"/>
    <n v="11"/>
    <n v="8"/>
    <x v="1"/>
    <n v="19"/>
    <n v="3"/>
    <n v="2023"/>
  </r>
  <r>
    <s v="Device_192"/>
    <x v="0"/>
    <x v="3"/>
    <d v="2023-12-23T00:00:00"/>
    <x v="3"/>
    <x v="9"/>
    <n v="22.5"/>
    <n v="2"/>
    <n v="14"/>
    <n v="7"/>
    <x v="3"/>
    <n v="16"/>
    <n v="5"/>
    <n v="2023"/>
  </r>
  <r>
    <s v="Device_193"/>
    <x v="3"/>
    <x v="4"/>
    <d v="2024-06-17T00:00:00"/>
    <x v="4"/>
    <x v="6"/>
    <n v="20"/>
    <n v="2"/>
    <n v="8"/>
    <n v="5"/>
    <x v="2"/>
    <n v="13"/>
    <n v="2"/>
    <n v="2024"/>
  </r>
  <r>
    <s v="Device_194"/>
    <x v="1"/>
    <x v="2"/>
    <d v="2024-10-27T00:00:00"/>
    <x v="2"/>
    <x v="10"/>
    <n v="49"/>
    <n v="2"/>
    <n v="12"/>
    <n v="9"/>
    <x v="0"/>
    <n v="20"/>
    <n v="1"/>
    <n v="2024"/>
  </r>
  <r>
    <s v="Device_195"/>
    <x v="0"/>
    <x v="5"/>
    <d v="2023-05-05T00:00:00"/>
    <x v="0"/>
    <x v="3"/>
    <n v="46"/>
    <n v="2"/>
    <n v="11"/>
    <n v="6"/>
    <x v="3"/>
    <n v="17"/>
    <n v="4"/>
    <n v="2023"/>
  </r>
  <r>
    <s v="Device_196"/>
    <x v="2"/>
    <x v="3"/>
    <d v="2024-03-09T00:00:00"/>
    <x v="3"/>
    <x v="14"/>
    <n v="50"/>
    <n v="2"/>
    <n v="8"/>
    <n v="6"/>
    <x v="1"/>
    <n v="12"/>
    <n v="2"/>
    <n v="2024"/>
  </r>
  <r>
    <s v="Device_197"/>
    <x v="0"/>
    <x v="2"/>
    <d v="2024-07-11T00:00:00"/>
    <x v="1"/>
    <x v="2"/>
    <n v="38"/>
    <n v="2"/>
    <n v="10"/>
    <n v="4"/>
    <x v="2"/>
    <n v="18"/>
    <n v="3"/>
    <n v="2024"/>
  </r>
  <r>
    <s v="Device_198"/>
    <x v="3"/>
    <x v="4"/>
    <d v="2023-09-12T00:00:00"/>
    <x v="5"/>
    <x v="3"/>
    <n v="20"/>
    <n v="6"/>
    <n v="13"/>
    <n v="5"/>
    <x v="3"/>
    <n v="17"/>
    <n v="1"/>
    <n v="2023"/>
  </r>
  <r>
    <s v="Device_199"/>
    <x v="1"/>
    <x v="5"/>
    <d v="2024-12-21T00:00:00"/>
    <x v="0"/>
    <x v="10"/>
    <n v="36"/>
    <n v="2"/>
    <n v="12"/>
    <n v="6"/>
    <x v="0"/>
    <n v="15"/>
    <n v="4"/>
    <n v="2024"/>
  </r>
  <r>
    <s v="Device_200"/>
    <x v="2"/>
    <x v="0"/>
    <d v="2024-01-16T00:00:00"/>
    <x v="3"/>
    <x v="11"/>
    <n v="23"/>
    <n v="2"/>
    <n v="15"/>
    <n v="4"/>
    <x v="0"/>
    <n v="14"/>
    <n v="2"/>
    <n v="2024"/>
  </r>
  <r>
    <s v="Device_201"/>
    <x v="0"/>
    <x v="1"/>
    <d v="2023-07-04T00:00:00"/>
    <x v="1"/>
    <x v="0"/>
    <n v="44"/>
    <n v="2"/>
    <n v="11"/>
    <n v="8"/>
    <x v="1"/>
    <n v="19"/>
    <n v="3"/>
    <n v="2023"/>
  </r>
  <r>
    <s v="Device_202"/>
    <x v="0"/>
    <x v="3"/>
    <d v="2023-11-24T00:00:00"/>
    <x v="2"/>
    <x v="8"/>
    <n v="5"/>
    <n v="2"/>
    <n v="14"/>
    <n v="7"/>
    <x v="3"/>
    <n v="16"/>
    <n v="5"/>
    <n v="2023"/>
  </r>
  <r>
    <s v="Device_203"/>
    <x v="3"/>
    <x v="4"/>
    <d v="2023-06-07T00:00:00"/>
    <x v="5"/>
    <x v="6"/>
    <n v="11"/>
    <n v="5"/>
    <n v="8"/>
    <n v="5"/>
    <x v="2"/>
    <n v="13"/>
    <n v="2"/>
    <n v="2023"/>
  </r>
  <r>
    <s v="Device_204"/>
    <x v="1"/>
    <x v="2"/>
    <d v="2023-10-28T00:00:00"/>
    <x v="0"/>
    <x v="10"/>
    <n v="49"/>
    <n v="10"/>
    <n v="12"/>
    <n v="9"/>
    <x v="0"/>
    <n v="20"/>
    <n v="1"/>
    <n v="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B58BFC-7844-49F5-AB7E-FDBD444D1AFD}" name="PivotTable1" cacheId="0" dataOnRows="1" applyNumberFormats="0" applyBorderFormats="0" applyFontFormats="0" applyPatternFormats="0" applyAlignmentFormats="0" applyWidthHeightFormats="1" dataCaption="Values" updatedVersion="7" minRefreshableVersion="3" itemPrintTitles="1" createdVersion="7" indent="0" outline="1" outlineData="1" multipleFieldFilters="0">
  <location ref="A3:B10" firstHeaderRow="1" firstDataRow="1" firstDataCol="1"/>
  <pivotFields count="14">
    <pivotField showAll="0"/>
    <pivotField showAll="0"/>
    <pivotField showAll="0"/>
    <pivotField numFmtId="14" showAll="0"/>
    <pivotField showAll="0"/>
    <pivotField dataField="1" showAll="0">
      <items count="17">
        <item x="7"/>
        <item x="13"/>
        <item x="11"/>
        <item x="12"/>
        <item x="15"/>
        <item x="2"/>
        <item x="0"/>
        <item x="6"/>
        <item x="3"/>
        <item x="10"/>
        <item x="5"/>
        <item x="1"/>
        <item x="14"/>
        <item x="4"/>
        <item x="8"/>
        <item x="9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showAl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Total Violations" fld="6" baseField="0" baseItem="0"/>
    <dataField name="Sum of Total Rules" fld="5" baseField="0" baseItem="9"/>
    <dataField name="Sum of Active Violations" fld="7" baseField="0" baseItem="0"/>
    <dataField name="Sum of Solved Violations" fld="8" baseField="0" baseItem="0"/>
    <dataField name="Sum of Ignored Violations" fld="9" baseField="0" baseItem="0"/>
    <dataField name="Sum of Environment Disabled" fld="12" baseField="0" baseItem="0"/>
    <dataField name="Sum of Environment Managed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CF97A-4FF0-4BD6-8E85-9C8B076234BB}" name="PivotTable6" cacheId="0" applyNumberFormats="0" applyBorderFormats="0" applyFontFormats="0" applyPatternFormats="0" applyAlignmentFormats="0" applyWidthHeightFormats="1" dataCaption="Values" updatedVersion="7" minRefreshableVersion="3" itemPrintTitles="1" createdVersion="7" indent="0" outline="1" outlineData="1" multipleFieldFilters="0">
  <location ref="N3:O8" firstHeaderRow="1" firstDataRow="1" firstDataCol="1"/>
  <pivotFields count="14">
    <pivotField showAll="0"/>
    <pivotField axis="axisRow" showAll="0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0"/>
        <item x="5"/>
        <item x="4"/>
        <item x="2"/>
        <item x="1"/>
        <item x="3"/>
        <item t="default"/>
      </items>
    </pivotField>
    <pivotField numFmtId="14" showAll="0"/>
    <pivotField showAll="0">
      <items count="8">
        <item x="5"/>
        <item x="4"/>
        <item x="0"/>
        <item x="2"/>
        <item x="6"/>
        <item x="3"/>
        <item x="1"/>
        <item t="default"/>
      </items>
    </pivotField>
    <pivotField showAll="0">
      <items count="17">
        <item x="7"/>
        <item x="13"/>
        <item x="11"/>
        <item x="12"/>
        <item x="15"/>
        <item x="2"/>
        <item x="0"/>
        <item x="6"/>
        <item x="3"/>
        <item x="10"/>
        <item x="5"/>
        <item x="1"/>
        <item x="14"/>
        <item x="4"/>
        <item x="8"/>
        <item x="9"/>
        <item t="default"/>
      </items>
    </pivotField>
    <pivotField dataField="1" showAll="0"/>
    <pivotField showAll="0"/>
    <pivotField showAll="0"/>
    <pivotField showAll="0"/>
    <pivotField showAll="0">
      <items count="5">
        <item x="3"/>
        <item x="2"/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5">
    <i>
      <x v="3"/>
    </i>
    <i>
      <x/>
    </i>
    <i>
      <x v="1"/>
    </i>
    <i>
      <x v="2"/>
    </i>
    <i t="grand">
      <x/>
    </i>
  </rowItems>
  <colItems count="1">
    <i/>
  </colItems>
  <dataFields count="1">
    <dataField name="Total Violation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E53F7A-B7B0-4509-9CA3-3E68003DA4F1}" name="PivotTable5" cacheId="0" applyNumberFormats="0" applyBorderFormats="0" applyFontFormats="0" applyPatternFormats="0" applyAlignmentFormats="0" applyWidthHeightFormats="1" dataCaption="Values" updatedVersion="7" minRefreshableVersion="3" itemPrintTitles="1" createdVersion="7" indent="0" outline="1" outlineData="1" multipleFieldFilters="0">
  <location ref="J3:L8" firstHeaderRow="0" firstDataRow="1" firstDataCol="1"/>
  <pivotFields count="14">
    <pivotField showAll="0"/>
    <pivotField showAll="0"/>
    <pivotField showAll="0">
      <items count="7">
        <item x="0"/>
        <item x="5"/>
        <item x="4"/>
        <item x="2"/>
        <item x="1"/>
        <item x="3"/>
        <item t="default"/>
      </items>
    </pivotField>
    <pivotField numFmtId="14" showAll="0"/>
    <pivotField showAll="0">
      <items count="8">
        <item x="5"/>
        <item x="4"/>
        <item x="0"/>
        <item x="2"/>
        <item x="6"/>
        <item x="3"/>
        <item x="1"/>
        <item t="default"/>
      </items>
    </pivotField>
    <pivotField showAll="0">
      <items count="17">
        <item x="7"/>
        <item x="13"/>
        <item x="11"/>
        <item x="12"/>
        <item x="15"/>
        <item x="2"/>
        <item x="0"/>
        <item x="6"/>
        <item x="3"/>
        <item x="10"/>
        <item x="5"/>
        <item x="1"/>
        <item x="14"/>
        <item x="4"/>
        <item x="8"/>
        <item x="9"/>
        <item t="default"/>
      </items>
    </pivotField>
    <pivotField showAll="0"/>
    <pivotField dataField="1" showAll="0"/>
    <pivotField dataField="1" showAll="0"/>
    <pivotField showAll="0"/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  <pivotField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ctive Violation" fld="7" baseField="0" baseItem="0"/>
    <dataField name="Solved Violation" fld="8" baseField="0" baseItem="0"/>
  </dataFields>
  <formats count="1"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5C8ED6-5ACA-4E3A-9505-8C9BD1F89C7E}" name="PivotTable3" cacheId="0" dataOnRows="1" applyNumberFormats="0" applyBorderFormats="0" applyFontFormats="0" applyPatternFormats="0" applyAlignmentFormats="0" applyWidthHeightFormats="1" dataCaption="Values" updatedVersion="7" minRefreshableVersion="3" itemPrintTitles="1" createdVersion="7" indent="0" outline="1" outlineData="1" multipleFieldFilters="0">
  <location ref="D3:E10" firstHeaderRow="1" firstDataRow="1" firstDataCol="1"/>
  <pivotFields count="14">
    <pivotField showAll="0"/>
    <pivotField showAll="0"/>
    <pivotField axis="axisRow" showAll="0" sortType="descending">
      <items count="7">
        <item x="0"/>
        <item x="5"/>
        <item x="4"/>
        <item x="2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>
      <items count="17">
        <item x="7"/>
        <item x="13"/>
        <item x="11"/>
        <item x="12"/>
        <item x="15"/>
        <item x="2"/>
        <item x="0"/>
        <item x="6"/>
        <item x="3"/>
        <item x="10"/>
        <item x="5"/>
        <item x="1"/>
        <item x="14"/>
        <item x="4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 v="3"/>
    </i>
    <i>
      <x v="1"/>
    </i>
    <i>
      <x v="5"/>
    </i>
    <i>
      <x v="4"/>
    </i>
    <i>
      <x/>
    </i>
    <i>
      <x v="2"/>
    </i>
    <i t="grand">
      <x/>
    </i>
  </rowItems>
  <colItems count="1">
    <i/>
  </colItems>
  <dataFields count="1">
    <dataField name="No Of  Violation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337933-6B8A-4CED-8DF8-F2C0FCD488C1}" name="PivotTable8" cacheId="0" applyNumberFormats="0" applyBorderFormats="0" applyFontFormats="0" applyPatternFormats="0" applyAlignmentFormats="0" applyWidthHeightFormats="1" dataCaption="Values" updatedVersion="7" minRefreshableVersion="3" itemPrintTitles="1" createdVersion="7" indent="0" outline="1" outlineData="1" multipleFieldFilters="0">
  <location ref="T3:W8" firstHeaderRow="0" firstDataRow="1" firstDataCol="1"/>
  <pivotFields count="14">
    <pivotField showAll="0"/>
    <pivotField axis="axisRow" showAll="0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7">
        <item x="0"/>
        <item x="5"/>
        <item x="4"/>
        <item x="2"/>
        <item x="1"/>
        <item x="3"/>
        <item t="default"/>
      </items>
    </pivotField>
    <pivotField numFmtId="14" showAll="0"/>
    <pivotField showAll="0">
      <items count="8">
        <item x="5"/>
        <item x="4"/>
        <item x="0"/>
        <item x="2"/>
        <item x="6"/>
        <item x="3"/>
        <item x="1"/>
        <item t="default"/>
      </items>
    </pivotField>
    <pivotField showAll="0">
      <items count="17">
        <item x="7"/>
        <item x="13"/>
        <item x="11"/>
        <item x="12"/>
        <item x="15"/>
        <item x="2"/>
        <item x="0"/>
        <item x="6"/>
        <item x="3"/>
        <item x="10"/>
        <item x="5"/>
        <item x="1"/>
        <item x="14"/>
        <item x="4"/>
        <item x="8"/>
        <item x="9"/>
        <item t="default"/>
      </items>
    </pivotField>
    <pivotField showAll="0"/>
    <pivotField dataField="1" showAll="0"/>
    <pivotField dataField="1" showAll="0"/>
    <pivotField dataField="1" showAll="0"/>
    <pivotField showAll="0">
      <items count="5">
        <item x="3"/>
        <item x="2"/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5">
    <i>
      <x v="3"/>
    </i>
    <i>
      <x v="1"/>
    </i>
    <i>
      <x v="2"/>
    </i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Active Violation" fld="7" baseField="1" baseItem="0"/>
    <dataField name="Solved Violation" fld="8" baseField="1" baseItem="0"/>
    <dataField name=" Ignored Violation" fld="9" baseField="1" baseItem="3"/>
  </dataFields>
  <formats count="4">
    <format dxfId="6">
      <pivotArea outline="0" collapsedLevelsAreSubtotals="1" fieldPosition="0"/>
    </format>
    <format dxfId="5">
      <pivotArea outline="0" fieldPosition="0">
        <references count="1">
          <reference field="4294967294" count="1">
            <x v="1"/>
          </reference>
        </references>
      </pivotArea>
    </format>
    <format dxfId="4">
      <pivotArea outline="0" fieldPosition="0">
        <references count="1">
          <reference field="4294967294" count="1">
            <x v="2"/>
          </reference>
        </references>
      </pivotArea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241156-91A4-47BE-A2FC-1224CCFA1FDC}" name="PivotTable4" cacheId="0" dataOnRows="1" applyNumberFormats="0" applyBorderFormats="0" applyFontFormats="0" applyPatternFormats="0" applyAlignmentFormats="0" applyWidthHeightFormats="1" dataCaption="Values" updatedVersion="7" minRefreshableVersion="3" itemPrintTitles="1" createdVersion="7" indent="0" outline="1" outlineData="1" multipleFieldFilters="0">
  <location ref="G3:H11" firstHeaderRow="1" firstDataRow="1" firstDataCol="1"/>
  <pivotFields count="14">
    <pivotField showAll="0"/>
    <pivotField showAll="0"/>
    <pivotField showAll="0">
      <items count="7">
        <item x="0"/>
        <item x="5"/>
        <item x="4"/>
        <item x="2"/>
        <item x="1"/>
        <item x="3"/>
        <item t="default"/>
      </items>
    </pivotField>
    <pivotField numFmtId="14" showAll="0"/>
    <pivotField axis="axisRow" showAll="0" sortType="ascending">
      <items count="8">
        <item x="5"/>
        <item x="4"/>
        <item x="0"/>
        <item x="2"/>
        <item x="6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7">
        <item x="7"/>
        <item x="13"/>
        <item x="11"/>
        <item x="12"/>
        <item x="15"/>
        <item x="2"/>
        <item x="0"/>
        <item x="6"/>
        <item x="3"/>
        <item x="10"/>
        <item x="5"/>
        <item x="1"/>
        <item x="14"/>
        <item x="4"/>
        <item x="8"/>
        <item x="9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8">
    <i>
      <x v="6"/>
    </i>
    <i>
      <x v="4"/>
    </i>
    <i>
      <x v="3"/>
    </i>
    <i>
      <x v="1"/>
    </i>
    <i>
      <x v="5"/>
    </i>
    <i>
      <x/>
    </i>
    <i>
      <x v="2"/>
    </i>
    <i t="grand">
      <x/>
    </i>
  </rowItems>
  <colItems count="1">
    <i/>
  </colItems>
  <dataFields count="1">
    <dataField name="Active Violation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72D2E-22ED-4D14-AA6B-326602CD33AE}" name="PivotTable7" cacheId="0" applyNumberFormats="0" applyBorderFormats="0" applyFontFormats="0" applyPatternFormats="0" applyAlignmentFormats="0" applyWidthHeightFormats="1" dataCaption="Values" updatedVersion="7" minRefreshableVersion="3" itemPrintTitles="1" createdVersion="7" indent="0" outline="1" outlineData="1" multipleFieldFilters="0">
  <location ref="Q3:R8" firstHeaderRow="1" firstDataRow="1" firstDataCol="1"/>
  <pivotFields count="14">
    <pivotField showAll="0"/>
    <pivotField axis="axisRow" showAll="0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0"/>
        <item x="5"/>
        <item x="4"/>
        <item x="2"/>
        <item x="1"/>
        <item x="3"/>
        <item t="default"/>
      </items>
    </pivotField>
    <pivotField numFmtId="14" showAll="0"/>
    <pivotField showAll="0">
      <items count="8">
        <item x="5"/>
        <item x="4"/>
        <item x="0"/>
        <item x="2"/>
        <item x="6"/>
        <item x="3"/>
        <item x="1"/>
        <item t="default"/>
      </items>
    </pivotField>
    <pivotField showAll="0">
      <items count="17">
        <item x="7"/>
        <item x="13"/>
        <item x="11"/>
        <item x="12"/>
        <item x="15"/>
        <item x="2"/>
        <item x="0"/>
        <item x="6"/>
        <item x="3"/>
        <item x="10"/>
        <item x="5"/>
        <item x="1"/>
        <item x="14"/>
        <item x="4"/>
        <item x="8"/>
        <item x="9"/>
        <item t="default"/>
      </items>
    </pivotField>
    <pivotField showAll="0"/>
    <pivotField showAll="0"/>
    <pivotField dataField="1" showAll="0"/>
    <pivotField showAll="0"/>
    <pivotField showAll="0">
      <items count="5">
        <item x="3"/>
        <item x="2"/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5">
    <i>
      <x v="3"/>
    </i>
    <i>
      <x v="1"/>
    </i>
    <i>
      <x v="2"/>
    </i>
    <i>
      <x/>
    </i>
    <i t="grand">
      <x/>
    </i>
  </rowItems>
  <colItems count="1">
    <i/>
  </colItems>
  <dataFields count="1">
    <dataField name="Solved Violation" fld="8" showDataAs="percentOfTotal" baseField="1" baseItem="0" numFmtId="9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01E5B-E221-4735-A01D-4B911B7EDECC}" name="Table1" displayName="Table1" ref="A1:N100" totalsRowShown="0">
  <autoFilter ref="A1:N100" xr:uid="{EA901E5B-E221-4735-A01D-4B911B7EDECC}"/>
  <tableColumns count="14">
    <tableColumn id="1" xr3:uid="{E8215605-98BA-4125-A270-DBBC1BF37EAC}" name="Device Name"/>
    <tableColumn id="2" xr3:uid="{121138B2-B98B-4516-9211-FA658BB7036E}" name="Compliance "/>
    <tableColumn id="3" xr3:uid="{69749227-50B8-4B91-99A4-6364E855A9F5}" name="Violation Type"/>
    <tableColumn id="4" xr3:uid="{208A396F-1780-4D26-BA1D-9995E2CF9D8A}" name="Violation Date" dataDxfId="1"/>
    <tableColumn id="5" xr3:uid="{9A6AB17F-C5DB-4C2F-90CE-13535DE6C4DA}" name="City"/>
    <tableColumn id="6" xr3:uid="{9B040BEA-A699-4033-AA55-1428BB6456F3}" name="Total Rules"/>
    <tableColumn id="7" xr3:uid="{33A5A90A-B8EB-43A6-BC2B-5930E4377695}" name="Total Violations"/>
    <tableColumn id="8" xr3:uid="{B187C916-F47A-49F8-828F-B7258EDDE095}" name="Active Violations"/>
    <tableColumn id="9" xr3:uid="{B7CD311A-B0C2-4EA6-A1CF-B192D576D247}" name="Solved Violations"/>
    <tableColumn id="10" xr3:uid="{5BE6286C-8CE4-4605-BB85-4926605D5DD9}" name="Ignored Violations"/>
    <tableColumn id="11" xr3:uid="{F7344518-1290-474F-9FB7-222CB2ECC46F}" name="Solving Time"/>
    <tableColumn id="12" xr3:uid="{95933D17-9D87-4C65-8A9C-F7098A5EC094}" name="Environment Managed"/>
    <tableColumn id="13" xr3:uid="{6CBB5354-8C39-4D21-B95F-B836E8946659}" name="Environment Disabled"/>
    <tableColumn id="14" xr3:uid="{D29085B6-7CFC-43EE-84C7-8A50FE41C308}" name="Year" dataDxfId="0">
      <calculatedColumnFormula>YEAR(Table1[[#This Row],[Violation Date]])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5FAF-651F-4404-92C3-6166381A0CAC}">
  <sheetPr>
    <tabColor rgb="FFFF0000"/>
  </sheetPr>
  <dimension ref="A1"/>
  <sheetViews>
    <sheetView showGridLines="0" tabSelected="1" zoomScale="80" zoomScaleNormal="80" workbookViewId="0">
      <selection activeCell="U17" sqref="U17"/>
    </sheetView>
  </sheetViews>
  <sheetFormatPr defaultRowHeight="13.8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C68B-9B91-4B33-BF32-8D46AB8F1FD0}">
  <dimension ref="A2:W31"/>
  <sheetViews>
    <sheetView showGridLines="0" topLeftCell="G1" workbookViewId="0">
      <selection activeCell="S23" sqref="S23"/>
    </sheetView>
  </sheetViews>
  <sheetFormatPr defaultRowHeight="13.8"/>
  <cols>
    <col min="1" max="1" width="25.3984375" bestFit="1" customWidth="1"/>
    <col min="2" max="2" width="7" customWidth="1"/>
    <col min="3" max="3" width="4.796875" customWidth="1"/>
    <col min="4" max="4" width="16" bestFit="1" customWidth="1"/>
    <col min="5" max="5" width="21.3984375" bestFit="1" customWidth="1"/>
    <col min="6" max="6" width="14.8984375" customWidth="1"/>
    <col min="7" max="7" width="13.09765625" bestFit="1" customWidth="1"/>
    <col min="8" max="8" width="12.796875" customWidth="1"/>
    <col min="10" max="10" width="10.5" customWidth="1"/>
    <col min="11" max="11" width="6.3984375" customWidth="1"/>
    <col min="12" max="12" width="7" customWidth="1"/>
    <col min="14" max="14" width="14.3984375" customWidth="1"/>
    <col min="15" max="15" width="13.19921875" customWidth="1"/>
    <col min="16" max="16" width="4.5" customWidth="1"/>
    <col min="17" max="17" width="14.59765625" customWidth="1"/>
    <col min="18" max="18" width="15.69921875" customWidth="1"/>
    <col min="20" max="20" width="15.796875" customWidth="1"/>
    <col min="21" max="21" width="12" customWidth="1"/>
    <col min="22" max="22" width="10.69921875" customWidth="1"/>
  </cols>
  <sheetData>
    <row r="2" spans="1:23" ht="18">
      <c r="A2" s="7" t="s">
        <v>149</v>
      </c>
      <c r="B2" s="6"/>
      <c r="D2" s="7" t="s">
        <v>159</v>
      </c>
      <c r="E2" s="6"/>
      <c r="G2" s="7" t="s">
        <v>162</v>
      </c>
      <c r="H2" s="6"/>
      <c r="J2" s="7" t="s">
        <v>163</v>
      </c>
      <c r="K2" s="6"/>
      <c r="N2" s="7" t="s">
        <v>166</v>
      </c>
      <c r="O2" s="6"/>
      <c r="Q2" s="7" t="s">
        <v>166</v>
      </c>
      <c r="R2" s="6"/>
      <c r="T2" s="7" t="s">
        <v>166</v>
      </c>
      <c r="U2" s="6"/>
    </row>
    <row r="3" spans="1:23">
      <c r="A3" s="2" t="s">
        <v>147</v>
      </c>
      <c r="D3" s="2" t="s">
        <v>139</v>
      </c>
      <c r="E3" t="s">
        <v>158</v>
      </c>
      <c r="G3" s="2" t="s">
        <v>139</v>
      </c>
      <c r="H3" t="s">
        <v>160</v>
      </c>
      <c r="J3" s="2" t="s">
        <v>139</v>
      </c>
      <c r="K3" t="s">
        <v>160</v>
      </c>
      <c r="L3" s="14" t="s">
        <v>164</v>
      </c>
      <c r="M3" s="5"/>
      <c r="N3" s="2" t="s">
        <v>139</v>
      </c>
      <c r="O3" t="s">
        <v>165</v>
      </c>
      <c r="Q3" s="2" t="s">
        <v>139</v>
      </c>
      <c r="R3" t="s">
        <v>164</v>
      </c>
      <c r="T3" s="2" t="s">
        <v>139</v>
      </c>
      <c r="U3" t="s">
        <v>168</v>
      </c>
      <c r="V3" t="s">
        <v>164</v>
      </c>
      <c r="W3" t="s">
        <v>167</v>
      </c>
    </row>
    <row r="4" spans="1:23">
      <c r="A4" s="3" t="s">
        <v>141</v>
      </c>
      <c r="B4" s="4">
        <v>2307</v>
      </c>
      <c r="D4" s="3" t="s">
        <v>25</v>
      </c>
      <c r="E4" s="4">
        <v>517</v>
      </c>
      <c r="G4" s="3" t="s">
        <v>21</v>
      </c>
      <c r="H4" s="4">
        <v>37</v>
      </c>
      <c r="J4" s="3" t="s">
        <v>48</v>
      </c>
      <c r="K4" s="4">
        <v>110</v>
      </c>
      <c r="L4" s="4">
        <v>242</v>
      </c>
      <c r="N4" s="3" t="s">
        <v>14</v>
      </c>
      <c r="O4" s="4">
        <v>1158</v>
      </c>
      <c r="Q4" s="3" t="s">
        <v>14</v>
      </c>
      <c r="R4" s="15">
        <v>0.45244956772334294</v>
      </c>
      <c r="T4" s="3" t="s">
        <v>14</v>
      </c>
      <c r="U4" s="4">
        <v>310</v>
      </c>
      <c r="V4" s="4">
        <v>471</v>
      </c>
      <c r="W4" s="4">
        <v>217</v>
      </c>
    </row>
    <row r="5" spans="1:23">
      <c r="A5" s="3" t="s">
        <v>148</v>
      </c>
      <c r="B5" s="4">
        <v>1319</v>
      </c>
      <c r="D5" s="3" t="s">
        <v>45</v>
      </c>
      <c r="E5" s="4">
        <v>460</v>
      </c>
      <c r="G5" s="3" t="s">
        <v>66</v>
      </c>
      <c r="H5" s="4">
        <v>54</v>
      </c>
      <c r="J5" s="3" t="s">
        <v>34</v>
      </c>
      <c r="K5" s="4">
        <v>177</v>
      </c>
      <c r="L5" s="4">
        <v>237</v>
      </c>
      <c r="N5" s="3" t="s">
        <v>19</v>
      </c>
      <c r="O5" s="4">
        <v>409</v>
      </c>
      <c r="Q5" s="3" t="s">
        <v>24</v>
      </c>
      <c r="R5" s="15">
        <v>0.22574447646493756</v>
      </c>
      <c r="T5" s="3" t="s">
        <v>24</v>
      </c>
      <c r="U5" s="4">
        <v>131</v>
      </c>
      <c r="V5" s="4">
        <v>235</v>
      </c>
      <c r="W5" s="4">
        <v>114</v>
      </c>
    </row>
    <row r="6" spans="1:23">
      <c r="A6" s="3" t="s">
        <v>142</v>
      </c>
      <c r="B6" s="4">
        <v>720</v>
      </c>
      <c r="D6" s="3" t="s">
        <v>29</v>
      </c>
      <c r="E6" s="4">
        <v>375</v>
      </c>
      <c r="G6" s="3" t="s">
        <v>26</v>
      </c>
      <c r="H6" s="4">
        <v>68</v>
      </c>
      <c r="J6" s="3" t="s">
        <v>17</v>
      </c>
      <c r="K6" s="4">
        <v>283</v>
      </c>
      <c r="L6" s="4">
        <v>338</v>
      </c>
      <c r="N6" s="3" t="s">
        <v>24</v>
      </c>
      <c r="O6" s="4">
        <v>406</v>
      </c>
      <c r="Q6" s="3" t="s">
        <v>28</v>
      </c>
      <c r="R6" s="15">
        <v>0.1834774255523535</v>
      </c>
      <c r="T6" s="3" t="s">
        <v>28</v>
      </c>
      <c r="U6" s="4">
        <v>190</v>
      </c>
      <c r="V6" s="4">
        <v>191</v>
      </c>
      <c r="W6" s="4">
        <v>106</v>
      </c>
    </row>
    <row r="7" spans="1:23">
      <c r="A7" s="3" t="s">
        <v>143</v>
      </c>
      <c r="B7" s="4">
        <v>1041</v>
      </c>
      <c r="D7" s="3" t="s">
        <v>20</v>
      </c>
      <c r="E7" s="4">
        <v>352</v>
      </c>
      <c r="G7" s="3" t="s">
        <v>33</v>
      </c>
      <c r="H7" s="4">
        <v>121</v>
      </c>
      <c r="J7" s="3" t="s">
        <v>22</v>
      </c>
      <c r="K7" s="4">
        <v>150</v>
      </c>
      <c r="L7" s="4">
        <v>224</v>
      </c>
      <c r="N7" s="3" t="s">
        <v>28</v>
      </c>
      <c r="O7" s="4">
        <v>334</v>
      </c>
      <c r="Q7" s="3" t="s">
        <v>19</v>
      </c>
      <c r="R7" s="15">
        <v>0.13832853025936601</v>
      </c>
      <c r="T7" s="3" t="s">
        <v>19</v>
      </c>
      <c r="U7" s="4">
        <v>89</v>
      </c>
      <c r="V7" s="4">
        <v>144</v>
      </c>
      <c r="W7" s="4">
        <v>94</v>
      </c>
    </row>
    <row r="8" spans="1:23">
      <c r="A8" s="3" t="s">
        <v>144</v>
      </c>
      <c r="B8" s="4">
        <v>531</v>
      </c>
      <c r="D8" s="3" t="s">
        <v>15</v>
      </c>
      <c r="E8" s="4">
        <v>316</v>
      </c>
      <c r="G8" s="3" t="s">
        <v>30</v>
      </c>
      <c r="H8" s="4">
        <v>126</v>
      </c>
      <c r="J8" s="3" t="s">
        <v>140</v>
      </c>
      <c r="K8" s="4">
        <v>720</v>
      </c>
      <c r="L8" s="4">
        <v>1041</v>
      </c>
      <c r="N8" s="3" t="s">
        <v>140</v>
      </c>
      <c r="O8" s="4">
        <v>2307</v>
      </c>
      <c r="Q8" s="3" t="s">
        <v>140</v>
      </c>
      <c r="R8" s="15">
        <v>1</v>
      </c>
      <c r="T8" s="3" t="s">
        <v>140</v>
      </c>
      <c r="U8" s="4">
        <v>720</v>
      </c>
      <c r="V8" s="4">
        <v>1041</v>
      </c>
      <c r="W8" s="4">
        <v>531</v>
      </c>
    </row>
    <row r="9" spans="1:23">
      <c r="A9" s="3" t="s">
        <v>145</v>
      </c>
      <c r="B9" s="4">
        <v>273</v>
      </c>
      <c r="D9" s="3" t="s">
        <v>36</v>
      </c>
      <c r="E9" s="4">
        <v>287</v>
      </c>
      <c r="G9" s="3" t="s">
        <v>53</v>
      </c>
      <c r="H9" s="4">
        <v>147</v>
      </c>
    </row>
    <row r="10" spans="1:23">
      <c r="A10" s="3" t="s">
        <v>146</v>
      </c>
      <c r="B10" s="4">
        <v>1526</v>
      </c>
      <c r="D10" s="3" t="s">
        <v>140</v>
      </c>
      <c r="E10" s="4">
        <v>2307</v>
      </c>
      <c r="G10" s="3" t="s">
        <v>16</v>
      </c>
      <c r="H10" s="4">
        <v>167</v>
      </c>
    </row>
    <row r="11" spans="1:23">
      <c r="G11" s="3" t="s">
        <v>140</v>
      </c>
      <c r="H11" s="4">
        <v>720</v>
      </c>
      <c r="J11" t="s">
        <v>139</v>
      </c>
      <c r="K11" t="s">
        <v>160</v>
      </c>
      <c r="L11" t="s">
        <v>164</v>
      </c>
      <c r="N11" t="s">
        <v>139</v>
      </c>
      <c r="O11" t="s">
        <v>165</v>
      </c>
      <c r="Q11" t="s">
        <v>139</v>
      </c>
      <c r="R11" t="s">
        <v>164</v>
      </c>
      <c r="T11" t="s">
        <v>139</v>
      </c>
      <c r="U11" t="s">
        <v>168</v>
      </c>
      <c r="V11" t="s">
        <v>164</v>
      </c>
      <c r="W11" t="s">
        <v>167</v>
      </c>
    </row>
    <row r="12" spans="1:23">
      <c r="J12" t="s">
        <v>48</v>
      </c>
      <c r="K12">
        <v>110</v>
      </c>
      <c r="L12">
        <v>242</v>
      </c>
      <c r="N12" t="s">
        <v>14</v>
      </c>
      <c r="O12">
        <v>1158</v>
      </c>
      <c r="Q12" t="s">
        <v>14</v>
      </c>
      <c r="R12" s="11">
        <v>0.45244956772334294</v>
      </c>
      <c r="T12" t="s">
        <v>14</v>
      </c>
      <c r="U12">
        <v>310</v>
      </c>
      <c r="V12">
        <v>471</v>
      </c>
      <c r="W12">
        <v>217</v>
      </c>
    </row>
    <row r="13" spans="1:23">
      <c r="A13" s="8" t="s">
        <v>150</v>
      </c>
      <c r="B13" s="9" t="s">
        <v>147</v>
      </c>
      <c r="J13" t="s">
        <v>34</v>
      </c>
      <c r="K13">
        <v>177</v>
      </c>
      <c r="L13">
        <v>237</v>
      </c>
      <c r="N13" t="s">
        <v>19</v>
      </c>
      <c r="O13">
        <v>409</v>
      </c>
      <c r="Q13" t="s">
        <v>24</v>
      </c>
      <c r="R13" s="11">
        <v>0.22574447646493756</v>
      </c>
      <c r="T13" t="s">
        <v>24</v>
      </c>
      <c r="U13">
        <v>131</v>
      </c>
      <c r="V13">
        <v>235</v>
      </c>
      <c r="W13">
        <v>114</v>
      </c>
    </row>
    <row r="14" spans="1:23">
      <c r="A14" s="10" t="s">
        <v>151</v>
      </c>
      <c r="B14" s="10">
        <v>2307</v>
      </c>
      <c r="G14" s="12" t="s">
        <v>139</v>
      </c>
      <c r="H14" s="13" t="s">
        <v>160</v>
      </c>
      <c r="I14" s="13" t="s">
        <v>161</v>
      </c>
      <c r="J14" t="s">
        <v>17</v>
      </c>
      <c r="K14">
        <v>283</v>
      </c>
      <c r="L14">
        <v>338</v>
      </c>
      <c r="N14" t="s">
        <v>24</v>
      </c>
      <c r="O14">
        <v>406</v>
      </c>
      <c r="Q14" t="s">
        <v>28</v>
      </c>
      <c r="R14" s="11">
        <v>0.1834774255523535</v>
      </c>
      <c r="T14" t="s">
        <v>28</v>
      </c>
      <c r="U14">
        <v>190</v>
      </c>
      <c r="V14">
        <v>191</v>
      </c>
      <c r="W14">
        <v>106</v>
      </c>
    </row>
    <row r="15" spans="1:23">
      <c r="A15" s="10" t="s">
        <v>152</v>
      </c>
      <c r="B15" s="10">
        <v>1319</v>
      </c>
      <c r="F15" t="str">
        <f xml:space="preserve"> G15 &amp; " - " &amp; H15</f>
        <v>Tokyo - 37</v>
      </c>
      <c r="G15" s="12" t="str">
        <f>G4</f>
        <v>Tokyo</v>
      </c>
      <c r="H15" s="13">
        <f>GETPIVOTDATA("Active Violations",$G$4,"City",G15)</f>
        <v>37</v>
      </c>
      <c r="I15" s="13">
        <f>IF(H15&gt;100,200-H15,100-H15)</f>
        <v>63</v>
      </c>
      <c r="J15" t="s">
        <v>22</v>
      </c>
      <c r="K15">
        <v>150</v>
      </c>
      <c r="L15">
        <v>224</v>
      </c>
      <c r="N15" t="s">
        <v>28</v>
      </c>
      <c r="O15">
        <v>334</v>
      </c>
      <c r="Q15" t="s">
        <v>19</v>
      </c>
      <c r="R15" s="11">
        <v>0.13832853025936601</v>
      </c>
      <c r="T15" t="s">
        <v>19</v>
      </c>
      <c r="U15">
        <v>89</v>
      </c>
      <c r="V15">
        <v>144</v>
      </c>
      <c r="W15">
        <v>94</v>
      </c>
    </row>
    <row r="16" spans="1:23">
      <c r="A16" s="10" t="s">
        <v>153</v>
      </c>
      <c r="B16" s="10">
        <v>720</v>
      </c>
      <c r="C16" s="11">
        <f>B16/$B$14</f>
        <v>0.31209362808842656</v>
      </c>
      <c r="F16" t="str">
        <f t="shared" ref="F16:F21" si="0" xml:space="preserve"> G16 &amp; " - " &amp; H16</f>
        <v>Singapore - 54</v>
      </c>
      <c r="G16" s="12" t="str">
        <f t="shared" ref="G16:G21" si="1">G5</f>
        <v>Singapore</v>
      </c>
      <c r="H16" s="13">
        <f t="shared" ref="H16:H21" si="2">GETPIVOTDATA("Active Violations",$G$4,"City",G16)</f>
        <v>54</v>
      </c>
      <c r="I16" s="13">
        <f t="shared" ref="I16:I21" si="3">IF(H16&gt;100,200-H16,100-H16)</f>
        <v>46</v>
      </c>
    </row>
    <row r="17" spans="1:9">
      <c r="A17" s="10" t="s">
        <v>154</v>
      </c>
      <c r="B17" s="10">
        <v>1041</v>
      </c>
      <c r="C17" s="11">
        <f t="shared" ref="C17:C18" si="4">B17/$B$14</f>
        <v>0.45123537061118335</v>
      </c>
      <c r="F17" t="str">
        <f t="shared" si="0"/>
        <v>Paris - 68</v>
      </c>
      <c r="G17" s="12" t="str">
        <f t="shared" si="1"/>
        <v>Paris</v>
      </c>
      <c r="H17" s="13">
        <f t="shared" si="2"/>
        <v>68</v>
      </c>
      <c r="I17" s="13">
        <f t="shared" si="3"/>
        <v>32</v>
      </c>
    </row>
    <row r="18" spans="1:9">
      <c r="A18" s="10" t="s">
        <v>155</v>
      </c>
      <c r="B18" s="10">
        <v>531</v>
      </c>
      <c r="C18" s="11">
        <f t="shared" si="4"/>
        <v>0.23016905071521457</v>
      </c>
      <c r="F18" t="str">
        <f t="shared" si="0"/>
        <v>Mumbai - 121</v>
      </c>
      <c r="G18" s="12" t="str">
        <f t="shared" si="1"/>
        <v>Mumbai</v>
      </c>
      <c r="H18" s="13">
        <f t="shared" si="2"/>
        <v>121</v>
      </c>
      <c r="I18" s="13">
        <f t="shared" si="3"/>
        <v>79</v>
      </c>
    </row>
    <row r="19" spans="1:9">
      <c r="A19" s="10" t="s">
        <v>156</v>
      </c>
      <c r="B19" s="10">
        <v>273</v>
      </c>
      <c r="F19" t="str">
        <f t="shared" si="0"/>
        <v>Sydney - 126</v>
      </c>
      <c r="G19" s="12" t="str">
        <f t="shared" si="1"/>
        <v>Sydney</v>
      </c>
      <c r="H19" s="13">
        <f t="shared" si="2"/>
        <v>126</v>
      </c>
      <c r="I19" s="13">
        <f t="shared" si="3"/>
        <v>74</v>
      </c>
    </row>
    <row r="20" spans="1:9">
      <c r="A20" s="10" t="s">
        <v>157</v>
      </c>
      <c r="B20" s="10">
        <v>1526</v>
      </c>
      <c r="F20" t="str">
        <f t="shared" si="0"/>
        <v>London - 147</v>
      </c>
      <c r="G20" s="12" t="str">
        <f t="shared" si="1"/>
        <v>London</v>
      </c>
      <c r="H20" s="13">
        <f t="shared" si="2"/>
        <v>147</v>
      </c>
      <c r="I20" s="13">
        <f t="shared" si="3"/>
        <v>53</v>
      </c>
    </row>
    <row r="21" spans="1:9">
      <c r="F21" t="str">
        <f t="shared" si="0"/>
        <v>New York - 167</v>
      </c>
      <c r="G21" s="12" t="str">
        <f t="shared" si="1"/>
        <v>New York</v>
      </c>
      <c r="H21" s="13">
        <f t="shared" si="2"/>
        <v>167</v>
      </c>
      <c r="I21" s="13">
        <f t="shared" si="3"/>
        <v>33</v>
      </c>
    </row>
    <row r="23" spans="1:9">
      <c r="D23" s="16" t="s">
        <v>139</v>
      </c>
      <c r="E23" s="16" t="s">
        <v>158</v>
      </c>
    </row>
    <row r="24" spans="1:9">
      <c r="D24" s="16" t="s">
        <v>25</v>
      </c>
      <c r="E24" s="16">
        <v>517</v>
      </c>
    </row>
    <row r="25" spans="1:9">
      <c r="D25" s="16" t="s">
        <v>45</v>
      </c>
      <c r="E25" s="16">
        <v>460</v>
      </c>
    </row>
    <row r="26" spans="1:9">
      <c r="D26" s="16" t="s">
        <v>29</v>
      </c>
      <c r="E26" s="16">
        <v>375</v>
      </c>
    </row>
    <row r="27" spans="1:9">
      <c r="D27" s="16" t="s">
        <v>20</v>
      </c>
      <c r="E27" s="16">
        <v>352</v>
      </c>
    </row>
    <row r="28" spans="1:9">
      <c r="D28" s="16" t="s">
        <v>15</v>
      </c>
      <c r="E28" s="16">
        <v>316</v>
      </c>
    </row>
    <row r="29" spans="1:9">
      <c r="D29" s="16" t="s">
        <v>36</v>
      </c>
      <c r="E29" s="16">
        <v>287</v>
      </c>
    </row>
    <row r="30" spans="1:9">
      <c r="D30" s="16"/>
      <c r="E30" s="16"/>
    </row>
    <row r="31" spans="1:9">
      <c r="D31" s="16"/>
      <c r="E31" s="16"/>
    </row>
  </sheetData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BABE-E977-479D-99E2-8F50B64A6B4A}">
  <dimension ref="A1:N100"/>
  <sheetViews>
    <sheetView showGridLines="0" workbookViewId="0">
      <pane ySplit="1" topLeftCell="A2" activePane="bottomLeft" state="frozen"/>
      <selection pane="bottomLeft" activeCell="G2" sqref="G2"/>
    </sheetView>
  </sheetViews>
  <sheetFormatPr defaultRowHeight="13.8"/>
  <cols>
    <col min="1" max="1" width="13.296875" customWidth="1"/>
    <col min="2" max="2" width="17" customWidth="1"/>
    <col min="3" max="3" width="19.3984375" customWidth="1"/>
    <col min="4" max="4" width="21.19921875" style="1" customWidth="1"/>
    <col min="6" max="6" width="11.796875" customWidth="1"/>
    <col min="7" max="7" width="14.8984375" customWidth="1"/>
    <col min="8" max="8" width="15.59765625" customWidth="1"/>
    <col min="9" max="9" width="16.296875" customWidth="1"/>
    <col min="10" max="10" width="16.796875" customWidth="1"/>
    <col min="11" max="11" width="13" customWidth="1"/>
    <col min="12" max="12" width="20.59765625" customWidth="1"/>
    <col min="13" max="13" width="20.09765625" customWidth="1"/>
    <col min="14" max="14" width="13.19921875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138</v>
      </c>
    </row>
    <row r="2" spans="1:14">
      <c r="A2" t="s">
        <v>13</v>
      </c>
      <c r="B2" t="s">
        <v>14</v>
      </c>
      <c r="C2" t="s">
        <v>15</v>
      </c>
      <c r="D2" s="1">
        <v>45047</v>
      </c>
      <c r="E2" t="s">
        <v>16</v>
      </c>
      <c r="F2">
        <v>16</v>
      </c>
      <c r="G2">
        <v>50</v>
      </c>
      <c r="H2">
        <v>28</v>
      </c>
      <c r="I2">
        <v>13</v>
      </c>
      <c r="J2">
        <v>6</v>
      </c>
      <c r="K2" t="s">
        <v>17</v>
      </c>
      <c r="L2">
        <v>14</v>
      </c>
      <c r="M2">
        <v>4</v>
      </c>
      <c r="N2">
        <f>YEAR(Table1[[#This Row],[Violation Date]])</f>
        <v>2023</v>
      </c>
    </row>
    <row r="3" spans="1:14">
      <c r="A3" t="s">
        <v>18</v>
      </c>
      <c r="B3" t="s">
        <v>19</v>
      </c>
      <c r="C3" t="s">
        <v>20</v>
      </c>
      <c r="D3" s="1">
        <v>45615</v>
      </c>
      <c r="E3" t="s">
        <v>21</v>
      </c>
      <c r="F3">
        <v>16</v>
      </c>
      <c r="G3">
        <v>14</v>
      </c>
      <c r="H3">
        <v>5</v>
      </c>
      <c r="I3">
        <v>6</v>
      </c>
      <c r="J3">
        <v>4</v>
      </c>
      <c r="K3" t="s">
        <v>22</v>
      </c>
      <c r="L3">
        <v>19</v>
      </c>
      <c r="M3">
        <v>2</v>
      </c>
      <c r="N3">
        <f>YEAR(Table1[[#This Row],[Violation Date]])</f>
        <v>2024</v>
      </c>
    </row>
    <row r="4" spans="1:14">
      <c r="A4" t="s">
        <v>23</v>
      </c>
      <c r="B4" t="s">
        <v>24</v>
      </c>
      <c r="C4" t="s">
        <v>25</v>
      </c>
      <c r="D4" s="1">
        <v>45601</v>
      </c>
      <c r="E4" t="s">
        <v>26</v>
      </c>
      <c r="F4">
        <v>16</v>
      </c>
      <c r="G4">
        <v>10</v>
      </c>
      <c r="H4">
        <v>9</v>
      </c>
      <c r="I4">
        <v>9</v>
      </c>
      <c r="J4">
        <v>9</v>
      </c>
      <c r="K4" t="s">
        <v>17</v>
      </c>
      <c r="L4">
        <v>15</v>
      </c>
      <c r="M4">
        <v>1</v>
      </c>
      <c r="N4">
        <f>YEAR(Table1[[#This Row],[Violation Date]])</f>
        <v>2024</v>
      </c>
    </row>
    <row r="5" spans="1:14">
      <c r="A5" t="s">
        <v>27</v>
      </c>
      <c r="B5" t="s">
        <v>28</v>
      </c>
      <c r="C5" t="s">
        <v>29</v>
      </c>
      <c r="D5" s="1">
        <v>45564</v>
      </c>
      <c r="E5" t="s">
        <v>30</v>
      </c>
      <c r="F5" t="s">
        <v>31</v>
      </c>
      <c r="G5">
        <v>0</v>
      </c>
      <c r="H5">
        <v>11</v>
      </c>
      <c r="I5">
        <v>5</v>
      </c>
      <c r="J5">
        <v>6</v>
      </c>
      <c r="K5" t="s">
        <v>22</v>
      </c>
      <c r="L5">
        <v>11</v>
      </c>
      <c r="M5">
        <v>1</v>
      </c>
      <c r="N5">
        <f>YEAR(Table1[[#This Row],[Violation Date]])</f>
        <v>2024</v>
      </c>
    </row>
    <row r="6" spans="1:14">
      <c r="A6" t="s">
        <v>32</v>
      </c>
      <c r="B6" t="s">
        <v>24</v>
      </c>
      <c r="C6" t="s">
        <v>20</v>
      </c>
      <c r="D6" s="1">
        <v>45542</v>
      </c>
      <c r="E6" t="s">
        <v>33</v>
      </c>
      <c r="F6">
        <v>15</v>
      </c>
      <c r="G6">
        <v>10</v>
      </c>
      <c r="H6">
        <v>9</v>
      </c>
      <c r="I6">
        <v>12</v>
      </c>
      <c r="J6">
        <v>4</v>
      </c>
      <c r="K6" t="s">
        <v>34</v>
      </c>
      <c r="L6">
        <v>12</v>
      </c>
      <c r="M6">
        <v>1</v>
      </c>
      <c r="N6">
        <f>YEAR(Table1[[#This Row],[Violation Date]])</f>
        <v>2024</v>
      </c>
    </row>
    <row r="7" spans="1:14">
      <c r="A7" t="s">
        <v>35</v>
      </c>
      <c r="B7" t="s">
        <v>14</v>
      </c>
      <c r="C7" t="s">
        <v>36</v>
      </c>
      <c r="D7" s="1">
        <v>45460</v>
      </c>
      <c r="E7" t="s">
        <v>21</v>
      </c>
      <c r="F7">
        <v>18</v>
      </c>
      <c r="G7">
        <v>19</v>
      </c>
      <c r="H7">
        <v>9</v>
      </c>
      <c r="I7">
        <v>14</v>
      </c>
      <c r="J7">
        <v>4</v>
      </c>
      <c r="K7" t="s">
        <v>17</v>
      </c>
      <c r="L7">
        <v>14</v>
      </c>
      <c r="M7">
        <v>1</v>
      </c>
      <c r="N7">
        <f>YEAR(Table1[[#This Row],[Violation Date]])</f>
        <v>2024</v>
      </c>
    </row>
    <row r="8" spans="1:14">
      <c r="A8" t="s">
        <v>37</v>
      </c>
      <c r="B8" t="s">
        <v>24</v>
      </c>
      <c r="C8" t="s">
        <v>20</v>
      </c>
      <c r="D8" s="1">
        <v>45018</v>
      </c>
      <c r="E8" t="s">
        <v>16</v>
      </c>
      <c r="F8">
        <v>16</v>
      </c>
      <c r="G8">
        <v>10</v>
      </c>
      <c r="H8">
        <v>9</v>
      </c>
      <c r="I8">
        <v>6</v>
      </c>
      <c r="J8">
        <v>7</v>
      </c>
      <c r="K8" t="s">
        <v>22</v>
      </c>
      <c r="L8">
        <v>17</v>
      </c>
      <c r="M8">
        <v>1</v>
      </c>
      <c r="N8">
        <f>YEAR(Table1[[#This Row],[Violation Date]])</f>
        <v>2023</v>
      </c>
    </row>
    <row r="9" spans="1:14">
      <c r="A9" t="s">
        <v>38</v>
      </c>
      <c r="B9" t="s">
        <v>14</v>
      </c>
      <c r="C9" t="s">
        <v>29</v>
      </c>
      <c r="D9" s="1">
        <v>45335</v>
      </c>
      <c r="E9" t="s">
        <v>26</v>
      </c>
      <c r="F9" t="s">
        <v>39</v>
      </c>
      <c r="G9">
        <v>15</v>
      </c>
      <c r="H9">
        <v>14</v>
      </c>
      <c r="I9">
        <v>11</v>
      </c>
      <c r="J9">
        <v>4</v>
      </c>
      <c r="K9" t="s">
        <v>34</v>
      </c>
      <c r="L9">
        <v>15</v>
      </c>
      <c r="M9">
        <v>4</v>
      </c>
      <c r="N9">
        <f>YEAR(Table1[[#This Row],[Violation Date]])</f>
        <v>2024</v>
      </c>
    </row>
    <row r="10" spans="1:14">
      <c r="A10" t="s">
        <v>40</v>
      </c>
      <c r="B10" t="s">
        <v>14</v>
      </c>
      <c r="C10" t="s">
        <v>25</v>
      </c>
      <c r="D10" s="1">
        <v>45104</v>
      </c>
      <c r="E10" t="s">
        <v>30</v>
      </c>
      <c r="F10">
        <v>18</v>
      </c>
      <c r="G10">
        <v>14</v>
      </c>
      <c r="H10">
        <v>1</v>
      </c>
      <c r="I10">
        <v>13</v>
      </c>
      <c r="J10">
        <v>2</v>
      </c>
      <c r="K10" t="s">
        <v>34</v>
      </c>
      <c r="L10">
        <v>11</v>
      </c>
      <c r="M10">
        <v>2</v>
      </c>
      <c r="N10">
        <f>YEAR(Table1[[#This Row],[Violation Date]])</f>
        <v>2023</v>
      </c>
    </row>
    <row r="11" spans="1:14">
      <c r="A11" t="s">
        <v>41</v>
      </c>
      <c r="B11" t="s">
        <v>14</v>
      </c>
      <c r="C11" t="s">
        <v>25</v>
      </c>
      <c r="D11" s="1">
        <v>44927</v>
      </c>
      <c r="E11" t="s">
        <v>33</v>
      </c>
      <c r="F11">
        <v>20</v>
      </c>
      <c r="G11">
        <v>19</v>
      </c>
      <c r="H11">
        <v>6</v>
      </c>
      <c r="I11">
        <v>13</v>
      </c>
      <c r="J11">
        <v>7</v>
      </c>
      <c r="K11" t="s">
        <v>22</v>
      </c>
      <c r="L11">
        <v>14</v>
      </c>
      <c r="M11">
        <v>2</v>
      </c>
      <c r="N11">
        <f>YEAR(Table1[[#This Row],[Violation Date]])</f>
        <v>2023</v>
      </c>
    </row>
    <row r="12" spans="1:14">
      <c r="A12" t="s">
        <v>42</v>
      </c>
      <c r="B12" t="s">
        <v>14</v>
      </c>
      <c r="C12" t="s">
        <v>20</v>
      </c>
      <c r="D12" s="1">
        <v>45313</v>
      </c>
      <c r="E12" t="s">
        <v>30</v>
      </c>
      <c r="F12">
        <v>20</v>
      </c>
      <c r="G12">
        <v>14</v>
      </c>
      <c r="H12">
        <v>9</v>
      </c>
      <c r="I12">
        <v>15</v>
      </c>
      <c r="J12">
        <v>3</v>
      </c>
      <c r="K12" t="s">
        <v>17</v>
      </c>
      <c r="L12">
        <v>19</v>
      </c>
      <c r="M12">
        <v>1</v>
      </c>
      <c r="N12">
        <f>YEAR(Table1[[#This Row],[Violation Date]])</f>
        <v>2024</v>
      </c>
    </row>
    <row r="13" spans="1:14">
      <c r="A13" t="s">
        <v>43</v>
      </c>
      <c r="B13" t="s">
        <v>14</v>
      </c>
      <c r="C13" t="s">
        <v>20</v>
      </c>
      <c r="D13" s="1">
        <v>44947</v>
      </c>
      <c r="E13" t="s">
        <v>33</v>
      </c>
      <c r="F13">
        <v>18</v>
      </c>
      <c r="G13">
        <v>23</v>
      </c>
      <c r="H13">
        <v>12</v>
      </c>
      <c r="I13">
        <v>13</v>
      </c>
      <c r="J13">
        <v>4</v>
      </c>
      <c r="K13" t="s">
        <v>17</v>
      </c>
      <c r="L13">
        <v>10</v>
      </c>
      <c r="M13">
        <v>2</v>
      </c>
      <c r="N13">
        <f>YEAR(Table1[[#This Row],[Violation Date]])</f>
        <v>2023</v>
      </c>
    </row>
    <row r="14" spans="1:14">
      <c r="A14" t="s">
        <v>44</v>
      </c>
      <c r="B14" t="s">
        <v>24</v>
      </c>
      <c r="C14" t="s">
        <v>45</v>
      </c>
      <c r="D14" s="1">
        <v>45618</v>
      </c>
      <c r="E14" t="s">
        <v>16</v>
      </c>
      <c r="F14">
        <v>18</v>
      </c>
      <c r="G14">
        <v>10</v>
      </c>
      <c r="H14">
        <v>9</v>
      </c>
      <c r="I14">
        <v>15</v>
      </c>
      <c r="J14">
        <v>5</v>
      </c>
      <c r="K14" t="s">
        <v>22</v>
      </c>
      <c r="L14">
        <v>16</v>
      </c>
      <c r="M14">
        <v>2</v>
      </c>
      <c r="N14">
        <f>YEAR(Table1[[#This Row],[Violation Date]])</f>
        <v>2024</v>
      </c>
    </row>
    <row r="15" spans="1:14">
      <c r="A15" t="s">
        <v>46</v>
      </c>
      <c r="B15" t="s">
        <v>24</v>
      </c>
      <c r="C15" t="s">
        <v>20</v>
      </c>
      <c r="D15" s="1">
        <v>45397</v>
      </c>
      <c r="E15" t="s">
        <v>26</v>
      </c>
      <c r="F15">
        <v>20</v>
      </c>
      <c r="G15">
        <v>10</v>
      </c>
      <c r="H15">
        <v>9</v>
      </c>
      <c r="I15">
        <v>9</v>
      </c>
      <c r="J15">
        <v>2</v>
      </c>
      <c r="K15" t="s">
        <v>22</v>
      </c>
      <c r="L15">
        <v>14</v>
      </c>
      <c r="M15">
        <v>5</v>
      </c>
      <c r="N15">
        <f>YEAR(Table1[[#This Row],[Violation Date]])</f>
        <v>2024</v>
      </c>
    </row>
    <row r="16" spans="1:14">
      <c r="A16" t="s">
        <v>47</v>
      </c>
      <c r="B16" t="s">
        <v>28</v>
      </c>
      <c r="C16" t="s">
        <v>20</v>
      </c>
      <c r="D16" s="1">
        <v>45217</v>
      </c>
      <c r="E16" t="s">
        <v>21</v>
      </c>
      <c r="F16">
        <v>17</v>
      </c>
      <c r="G16">
        <v>10</v>
      </c>
      <c r="H16">
        <v>9</v>
      </c>
      <c r="I16">
        <v>5</v>
      </c>
      <c r="J16">
        <v>2</v>
      </c>
      <c r="K16" t="s">
        <v>48</v>
      </c>
      <c r="L16">
        <v>19</v>
      </c>
      <c r="M16">
        <v>3</v>
      </c>
      <c r="N16">
        <f>YEAR(Table1[[#This Row],[Violation Date]])</f>
        <v>2023</v>
      </c>
    </row>
    <row r="17" spans="1:14">
      <c r="A17" t="s">
        <v>49</v>
      </c>
      <c r="B17" t="s">
        <v>19</v>
      </c>
      <c r="C17" t="s">
        <v>25</v>
      </c>
      <c r="D17" s="1">
        <v>44935</v>
      </c>
      <c r="E17" t="s">
        <v>33</v>
      </c>
      <c r="F17">
        <v>16</v>
      </c>
      <c r="G17">
        <v>39</v>
      </c>
      <c r="H17">
        <v>15</v>
      </c>
      <c r="I17">
        <v>5</v>
      </c>
      <c r="J17">
        <v>5</v>
      </c>
      <c r="K17" t="s">
        <v>34</v>
      </c>
      <c r="L17">
        <v>18</v>
      </c>
      <c r="M17">
        <v>3</v>
      </c>
      <c r="N17">
        <f>YEAR(Table1[[#This Row],[Violation Date]])</f>
        <v>2023</v>
      </c>
    </row>
    <row r="18" spans="1:14">
      <c r="A18" t="s">
        <v>50</v>
      </c>
      <c r="B18" t="s">
        <v>14</v>
      </c>
      <c r="C18" t="s">
        <v>45</v>
      </c>
      <c r="D18" s="1">
        <v>45265</v>
      </c>
      <c r="E18" t="s">
        <v>30</v>
      </c>
      <c r="F18">
        <v>10</v>
      </c>
      <c r="G18">
        <v>35</v>
      </c>
      <c r="H18">
        <v>9</v>
      </c>
      <c r="I18">
        <v>13</v>
      </c>
      <c r="J18">
        <v>2</v>
      </c>
      <c r="K18" t="s">
        <v>48</v>
      </c>
      <c r="L18">
        <v>11</v>
      </c>
      <c r="M18">
        <v>5</v>
      </c>
      <c r="N18">
        <f>YEAR(Table1[[#This Row],[Violation Date]])</f>
        <v>2023</v>
      </c>
    </row>
    <row r="19" spans="1:14">
      <c r="A19" t="s">
        <v>51</v>
      </c>
      <c r="B19" t="s">
        <v>28</v>
      </c>
      <c r="C19" t="s">
        <v>45</v>
      </c>
      <c r="D19" s="1">
        <v>45315</v>
      </c>
      <c r="E19" t="s">
        <v>16</v>
      </c>
      <c r="F19">
        <v>18</v>
      </c>
      <c r="G19">
        <v>16</v>
      </c>
      <c r="H19">
        <v>30</v>
      </c>
      <c r="I19">
        <v>14</v>
      </c>
      <c r="J19">
        <v>13</v>
      </c>
      <c r="K19" t="s">
        <v>34</v>
      </c>
      <c r="L19">
        <v>11</v>
      </c>
      <c r="M19">
        <v>2</v>
      </c>
      <c r="N19">
        <f>YEAR(Table1[[#This Row],[Violation Date]])</f>
        <v>2024</v>
      </c>
    </row>
    <row r="20" spans="1:14">
      <c r="A20" t="s">
        <v>52</v>
      </c>
      <c r="B20" t="s">
        <v>14</v>
      </c>
      <c r="C20" t="s">
        <v>29</v>
      </c>
      <c r="D20" s="1">
        <v>45552</v>
      </c>
      <c r="E20" t="s">
        <v>53</v>
      </c>
      <c r="F20" t="s">
        <v>54</v>
      </c>
      <c r="G20">
        <v>20</v>
      </c>
      <c r="H20">
        <v>38</v>
      </c>
      <c r="I20">
        <v>5</v>
      </c>
      <c r="J20">
        <v>6</v>
      </c>
      <c r="K20" t="s">
        <v>17</v>
      </c>
      <c r="L20">
        <v>11</v>
      </c>
      <c r="M20">
        <v>5</v>
      </c>
      <c r="N20">
        <f>YEAR(Table1[[#This Row],[Violation Date]])</f>
        <v>2024</v>
      </c>
    </row>
    <row r="21" spans="1:14">
      <c r="A21" t="s">
        <v>55</v>
      </c>
      <c r="B21" t="s">
        <v>14</v>
      </c>
      <c r="C21" t="s">
        <v>15</v>
      </c>
      <c r="D21" s="1">
        <v>45039</v>
      </c>
      <c r="E21" t="s">
        <v>26</v>
      </c>
      <c r="F21">
        <v>17</v>
      </c>
      <c r="G21">
        <v>46</v>
      </c>
      <c r="H21">
        <v>15</v>
      </c>
      <c r="I21">
        <v>11</v>
      </c>
      <c r="J21">
        <v>2</v>
      </c>
      <c r="K21" t="s">
        <v>34</v>
      </c>
      <c r="L21">
        <v>10</v>
      </c>
      <c r="M21">
        <v>5</v>
      </c>
      <c r="N21">
        <f>YEAR(Table1[[#This Row],[Violation Date]])</f>
        <v>2023</v>
      </c>
    </row>
    <row r="22" spans="1:14">
      <c r="A22" t="s">
        <v>56</v>
      </c>
      <c r="B22" t="s">
        <v>14</v>
      </c>
      <c r="C22" t="s">
        <v>29</v>
      </c>
      <c r="D22" s="1">
        <v>45340</v>
      </c>
      <c r="E22" t="s">
        <v>30</v>
      </c>
      <c r="F22" t="s">
        <v>57</v>
      </c>
      <c r="G22">
        <v>50</v>
      </c>
      <c r="H22">
        <v>28</v>
      </c>
      <c r="I22">
        <v>8</v>
      </c>
      <c r="J22">
        <v>3</v>
      </c>
      <c r="K22" t="s">
        <v>17</v>
      </c>
      <c r="L22">
        <v>15</v>
      </c>
      <c r="M22">
        <v>4</v>
      </c>
      <c r="N22">
        <f>YEAR(Table1[[#This Row],[Violation Date]])</f>
        <v>2024</v>
      </c>
    </row>
    <row r="23" spans="1:14">
      <c r="A23" t="s">
        <v>58</v>
      </c>
      <c r="B23" t="s">
        <v>28</v>
      </c>
      <c r="C23" t="s">
        <v>36</v>
      </c>
      <c r="D23" s="1">
        <v>45237</v>
      </c>
      <c r="E23" t="s">
        <v>33</v>
      </c>
      <c r="F23">
        <v>10</v>
      </c>
      <c r="G23">
        <v>16</v>
      </c>
      <c r="H23">
        <v>13</v>
      </c>
      <c r="I23">
        <v>6</v>
      </c>
      <c r="J23">
        <v>9</v>
      </c>
      <c r="K23" t="s">
        <v>48</v>
      </c>
      <c r="L23">
        <v>18</v>
      </c>
      <c r="M23">
        <v>1</v>
      </c>
      <c r="N23">
        <f>YEAR(Table1[[#This Row],[Violation Date]])</f>
        <v>2023</v>
      </c>
    </row>
    <row r="24" spans="1:14">
      <c r="A24" t="s">
        <v>59</v>
      </c>
      <c r="B24" t="s">
        <v>19</v>
      </c>
      <c r="C24" t="s">
        <v>20</v>
      </c>
      <c r="D24" s="1">
        <v>45209</v>
      </c>
      <c r="E24" t="s">
        <v>26</v>
      </c>
      <c r="F24">
        <v>15</v>
      </c>
      <c r="G24">
        <v>10</v>
      </c>
      <c r="H24">
        <v>13</v>
      </c>
      <c r="I24">
        <v>9</v>
      </c>
      <c r="J24">
        <v>7</v>
      </c>
      <c r="K24" t="s">
        <v>34</v>
      </c>
      <c r="L24">
        <v>19</v>
      </c>
      <c r="M24">
        <v>4</v>
      </c>
      <c r="N24">
        <f>YEAR(Table1[[#This Row],[Violation Date]])</f>
        <v>2023</v>
      </c>
    </row>
    <row r="25" spans="1:14">
      <c r="A25" t="s">
        <v>60</v>
      </c>
      <c r="B25" t="s">
        <v>24</v>
      </c>
      <c r="C25" t="s">
        <v>36</v>
      </c>
      <c r="D25" s="1">
        <v>45243</v>
      </c>
      <c r="E25" t="s">
        <v>16</v>
      </c>
      <c r="F25">
        <v>19</v>
      </c>
      <c r="G25">
        <v>10</v>
      </c>
      <c r="H25">
        <v>11</v>
      </c>
      <c r="I25">
        <v>12</v>
      </c>
      <c r="J25">
        <v>5</v>
      </c>
      <c r="K25" t="s">
        <v>22</v>
      </c>
      <c r="L25">
        <v>18</v>
      </c>
      <c r="M25">
        <v>2</v>
      </c>
      <c r="N25">
        <f>YEAR(Table1[[#This Row],[Violation Date]])</f>
        <v>2023</v>
      </c>
    </row>
    <row r="26" spans="1:14">
      <c r="A26" t="s">
        <v>61</v>
      </c>
      <c r="B26" t="s">
        <v>14</v>
      </c>
      <c r="C26" t="s">
        <v>36</v>
      </c>
      <c r="D26" s="1">
        <v>45480</v>
      </c>
      <c r="E26" t="s">
        <v>30</v>
      </c>
      <c r="F26">
        <v>12</v>
      </c>
      <c r="G26">
        <v>13</v>
      </c>
      <c r="H26">
        <v>11</v>
      </c>
      <c r="I26">
        <v>14</v>
      </c>
      <c r="J26">
        <v>8</v>
      </c>
      <c r="K26" t="s">
        <v>17</v>
      </c>
      <c r="L26">
        <v>13</v>
      </c>
      <c r="M26">
        <v>1</v>
      </c>
      <c r="N26">
        <f>YEAR(Table1[[#This Row],[Violation Date]])</f>
        <v>2024</v>
      </c>
    </row>
    <row r="27" spans="1:14">
      <c r="A27" t="s">
        <v>62</v>
      </c>
      <c r="B27" t="s">
        <v>28</v>
      </c>
      <c r="C27" t="s">
        <v>45</v>
      </c>
      <c r="D27" s="1">
        <v>45298</v>
      </c>
      <c r="E27" t="s">
        <v>53</v>
      </c>
      <c r="F27">
        <v>13</v>
      </c>
      <c r="G27">
        <v>16</v>
      </c>
      <c r="H27">
        <v>11</v>
      </c>
      <c r="I27">
        <v>11</v>
      </c>
      <c r="J27">
        <v>6</v>
      </c>
      <c r="K27" t="s">
        <v>17</v>
      </c>
      <c r="L27">
        <v>15</v>
      </c>
      <c r="M27">
        <v>1</v>
      </c>
      <c r="N27">
        <f>YEAR(Table1[[#This Row],[Violation Date]])</f>
        <v>2024</v>
      </c>
    </row>
    <row r="28" spans="1:14">
      <c r="A28" t="s">
        <v>63</v>
      </c>
      <c r="B28" t="s">
        <v>28</v>
      </c>
      <c r="C28" t="s">
        <v>20</v>
      </c>
      <c r="D28" s="1">
        <v>45287</v>
      </c>
      <c r="E28" t="s">
        <v>33</v>
      </c>
      <c r="F28">
        <v>17</v>
      </c>
      <c r="G28">
        <v>16</v>
      </c>
      <c r="H28">
        <v>4</v>
      </c>
      <c r="I28">
        <v>6</v>
      </c>
      <c r="J28">
        <v>2</v>
      </c>
      <c r="K28" t="s">
        <v>22</v>
      </c>
      <c r="L28">
        <v>17</v>
      </c>
      <c r="M28">
        <v>4</v>
      </c>
      <c r="N28">
        <f>YEAR(Table1[[#This Row],[Violation Date]])</f>
        <v>2023</v>
      </c>
    </row>
    <row r="29" spans="1:14">
      <c r="A29" t="s">
        <v>64</v>
      </c>
      <c r="B29" t="s">
        <v>24</v>
      </c>
      <c r="C29" t="s">
        <v>25</v>
      </c>
      <c r="D29" s="1">
        <v>45390</v>
      </c>
      <c r="E29" t="s">
        <v>16</v>
      </c>
      <c r="F29">
        <v>17</v>
      </c>
      <c r="G29">
        <v>10</v>
      </c>
      <c r="H29">
        <v>11</v>
      </c>
      <c r="I29">
        <v>9</v>
      </c>
      <c r="J29">
        <v>4</v>
      </c>
      <c r="K29" t="s">
        <v>22</v>
      </c>
      <c r="L29">
        <v>15</v>
      </c>
      <c r="M29">
        <v>1</v>
      </c>
      <c r="N29">
        <f>YEAR(Table1[[#This Row],[Violation Date]])</f>
        <v>2024</v>
      </c>
    </row>
    <row r="30" spans="1:14">
      <c r="A30" t="s">
        <v>65</v>
      </c>
      <c r="B30" t="s">
        <v>19</v>
      </c>
      <c r="C30" t="s">
        <v>20</v>
      </c>
      <c r="D30" s="1">
        <v>45109</v>
      </c>
      <c r="E30" t="s">
        <v>66</v>
      </c>
      <c r="F30">
        <v>11</v>
      </c>
      <c r="G30">
        <v>18</v>
      </c>
      <c r="H30">
        <v>7</v>
      </c>
      <c r="I30">
        <v>9</v>
      </c>
      <c r="J30">
        <v>7</v>
      </c>
      <c r="K30" t="s">
        <v>17</v>
      </c>
      <c r="L30">
        <v>16</v>
      </c>
      <c r="M30">
        <v>5</v>
      </c>
      <c r="N30">
        <f>YEAR(Table1[[#This Row],[Violation Date]])</f>
        <v>2023</v>
      </c>
    </row>
    <row r="31" spans="1:14">
      <c r="A31" t="s">
        <v>67</v>
      </c>
      <c r="B31" t="s">
        <v>14</v>
      </c>
      <c r="C31" t="s">
        <v>45</v>
      </c>
      <c r="D31" s="1">
        <v>45188</v>
      </c>
      <c r="E31" t="s">
        <v>30</v>
      </c>
      <c r="F31">
        <v>15</v>
      </c>
      <c r="G31">
        <v>42</v>
      </c>
      <c r="H31">
        <v>2</v>
      </c>
      <c r="I31">
        <v>9</v>
      </c>
      <c r="J31">
        <v>4</v>
      </c>
      <c r="K31" t="s">
        <v>34</v>
      </c>
      <c r="L31">
        <v>12</v>
      </c>
      <c r="M31">
        <v>5</v>
      </c>
      <c r="N31">
        <f>YEAR(Table1[[#This Row],[Violation Date]])</f>
        <v>2023</v>
      </c>
    </row>
    <row r="32" spans="1:14">
      <c r="A32" t="s">
        <v>68</v>
      </c>
      <c r="B32" t="s">
        <v>28</v>
      </c>
      <c r="C32" t="s">
        <v>25</v>
      </c>
      <c r="D32" s="1">
        <v>45475</v>
      </c>
      <c r="E32" t="s">
        <v>53</v>
      </c>
      <c r="F32">
        <v>15</v>
      </c>
      <c r="G32">
        <v>16</v>
      </c>
      <c r="H32">
        <v>32</v>
      </c>
      <c r="I32">
        <v>11</v>
      </c>
      <c r="J32">
        <v>5</v>
      </c>
      <c r="K32" t="s">
        <v>17</v>
      </c>
      <c r="L32">
        <v>19</v>
      </c>
      <c r="M32">
        <v>2</v>
      </c>
      <c r="N32">
        <f>YEAR(Table1[[#This Row],[Violation Date]])</f>
        <v>2024</v>
      </c>
    </row>
    <row r="33" spans="1:14">
      <c r="A33" t="s">
        <v>69</v>
      </c>
      <c r="B33" t="s">
        <v>14</v>
      </c>
      <c r="C33" t="s">
        <v>36</v>
      </c>
      <c r="D33" s="1">
        <v>45148</v>
      </c>
      <c r="E33" t="s">
        <v>33</v>
      </c>
      <c r="F33">
        <v>13</v>
      </c>
      <c r="G33">
        <v>17</v>
      </c>
      <c r="H33">
        <v>6</v>
      </c>
      <c r="I33">
        <v>14</v>
      </c>
      <c r="J33">
        <v>4</v>
      </c>
      <c r="K33" t="s">
        <v>48</v>
      </c>
      <c r="L33">
        <v>18</v>
      </c>
      <c r="M33">
        <v>3</v>
      </c>
      <c r="N33">
        <f>YEAR(Table1[[#This Row],[Violation Date]])</f>
        <v>2023</v>
      </c>
    </row>
    <row r="34" spans="1:14">
      <c r="A34" t="s">
        <v>70</v>
      </c>
      <c r="B34" t="s">
        <v>19</v>
      </c>
      <c r="C34" t="s">
        <v>20</v>
      </c>
      <c r="D34" s="1">
        <v>45456</v>
      </c>
      <c r="E34" t="s">
        <v>16</v>
      </c>
      <c r="F34">
        <v>11</v>
      </c>
      <c r="G34">
        <v>18</v>
      </c>
      <c r="H34">
        <v>11</v>
      </c>
      <c r="I34">
        <v>6</v>
      </c>
      <c r="J34">
        <v>6</v>
      </c>
      <c r="K34" t="s">
        <v>22</v>
      </c>
      <c r="L34">
        <v>15</v>
      </c>
      <c r="M34">
        <v>1</v>
      </c>
      <c r="N34">
        <f>YEAR(Table1[[#This Row],[Violation Date]])</f>
        <v>2024</v>
      </c>
    </row>
    <row r="35" spans="1:14">
      <c r="A35" t="s">
        <v>71</v>
      </c>
      <c r="B35" t="s">
        <v>24</v>
      </c>
      <c r="C35" t="s">
        <v>29</v>
      </c>
      <c r="D35" s="1">
        <v>45619</v>
      </c>
      <c r="E35" t="s">
        <v>66</v>
      </c>
      <c r="F35" t="s">
        <v>72</v>
      </c>
      <c r="G35">
        <v>50</v>
      </c>
      <c r="H35">
        <v>11</v>
      </c>
      <c r="I35">
        <v>11</v>
      </c>
      <c r="J35">
        <v>3</v>
      </c>
      <c r="K35" t="s">
        <v>34</v>
      </c>
      <c r="L35">
        <v>13</v>
      </c>
      <c r="M35">
        <v>4</v>
      </c>
      <c r="N35">
        <f>YEAR(Table1[[#This Row],[Violation Date]])</f>
        <v>2024</v>
      </c>
    </row>
    <row r="36" spans="1:14">
      <c r="A36" t="s">
        <v>73</v>
      </c>
      <c r="B36" t="s">
        <v>14</v>
      </c>
      <c r="C36" t="s">
        <v>15</v>
      </c>
      <c r="D36" s="1">
        <v>45073</v>
      </c>
      <c r="E36" t="s">
        <v>53</v>
      </c>
      <c r="F36">
        <v>18</v>
      </c>
      <c r="G36">
        <v>41</v>
      </c>
      <c r="H36">
        <v>11</v>
      </c>
      <c r="I36">
        <v>12</v>
      </c>
      <c r="J36">
        <v>4</v>
      </c>
      <c r="K36" t="s">
        <v>17</v>
      </c>
      <c r="L36">
        <v>12</v>
      </c>
      <c r="M36">
        <v>3</v>
      </c>
      <c r="N36">
        <f>YEAR(Table1[[#This Row],[Violation Date]])</f>
        <v>2023</v>
      </c>
    </row>
    <row r="37" spans="1:14">
      <c r="A37" t="s">
        <v>74</v>
      </c>
      <c r="B37" t="s">
        <v>28</v>
      </c>
      <c r="C37" t="s">
        <v>45</v>
      </c>
      <c r="D37" s="1">
        <v>44978</v>
      </c>
      <c r="E37" t="s">
        <v>30</v>
      </c>
      <c r="F37">
        <v>14</v>
      </c>
      <c r="G37">
        <v>16</v>
      </c>
      <c r="H37">
        <v>9</v>
      </c>
      <c r="I37">
        <v>8</v>
      </c>
      <c r="J37">
        <v>3</v>
      </c>
      <c r="K37" t="s">
        <v>22</v>
      </c>
      <c r="L37">
        <v>11</v>
      </c>
      <c r="M37">
        <v>4</v>
      </c>
      <c r="N37">
        <f>YEAR(Table1[[#This Row],[Violation Date]])</f>
        <v>2023</v>
      </c>
    </row>
    <row r="38" spans="1:14">
      <c r="A38" t="s">
        <v>75</v>
      </c>
      <c r="B38" t="s">
        <v>14</v>
      </c>
      <c r="C38" t="s">
        <v>25</v>
      </c>
      <c r="D38" s="1">
        <v>45396</v>
      </c>
      <c r="E38" t="s">
        <v>33</v>
      </c>
      <c r="F38">
        <v>17</v>
      </c>
      <c r="G38">
        <v>15</v>
      </c>
      <c r="H38">
        <v>11</v>
      </c>
      <c r="I38">
        <v>9</v>
      </c>
      <c r="J38">
        <v>5</v>
      </c>
      <c r="K38" t="s">
        <v>34</v>
      </c>
      <c r="L38">
        <v>17</v>
      </c>
      <c r="M38">
        <v>2</v>
      </c>
      <c r="N38">
        <f>YEAR(Table1[[#This Row],[Violation Date]])</f>
        <v>2024</v>
      </c>
    </row>
    <row r="39" spans="1:14">
      <c r="A39" t="s">
        <v>76</v>
      </c>
      <c r="B39" t="s">
        <v>14</v>
      </c>
      <c r="C39" t="s">
        <v>20</v>
      </c>
      <c r="D39" s="1">
        <v>45179</v>
      </c>
      <c r="E39" t="s">
        <v>16</v>
      </c>
      <c r="F39">
        <v>11</v>
      </c>
      <c r="G39">
        <v>23</v>
      </c>
      <c r="H39">
        <v>11</v>
      </c>
      <c r="I39">
        <v>5</v>
      </c>
      <c r="J39">
        <v>6</v>
      </c>
      <c r="K39" t="s">
        <v>22</v>
      </c>
      <c r="L39">
        <v>14</v>
      </c>
      <c r="M39">
        <v>5</v>
      </c>
      <c r="N39">
        <f>YEAR(Table1[[#This Row],[Violation Date]])</f>
        <v>2023</v>
      </c>
    </row>
    <row r="40" spans="1:14">
      <c r="A40" t="s">
        <v>77</v>
      </c>
      <c r="B40" t="s">
        <v>28</v>
      </c>
      <c r="C40" t="s">
        <v>29</v>
      </c>
      <c r="D40" s="1">
        <v>45089</v>
      </c>
      <c r="E40" t="s">
        <v>30</v>
      </c>
      <c r="F40" t="s">
        <v>31</v>
      </c>
      <c r="G40">
        <v>0</v>
      </c>
      <c r="H40">
        <v>7</v>
      </c>
      <c r="I40">
        <v>7</v>
      </c>
      <c r="J40">
        <v>3</v>
      </c>
      <c r="K40" t="s">
        <v>17</v>
      </c>
      <c r="L40">
        <v>16</v>
      </c>
      <c r="M40">
        <v>1</v>
      </c>
      <c r="N40">
        <f>YEAR(Table1[[#This Row],[Violation Date]])</f>
        <v>2023</v>
      </c>
    </row>
    <row r="41" spans="1:14">
      <c r="A41" t="s">
        <v>78</v>
      </c>
      <c r="B41" t="s">
        <v>24</v>
      </c>
      <c r="C41" t="s">
        <v>36</v>
      </c>
      <c r="D41" s="1">
        <v>45633</v>
      </c>
      <c r="E41" t="s">
        <v>53</v>
      </c>
      <c r="F41">
        <v>13</v>
      </c>
      <c r="G41">
        <v>14</v>
      </c>
      <c r="H41">
        <v>7</v>
      </c>
      <c r="I41">
        <v>13</v>
      </c>
      <c r="J41">
        <v>4</v>
      </c>
      <c r="K41" t="s">
        <v>48</v>
      </c>
      <c r="L41">
        <v>20</v>
      </c>
      <c r="M41">
        <v>2</v>
      </c>
      <c r="N41">
        <f>YEAR(Table1[[#This Row],[Violation Date]])</f>
        <v>2024</v>
      </c>
    </row>
    <row r="42" spans="1:14">
      <c r="A42" t="s">
        <v>79</v>
      </c>
      <c r="B42" t="s">
        <v>14</v>
      </c>
      <c r="C42" t="s">
        <v>36</v>
      </c>
      <c r="D42" s="1">
        <v>44995</v>
      </c>
      <c r="E42" t="s">
        <v>66</v>
      </c>
      <c r="F42">
        <v>16</v>
      </c>
      <c r="G42">
        <v>12</v>
      </c>
      <c r="H42">
        <v>7</v>
      </c>
      <c r="I42">
        <v>10</v>
      </c>
      <c r="J42">
        <v>7</v>
      </c>
      <c r="K42" t="s">
        <v>22</v>
      </c>
      <c r="L42">
        <v>18</v>
      </c>
      <c r="M42">
        <v>1</v>
      </c>
      <c r="N42">
        <f>YEAR(Table1[[#This Row],[Violation Date]])</f>
        <v>2023</v>
      </c>
    </row>
    <row r="43" spans="1:14">
      <c r="A43" t="s">
        <v>80</v>
      </c>
      <c r="B43" t="s">
        <v>28</v>
      </c>
      <c r="C43" t="s">
        <v>45</v>
      </c>
      <c r="D43" s="1">
        <v>45426</v>
      </c>
      <c r="E43" t="s">
        <v>33</v>
      </c>
      <c r="F43">
        <v>19</v>
      </c>
      <c r="G43">
        <v>16</v>
      </c>
      <c r="H43">
        <v>17</v>
      </c>
      <c r="I43">
        <v>12</v>
      </c>
      <c r="J43">
        <v>5</v>
      </c>
      <c r="K43" t="s">
        <v>48</v>
      </c>
      <c r="L43">
        <v>16</v>
      </c>
      <c r="M43">
        <v>4</v>
      </c>
      <c r="N43">
        <f>YEAR(Table1[[#This Row],[Violation Date]])</f>
        <v>2024</v>
      </c>
    </row>
    <row r="44" spans="1:14">
      <c r="A44" t="s">
        <v>81</v>
      </c>
      <c r="B44" t="s">
        <v>24</v>
      </c>
      <c r="C44" t="s">
        <v>20</v>
      </c>
      <c r="D44" s="1">
        <v>45491</v>
      </c>
      <c r="E44" t="s">
        <v>16</v>
      </c>
      <c r="F44">
        <v>11</v>
      </c>
      <c r="G44">
        <v>23</v>
      </c>
      <c r="H44">
        <v>7</v>
      </c>
      <c r="I44">
        <v>7</v>
      </c>
      <c r="J44">
        <v>8</v>
      </c>
      <c r="K44" t="s">
        <v>17</v>
      </c>
      <c r="L44">
        <v>17</v>
      </c>
      <c r="M44">
        <v>2</v>
      </c>
      <c r="N44">
        <f>YEAR(Table1[[#This Row],[Violation Date]])</f>
        <v>2024</v>
      </c>
    </row>
    <row r="45" spans="1:14">
      <c r="A45" t="s">
        <v>82</v>
      </c>
      <c r="B45" t="s">
        <v>19</v>
      </c>
      <c r="C45" t="s">
        <v>15</v>
      </c>
      <c r="D45" s="1">
        <v>45283</v>
      </c>
      <c r="E45" t="s">
        <v>53</v>
      </c>
      <c r="F45">
        <v>17</v>
      </c>
      <c r="G45">
        <v>18</v>
      </c>
      <c r="H45">
        <v>7</v>
      </c>
      <c r="I45">
        <v>10</v>
      </c>
      <c r="J45">
        <v>6</v>
      </c>
      <c r="K45" t="s">
        <v>22</v>
      </c>
      <c r="L45">
        <v>19</v>
      </c>
      <c r="M45">
        <v>1</v>
      </c>
      <c r="N45">
        <f>YEAR(Table1[[#This Row],[Violation Date]])</f>
        <v>2023</v>
      </c>
    </row>
    <row r="46" spans="1:14">
      <c r="A46" t="s">
        <v>83</v>
      </c>
      <c r="B46" t="s">
        <v>14</v>
      </c>
      <c r="C46" t="s">
        <v>29</v>
      </c>
      <c r="D46" s="1">
        <v>45167</v>
      </c>
      <c r="E46" t="s">
        <v>66</v>
      </c>
      <c r="F46" t="s">
        <v>39</v>
      </c>
      <c r="G46">
        <v>15</v>
      </c>
      <c r="H46">
        <v>7</v>
      </c>
      <c r="I46">
        <v>13</v>
      </c>
      <c r="J46">
        <v>4</v>
      </c>
      <c r="K46" t="s">
        <v>34</v>
      </c>
      <c r="L46">
        <v>11</v>
      </c>
      <c r="M46">
        <v>2</v>
      </c>
      <c r="N46">
        <f>YEAR(Table1[[#This Row],[Violation Date]])</f>
        <v>2023</v>
      </c>
    </row>
    <row r="47" spans="1:14">
      <c r="A47" t="s">
        <v>84</v>
      </c>
      <c r="B47" t="s">
        <v>14</v>
      </c>
      <c r="C47" t="s">
        <v>25</v>
      </c>
      <c r="D47" s="1">
        <v>45212</v>
      </c>
      <c r="E47" t="s">
        <v>30</v>
      </c>
      <c r="F47">
        <v>13</v>
      </c>
      <c r="G47">
        <v>23</v>
      </c>
      <c r="H47">
        <v>7</v>
      </c>
      <c r="I47">
        <v>9</v>
      </c>
      <c r="J47">
        <v>5</v>
      </c>
      <c r="K47" t="s">
        <v>17</v>
      </c>
      <c r="L47">
        <v>15</v>
      </c>
      <c r="M47">
        <v>5</v>
      </c>
      <c r="N47">
        <f>YEAR(Table1[[#This Row],[Violation Date]])</f>
        <v>2023</v>
      </c>
    </row>
    <row r="48" spans="1:14">
      <c r="A48" t="s">
        <v>85</v>
      </c>
      <c r="B48" t="s">
        <v>28</v>
      </c>
      <c r="C48" t="s">
        <v>36</v>
      </c>
      <c r="D48" s="1">
        <v>45608</v>
      </c>
      <c r="E48" t="s">
        <v>33</v>
      </c>
      <c r="F48">
        <v>12</v>
      </c>
      <c r="G48">
        <v>16</v>
      </c>
      <c r="H48">
        <v>9</v>
      </c>
      <c r="I48">
        <v>6</v>
      </c>
      <c r="J48">
        <v>2</v>
      </c>
      <c r="K48" t="s">
        <v>17</v>
      </c>
      <c r="L48">
        <v>14</v>
      </c>
      <c r="M48">
        <v>3</v>
      </c>
      <c r="N48">
        <f>YEAR(Table1[[#This Row],[Violation Date]])</f>
        <v>2024</v>
      </c>
    </row>
    <row r="49" spans="1:14">
      <c r="A49" t="s">
        <v>86</v>
      </c>
      <c r="B49" t="s">
        <v>24</v>
      </c>
      <c r="C49" t="s">
        <v>20</v>
      </c>
      <c r="D49" s="1">
        <v>44946</v>
      </c>
      <c r="E49" t="s">
        <v>53</v>
      </c>
      <c r="F49">
        <v>19</v>
      </c>
      <c r="G49">
        <v>23</v>
      </c>
      <c r="H49">
        <v>7</v>
      </c>
      <c r="I49">
        <v>11</v>
      </c>
      <c r="J49">
        <v>6</v>
      </c>
      <c r="K49" t="s">
        <v>34</v>
      </c>
      <c r="L49">
        <v>13</v>
      </c>
      <c r="M49">
        <v>5</v>
      </c>
      <c r="N49">
        <f>YEAR(Table1[[#This Row],[Violation Date]])</f>
        <v>2023</v>
      </c>
    </row>
    <row r="50" spans="1:14">
      <c r="A50" t="s">
        <v>87</v>
      </c>
      <c r="B50" t="s">
        <v>14</v>
      </c>
      <c r="C50" t="s">
        <v>45</v>
      </c>
      <c r="D50" s="1">
        <v>45393</v>
      </c>
      <c r="E50" t="s">
        <v>16</v>
      </c>
      <c r="F50">
        <v>16</v>
      </c>
      <c r="G50">
        <v>40</v>
      </c>
      <c r="H50">
        <v>7</v>
      </c>
      <c r="I50">
        <v>12</v>
      </c>
      <c r="J50">
        <v>4</v>
      </c>
      <c r="K50" t="s">
        <v>17</v>
      </c>
      <c r="L50">
        <v>12</v>
      </c>
      <c r="M50">
        <v>4</v>
      </c>
      <c r="N50">
        <f>YEAR(Table1[[#This Row],[Violation Date]])</f>
        <v>2024</v>
      </c>
    </row>
    <row r="51" spans="1:14">
      <c r="A51" t="s">
        <v>88</v>
      </c>
      <c r="B51" t="s">
        <v>24</v>
      </c>
      <c r="C51" t="s">
        <v>25</v>
      </c>
      <c r="D51" s="1">
        <v>45129</v>
      </c>
      <c r="E51" t="s">
        <v>66</v>
      </c>
      <c r="F51">
        <v>17</v>
      </c>
      <c r="G51">
        <v>23</v>
      </c>
      <c r="H51">
        <v>7</v>
      </c>
      <c r="I51">
        <v>15</v>
      </c>
      <c r="J51">
        <v>5</v>
      </c>
      <c r="K51" t="s">
        <v>48</v>
      </c>
      <c r="L51">
        <v>19</v>
      </c>
      <c r="M51">
        <v>3</v>
      </c>
      <c r="N51">
        <f>YEAR(Table1[[#This Row],[Violation Date]])</f>
        <v>2023</v>
      </c>
    </row>
    <row r="52" spans="1:14">
      <c r="A52" t="s">
        <v>89</v>
      </c>
      <c r="B52" t="s">
        <v>14</v>
      </c>
      <c r="C52" t="s">
        <v>29</v>
      </c>
      <c r="D52" s="1">
        <v>45003</v>
      </c>
      <c r="E52" t="s">
        <v>30</v>
      </c>
      <c r="F52" t="s">
        <v>54</v>
      </c>
      <c r="G52">
        <v>25</v>
      </c>
      <c r="H52">
        <v>7</v>
      </c>
      <c r="I52">
        <v>11</v>
      </c>
      <c r="J52">
        <v>5</v>
      </c>
      <c r="K52" t="s">
        <v>22</v>
      </c>
      <c r="L52">
        <v>18</v>
      </c>
      <c r="M52">
        <v>4</v>
      </c>
      <c r="N52">
        <f>YEAR(Table1[[#This Row],[Violation Date]])</f>
        <v>2023</v>
      </c>
    </row>
    <row r="53" spans="1:14">
      <c r="A53" t="s">
        <v>90</v>
      </c>
      <c r="B53" t="s">
        <v>24</v>
      </c>
      <c r="C53" t="s">
        <v>15</v>
      </c>
      <c r="D53" s="1">
        <v>45348</v>
      </c>
      <c r="E53" t="s">
        <v>33</v>
      </c>
      <c r="F53">
        <v>19</v>
      </c>
      <c r="G53">
        <v>23</v>
      </c>
      <c r="H53">
        <v>8</v>
      </c>
      <c r="I53">
        <v>15</v>
      </c>
      <c r="J53">
        <v>6</v>
      </c>
      <c r="K53" t="s">
        <v>34</v>
      </c>
      <c r="L53">
        <v>16</v>
      </c>
      <c r="M53">
        <v>1</v>
      </c>
      <c r="N53">
        <f>YEAR(Table1[[#This Row],[Violation Date]])</f>
        <v>2024</v>
      </c>
    </row>
    <row r="54" spans="1:14">
      <c r="A54" t="s">
        <v>91</v>
      </c>
      <c r="B54" t="s">
        <v>28</v>
      </c>
      <c r="C54" t="s">
        <v>36</v>
      </c>
      <c r="D54" s="1">
        <v>45643</v>
      </c>
      <c r="E54" t="s">
        <v>16</v>
      </c>
      <c r="F54">
        <v>14</v>
      </c>
      <c r="G54">
        <v>15</v>
      </c>
      <c r="H54">
        <v>7</v>
      </c>
      <c r="I54">
        <v>7</v>
      </c>
      <c r="J54">
        <v>5</v>
      </c>
      <c r="K54" t="s">
        <v>48</v>
      </c>
      <c r="L54">
        <v>15</v>
      </c>
      <c r="M54">
        <v>3</v>
      </c>
      <c r="N54">
        <f>YEAR(Table1[[#This Row],[Violation Date]])</f>
        <v>2024</v>
      </c>
    </row>
    <row r="55" spans="1:14">
      <c r="A55" t="s">
        <v>92</v>
      </c>
      <c r="B55" t="s">
        <v>14</v>
      </c>
      <c r="C55" t="s">
        <v>45</v>
      </c>
      <c r="D55" s="1">
        <v>45056</v>
      </c>
      <c r="E55" t="s">
        <v>53</v>
      </c>
      <c r="F55">
        <v>11</v>
      </c>
      <c r="G55">
        <v>23</v>
      </c>
      <c r="H55">
        <v>7</v>
      </c>
      <c r="I55">
        <v>6</v>
      </c>
      <c r="J55">
        <v>3</v>
      </c>
      <c r="K55" t="s">
        <v>17</v>
      </c>
      <c r="L55">
        <v>17</v>
      </c>
      <c r="M55">
        <v>2</v>
      </c>
      <c r="N55">
        <f>YEAR(Table1[[#This Row],[Violation Date]])</f>
        <v>2023</v>
      </c>
    </row>
    <row r="56" spans="1:14">
      <c r="A56" t="s">
        <v>93</v>
      </c>
      <c r="B56" t="s">
        <v>14</v>
      </c>
      <c r="C56" t="s">
        <v>25</v>
      </c>
      <c r="D56" s="1">
        <v>45559</v>
      </c>
      <c r="E56" t="s">
        <v>66</v>
      </c>
      <c r="F56">
        <v>16</v>
      </c>
      <c r="G56">
        <v>36</v>
      </c>
      <c r="H56">
        <v>7</v>
      </c>
      <c r="I56">
        <v>9</v>
      </c>
      <c r="J56">
        <v>7</v>
      </c>
      <c r="K56" t="s">
        <v>22</v>
      </c>
      <c r="L56">
        <v>13</v>
      </c>
      <c r="M56">
        <v>5</v>
      </c>
      <c r="N56">
        <f>YEAR(Table1[[#This Row],[Violation Date]])</f>
        <v>2024</v>
      </c>
    </row>
    <row r="57" spans="1:14">
      <c r="A57" t="s">
        <v>94</v>
      </c>
      <c r="B57" t="s">
        <v>19</v>
      </c>
      <c r="C57" t="s">
        <v>20</v>
      </c>
      <c r="D57" s="1">
        <v>44971</v>
      </c>
      <c r="E57" t="s">
        <v>30</v>
      </c>
      <c r="F57">
        <v>13</v>
      </c>
      <c r="G57">
        <v>18</v>
      </c>
      <c r="H57">
        <v>7</v>
      </c>
      <c r="I57">
        <v>8</v>
      </c>
      <c r="J57">
        <v>6</v>
      </c>
      <c r="K57" t="s">
        <v>34</v>
      </c>
      <c r="L57">
        <v>19</v>
      </c>
      <c r="M57">
        <v>4</v>
      </c>
      <c r="N57">
        <f>YEAR(Table1[[#This Row],[Violation Date]])</f>
        <v>2023</v>
      </c>
    </row>
    <row r="58" spans="1:14">
      <c r="A58" t="s">
        <v>95</v>
      </c>
      <c r="B58" t="s">
        <v>28</v>
      </c>
      <c r="C58" t="s">
        <v>29</v>
      </c>
      <c r="D58" s="1">
        <v>45654</v>
      </c>
      <c r="E58" t="s">
        <v>33</v>
      </c>
      <c r="F58" t="s">
        <v>57</v>
      </c>
      <c r="G58">
        <v>40</v>
      </c>
      <c r="H58">
        <v>7</v>
      </c>
      <c r="I58">
        <v>10</v>
      </c>
      <c r="J58">
        <v>5</v>
      </c>
      <c r="K58" t="s">
        <v>48</v>
      </c>
      <c r="L58">
        <v>14</v>
      </c>
      <c r="M58">
        <v>3</v>
      </c>
      <c r="N58">
        <f>YEAR(Table1[[#This Row],[Violation Date]])</f>
        <v>2024</v>
      </c>
    </row>
    <row r="59" spans="1:14">
      <c r="A59" t="s">
        <v>96</v>
      </c>
      <c r="B59" t="s">
        <v>24</v>
      </c>
      <c r="C59" t="s">
        <v>36</v>
      </c>
      <c r="D59" s="1">
        <v>45455</v>
      </c>
      <c r="E59" t="s">
        <v>66</v>
      </c>
      <c r="F59">
        <v>15</v>
      </c>
      <c r="G59">
        <v>23</v>
      </c>
      <c r="H59">
        <v>2</v>
      </c>
      <c r="I59">
        <v>12</v>
      </c>
      <c r="J59">
        <v>8</v>
      </c>
      <c r="K59" t="s">
        <v>17</v>
      </c>
      <c r="L59">
        <v>12</v>
      </c>
      <c r="M59">
        <v>5</v>
      </c>
      <c r="N59">
        <f>YEAR(Table1[[#This Row],[Violation Date]])</f>
        <v>2024</v>
      </c>
    </row>
    <row r="60" spans="1:14">
      <c r="A60" t="s">
        <v>97</v>
      </c>
      <c r="B60" t="s">
        <v>14</v>
      </c>
      <c r="C60" t="s">
        <v>45</v>
      </c>
      <c r="D60" s="1">
        <v>45117</v>
      </c>
      <c r="E60" t="s">
        <v>16</v>
      </c>
      <c r="F60">
        <v>18</v>
      </c>
      <c r="G60">
        <v>41</v>
      </c>
      <c r="H60">
        <v>2</v>
      </c>
      <c r="I60">
        <v>13</v>
      </c>
      <c r="J60">
        <v>4</v>
      </c>
      <c r="K60" t="s">
        <v>48</v>
      </c>
      <c r="L60">
        <v>16</v>
      </c>
      <c r="M60">
        <v>2</v>
      </c>
      <c r="N60">
        <f>YEAR(Table1[[#This Row],[Violation Date]])</f>
        <v>2023</v>
      </c>
    </row>
    <row r="61" spans="1:14">
      <c r="A61" t="s">
        <v>98</v>
      </c>
      <c r="B61" t="s">
        <v>14</v>
      </c>
      <c r="C61" t="s">
        <v>25</v>
      </c>
      <c r="D61" s="1">
        <v>45252</v>
      </c>
      <c r="E61" t="s">
        <v>53</v>
      </c>
      <c r="F61">
        <v>19</v>
      </c>
      <c r="G61">
        <v>23</v>
      </c>
      <c r="H61">
        <v>4</v>
      </c>
      <c r="I61">
        <v>14</v>
      </c>
      <c r="J61">
        <v>5</v>
      </c>
      <c r="K61" t="s">
        <v>34</v>
      </c>
      <c r="L61">
        <v>17</v>
      </c>
      <c r="M61">
        <v>3</v>
      </c>
      <c r="N61">
        <f>YEAR(Table1[[#This Row],[Violation Date]])</f>
        <v>2023</v>
      </c>
    </row>
    <row r="62" spans="1:14">
      <c r="A62" t="s">
        <v>99</v>
      </c>
      <c r="B62" t="s">
        <v>28</v>
      </c>
      <c r="C62" t="s">
        <v>20</v>
      </c>
      <c r="D62" s="1">
        <v>44950</v>
      </c>
      <c r="E62" t="s">
        <v>30</v>
      </c>
      <c r="F62">
        <v>18</v>
      </c>
      <c r="G62">
        <v>20</v>
      </c>
      <c r="H62">
        <v>2</v>
      </c>
      <c r="I62">
        <v>9</v>
      </c>
      <c r="J62">
        <v>4</v>
      </c>
      <c r="K62" t="s">
        <v>17</v>
      </c>
      <c r="L62">
        <v>14</v>
      </c>
      <c r="M62">
        <v>2</v>
      </c>
      <c r="N62">
        <f>YEAR(Table1[[#This Row],[Violation Date]])</f>
        <v>2023</v>
      </c>
    </row>
    <row r="63" spans="1:14">
      <c r="A63" t="s">
        <v>100</v>
      </c>
      <c r="B63" t="s">
        <v>14</v>
      </c>
      <c r="C63" t="s">
        <v>15</v>
      </c>
      <c r="D63" s="1">
        <v>45025</v>
      </c>
      <c r="E63" t="s">
        <v>53</v>
      </c>
      <c r="F63">
        <v>12</v>
      </c>
      <c r="G63">
        <v>46</v>
      </c>
      <c r="H63">
        <v>1</v>
      </c>
      <c r="I63">
        <v>15</v>
      </c>
      <c r="J63">
        <v>6</v>
      </c>
      <c r="K63" t="s">
        <v>22</v>
      </c>
      <c r="L63">
        <v>16</v>
      </c>
      <c r="M63">
        <v>4</v>
      </c>
      <c r="N63">
        <f>YEAR(Table1[[#This Row],[Violation Date]])</f>
        <v>2023</v>
      </c>
    </row>
    <row r="64" spans="1:14">
      <c r="A64" t="s">
        <v>101</v>
      </c>
      <c r="B64" t="s">
        <v>24</v>
      </c>
      <c r="C64" t="s">
        <v>36</v>
      </c>
      <c r="D64" s="1">
        <v>45252</v>
      </c>
      <c r="E64" t="s">
        <v>16</v>
      </c>
      <c r="F64">
        <v>16</v>
      </c>
      <c r="G64">
        <v>13</v>
      </c>
      <c r="H64">
        <v>2</v>
      </c>
      <c r="I64">
        <v>10</v>
      </c>
      <c r="J64">
        <v>8</v>
      </c>
      <c r="K64" t="s">
        <v>34</v>
      </c>
      <c r="L64">
        <v>19</v>
      </c>
      <c r="M64">
        <v>1</v>
      </c>
      <c r="N64">
        <f>YEAR(Table1[[#This Row],[Violation Date]])</f>
        <v>2023</v>
      </c>
    </row>
    <row r="65" spans="1:14">
      <c r="A65" t="s">
        <v>102</v>
      </c>
      <c r="B65" t="s">
        <v>14</v>
      </c>
      <c r="C65" t="s">
        <v>45</v>
      </c>
      <c r="D65" s="1">
        <v>45222</v>
      </c>
      <c r="E65" t="s">
        <v>66</v>
      </c>
      <c r="F65">
        <v>11</v>
      </c>
      <c r="G65">
        <v>23</v>
      </c>
      <c r="H65">
        <v>2</v>
      </c>
      <c r="I65">
        <v>7</v>
      </c>
      <c r="J65">
        <v>5</v>
      </c>
      <c r="K65" t="s">
        <v>48</v>
      </c>
      <c r="L65">
        <v>11</v>
      </c>
      <c r="M65">
        <v>3</v>
      </c>
      <c r="N65">
        <f>YEAR(Table1[[#This Row],[Violation Date]])</f>
        <v>2023</v>
      </c>
    </row>
    <row r="66" spans="1:14">
      <c r="A66" t="s">
        <v>103</v>
      </c>
      <c r="B66" t="s">
        <v>19</v>
      </c>
      <c r="C66" t="s">
        <v>29</v>
      </c>
      <c r="D66" s="1">
        <v>44982</v>
      </c>
      <c r="E66" t="s">
        <v>30</v>
      </c>
      <c r="F66" t="s">
        <v>72</v>
      </c>
      <c r="G66">
        <v>50</v>
      </c>
      <c r="H66">
        <v>3</v>
      </c>
      <c r="I66">
        <v>9</v>
      </c>
      <c r="J66">
        <v>3</v>
      </c>
      <c r="K66" t="s">
        <v>17</v>
      </c>
      <c r="L66">
        <v>15</v>
      </c>
      <c r="M66">
        <v>2</v>
      </c>
      <c r="N66">
        <f>YEAR(Table1[[#This Row],[Violation Date]])</f>
        <v>2023</v>
      </c>
    </row>
    <row r="67" spans="1:14">
      <c r="A67" t="s">
        <v>104</v>
      </c>
      <c r="B67" t="s">
        <v>14</v>
      </c>
      <c r="C67" t="s">
        <v>25</v>
      </c>
      <c r="D67" s="1">
        <v>45481</v>
      </c>
      <c r="E67" t="s">
        <v>21</v>
      </c>
      <c r="F67">
        <v>19</v>
      </c>
      <c r="G67">
        <v>15</v>
      </c>
      <c r="H67">
        <v>2</v>
      </c>
      <c r="I67">
        <v>12</v>
      </c>
      <c r="J67">
        <v>7</v>
      </c>
      <c r="K67" t="s">
        <v>22</v>
      </c>
      <c r="L67">
        <v>17</v>
      </c>
      <c r="M67">
        <v>5</v>
      </c>
      <c r="N67">
        <f>YEAR(Table1[[#This Row],[Violation Date]])</f>
        <v>2024</v>
      </c>
    </row>
    <row r="68" spans="1:14">
      <c r="A68" t="s">
        <v>105</v>
      </c>
      <c r="B68" t="s">
        <v>28</v>
      </c>
      <c r="C68" t="s">
        <v>20</v>
      </c>
      <c r="D68" s="1">
        <v>45056</v>
      </c>
      <c r="E68" t="s">
        <v>53</v>
      </c>
      <c r="F68">
        <v>14</v>
      </c>
      <c r="G68">
        <v>20</v>
      </c>
      <c r="H68">
        <v>2</v>
      </c>
      <c r="I68">
        <v>11</v>
      </c>
      <c r="J68">
        <v>6</v>
      </c>
      <c r="K68" t="s">
        <v>48</v>
      </c>
      <c r="L68">
        <v>12</v>
      </c>
      <c r="M68">
        <v>1</v>
      </c>
      <c r="N68">
        <f>YEAR(Table1[[#This Row],[Violation Date]])</f>
        <v>2023</v>
      </c>
    </row>
    <row r="69" spans="1:14">
      <c r="A69" t="s">
        <v>106</v>
      </c>
      <c r="B69" t="s">
        <v>14</v>
      </c>
      <c r="C69" t="s">
        <v>15</v>
      </c>
      <c r="D69" s="1">
        <v>45178</v>
      </c>
      <c r="E69" t="s">
        <v>16</v>
      </c>
      <c r="F69">
        <v>18</v>
      </c>
      <c r="G69">
        <v>23</v>
      </c>
      <c r="H69">
        <v>2</v>
      </c>
      <c r="I69">
        <v>8</v>
      </c>
      <c r="J69">
        <v>7</v>
      </c>
      <c r="K69" t="s">
        <v>34</v>
      </c>
      <c r="L69">
        <v>13</v>
      </c>
      <c r="M69">
        <v>4</v>
      </c>
      <c r="N69">
        <f>YEAR(Table1[[#This Row],[Violation Date]])</f>
        <v>2023</v>
      </c>
    </row>
    <row r="70" spans="1:14">
      <c r="A70" t="s">
        <v>107</v>
      </c>
      <c r="B70" t="s">
        <v>19</v>
      </c>
      <c r="C70" t="s">
        <v>36</v>
      </c>
      <c r="D70" s="1">
        <v>45363</v>
      </c>
      <c r="E70" t="s">
        <v>21</v>
      </c>
      <c r="F70">
        <v>15</v>
      </c>
      <c r="G70">
        <v>18</v>
      </c>
      <c r="H70">
        <v>2</v>
      </c>
      <c r="I70">
        <v>10</v>
      </c>
      <c r="J70">
        <v>5</v>
      </c>
      <c r="K70" t="s">
        <v>17</v>
      </c>
      <c r="L70">
        <v>18</v>
      </c>
      <c r="M70">
        <v>3</v>
      </c>
      <c r="N70">
        <f>YEAR(Table1[[#This Row],[Violation Date]])</f>
        <v>2024</v>
      </c>
    </row>
    <row r="71" spans="1:14">
      <c r="A71" t="s">
        <v>108</v>
      </c>
      <c r="B71" t="s">
        <v>14</v>
      </c>
      <c r="C71" t="s">
        <v>25</v>
      </c>
      <c r="D71" s="1">
        <v>45263</v>
      </c>
      <c r="E71" t="s">
        <v>66</v>
      </c>
      <c r="F71">
        <v>17</v>
      </c>
      <c r="G71">
        <v>44</v>
      </c>
      <c r="H71">
        <v>2</v>
      </c>
      <c r="I71">
        <v>13</v>
      </c>
      <c r="J71">
        <v>5</v>
      </c>
      <c r="K71" t="s">
        <v>48</v>
      </c>
      <c r="L71">
        <v>20</v>
      </c>
      <c r="M71">
        <v>2</v>
      </c>
      <c r="N71">
        <f>YEAR(Table1[[#This Row],[Violation Date]])</f>
        <v>2023</v>
      </c>
    </row>
    <row r="72" spans="1:14">
      <c r="A72" t="s">
        <v>109</v>
      </c>
      <c r="B72" t="s">
        <v>24</v>
      </c>
      <c r="C72" t="s">
        <v>29</v>
      </c>
      <c r="D72" s="1">
        <v>45370</v>
      </c>
      <c r="E72" t="s">
        <v>30</v>
      </c>
      <c r="F72" t="s">
        <v>31</v>
      </c>
      <c r="G72">
        <v>0</v>
      </c>
      <c r="H72">
        <v>2</v>
      </c>
      <c r="I72">
        <v>8</v>
      </c>
      <c r="J72">
        <v>6</v>
      </c>
      <c r="K72" t="s">
        <v>22</v>
      </c>
      <c r="L72">
        <v>12</v>
      </c>
      <c r="M72">
        <v>2</v>
      </c>
      <c r="N72">
        <f>YEAR(Table1[[#This Row],[Violation Date]])</f>
        <v>2024</v>
      </c>
    </row>
    <row r="73" spans="1:14">
      <c r="A73" t="s">
        <v>110</v>
      </c>
      <c r="B73" t="s">
        <v>14</v>
      </c>
      <c r="C73" t="s">
        <v>25</v>
      </c>
      <c r="D73" s="1">
        <v>45118</v>
      </c>
      <c r="E73" t="s">
        <v>53</v>
      </c>
      <c r="F73">
        <v>15</v>
      </c>
      <c r="G73">
        <v>38</v>
      </c>
      <c r="H73">
        <v>5</v>
      </c>
      <c r="I73">
        <v>10</v>
      </c>
      <c r="J73">
        <v>4</v>
      </c>
      <c r="K73" t="s">
        <v>34</v>
      </c>
      <c r="L73">
        <v>18</v>
      </c>
      <c r="M73">
        <v>3</v>
      </c>
      <c r="N73">
        <f>YEAR(Table1[[#This Row],[Violation Date]])</f>
        <v>2023</v>
      </c>
    </row>
    <row r="74" spans="1:14">
      <c r="A74" t="s">
        <v>111</v>
      </c>
      <c r="B74" t="s">
        <v>28</v>
      </c>
      <c r="C74" t="s">
        <v>36</v>
      </c>
      <c r="D74" s="1">
        <v>45617</v>
      </c>
      <c r="E74" t="s">
        <v>30</v>
      </c>
      <c r="F74">
        <v>18</v>
      </c>
      <c r="G74">
        <v>20</v>
      </c>
      <c r="H74">
        <v>2</v>
      </c>
      <c r="I74">
        <v>13</v>
      </c>
      <c r="J74">
        <v>5</v>
      </c>
      <c r="K74" t="s">
        <v>48</v>
      </c>
      <c r="L74">
        <v>17</v>
      </c>
      <c r="M74">
        <v>1</v>
      </c>
      <c r="N74">
        <f>YEAR(Table1[[#This Row],[Violation Date]])</f>
        <v>2024</v>
      </c>
    </row>
    <row r="75" spans="1:14">
      <c r="A75" t="s">
        <v>112</v>
      </c>
      <c r="B75" t="s">
        <v>19</v>
      </c>
      <c r="C75" t="s">
        <v>45</v>
      </c>
      <c r="D75" s="1">
        <v>45282</v>
      </c>
      <c r="E75" t="s">
        <v>53</v>
      </c>
      <c r="F75">
        <v>19</v>
      </c>
      <c r="G75">
        <v>18</v>
      </c>
      <c r="H75">
        <v>1</v>
      </c>
      <c r="I75">
        <v>12</v>
      </c>
      <c r="J75">
        <v>6</v>
      </c>
      <c r="K75" t="s">
        <v>17</v>
      </c>
      <c r="L75">
        <v>15</v>
      </c>
      <c r="M75">
        <v>4</v>
      </c>
      <c r="N75">
        <f>YEAR(Table1[[#This Row],[Violation Date]])</f>
        <v>2023</v>
      </c>
    </row>
    <row r="76" spans="1:14">
      <c r="A76" t="s">
        <v>113</v>
      </c>
      <c r="B76" t="s">
        <v>24</v>
      </c>
      <c r="C76" t="s">
        <v>15</v>
      </c>
      <c r="D76" s="1">
        <v>44942</v>
      </c>
      <c r="E76" t="s">
        <v>16</v>
      </c>
      <c r="F76">
        <v>12</v>
      </c>
      <c r="G76">
        <v>23</v>
      </c>
      <c r="H76">
        <v>2</v>
      </c>
      <c r="I76">
        <v>15</v>
      </c>
      <c r="J76">
        <v>4</v>
      </c>
      <c r="K76" t="s">
        <v>17</v>
      </c>
      <c r="L76">
        <v>14</v>
      </c>
      <c r="M76">
        <v>2</v>
      </c>
      <c r="N76">
        <f>YEAR(Table1[[#This Row],[Violation Date]])</f>
        <v>2023</v>
      </c>
    </row>
    <row r="77" spans="1:14">
      <c r="A77" t="s">
        <v>114</v>
      </c>
      <c r="B77" t="s">
        <v>14</v>
      </c>
      <c r="C77" t="s">
        <v>20</v>
      </c>
      <c r="D77" s="1">
        <v>45487</v>
      </c>
      <c r="E77" t="s">
        <v>66</v>
      </c>
      <c r="F77">
        <v>16</v>
      </c>
      <c r="G77">
        <v>14</v>
      </c>
      <c r="H77">
        <v>2</v>
      </c>
      <c r="I77">
        <v>11</v>
      </c>
      <c r="J77">
        <v>8</v>
      </c>
      <c r="K77" t="s">
        <v>22</v>
      </c>
      <c r="L77">
        <v>19</v>
      </c>
      <c r="M77">
        <v>3</v>
      </c>
      <c r="N77">
        <f>YEAR(Table1[[#This Row],[Violation Date]])</f>
        <v>2024</v>
      </c>
    </row>
    <row r="78" spans="1:14">
      <c r="A78" t="s">
        <v>115</v>
      </c>
      <c r="B78" t="s">
        <v>14</v>
      </c>
      <c r="C78" t="s">
        <v>29</v>
      </c>
      <c r="D78" s="1">
        <v>45253</v>
      </c>
      <c r="E78" t="s">
        <v>21</v>
      </c>
      <c r="F78" t="s">
        <v>39</v>
      </c>
      <c r="G78">
        <v>7.5</v>
      </c>
      <c r="H78">
        <v>2</v>
      </c>
      <c r="I78">
        <v>14</v>
      </c>
      <c r="J78">
        <v>7</v>
      </c>
      <c r="K78" t="s">
        <v>48</v>
      </c>
      <c r="L78">
        <v>16</v>
      </c>
      <c r="M78">
        <v>5</v>
      </c>
      <c r="N78">
        <f>YEAR(Table1[[#This Row],[Violation Date]])</f>
        <v>2023</v>
      </c>
    </row>
    <row r="79" spans="1:14">
      <c r="A79" t="s">
        <v>116</v>
      </c>
      <c r="B79" t="s">
        <v>28</v>
      </c>
      <c r="C79" t="s">
        <v>36</v>
      </c>
      <c r="D79" s="1">
        <v>45094</v>
      </c>
      <c r="E79" t="s">
        <v>53</v>
      </c>
      <c r="F79">
        <v>17</v>
      </c>
      <c r="G79">
        <v>10</v>
      </c>
      <c r="H79">
        <v>3</v>
      </c>
      <c r="I79">
        <v>8</v>
      </c>
      <c r="J79">
        <v>5</v>
      </c>
      <c r="K79" t="s">
        <v>34</v>
      </c>
      <c r="L79">
        <v>13</v>
      </c>
      <c r="M79">
        <v>2</v>
      </c>
      <c r="N79">
        <f>YEAR(Table1[[#This Row],[Violation Date]])</f>
        <v>2023</v>
      </c>
    </row>
    <row r="80" spans="1:14">
      <c r="A80" t="s">
        <v>117</v>
      </c>
      <c r="B80" t="s">
        <v>19</v>
      </c>
      <c r="C80" t="s">
        <v>25</v>
      </c>
      <c r="D80" s="1">
        <v>45587</v>
      </c>
      <c r="E80" t="s">
        <v>16</v>
      </c>
      <c r="F80">
        <v>19</v>
      </c>
      <c r="G80">
        <v>18</v>
      </c>
      <c r="H80">
        <v>2</v>
      </c>
      <c r="I80">
        <v>12</v>
      </c>
      <c r="J80">
        <v>9</v>
      </c>
      <c r="K80" t="s">
        <v>17</v>
      </c>
      <c r="L80">
        <v>20</v>
      </c>
      <c r="M80">
        <v>1</v>
      </c>
      <c r="N80">
        <f>YEAR(Table1[[#This Row],[Violation Date]])</f>
        <v>2024</v>
      </c>
    </row>
    <row r="81" spans="1:14">
      <c r="A81" t="s">
        <v>118</v>
      </c>
      <c r="B81" t="s">
        <v>14</v>
      </c>
      <c r="C81" t="s">
        <v>45</v>
      </c>
      <c r="D81" s="1">
        <v>45071</v>
      </c>
      <c r="E81" t="s">
        <v>26</v>
      </c>
      <c r="F81">
        <v>18</v>
      </c>
      <c r="G81">
        <v>46</v>
      </c>
      <c r="H81">
        <v>2</v>
      </c>
      <c r="I81">
        <v>11</v>
      </c>
      <c r="J81">
        <v>6</v>
      </c>
      <c r="K81" t="s">
        <v>48</v>
      </c>
      <c r="L81">
        <v>17</v>
      </c>
      <c r="M81">
        <v>4</v>
      </c>
      <c r="N81">
        <f>YEAR(Table1[[#This Row],[Violation Date]])</f>
        <v>2023</v>
      </c>
    </row>
    <row r="82" spans="1:14">
      <c r="A82" t="s">
        <v>119</v>
      </c>
      <c r="B82" t="s">
        <v>24</v>
      </c>
      <c r="C82" t="s">
        <v>29</v>
      </c>
      <c r="D82" s="1">
        <v>45004</v>
      </c>
      <c r="E82" t="s">
        <v>30</v>
      </c>
      <c r="F82" t="s">
        <v>54</v>
      </c>
      <c r="G82">
        <v>25</v>
      </c>
      <c r="H82">
        <v>3</v>
      </c>
      <c r="I82">
        <v>8</v>
      </c>
      <c r="J82">
        <v>6</v>
      </c>
      <c r="K82" t="s">
        <v>22</v>
      </c>
      <c r="L82">
        <v>12</v>
      </c>
      <c r="M82">
        <v>2</v>
      </c>
      <c r="N82">
        <f>YEAR(Table1[[#This Row],[Violation Date]])</f>
        <v>2023</v>
      </c>
    </row>
    <row r="83" spans="1:14">
      <c r="A83" t="s">
        <v>120</v>
      </c>
      <c r="B83" t="s">
        <v>14</v>
      </c>
      <c r="C83" t="s">
        <v>25</v>
      </c>
      <c r="D83" s="1">
        <v>45118</v>
      </c>
      <c r="E83" t="s">
        <v>21</v>
      </c>
      <c r="F83">
        <v>15</v>
      </c>
      <c r="G83">
        <v>38</v>
      </c>
      <c r="H83">
        <v>2</v>
      </c>
      <c r="I83">
        <v>10</v>
      </c>
      <c r="J83">
        <v>4</v>
      </c>
      <c r="K83" t="s">
        <v>34</v>
      </c>
      <c r="L83">
        <v>18</v>
      </c>
      <c r="M83">
        <v>3</v>
      </c>
      <c r="N83">
        <f>YEAR(Table1[[#This Row],[Violation Date]])</f>
        <v>2023</v>
      </c>
    </row>
    <row r="84" spans="1:14">
      <c r="A84" t="s">
        <v>121</v>
      </c>
      <c r="B84" t="s">
        <v>28</v>
      </c>
      <c r="C84" t="s">
        <v>36</v>
      </c>
      <c r="D84" s="1">
        <v>45550</v>
      </c>
      <c r="E84" t="s">
        <v>33</v>
      </c>
      <c r="F84">
        <v>18</v>
      </c>
      <c r="G84">
        <v>20</v>
      </c>
      <c r="H84">
        <v>2</v>
      </c>
      <c r="I84">
        <v>13</v>
      </c>
      <c r="J84">
        <v>5</v>
      </c>
      <c r="K84" t="s">
        <v>48</v>
      </c>
      <c r="L84">
        <v>17</v>
      </c>
      <c r="M84">
        <v>1</v>
      </c>
      <c r="N84">
        <f>YEAR(Table1[[#This Row],[Violation Date]])</f>
        <v>2024</v>
      </c>
    </row>
    <row r="85" spans="1:14">
      <c r="A85" t="s">
        <v>122</v>
      </c>
      <c r="B85" t="s">
        <v>19</v>
      </c>
      <c r="C85" t="s">
        <v>45</v>
      </c>
      <c r="D85" s="1">
        <v>45648</v>
      </c>
      <c r="E85" t="s">
        <v>16</v>
      </c>
      <c r="F85">
        <v>19</v>
      </c>
      <c r="G85">
        <v>36</v>
      </c>
      <c r="H85">
        <v>2</v>
      </c>
      <c r="I85">
        <v>12</v>
      </c>
      <c r="J85">
        <v>6</v>
      </c>
      <c r="K85" t="s">
        <v>17</v>
      </c>
      <c r="L85">
        <v>15</v>
      </c>
      <c r="M85">
        <v>4</v>
      </c>
      <c r="N85">
        <f>YEAR(Table1[[#This Row],[Violation Date]])</f>
        <v>2024</v>
      </c>
    </row>
    <row r="86" spans="1:14">
      <c r="A86" t="s">
        <v>123</v>
      </c>
      <c r="B86" t="s">
        <v>24</v>
      </c>
      <c r="C86" t="s">
        <v>15</v>
      </c>
      <c r="D86" s="1">
        <v>45309</v>
      </c>
      <c r="E86" t="s">
        <v>21</v>
      </c>
      <c r="F86">
        <v>12</v>
      </c>
      <c r="G86">
        <v>23</v>
      </c>
      <c r="H86">
        <v>2</v>
      </c>
      <c r="I86">
        <v>15</v>
      </c>
      <c r="J86">
        <v>4</v>
      </c>
      <c r="K86" t="s">
        <v>17</v>
      </c>
      <c r="L86">
        <v>14</v>
      </c>
      <c r="M86">
        <v>2</v>
      </c>
      <c r="N86">
        <f>YEAR(Table1[[#This Row],[Violation Date]])</f>
        <v>2024</v>
      </c>
    </row>
    <row r="87" spans="1:14">
      <c r="A87" t="s">
        <v>124</v>
      </c>
      <c r="B87" t="s">
        <v>14</v>
      </c>
      <c r="C87" t="s">
        <v>20</v>
      </c>
      <c r="D87" s="1">
        <v>45121</v>
      </c>
      <c r="E87" t="s">
        <v>26</v>
      </c>
      <c r="F87">
        <v>16</v>
      </c>
      <c r="G87">
        <v>14</v>
      </c>
      <c r="H87">
        <v>2</v>
      </c>
      <c r="I87">
        <v>11</v>
      </c>
      <c r="J87">
        <v>8</v>
      </c>
      <c r="K87" t="s">
        <v>22</v>
      </c>
      <c r="L87">
        <v>19</v>
      </c>
      <c r="M87">
        <v>3</v>
      </c>
      <c r="N87">
        <f>YEAR(Table1[[#This Row],[Violation Date]])</f>
        <v>2023</v>
      </c>
    </row>
    <row r="88" spans="1:14">
      <c r="A88" t="s">
        <v>125</v>
      </c>
      <c r="B88" t="s">
        <v>14</v>
      </c>
      <c r="C88" t="s">
        <v>29</v>
      </c>
      <c r="D88" s="1">
        <v>45283</v>
      </c>
      <c r="E88" t="s">
        <v>30</v>
      </c>
      <c r="F88" t="s">
        <v>57</v>
      </c>
      <c r="G88">
        <v>22.5</v>
      </c>
      <c r="H88">
        <v>2</v>
      </c>
      <c r="I88">
        <v>14</v>
      </c>
      <c r="J88">
        <v>7</v>
      </c>
      <c r="K88" t="s">
        <v>48</v>
      </c>
      <c r="L88">
        <v>16</v>
      </c>
      <c r="M88">
        <v>5</v>
      </c>
      <c r="N88">
        <f>YEAR(Table1[[#This Row],[Violation Date]])</f>
        <v>2023</v>
      </c>
    </row>
    <row r="89" spans="1:14">
      <c r="A89" t="s">
        <v>126</v>
      </c>
      <c r="B89" t="s">
        <v>28</v>
      </c>
      <c r="C89" t="s">
        <v>36</v>
      </c>
      <c r="D89" s="1">
        <v>45460</v>
      </c>
      <c r="E89" t="s">
        <v>33</v>
      </c>
      <c r="F89">
        <v>17</v>
      </c>
      <c r="G89">
        <v>20</v>
      </c>
      <c r="H89">
        <v>2</v>
      </c>
      <c r="I89">
        <v>8</v>
      </c>
      <c r="J89">
        <v>5</v>
      </c>
      <c r="K89" t="s">
        <v>34</v>
      </c>
      <c r="L89">
        <v>13</v>
      </c>
      <c r="M89">
        <v>2</v>
      </c>
      <c r="N89">
        <f>YEAR(Table1[[#This Row],[Violation Date]])</f>
        <v>2024</v>
      </c>
    </row>
    <row r="90" spans="1:14">
      <c r="A90" t="s">
        <v>127</v>
      </c>
      <c r="B90" t="s">
        <v>19</v>
      </c>
      <c r="C90" t="s">
        <v>25</v>
      </c>
      <c r="D90" s="1">
        <v>45592</v>
      </c>
      <c r="E90" t="s">
        <v>26</v>
      </c>
      <c r="F90">
        <v>19</v>
      </c>
      <c r="G90">
        <v>49</v>
      </c>
      <c r="H90">
        <v>2</v>
      </c>
      <c r="I90">
        <v>12</v>
      </c>
      <c r="J90">
        <v>9</v>
      </c>
      <c r="K90" t="s">
        <v>17</v>
      </c>
      <c r="L90">
        <v>20</v>
      </c>
      <c r="M90">
        <v>1</v>
      </c>
      <c r="N90">
        <f>YEAR(Table1[[#This Row],[Violation Date]])</f>
        <v>2024</v>
      </c>
    </row>
    <row r="91" spans="1:14">
      <c r="A91" t="s">
        <v>128</v>
      </c>
      <c r="B91" t="s">
        <v>14</v>
      </c>
      <c r="C91" t="s">
        <v>45</v>
      </c>
      <c r="D91" s="1">
        <v>45051</v>
      </c>
      <c r="E91" t="s">
        <v>16</v>
      </c>
      <c r="F91">
        <v>18</v>
      </c>
      <c r="G91">
        <v>46</v>
      </c>
      <c r="H91">
        <v>2</v>
      </c>
      <c r="I91">
        <v>11</v>
      </c>
      <c r="J91">
        <v>6</v>
      </c>
      <c r="K91" t="s">
        <v>48</v>
      </c>
      <c r="L91">
        <v>17</v>
      </c>
      <c r="M91">
        <v>4</v>
      </c>
      <c r="N91">
        <f>YEAR(Table1[[#This Row],[Violation Date]])</f>
        <v>2023</v>
      </c>
    </row>
    <row r="92" spans="1:14">
      <c r="A92" t="s">
        <v>129</v>
      </c>
      <c r="B92" t="s">
        <v>24</v>
      </c>
      <c r="C92" t="s">
        <v>29</v>
      </c>
      <c r="D92" s="1">
        <v>45360</v>
      </c>
      <c r="E92" t="s">
        <v>30</v>
      </c>
      <c r="F92" t="s">
        <v>72</v>
      </c>
      <c r="G92">
        <v>50</v>
      </c>
      <c r="H92">
        <v>2</v>
      </c>
      <c r="I92">
        <v>8</v>
      </c>
      <c r="J92">
        <v>6</v>
      </c>
      <c r="K92" t="s">
        <v>22</v>
      </c>
      <c r="L92">
        <v>12</v>
      </c>
      <c r="M92">
        <v>2</v>
      </c>
      <c r="N92">
        <f>YEAR(Table1[[#This Row],[Violation Date]])</f>
        <v>2024</v>
      </c>
    </row>
    <row r="93" spans="1:14">
      <c r="A93" t="s">
        <v>130</v>
      </c>
      <c r="B93" t="s">
        <v>14</v>
      </c>
      <c r="C93" t="s">
        <v>25</v>
      </c>
      <c r="D93" s="1">
        <v>45484</v>
      </c>
      <c r="E93" t="s">
        <v>21</v>
      </c>
      <c r="F93">
        <v>15</v>
      </c>
      <c r="G93">
        <v>38</v>
      </c>
      <c r="H93">
        <v>2</v>
      </c>
      <c r="I93">
        <v>10</v>
      </c>
      <c r="J93">
        <v>4</v>
      </c>
      <c r="K93" t="s">
        <v>34</v>
      </c>
      <c r="L93">
        <v>18</v>
      </c>
      <c r="M93">
        <v>3</v>
      </c>
      <c r="N93">
        <f>YEAR(Table1[[#This Row],[Violation Date]])</f>
        <v>2024</v>
      </c>
    </row>
    <row r="94" spans="1:14">
      <c r="A94" t="s">
        <v>131</v>
      </c>
      <c r="B94" t="s">
        <v>28</v>
      </c>
      <c r="C94" t="s">
        <v>36</v>
      </c>
      <c r="D94" s="1">
        <v>45181</v>
      </c>
      <c r="E94" t="s">
        <v>53</v>
      </c>
      <c r="F94">
        <v>18</v>
      </c>
      <c r="G94">
        <v>20</v>
      </c>
      <c r="H94">
        <v>6</v>
      </c>
      <c r="I94">
        <v>13</v>
      </c>
      <c r="J94">
        <v>5</v>
      </c>
      <c r="K94" t="s">
        <v>48</v>
      </c>
      <c r="L94">
        <v>17</v>
      </c>
      <c r="M94">
        <v>1</v>
      </c>
      <c r="N94">
        <f>YEAR(Table1[[#This Row],[Violation Date]])</f>
        <v>2023</v>
      </c>
    </row>
    <row r="95" spans="1:14">
      <c r="A95" t="s">
        <v>132</v>
      </c>
      <c r="B95" t="s">
        <v>19</v>
      </c>
      <c r="C95" t="s">
        <v>45</v>
      </c>
      <c r="D95" s="1">
        <v>45647</v>
      </c>
      <c r="E95" t="s">
        <v>16</v>
      </c>
      <c r="F95">
        <v>19</v>
      </c>
      <c r="G95">
        <v>36</v>
      </c>
      <c r="H95">
        <v>2</v>
      </c>
      <c r="I95">
        <v>12</v>
      </c>
      <c r="J95">
        <v>6</v>
      </c>
      <c r="K95" t="s">
        <v>17</v>
      </c>
      <c r="L95">
        <v>15</v>
      </c>
      <c r="M95">
        <v>4</v>
      </c>
      <c r="N95">
        <f>YEAR(Table1[[#This Row],[Violation Date]])</f>
        <v>2024</v>
      </c>
    </row>
    <row r="96" spans="1:14">
      <c r="A96" t="s">
        <v>133</v>
      </c>
      <c r="B96" t="s">
        <v>24</v>
      </c>
      <c r="C96" t="s">
        <v>15</v>
      </c>
      <c r="D96" s="1">
        <v>45307</v>
      </c>
      <c r="E96" t="s">
        <v>30</v>
      </c>
      <c r="F96">
        <v>12</v>
      </c>
      <c r="G96">
        <v>23</v>
      </c>
      <c r="H96">
        <v>2</v>
      </c>
      <c r="I96">
        <v>15</v>
      </c>
      <c r="J96">
        <v>4</v>
      </c>
      <c r="K96" t="s">
        <v>17</v>
      </c>
      <c r="L96">
        <v>14</v>
      </c>
      <c r="M96">
        <v>2</v>
      </c>
      <c r="N96">
        <f>YEAR(Table1[[#This Row],[Violation Date]])</f>
        <v>2024</v>
      </c>
    </row>
    <row r="97" spans="1:14">
      <c r="A97" t="s">
        <v>134</v>
      </c>
      <c r="B97" t="s">
        <v>14</v>
      </c>
      <c r="C97" t="s">
        <v>20</v>
      </c>
      <c r="D97" s="1">
        <v>45111</v>
      </c>
      <c r="E97" t="s">
        <v>21</v>
      </c>
      <c r="F97">
        <v>16</v>
      </c>
      <c r="G97">
        <v>44</v>
      </c>
      <c r="H97">
        <v>2</v>
      </c>
      <c r="I97">
        <v>11</v>
      </c>
      <c r="J97">
        <v>8</v>
      </c>
      <c r="K97" t="s">
        <v>22</v>
      </c>
      <c r="L97">
        <v>19</v>
      </c>
      <c r="M97">
        <v>3</v>
      </c>
      <c r="N97">
        <f>YEAR(Table1[[#This Row],[Violation Date]])</f>
        <v>2023</v>
      </c>
    </row>
    <row r="98" spans="1:14">
      <c r="A98" t="s">
        <v>135</v>
      </c>
      <c r="B98" t="s">
        <v>14</v>
      </c>
      <c r="C98" t="s">
        <v>29</v>
      </c>
      <c r="D98" s="1">
        <v>45254</v>
      </c>
      <c r="E98" t="s">
        <v>26</v>
      </c>
      <c r="F98" t="s">
        <v>54</v>
      </c>
      <c r="G98">
        <v>5</v>
      </c>
      <c r="H98">
        <v>2</v>
      </c>
      <c r="I98">
        <v>14</v>
      </c>
      <c r="J98">
        <v>7</v>
      </c>
      <c r="K98" t="s">
        <v>48</v>
      </c>
      <c r="L98">
        <v>16</v>
      </c>
      <c r="M98">
        <v>5</v>
      </c>
      <c r="N98">
        <f>YEAR(Table1[[#This Row],[Violation Date]])</f>
        <v>2023</v>
      </c>
    </row>
    <row r="99" spans="1:14">
      <c r="A99" t="s">
        <v>136</v>
      </c>
      <c r="B99" t="s">
        <v>28</v>
      </c>
      <c r="C99" t="s">
        <v>36</v>
      </c>
      <c r="D99" s="1">
        <v>45084</v>
      </c>
      <c r="E99" t="s">
        <v>53</v>
      </c>
      <c r="F99">
        <v>17</v>
      </c>
      <c r="G99">
        <v>11</v>
      </c>
      <c r="H99">
        <v>5</v>
      </c>
      <c r="I99">
        <v>8</v>
      </c>
      <c r="J99">
        <v>5</v>
      </c>
      <c r="K99" t="s">
        <v>34</v>
      </c>
      <c r="L99">
        <v>13</v>
      </c>
      <c r="M99">
        <v>2</v>
      </c>
      <c r="N99">
        <f>YEAR(Table1[[#This Row],[Violation Date]])</f>
        <v>2023</v>
      </c>
    </row>
    <row r="100" spans="1:14">
      <c r="A100" t="s">
        <v>137</v>
      </c>
      <c r="B100" t="s">
        <v>19</v>
      </c>
      <c r="C100" t="s">
        <v>25</v>
      </c>
      <c r="D100" s="1">
        <v>45227</v>
      </c>
      <c r="E100" t="s">
        <v>16</v>
      </c>
      <c r="F100">
        <v>19</v>
      </c>
      <c r="G100">
        <v>49</v>
      </c>
      <c r="H100">
        <v>10</v>
      </c>
      <c r="I100">
        <v>12</v>
      </c>
      <c r="J100">
        <v>9</v>
      </c>
      <c r="K100" t="s">
        <v>17</v>
      </c>
      <c r="L100">
        <v>20</v>
      </c>
      <c r="M100">
        <v>1</v>
      </c>
      <c r="N100">
        <f>YEAR(Table1[[#This Row],[Violation Date]])</f>
        <v>2023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Pivot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Ashwini SURYAKAR</cp:lastModifiedBy>
  <dcterms:created xsi:type="dcterms:W3CDTF">2025-02-26T13:04:02Z</dcterms:created>
  <dcterms:modified xsi:type="dcterms:W3CDTF">2025-05-09T09:17:10Z</dcterms:modified>
</cp:coreProperties>
</file>