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ru/Desktop/Data Certifications/"/>
    </mc:Choice>
  </mc:AlternateContent>
  <xr:revisionPtr revIDLastSave="0" documentId="13_ncr:1_{A16E8393-D016-7D43-8004-06E72ECEBE0C}" xr6:coauthVersionLast="47" xr6:coauthVersionMax="47" xr10:uidLastSave="{00000000-0000-0000-0000-000000000000}"/>
  <bookViews>
    <workbookView xWindow="-19120" yWindow="0" windowWidth="19120" windowHeight="21600" firstSheet="6" activeTab="10" xr2:uid="{C76EDF75-918D-5F47-ABCA-BE9D2FFECB1F}"/>
  </bookViews>
  <sheets>
    <sheet name="Count Function" sheetId="1" r:id="rId1"/>
    <sheet name="Sum Function" sheetId="3" r:id="rId2"/>
    <sheet name="Average Function" sheetId="2" r:id="rId3"/>
    <sheet name="Max. and Min. Function" sheetId="4" r:id="rId4"/>
    <sheet name="Error Functions" sheetId="5" r:id="rId5"/>
    <sheet name="Absolute Vs Relative" sheetId="6" r:id="rId6"/>
    <sheet name="AutoFill Methods" sheetId="7" r:id="rId7"/>
    <sheet name="LEFT,MID,RIGHT, FIND &amp;Flas" sheetId="8" r:id="rId8"/>
    <sheet name="Named Ranges" sheetId="9" r:id="rId9"/>
    <sheet name="Number Formatting" sheetId="10" r:id="rId10"/>
    <sheet name="Formatting" sheetId="11" r:id="rId11"/>
  </sheets>
  <definedNames>
    <definedName name="Customer">'Named Ranges'!$C$4:$C$17</definedName>
    <definedName name="Order">'Named Ranges'!$B$4:$B$17</definedName>
    <definedName name="Price_Per_Unit">'Named Ranges'!$E$4:$E$17</definedName>
    <definedName name="Quantity">'Named Ranges'!$D$4:$D$17</definedName>
    <definedName name="Total">'Named Ranges'!$F$4:$F$17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9" l="1"/>
  <c r="I3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I7" i="9" s="1"/>
  <c r="L9" i="8"/>
  <c r="L10" i="8"/>
  <c r="L11" i="8"/>
  <c r="L12" i="8"/>
  <c r="L8" i="8"/>
  <c r="K9" i="8"/>
  <c r="K10" i="8"/>
  <c r="K11" i="8"/>
  <c r="K12" i="8"/>
  <c r="K8" i="8"/>
  <c r="G9" i="8"/>
  <c r="G10" i="8"/>
  <c r="G11" i="8"/>
  <c r="G12" i="8"/>
  <c r="G13" i="8"/>
  <c r="G14" i="8"/>
  <c r="G15" i="8"/>
  <c r="G16" i="8"/>
  <c r="G17" i="8"/>
  <c r="G18" i="8"/>
  <c r="G19" i="8"/>
  <c r="G20" i="8"/>
  <c r="G8" i="8"/>
  <c r="C9" i="8"/>
  <c r="C10" i="8"/>
  <c r="C11" i="8"/>
  <c r="C12" i="8"/>
  <c r="C13" i="8"/>
  <c r="C14" i="8"/>
  <c r="C15" i="8"/>
  <c r="C16" i="8"/>
  <c r="C17" i="8"/>
  <c r="C18" i="8"/>
  <c r="C19" i="8"/>
  <c r="C20" i="8"/>
  <c r="C8" i="8"/>
  <c r="B9" i="8"/>
  <c r="B10" i="8"/>
  <c r="B11" i="8"/>
  <c r="B12" i="8"/>
  <c r="B13" i="8"/>
  <c r="B14" i="8"/>
  <c r="B15" i="8"/>
  <c r="B16" i="8"/>
  <c r="B17" i="8"/>
  <c r="B18" i="8"/>
  <c r="B19" i="8"/>
  <c r="B20" i="8"/>
  <c r="B8" i="8"/>
  <c r="J4" i="7"/>
  <c r="J5" i="7"/>
  <c r="J6" i="7"/>
  <c r="J7" i="7"/>
  <c r="J8" i="7"/>
  <c r="J9" i="7"/>
  <c r="J10" i="7"/>
  <c r="J11" i="7"/>
  <c r="J12" i="7"/>
  <c r="J13" i="7"/>
  <c r="J14" i="7"/>
  <c r="I4" i="7"/>
  <c r="I5" i="7"/>
  <c r="I6" i="7"/>
  <c r="I7" i="7"/>
  <c r="I8" i="7"/>
  <c r="I9" i="7"/>
  <c r="I10" i="7"/>
  <c r="I11" i="7"/>
  <c r="I12" i="7"/>
  <c r="I13" i="7"/>
  <c r="I14" i="7"/>
  <c r="H4" i="7"/>
  <c r="H5" i="7"/>
  <c r="H6" i="7"/>
  <c r="H7" i="7"/>
  <c r="H8" i="7"/>
  <c r="H9" i="7"/>
  <c r="H10" i="7"/>
  <c r="H11" i="7"/>
  <c r="H12" i="7"/>
  <c r="H13" i="7"/>
  <c r="H14" i="7"/>
  <c r="G4" i="7"/>
  <c r="G5" i="7"/>
  <c r="G6" i="7"/>
  <c r="G7" i="7"/>
  <c r="G8" i="7"/>
  <c r="G9" i="7"/>
  <c r="G10" i="7"/>
  <c r="G11" i="7"/>
  <c r="G12" i="7"/>
  <c r="G13" i="7"/>
  <c r="G14" i="7"/>
  <c r="J3" i="7"/>
  <c r="I3" i="7"/>
  <c r="H3" i="7"/>
  <c r="G3" i="7"/>
  <c r="E51" i="6"/>
  <c r="F51" i="6" s="1"/>
  <c r="E50" i="6"/>
  <c r="F50" i="6" s="1"/>
  <c r="E49" i="6"/>
  <c r="F49" i="6" s="1"/>
  <c r="E48" i="6"/>
  <c r="F48" i="6" s="1"/>
  <c r="E47" i="6"/>
  <c r="F47" i="6" s="1"/>
  <c r="E46" i="6"/>
  <c r="F46" i="6" s="1"/>
  <c r="E45" i="6"/>
  <c r="F45" i="6" s="1"/>
  <c r="E44" i="6"/>
  <c r="F44" i="6" s="1"/>
  <c r="E43" i="6"/>
  <c r="F43" i="6" s="1"/>
  <c r="E42" i="6"/>
  <c r="F42" i="6" s="1"/>
  <c r="E41" i="6"/>
  <c r="F41" i="6" s="1"/>
  <c r="E40" i="6"/>
  <c r="F40" i="6" s="1"/>
  <c r="E39" i="6"/>
  <c r="F39" i="6" s="1"/>
  <c r="E38" i="6"/>
  <c r="F38" i="6" s="1"/>
  <c r="E37" i="6"/>
  <c r="F37" i="6" s="1"/>
  <c r="E36" i="6"/>
  <c r="F36" i="6" s="1"/>
  <c r="E35" i="6"/>
  <c r="F35" i="6" s="1"/>
  <c r="E34" i="6"/>
  <c r="F34" i="6" s="1"/>
  <c r="E33" i="6"/>
  <c r="F33" i="6" s="1"/>
  <c r="E32" i="6"/>
  <c r="F32" i="6" s="1"/>
  <c r="E31" i="6"/>
  <c r="F31" i="6" s="1"/>
  <c r="E30" i="6"/>
  <c r="F30" i="6" s="1"/>
  <c r="E29" i="6"/>
  <c r="F29" i="6" s="1"/>
  <c r="E28" i="6"/>
  <c r="F28" i="6" s="1"/>
  <c r="E27" i="6"/>
  <c r="F27" i="6" s="1"/>
  <c r="E26" i="6"/>
  <c r="F26" i="6" s="1"/>
  <c r="E25" i="6"/>
  <c r="F25" i="6" s="1"/>
  <c r="E24" i="6"/>
  <c r="F24" i="6" s="1"/>
  <c r="E23" i="6"/>
  <c r="F23" i="6" s="1"/>
  <c r="E22" i="6"/>
  <c r="F22" i="6" s="1"/>
  <c r="E21" i="6"/>
  <c r="F21" i="6" s="1"/>
  <c r="E20" i="6"/>
  <c r="F20" i="6" s="1"/>
  <c r="F19" i="6"/>
  <c r="E19" i="6"/>
  <c r="E18" i="6"/>
  <c r="F18" i="6" s="1"/>
  <c r="E17" i="6"/>
  <c r="F17" i="6" s="1"/>
  <c r="E16" i="6"/>
  <c r="F16" i="6" s="1"/>
  <c r="E15" i="6"/>
  <c r="F15" i="6" s="1"/>
  <c r="E14" i="6"/>
  <c r="F14" i="6" s="1"/>
  <c r="E13" i="6"/>
  <c r="F13" i="6" s="1"/>
  <c r="E12" i="6"/>
  <c r="F12" i="6" s="1"/>
  <c r="E11" i="6"/>
  <c r="F11" i="6" s="1"/>
  <c r="E10" i="6"/>
  <c r="F10" i="6" s="1"/>
  <c r="E9" i="6"/>
  <c r="F9" i="6" s="1"/>
  <c r="E8" i="6"/>
  <c r="F8" i="6" s="1"/>
  <c r="F7" i="6"/>
  <c r="E7" i="6"/>
  <c r="E6" i="6"/>
  <c r="F6" i="6" s="1"/>
  <c r="E5" i="6"/>
  <c r="F5" i="6" s="1"/>
  <c r="E4" i="6"/>
  <c r="F4" i="6" s="1"/>
  <c r="E3" i="6"/>
  <c r="F3" i="6" s="1"/>
  <c r="E2" i="6"/>
  <c r="F2" i="6" s="1"/>
  <c r="I10" i="5"/>
  <c r="I11" i="5"/>
  <c r="I9" i="5"/>
  <c r="I6" i="5"/>
  <c r="I5" i="5"/>
  <c r="I4" i="5" a="1"/>
  <c r="I4" i="5" s="1"/>
  <c r="F14" i="5"/>
  <c r="E14" i="5"/>
  <c r="D14" i="5"/>
  <c r="C14" i="5"/>
  <c r="H4" i="4"/>
  <c r="H5" i="4"/>
  <c r="H6" i="4"/>
  <c r="H7" i="4"/>
  <c r="H8" i="4"/>
  <c r="H9" i="4"/>
  <c r="H10" i="4"/>
  <c r="H11" i="4"/>
  <c r="H12" i="4"/>
  <c r="H13" i="4"/>
  <c r="H14" i="4"/>
  <c r="H3" i="4"/>
  <c r="G4" i="4"/>
  <c r="G5" i="4"/>
  <c r="G6" i="4"/>
  <c r="G7" i="4"/>
  <c r="G8" i="4"/>
  <c r="G9" i="4"/>
  <c r="G10" i="4"/>
  <c r="G11" i="4"/>
  <c r="G12" i="4"/>
  <c r="G13" i="4"/>
  <c r="G14" i="4"/>
  <c r="G3" i="4"/>
  <c r="G14" i="2"/>
  <c r="G4" i="2"/>
  <c r="G5" i="2"/>
  <c r="G6" i="2"/>
  <c r="G7" i="2"/>
  <c r="G8" i="2"/>
  <c r="G9" i="2"/>
  <c r="G10" i="2"/>
  <c r="G11" i="2"/>
  <c r="G12" i="2"/>
  <c r="G13" i="2"/>
  <c r="G3" i="2"/>
  <c r="F15" i="3"/>
  <c r="D15" i="3"/>
  <c r="E15" i="3"/>
  <c r="C15" i="3"/>
  <c r="G4" i="1"/>
  <c r="G6" i="1"/>
  <c r="G2" i="1"/>
  <c r="I5" i="9" l="1"/>
  <c r="I6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<sst xmlns="http://schemas.openxmlformats.org/spreadsheetml/2006/main" count="351" uniqueCount="226">
  <si>
    <t>Student</t>
  </si>
  <si>
    <t>Test Score</t>
  </si>
  <si>
    <t>Deb Ashby</t>
  </si>
  <si>
    <t>Adam Lacey</t>
  </si>
  <si>
    <t>Jane Doe</t>
  </si>
  <si>
    <t>Harry Potter</t>
  </si>
  <si>
    <t>Susie Smith</t>
  </si>
  <si>
    <t>Brian Mallory</t>
  </si>
  <si>
    <t>Jasmine Dekker</t>
  </si>
  <si>
    <t>Lucy Jones</t>
  </si>
  <si>
    <t>Mark Baxter</t>
  </si>
  <si>
    <t>Claire Smith</t>
  </si>
  <si>
    <t>Tony Chamberlain</t>
  </si>
  <si>
    <t xml:space="preserve">No. of Students </t>
  </si>
  <si>
    <t>No. of Blanks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</si>
  <si>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</si>
  <si>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</si>
  <si>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</si>
  <si>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</si>
  <si>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</si>
  <si>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</si>
  <si>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</si>
  <si>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</si>
  <si>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</si>
  <si>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</si>
  <si>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</si>
  <si>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</si>
  <si>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</si>
  <si>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TOTAL</t>
  </si>
  <si>
    <t>Average</t>
  </si>
  <si>
    <t>AVERAGE</t>
  </si>
  <si>
    <t>Minimum Value</t>
  </si>
  <si>
    <t>Maximum Value</t>
  </si>
  <si>
    <t>Total Sales</t>
  </si>
  <si>
    <t>Total Dec</t>
  </si>
  <si>
    <t>Total Q2</t>
  </si>
  <si>
    <t>Before</t>
  </si>
  <si>
    <t>After</t>
  </si>
  <si>
    <t>Department</t>
  </si>
  <si>
    <t>Years</t>
  </si>
  <si>
    <t>Salary</t>
  </si>
  <si>
    <t>Bonus</t>
  </si>
  <si>
    <t>New Salary</t>
  </si>
  <si>
    <t>Sales</t>
  </si>
  <si>
    <t>Administration</t>
  </si>
  <si>
    <t>ADC</t>
  </si>
  <si>
    <t>Marketing</t>
  </si>
  <si>
    <t>Training</t>
  </si>
  <si>
    <t>Employee Name</t>
  </si>
  <si>
    <t>Ed Stacey</t>
  </si>
  <si>
    <t>Aleena Barnes</t>
  </si>
  <si>
    <t>Johnathon Parkinson</t>
  </si>
  <si>
    <t>Tiarna Estrada</t>
  </si>
  <si>
    <t>Sultan Iles</t>
  </si>
  <si>
    <t>Henley Neale</t>
  </si>
  <si>
    <t>Whitney Craig</t>
  </si>
  <si>
    <t>Bushra Timms</t>
  </si>
  <si>
    <t>Dina Pollard</t>
  </si>
  <si>
    <t>Kymani Guthrie</t>
  </si>
  <si>
    <t>Sophia Moss</t>
  </si>
  <si>
    <t>Odin Henderson</t>
  </si>
  <si>
    <t>Rohan Hope</t>
  </si>
  <si>
    <t>Martina Beech</t>
  </si>
  <si>
    <t>Cameron Durham</t>
  </si>
  <si>
    <t>Bailey Partridge</t>
  </si>
  <si>
    <t>Shayaan Gough</t>
  </si>
  <si>
    <t>Della Sharma</t>
  </si>
  <si>
    <t>Clay Santos</t>
  </si>
  <si>
    <t>Wade Spencer</t>
  </si>
  <si>
    <t>Luke Forrest</t>
  </si>
  <si>
    <t>Kaydon Key</t>
  </si>
  <si>
    <t>Amani Osborn</t>
  </si>
  <si>
    <t>Sian Schultz</t>
  </si>
  <si>
    <t>Abdallah Oakley</t>
  </si>
  <si>
    <t>Euan Charlton</t>
  </si>
  <si>
    <t>Flynn Walter</t>
  </si>
  <si>
    <t>Breanna Escobar</t>
  </si>
  <si>
    <t>Layton Fernandez</t>
  </si>
  <si>
    <t>Ho Carr</t>
  </si>
  <si>
    <t>Rumaysa Trujillo</t>
  </si>
  <si>
    <t>Arwen Rasmussen</t>
  </si>
  <si>
    <t>Ishika Carlson</t>
  </si>
  <si>
    <t>Adeel Bonner</t>
  </si>
  <si>
    <t>Tillie Schofield</t>
  </si>
  <si>
    <t>Ruth Mccallum</t>
  </si>
  <si>
    <t>Debra Rivas</t>
  </si>
  <si>
    <t>Manha Rooney</t>
  </si>
  <si>
    <t>Selina Chan</t>
  </si>
  <si>
    <t>Benny Rodriquez</t>
  </si>
  <si>
    <t>Ifan Dunn</t>
  </si>
  <si>
    <t>Nana Carrillo</t>
  </si>
  <si>
    <t>Hendrix Robson</t>
  </si>
  <si>
    <t>Miah Prosser</t>
  </si>
  <si>
    <t>Harriett Ashton</t>
  </si>
  <si>
    <t>Taylor Farley</t>
  </si>
  <si>
    <t>Laurence Sheldon</t>
  </si>
  <si>
    <t>Lily-Rose Noble</t>
  </si>
  <si>
    <t>Nada Erickson</t>
  </si>
  <si>
    <t>Sam White</t>
  </si>
  <si>
    <t>Min</t>
  </si>
  <si>
    <t>Max</t>
  </si>
  <si>
    <t>Full Name</t>
  </si>
  <si>
    <t>First Name</t>
  </si>
  <si>
    <t>Last Name</t>
  </si>
  <si>
    <t>Email Address</t>
  </si>
  <si>
    <t xml:space="preserve">Long Order No. </t>
  </si>
  <si>
    <t xml:space="preserve">Short Order No. </t>
  </si>
  <si>
    <t>Deborah Ashby</t>
  </si>
  <si>
    <t>da@gmail.com</t>
  </si>
  <si>
    <t>ORD-123</t>
  </si>
  <si>
    <t>al@gmail.com</t>
  </si>
  <si>
    <t>ORD-124</t>
  </si>
  <si>
    <t>Ben Lee</t>
  </si>
  <si>
    <t>bl@gmail.com</t>
  </si>
  <si>
    <t>ORD-125</t>
  </si>
  <si>
    <t>Sarah Jones</t>
  </si>
  <si>
    <t>sj@gmail.com</t>
  </si>
  <si>
    <t>ORD-126</t>
  </si>
  <si>
    <t>Olivia Green</t>
  </si>
  <si>
    <t>og@gmail.com</t>
  </si>
  <si>
    <t>ORD-127</t>
  </si>
  <si>
    <t>Ming Sia</t>
  </si>
  <si>
    <t>ms@gmail.com</t>
  </si>
  <si>
    <t>ORD-128</t>
  </si>
  <si>
    <t>David Patterson</t>
  </si>
  <si>
    <t>dp@gmail.com</t>
  </si>
  <si>
    <t>ORD-129</t>
  </si>
  <si>
    <t>Chloe Newbury</t>
  </si>
  <si>
    <t>cn@gmail.com</t>
  </si>
  <si>
    <t>ORD-130</t>
  </si>
  <si>
    <t>Martin Waters</t>
  </si>
  <si>
    <t>mw@gmail.com</t>
  </si>
  <si>
    <t>ORD-131</t>
  </si>
  <si>
    <t>Julie Tavistock</t>
  </si>
  <si>
    <t>jt@gmail.com</t>
  </si>
  <si>
    <t>ORD-132</t>
  </si>
  <si>
    <t>Kurt Webster</t>
  </si>
  <si>
    <t>kw@gmail.com</t>
  </si>
  <si>
    <t>ORD-133</t>
  </si>
  <si>
    <t>Lucy Matthews</t>
  </si>
  <si>
    <t>lm@gmail.com</t>
  </si>
  <si>
    <t>ORD-134</t>
  </si>
  <si>
    <t>Pedro Costa</t>
  </si>
  <si>
    <t>pc@gmail.com</t>
  </si>
  <si>
    <t>ORD-135</t>
  </si>
  <si>
    <t>Product Name</t>
  </si>
  <si>
    <t>Color</t>
  </si>
  <si>
    <t>Product</t>
  </si>
  <si>
    <t>Item Code</t>
  </si>
  <si>
    <t>RedShirt-123</t>
  </si>
  <si>
    <t>GreenTrousers-498</t>
  </si>
  <si>
    <t>YellowTie-289</t>
  </si>
  <si>
    <t>BrownBoots-290</t>
  </si>
  <si>
    <t>PurpleSocks-120</t>
  </si>
  <si>
    <t>RIGHT FUNCTION</t>
  </si>
  <si>
    <t xml:space="preserve">LEFT,FIND and RIGHT FUNCTIONS </t>
  </si>
  <si>
    <t>LEFT, FIND, MID and FLASHFILL FUNCTIONS</t>
  </si>
  <si>
    <t>Order #</t>
  </si>
  <si>
    <t>Customer</t>
  </si>
  <si>
    <t>Quantity</t>
  </si>
  <si>
    <t>Price Per Unit</t>
  </si>
  <si>
    <t>Staples</t>
  </si>
  <si>
    <t>WH Smith</t>
  </si>
  <si>
    <t>The Art Supply Store</t>
  </si>
  <si>
    <t>Brush Strokes</t>
  </si>
  <si>
    <t>Crafty Business</t>
  </si>
  <si>
    <t>Pens and Things</t>
  </si>
  <si>
    <t>Color Me Silly</t>
  </si>
  <si>
    <t>Sketch &amp; Co</t>
  </si>
  <si>
    <t>The Desinger Centre</t>
  </si>
  <si>
    <t>Waterstones</t>
  </si>
  <si>
    <t>Painterly</t>
  </si>
  <si>
    <t>J Howard and Sons</t>
  </si>
  <si>
    <t>Art Attack</t>
  </si>
  <si>
    <t>Doodles</t>
  </si>
  <si>
    <t>Average Quantity</t>
  </si>
  <si>
    <t>No. of Orders</t>
  </si>
  <si>
    <t>Minimum Sales</t>
  </si>
  <si>
    <t>Maximum Sales</t>
  </si>
  <si>
    <t>Number</t>
  </si>
  <si>
    <t>Currency</t>
  </si>
  <si>
    <t>Accounting</t>
  </si>
  <si>
    <t>Percentage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</si>
  <si>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</si>
  <si>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</si>
  <si>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</si>
  <si>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</si>
  <si>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</si>
  <si>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</si>
  <si>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</si>
  <si>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</si>
  <si>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</si>
  <si>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100%</t>
  </si>
  <si>
    <t>110%</t>
  </si>
  <si>
    <t>120%</t>
  </si>
  <si>
    <t>130%</t>
  </si>
  <si>
    <t>140%</t>
  </si>
  <si>
    <t>150%</t>
  </si>
  <si>
    <t>160%</t>
  </si>
  <si>
    <t>170%</t>
  </si>
  <si>
    <t>180%</t>
  </si>
  <si>
    <t>190%</t>
  </si>
  <si>
    <t>200%</t>
  </si>
  <si>
    <t>210%</t>
  </si>
  <si>
    <t>220%</t>
  </si>
  <si>
    <t>Number Formatting</t>
  </si>
  <si>
    <t>Date</t>
  </si>
  <si>
    <t>Description</t>
  </si>
  <si>
    <t>Amount</t>
  </si>
  <si>
    <t>Train fare London to Bristol</t>
  </si>
  <si>
    <t>Taxi fare London Paddington to Greenwich</t>
  </si>
  <si>
    <t>Microsoft 365 Subscription</t>
  </si>
  <si>
    <t>Client Lunch - Circolo Poppolo</t>
  </si>
  <si>
    <t>Software Purchase</t>
  </si>
  <si>
    <t>Mouse + Mouse Mat</t>
  </si>
  <si>
    <t>Train far London to Warrington</t>
  </si>
  <si>
    <t>Client Dinner - Dishoom</t>
  </si>
  <si>
    <t>Client Dinner - Green Papaya</t>
  </si>
  <si>
    <t>Taxi fare London Kings Cross to Marble Arch</t>
  </si>
  <si>
    <t>Taxi fare London Victoria to Kensington</t>
  </si>
  <si>
    <t>Dropbox Subscription</t>
  </si>
  <si>
    <t xml:space="preserve">Internet </t>
  </si>
  <si>
    <t>Client Dinner - Lah Pet</t>
  </si>
  <si>
    <t>Client Lunch - Pret A Manger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</si>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</sst>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₦&quot;* #,##0.00_);_(&quot;₦&quot;* \(#,##0.00\);_(&quot;₦&quot;* &quot;-&quot;??_);_(@_)"/>
    <numFmt numFmtId="43" formatCode="_(* #,##0.00_);_(* \(#,##0.00\);_(* &quot;-&quot;??_);_(@_)"/>
    <numFmt numFmtId="164" formatCode="_(* #,##0_);_(* \(#,##0\);_(* &quot;-&quot;??_);_(@_)"/>
    <numFmt numFmtId="165" formatCode="&quot;£&quot;#,##0"/>
    <numFmt numFmtId="166" formatCode="&quot;£&quot;#,##0.00"/>
    <numFmt numFmtId="167" formatCode="0.0%"/>
    <numFmt numFmtId="168" formatCode="_-&quot;£&quot;* #,##0.00_-;\-&quot;£&quot;* #,##0.00_-;_-&quot;£&quot;* &quot;-&quot;??_-;_-@_-"/>
    <numFmt numFmtId="169" formatCode="&quot;$&quot;#,##0"/>
    <numFmt numFmtId="170" formatCode="[$$-409]#,##0.00"/>
    <numFmt numFmtId="171" formatCode="_([$$-409]* #,##0.00_);_([$$-409]* \(#,##0.00\);_([$$-409]* &quot;-&quot;??_);_(@_)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0"/>
      <name val="Segoe UI"/>
      <family val="2"/>
    </font>
    <font>
      <sz val="11"/>
      <color theme="1"/>
      <name val="Segoe UI"/>
      <family val="2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4" tint="-0.499984740745262"/>
      <name val="Arial"/>
      <family val="2"/>
    </font>
    <font>
      <b/>
      <sz val="11"/>
      <color theme="1"/>
      <name val="Arial"/>
      <family val="2"/>
    </font>
    <font>
      <b/>
      <i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5" tint="-0.499984740745262"/>
      </left>
      <right style="thin">
        <color theme="4"/>
      </right>
      <top style="medium">
        <color theme="5" tint="-0.499984740745262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5" tint="-0.499984740745262"/>
      </top>
      <bottom style="thin">
        <color theme="4"/>
      </bottom>
      <diagonal/>
    </border>
    <border>
      <left/>
      <right/>
      <top style="thin">
        <color rgb="FF7030A0"/>
      </top>
      <bottom style="thin">
        <color rgb="FF7030A0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5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0" fillId="0" borderId="3" xfId="2" applyNumberFormat="1" applyFont="1" applyBorder="1"/>
    <xf numFmtId="0" fontId="2" fillId="3" borderId="3" xfId="0" applyFont="1" applyFill="1" applyBorder="1"/>
    <xf numFmtId="0" fontId="2" fillId="3" borderId="3" xfId="0" applyFont="1" applyFill="1" applyBorder="1" applyAlignment="1">
      <alignment horizontal="left" vertical="center"/>
    </xf>
    <xf numFmtId="0" fontId="2" fillId="0" borderId="3" xfId="2" applyNumberFormat="1" applyFont="1" applyBorder="1"/>
    <xf numFmtId="164" fontId="0" fillId="0" borderId="3" xfId="1" applyNumberFormat="1" applyFont="1" applyBorder="1"/>
    <xf numFmtId="164" fontId="3" fillId="0" borderId="3" xfId="1" applyNumberFormat="1" applyFont="1" applyBorder="1"/>
    <xf numFmtId="0" fontId="0" fillId="5" borderId="3" xfId="2" applyNumberFormat="1" applyFont="1" applyFill="1" applyBorder="1"/>
    <xf numFmtId="0" fontId="2" fillId="5" borderId="3" xfId="2" applyNumberFormat="1" applyFont="1" applyFill="1" applyBorder="1"/>
    <xf numFmtId="0" fontId="5" fillId="4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/>
    </xf>
    <xf numFmtId="0" fontId="7" fillId="6" borderId="0" xfId="0" applyFont="1" applyFill="1"/>
    <xf numFmtId="165" fontId="7" fillId="6" borderId="0" xfId="0" applyNumberFormat="1" applyFont="1" applyFill="1"/>
    <xf numFmtId="166" fontId="7" fillId="6" borderId="0" xfId="0" applyNumberFormat="1" applyFont="1" applyFill="1"/>
    <xf numFmtId="0" fontId="8" fillId="0" borderId="0" xfId="0" applyFont="1"/>
    <xf numFmtId="165" fontId="8" fillId="0" borderId="0" xfId="2" applyNumberFormat="1" applyFont="1"/>
    <xf numFmtId="166" fontId="8" fillId="0" borderId="0" xfId="0" applyNumberFormat="1" applyFont="1"/>
    <xf numFmtId="0" fontId="7" fillId="6" borderId="4" xfId="0" applyFont="1" applyFill="1" applyBorder="1"/>
    <xf numFmtId="167" fontId="9" fillId="0" borderId="5" xfId="0" applyNumberFormat="1" applyFont="1" applyBorder="1"/>
    <xf numFmtId="0" fontId="10" fillId="7" borderId="3" xfId="0" applyFont="1" applyFill="1" applyBorder="1"/>
    <xf numFmtId="0" fontId="0" fillId="8" borderId="6" xfId="0" applyFill="1" applyBorder="1"/>
    <xf numFmtId="0" fontId="12" fillId="0" borderId="0" xfId="4" applyFont="1"/>
    <xf numFmtId="0" fontId="11" fillId="0" borderId="0" xfId="4"/>
    <xf numFmtId="0" fontId="4" fillId="9" borderId="7" xfId="0" applyFont="1" applyFill="1" applyBorder="1"/>
    <xf numFmtId="0" fontId="4" fillId="10" borderId="7" xfId="0" applyFont="1" applyFill="1" applyBorder="1"/>
    <xf numFmtId="18" fontId="4" fillId="10" borderId="7" xfId="0" applyNumberFormat="1" applyFont="1" applyFill="1" applyBorder="1"/>
    <xf numFmtId="0" fontId="0" fillId="0" borderId="7" xfId="0" applyBorder="1"/>
    <xf numFmtId="164" fontId="0" fillId="0" borderId="7" xfId="1" applyNumberFormat="1" applyFont="1" applyBorder="1"/>
    <xf numFmtId="168" fontId="0" fillId="0" borderId="7" xfId="2" applyNumberFormat="1" applyFont="1" applyBorder="1"/>
    <xf numFmtId="168" fontId="0" fillId="11" borderId="7" xfId="0" applyNumberFormat="1" applyFill="1" applyBorder="1"/>
    <xf numFmtId="164" fontId="0" fillId="0" borderId="7" xfId="0" applyNumberFormat="1" applyBorder="1"/>
    <xf numFmtId="169" fontId="0" fillId="0" borderId="7" xfId="0" applyNumberFormat="1" applyBorder="1"/>
    <xf numFmtId="2" fontId="0" fillId="0" borderId="0" xfId="0" applyNumberFormat="1"/>
    <xf numFmtId="170" fontId="0" fillId="0" borderId="0" xfId="0" applyNumberFormat="1"/>
    <xf numFmtId="171" fontId="0" fillId="0" borderId="0" xfId="0" applyNumberFormat="1"/>
    <xf numFmtId="9" fontId="0" fillId="0" borderId="0" xfId="3" applyFont="1"/>
    <xf numFmtId="0" fontId="13" fillId="0" borderId="8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1" xfId="0" applyNumberFormat="1" applyBorder="1"/>
    <xf numFmtId="49" fontId="0" fillId="0" borderId="1" xfId="0" applyNumberFormat="1" applyBorder="1"/>
    <xf numFmtId="171" fontId="0" fillId="0" borderId="1" xfId="0" applyNumberFormat="1" applyBorder="1"/>
    <xf numFmtId="0" fontId="14" fillId="12" borderId="1" xfId="0" applyFont="1" applyFill="1" applyBorder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5">
    <cellStyle name="Comma" xfId="1" builtinId="3"/>
    <cellStyle name="Currency" xfId="2" builtinId="4"/>
    <cellStyle name="Hyperlink" xfId="4" builtinId="8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812800</xdr:colOff>
      <xdr:row>1</xdr:row>
      <xdr:rowOff>38100</xdr:rowOff>
    </xdr:from>
    <xdr:to>
      <xdr:col>13</xdr:col>
      <xdr:colOff>0</xdr:colOff>
      <xdr:row>9</xdr:row>
      <xdr:rowOff>39077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2777BC-E9AB-6641-A5BB-5260E8AC5F60}"/>
            </a:ext>
          </a:extLst>
        </xdr:cNvPr>
        <xdr:cNvSpPr txBox="1"/>
      </xdr:nvSpPr>
      <xdr:spPr>
        <a:xfrm>
          <a:off x="9067800" y="254000"/>
          <a:ext cx="1663700" cy="17281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accent6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AutoFill</a:t>
          </a:r>
          <a:r>
            <a:rPr lang="en-US" sz="1100" b="1" baseline="0"/>
            <a:t> (4 Methods)</a:t>
          </a:r>
        </a:p>
        <a:p>
          <a:endParaRPr lang="en-US" sz="1100" baseline="0"/>
        </a:p>
        <a:p>
          <a:r>
            <a:rPr lang="en-US" sz="1100" baseline="0"/>
            <a:t>1. Double-click</a:t>
          </a:r>
        </a:p>
        <a:p>
          <a:endParaRPr lang="en-US" sz="1100" baseline="0"/>
        </a:p>
        <a:p>
          <a:r>
            <a:rPr lang="en-US" sz="1100" baseline="0"/>
            <a:t>2. Drag down</a:t>
          </a:r>
        </a:p>
        <a:p>
          <a:endParaRPr lang="en-US" sz="1100" baseline="0"/>
        </a:p>
        <a:p>
          <a:r>
            <a:rPr lang="en-US" sz="1100" baseline="0"/>
            <a:t>3. Fill Down button</a:t>
          </a:r>
        </a:p>
        <a:p>
          <a:endParaRPr lang="en-US" sz="1100" baseline="0"/>
        </a:p>
        <a:p>
          <a:r>
            <a:rPr lang="en-US" sz="1100" baseline="0"/>
            <a:t>4. Keyboard Shortcut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cn@gmail.com" TargetMode="External"/><Relationship Id="rId13" Type="http://schemas.openxmlformats.org/officeDocument/2006/relationships/hyperlink" Target="mailto:pc@gmail.com" TargetMode="External"/><Relationship Id="rId3" Type="http://schemas.openxmlformats.org/officeDocument/2006/relationships/hyperlink" Target="mailto:bl@gmail.com" TargetMode="External"/><Relationship Id="rId7" Type="http://schemas.openxmlformats.org/officeDocument/2006/relationships/hyperlink" Target="mailto:dp@gmail.com" TargetMode="External"/><Relationship Id="rId12" Type="http://schemas.openxmlformats.org/officeDocument/2006/relationships/hyperlink" Target="mailto:lm@gmail.com" TargetMode="External"/><Relationship Id="rId2" Type="http://schemas.openxmlformats.org/officeDocument/2006/relationships/hyperlink" Target="mailto:al@gmail.com" TargetMode="External"/><Relationship Id="rId1" Type="http://schemas.openxmlformats.org/officeDocument/2006/relationships/hyperlink" Target="mailto:da@gmail.com" TargetMode="External"/><Relationship Id="rId6" Type="http://schemas.openxmlformats.org/officeDocument/2006/relationships/hyperlink" Target="mailto:ms@gmail.com" TargetMode="External"/><Relationship Id="rId11" Type="http://schemas.openxmlformats.org/officeDocument/2006/relationships/hyperlink" Target="mailto:kw@gmail.com" TargetMode="External"/><Relationship Id="rId5" Type="http://schemas.openxmlformats.org/officeDocument/2006/relationships/hyperlink" Target="mailto:og@gmail.com" TargetMode="External"/><Relationship Id="rId10" Type="http://schemas.openxmlformats.org/officeDocument/2006/relationships/hyperlink" Target="mailto:jt@gmail.com" TargetMode="External"/><Relationship Id="rId4" Type="http://schemas.openxmlformats.org/officeDocument/2006/relationships/hyperlink" Target="mailto:sj@gmail.com" TargetMode="External"/><Relationship Id="rId9" Type="http://schemas.openxmlformats.org/officeDocument/2006/relationships/hyperlink" Target="mailto:m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5F76-8CB5-5C41-9122-F868F12A365D}">
  <dimension ref="B2:G15"/>
  <sheetViews>
    <sheetView workbookViewId="0">
      <selection activeCell="B5" sqref="B5"/>
    </sheetView>
  </sheetViews>
  <sheetFormatPr baseColWidth="10" defaultRowHeight="16" x14ac:dyDescent="0.2"/>
  <cols>
    <col min="2" max="2" width="20.5" customWidth="1"/>
    <col min="3" max="3" width="20.83203125" customWidth="1"/>
    <col min="6" max="6" width="15" customWidth="1"/>
    <col min="7" max="7" width="20.33203125" customWidth="1"/>
  </cols>
  <sheetData>
    <row r="2" spans="2:7" ht="19" x14ac:dyDescent="0.25">
      <c r="B2" s="1" t="s">
        <v>0</v>
      </c>
      <c r="C2" s="1" t="s">
        <v>1</v>
      </c>
      <c r="F2" s="1" t="s">
        <v>13</v>
      </c>
      <c r="G2" s="3">
        <f>COUNT(C3:C15)</f>
        <v>11</v>
      </c>
    </row>
    <row r="3" spans="2:7" ht="19" x14ac:dyDescent="0.25">
      <c r="B3" s="2" t="s">
        <v>2</v>
      </c>
      <c r="C3" s="2">
        <v>80</v>
      </c>
      <c r="G3" s="4"/>
    </row>
    <row r="4" spans="2:7" ht="19" x14ac:dyDescent="0.25">
      <c r="B4" s="2" t="s">
        <v>3</v>
      </c>
      <c r="C4" s="2">
        <v>95</v>
      </c>
      <c r="F4" s="1" t="s">
        <v>13</v>
      </c>
      <c r="G4" s="3">
        <f>COUNTA(B3:B15)</f>
        <v>11</v>
      </c>
    </row>
    <row r="5" spans="2:7" ht="19" x14ac:dyDescent="0.25">
      <c r="B5" s="2" t="s">
        <v>4</v>
      </c>
      <c r="C5" s="2">
        <v>100</v>
      </c>
      <c r="G5" s="4"/>
    </row>
    <row r="6" spans="2:7" ht="19" x14ac:dyDescent="0.25">
      <c r="B6" s="2" t="s">
        <v>5</v>
      </c>
      <c r="C6" s="2">
        <v>75</v>
      </c>
      <c r="F6" s="1" t="s">
        <v>14</v>
      </c>
      <c r="G6" s="3">
        <f>COUNTBLANK(B3:B15)</f>
        <v>2</v>
      </c>
    </row>
    <row r="7" spans="2:7" x14ac:dyDescent="0.2">
      <c r="B7" s="2" t="s">
        <v>6</v>
      </c>
      <c r="C7" s="2">
        <v>87</v>
      </c>
    </row>
    <row r="8" spans="2:7" x14ac:dyDescent="0.2">
      <c r="B8" s="2"/>
      <c r="C8" s="2"/>
    </row>
    <row r="9" spans="2:7" x14ac:dyDescent="0.2">
      <c r="B9" s="2" t="s">
        <v>7</v>
      </c>
      <c r="C9" s="2">
        <v>40</v>
      </c>
    </row>
    <row r="10" spans="2:7" x14ac:dyDescent="0.2">
      <c r="B10" s="2" t="s">
        <v>8</v>
      </c>
      <c r="C10" s="2">
        <v>65</v>
      </c>
    </row>
    <row r="11" spans="2:7" x14ac:dyDescent="0.2">
      <c r="B11" s="2"/>
      <c r="C11" s="2"/>
    </row>
    <row r="12" spans="2:7" x14ac:dyDescent="0.2">
      <c r="B12" s="2" t="s">
        <v>9</v>
      </c>
      <c r="C12" s="2">
        <v>75</v>
      </c>
    </row>
    <row r="13" spans="2:7" x14ac:dyDescent="0.2">
      <c r="B13" s="2" t="s">
        <v>10</v>
      </c>
      <c r="C13" s="2">
        <v>96</v>
      </c>
    </row>
    <row r="14" spans="2:7" x14ac:dyDescent="0.2">
      <c r="B14" s="2" t="s">
        <v>11</v>
      </c>
      <c r="C14" s="2">
        <v>100</v>
      </c>
    </row>
    <row r="15" spans="2:7" x14ac:dyDescent="0.2">
      <c r="B15" s="2" t="s">
        <v>12</v>
      </c>
      <c r="C15" s="2">
        <v>24</v>
      </c>
    </row>
  </sheetData>
  <sheetProtection algorithmName="SHA-512" hashValue="r62CPVhNooXSVf6K7NIEMsSfPpczGAltVeJ93xWetlMdkKFIjUTp8bsku5cITo2PbzaY2HPV/2ELWTnL3H9TeA==" saltValue="fJxURAxZJiUWqe1XL/QhLA==" spinCount="100000" sheet="1" objects="1" scenarios="1"/>
  <pageMargins left="0.7" right="0.7" top="0.75" bottom="0.75" header="0.3" footer="0.3"/>
  <ignoredErrors>
    <ignoredError sqref="G2:G6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3021-E68A-A544-BCF4-5D58B9EA2997}">
  <dimension ref="B1:F15"/>
  <sheetViews>
    <sheetView workbookViewId="0">
      <selection activeCell="B2" sqref="B2:F15"/>
    </sheetView>
  </sheetViews>
  <sheetFormatPr baseColWidth="10" defaultRowHeight="16" x14ac:dyDescent="0.2"/>
  <cols>
    <col min="2" max="2" width="13" customWidth="1"/>
    <col min="3" max="3" width="14.6640625" customWidth="1"/>
    <col min="4" max="4" width="14" customWidth="1"/>
    <col min="5" max="5" width="14.83203125" customWidth="1"/>
    <col min="6" max="6" width="14.6640625" customWidth="1"/>
  </cols>
  <sheetData>
    <row r="1" spans="2:6" ht="17" thickBot="1" x14ac:dyDescent="0.25"/>
    <row r="2" spans="2:6" ht="17" thickBot="1" x14ac:dyDescent="0.25">
      <c r="B2" s="5"/>
      <c r="C2" s="8">
        <v>2021</v>
      </c>
      <c r="D2" s="8">
        <v>2020</v>
      </c>
      <c r="E2" s="8">
        <v>2019</v>
      </c>
      <c r="F2" s="8">
        <v>2018</v>
      </c>
    </row>
    <row r="3" spans="2:6" ht="17" thickBot="1" x14ac:dyDescent="0.25">
      <c r="B3" s="6" t="s">
        <v>15</v>
      </c>
      <c r="C3" s="11">
        <v>4255</v>
      </c>
      <c r="D3" s="11">
        <v>4096</v>
      </c>
      <c r="E3" s="11">
        <v>3151</v>
      </c>
      <c r="F3" s="11">
        <v>3848</v>
      </c>
    </row>
    <row r="4" spans="2:6" ht="17" thickBot="1" x14ac:dyDescent="0.25">
      <c r="B4" s="6" t="s">
        <v>16</v>
      </c>
      <c r="C4" s="11">
        <v>4382</v>
      </c>
      <c r="D4" s="11">
        <v>5271</v>
      </c>
      <c r="E4" s="11">
        <v>5712</v>
      </c>
      <c r="F4" s="11">
        <v>3740</v>
      </c>
    </row>
    <row r="5" spans="2:6" ht="17" thickBot="1" x14ac:dyDescent="0.25">
      <c r="B5" s="6" t="s">
        <v>17</v>
      </c>
      <c r="C5" s="11">
        <v>4594</v>
      </c>
      <c r="D5" s="11">
        <v>4321</v>
      </c>
      <c r="E5" s="11">
        <v>3181</v>
      </c>
      <c r="F5" s="11">
        <v>5351</v>
      </c>
    </row>
    <row r="6" spans="2:6" ht="17" thickBot="1" x14ac:dyDescent="0.25">
      <c r="B6" s="6" t="s">
        <v>18</v>
      </c>
      <c r="C6" s="11">
        <v>4313</v>
      </c>
      <c r="D6" s="11">
        <v>4329</v>
      </c>
      <c r="E6" s="11">
        <v>3693</v>
      </c>
      <c r="F6" s="11">
        <v>5663</v>
      </c>
    </row>
    <row r="7" spans="2:6" ht="17" thickBot="1" x14ac:dyDescent="0.25">
      <c r="B7" s="6" t="s">
        <v>19</v>
      </c>
      <c r="C7" s="11">
        <v>4382</v>
      </c>
      <c r="D7" s="11">
        <v>3442</v>
      </c>
      <c r="E7" s="11">
        <v>5956</v>
      </c>
      <c r="F7" s="11">
        <v>4748</v>
      </c>
    </row>
    <row r="8" spans="2:6" ht="17" thickBot="1" x14ac:dyDescent="0.25">
      <c r="B8" s="6" t="s">
        <v>20</v>
      </c>
      <c r="C8" s="11">
        <v>5316</v>
      </c>
      <c r="D8" s="11">
        <v>4315</v>
      </c>
      <c r="E8" s="11">
        <v>4410</v>
      </c>
      <c r="F8" s="11">
        <v>3648</v>
      </c>
    </row>
    <row r="9" spans="2:6" ht="17" thickBot="1" x14ac:dyDescent="0.25">
      <c r="B9" s="6" t="s">
        <v>21</v>
      </c>
      <c r="C9" s="11">
        <v>4482</v>
      </c>
      <c r="D9" s="11">
        <v>3751</v>
      </c>
      <c r="E9" s="11">
        <v>4935</v>
      </c>
      <c r="F9" s="11">
        <v>4817</v>
      </c>
    </row>
    <row r="10" spans="2:6" ht="17" thickBot="1" x14ac:dyDescent="0.25">
      <c r="B10" s="6" t="s">
        <v>22</v>
      </c>
      <c r="C10" s="11">
        <v>5198</v>
      </c>
      <c r="D10" s="11">
        <v>3347</v>
      </c>
      <c r="E10" s="11">
        <v>4519</v>
      </c>
      <c r="F10" s="11">
        <v>4047</v>
      </c>
    </row>
    <row r="11" spans="2:6" ht="17" thickBot="1" x14ac:dyDescent="0.25">
      <c r="B11" s="6" t="s">
        <v>23</v>
      </c>
      <c r="C11" s="11">
        <v>5781</v>
      </c>
      <c r="D11" s="11">
        <v>3886</v>
      </c>
      <c r="E11" s="11">
        <v>3835</v>
      </c>
      <c r="F11" s="11">
        <v>5898</v>
      </c>
    </row>
    <row r="12" spans="2:6" ht="17" thickBot="1" x14ac:dyDescent="0.25">
      <c r="B12" s="6" t="s">
        <v>24</v>
      </c>
      <c r="C12" s="11">
        <v>4083</v>
      </c>
      <c r="D12" s="11">
        <v>5898</v>
      </c>
      <c r="E12" s="11">
        <v>5450</v>
      </c>
      <c r="F12" s="11">
        <v>3236</v>
      </c>
    </row>
    <row r="13" spans="2:6" ht="17" thickBot="1" x14ac:dyDescent="0.25">
      <c r="B13" s="6" t="s">
        <v>25</v>
      </c>
      <c r="C13" s="11">
        <v>5705</v>
      </c>
      <c r="D13" s="11">
        <v>3017</v>
      </c>
      <c r="E13" s="11">
        <v>3724</v>
      </c>
      <c r="F13" s="11">
        <v>4632</v>
      </c>
    </row>
    <row r="14" spans="2:6" ht="17" thickBot="1" x14ac:dyDescent="0.25">
      <c r="B14" s="6" t="s">
        <v>26</v>
      </c>
      <c r="C14" s="11">
        <v>3958</v>
      </c>
      <c r="D14" s="11">
        <v>4697</v>
      </c>
      <c r="E14" s="11">
        <v>5944</v>
      </c>
      <c r="F14" s="11">
        <v>3272</v>
      </c>
    </row>
    <row r="15" spans="2:6" ht="31" customHeight="1" thickBot="1" x14ac:dyDescent="0.3">
      <c r="B15" s="9" t="s">
        <v>28</v>
      </c>
      <c r="C15" s="12">
        <f>SUM(C3:C14)</f>
        <v>56449</v>
      </c>
      <c r="D15" s="12">
        <f t="shared" ref="D15:E15" si="0">SUM(D3:D14)</f>
        <v>50370</v>
      </c>
      <c r="E15" s="12">
        <f t="shared" si="0"/>
        <v>54510</v>
      </c>
      <c r="F15" s="12">
        <f>SUM(F3:F14)</f>
        <v>52900</v>
      </c>
    </row>
  </sheetData>
  <sheetProtection algorithmName="SHA-512" hashValue="4I9On562YNIqQoy9Uc8DB+xNVJdOXZONc/nm5YDcCPJy1AYnR7METHywEb0RU+bGzVM3BuNIVCUp+ziKQLpSbA==" saltValue="45269w1t/XYMnzWILV9eYw==" spinCount="100000" sheet="1" objects="1" scenarios="1"/>
  <pageMargins left="0.7" right="0.7" top="0.75" bottom="0.75" header="0.3" footer="0.3"/>
  <ignoredErrors>
    <ignoredError sqref="C15:F1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8A68-436D-A64E-9F6B-7114249BCB61}">
  <dimension ref="B1:G14"/>
  <sheetViews>
    <sheetView workbookViewId="0">
      <selection activeCell="G10" sqref="G10"/>
    </sheetView>
  </sheetViews>
  <sheetFormatPr baseColWidth="10" defaultRowHeight="16" x14ac:dyDescent="0.2"/>
  <cols>
    <col min="2" max="2" width="13.83203125" customWidth="1"/>
    <col min="3" max="3" width="14" customWidth="1"/>
    <col min="4" max="4" width="13.83203125" customWidth="1"/>
    <col min="5" max="5" width="12.6640625" customWidth="1"/>
    <col min="6" max="6" width="14.83203125" customWidth="1"/>
    <col min="7" max="7" width="16" customWidth="1"/>
  </cols>
  <sheetData>
    <row r="1" spans="2:7" ht="17" thickBot="1" x14ac:dyDescent="0.25"/>
    <row r="2" spans="2:7" ht="17" thickBot="1" x14ac:dyDescent="0.25">
      <c r="B2" s="5"/>
      <c r="C2" s="8">
        <v>2021</v>
      </c>
      <c r="D2" s="8">
        <v>2020</v>
      </c>
      <c r="E2" s="8">
        <v>2019</v>
      </c>
      <c r="F2" s="8">
        <v>2018</v>
      </c>
      <c r="G2" s="15" t="s">
        <v>30</v>
      </c>
    </row>
    <row r="3" spans="2:7" ht="17" thickBot="1" x14ac:dyDescent="0.25">
      <c r="B3" s="8" t="s">
        <v>15</v>
      </c>
      <c r="C3" s="7">
        <v>9936</v>
      </c>
      <c r="D3" s="7">
        <v>7834</v>
      </c>
      <c r="E3" s="7">
        <v>6247</v>
      </c>
      <c r="F3" s="7">
        <v>8533</v>
      </c>
      <c r="G3" s="14">
        <f>AVERAGE(C3:F3)</f>
        <v>8137.5</v>
      </c>
    </row>
    <row r="4" spans="2:7" ht="17" thickBot="1" x14ac:dyDescent="0.25">
      <c r="B4" s="8" t="s">
        <v>16</v>
      </c>
      <c r="C4" s="7">
        <v>5146</v>
      </c>
      <c r="D4" s="7">
        <v>8727</v>
      </c>
      <c r="E4" s="7">
        <v>6596</v>
      </c>
      <c r="F4" s="7">
        <v>8104</v>
      </c>
      <c r="G4" s="14">
        <f t="shared" ref="G4:G13" si="0">AVERAGE(C4:F4)</f>
        <v>7143.25</v>
      </c>
    </row>
    <row r="5" spans="2:7" ht="17" thickBot="1" x14ac:dyDescent="0.25">
      <c r="B5" s="8" t="s">
        <v>17</v>
      </c>
      <c r="C5" s="7">
        <v>7789</v>
      </c>
      <c r="D5" s="7">
        <v>8250</v>
      </c>
      <c r="E5" s="7">
        <v>5200</v>
      </c>
      <c r="F5" s="7">
        <v>5081</v>
      </c>
      <c r="G5" s="14">
        <f t="shared" si="0"/>
        <v>6580</v>
      </c>
    </row>
    <row r="6" spans="2:7" ht="17" thickBot="1" x14ac:dyDescent="0.25">
      <c r="B6" s="8" t="s">
        <v>18</v>
      </c>
      <c r="C6" s="7">
        <v>9943</v>
      </c>
      <c r="D6" s="7">
        <v>6422</v>
      </c>
      <c r="E6" s="7">
        <v>8222</v>
      </c>
      <c r="F6" s="7">
        <v>6360</v>
      </c>
      <c r="G6" s="14">
        <f t="shared" si="0"/>
        <v>7736.75</v>
      </c>
    </row>
    <row r="7" spans="2:7" ht="17" thickBot="1" x14ac:dyDescent="0.25">
      <c r="B7" s="8" t="s">
        <v>19</v>
      </c>
      <c r="C7" s="7">
        <v>7634</v>
      </c>
      <c r="D7" s="7">
        <v>7356</v>
      </c>
      <c r="E7" s="7">
        <v>7118</v>
      </c>
      <c r="F7" s="7">
        <v>5484</v>
      </c>
      <c r="G7" s="14">
        <f t="shared" si="0"/>
        <v>6898</v>
      </c>
    </row>
    <row r="8" spans="2:7" ht="17" thickBot="1" x14ac:dyDescent="0.25">
      <c r="B8" s="8" t="s">
        <v>20</v>
      </c>
      <c r="C8" s="7">
        <v>8651</v>
      </c>
      <c r="D8" s="7">
        <v>5273</v>
      </c>
      <c r="E8" s="7">
        <v>8714</v>
      </c>
      <c r="F8" s="7">
        <v>7997</v>
      </c>
      <c r="G8" s="14">
        <f t="shared" si="0"/>
        <v>7658.75</v>
      </c>
    </row>
    <row r="9" spans="2:7" ht="17" thickBot="1" x14ac:dyDescent="0.25">
      <c r="B9" s="8" t="s">
        <v>21</v>
      </c>
      <c r="C9" s="7">
        <v>8029</v>
      </c>
      <c r="D9" s="7">
        <v>5538</v>
      </c>
      <c r="E9" s="7">
        <v>6244</v>
      </c>
      <c r="F9" s="7">
        <v>7908</v>
      </c>
      <c r="G9" s="14">
        <f t="shared" si="0"/>
        <v>6929.75</v>
      </c>
    </row>
    <row r="10" spans="2:7" ht="17" thickBot="1" x14ac:dyDescent="0.25">
      <c r="B10" s="8" t="s">
        <v>22</v>
      </c>
      <c r="C10" s="7">
        <v>7029</v>
      </c>
      <c r="D10" s="7">
        <v>9088</v>
      </c>
      <c r="E10" s="7">
        <v>6154</v>
      </c>
      <c r="F10" s="7">
        <v>9438</v>
      </c>
      <c r="G10" s="14">
        <f t="shared" si="0"/>
        <v>7927.25</v>
      </c>
    </row>
    <row r="11" spans="2:7" ht="17" thickBot="1" x14ac:dyDescent="0.25">
      <c r="B11" s="8" t="s">
        <v>23</v>
      </c>
      <c r="C11" s="7">
        <v>7478</v>
      </c>
      <c r="D11" s="7">
        <v>7621</v>
      </c>
      <c r="E11" s="7">
        <v>9216</v>
      </c>
      <c r="F11" s="7">
        <v>6957</v>
      </c>
      <c r="G11" s="14">
        <f t="shared" si="0"/>
        <v>7818</v>
      </c>
    </row>
    <row r="12" spans="2:7" ht="17" thickBot="1" x14ac:dyDescent="0.25">
      <c r="B12" s="8" t="s">
        <v>24</v>
      </c>
      <c r="C12" s="7">
        <v>7619</v>
      </c>
      <c r="D12" s="7">
        <v>5848</v>
      </c>
      <c r="E12" s="7">
        <v>6524</v>
      </c>
      <c r="F12" s="7">
        <v>9581</v>
      </c>
      <c r="G12" s="14">
        <f t="shared" si="0"/>
        <v>7393</v>
      </c>
    </row>
    <row r="13" spans="2:7" ht="17" thickBot="1" x14ac:dyDescent="0.25">
      <c r="B13" s="8" t="s">
        <v>25</v>
      </c>
      <c r="C13" s="7">
        <v>9393</v>
      </c>
      <c r="D13" s="7">
        <v>8009</v>
      </c>
      <c r="E13" s="7">
        <v>5200</v>
      </c>
      <c r="F13" s="7">
        <v>6435</v>
      </c>
      <c r="G13" s="14">
        <f t="shared" si="0"/>
        <v>7259.25</v>
      </c>
    </row>
    <row r="14" spans="2:7" ht="17" thickBot="1" x14ac:dyDescent="0.25">
      <c r="B14" s="8" t="s">
        <v>26</v>
      </c>
      <c r="C14" s="7">
        <v>5803</v>
      </c>
      <c r="D14" s="7">
        <v>8453</v>
      </c>
      <c r="E14" s="7">
        <v>7136</v>
      </c>
      <c r="F14" s="7">
        <v>8145</v>
      </c>
      <c r="G14" s="14">
        <f>AVERAGE(C14:F14)</f>
        <v>7384.25</v>
      </c>
    </row>
  </sheetData>
  <sheetProtection algorithmName="SHA-512" hashValue="W1L7sAdWj/VnA6YZFCdKXX0Yrnvity3A7TNQR7aOqbHo1Wz4rCY2BH0TnL9nzx+RGF4Ev7heioUiztC4JjBbfg==" saltValue="YsukTaLXw1QgdVeh1ybl/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A4C4-9399-944F-83A1-4930F158A991}">
  <dimension ref="B1:H14"/>
  <sheetViews>
    <sheetView workbookViewId="0">
      <selection activeCell="D31" sqref="D31"/>
    </sheetView>
  </sheetViews>
  <sheetFormatPr baseColWidth="10" defaultRowHeight="16" x14ac:dyDescent="0.2"/>
  <cols>
    <col min="7" max="7" width="16.5" customWidth="1"/>
    <col min="8" max="8" width="17" customWidth="1"/>
  </cols>
  <sheetData>
    <row r="1" spans="2:8" ht="17" thickBot="1" x14ac:dyDescent="0.25"/>
    <row r="2" spans="2:8" ht="17" thickBot="1" x14ac:dyDescent="0.25">
      <c r="B2" s="5"/>
      <c r="C2" s="8">
        <v>2021</v>
      </c>
      <c r="D2" s="8">
        <v>2020</v>
      </c>
      <c r="E2" s="8">
        <v>2019</v>
      </c>
      <c r="F2" s="8">
        <v>2018</v>
      </c>
      <c r="G2" s="16" t="s">
        <v>31</v>
      </c>
      <c r="H2" s="16" t="s">
        <v>32</v>
      </c>
    </row>
    <row r="3" spans="2:8" ht="17" thickBot="1" x14ac:dyDescent="0.25">
      <c r="B3" s="8" t="s">
        <v>15</v>
      </c>
      <c r="C3" s="7">
        <v>9936</v>
      </c>
      <c r="D3" s="7">
        <v>7834</v>
      </c>
      <c r="E3" s="7">
        <v>6247</v>
      </c>
      <c r="F3" s="7">
        <v>8533</v>
      </c>
      <c r="G3" s="13">
        <f>MIN(C3:F3)</f>
        <v>6247</v>
      </c>
      <c r="H3" s="13">
        <f>MAX(C3:F3)</f>
        <v>9936</v>
      </c>
    </row>
    <row r="4" spans="2:8" ht="17" thickBot="1" x14ac:dyDescent="0.25">
      <c r="B4" s="8" t="s">
        <v>16</v>
      </c>
      <c r="C4" s="7">
        <v>5146</v>
      </c>
      <c r="D4" s="7">
        <v>8727</v>
      </c>
      <c r="E4" s="7">
        <v>6596</v>
      </c>
      <c r="F4" s="7">
        <v>8104</v>
      </c>
      <c r="G4" s="13">
        <f t="shared" ref="G4:G14" si="0">MIN(C4:F4)</f>
        <v>5146</v>
      </c>
      <c r="H4" s="13">
        <f t="shared" ref="H4:H14" si="1">MAX(C4:F4)</f>
        <v>8727</v>
      </c>
    </row>
    <row r="5" spans="2:8" ht="17" thickBot="1" x14ac:dyDescent="0.25">
      <c r="B5" s="8" t="s">
        <v>17</v>
      </c>
      <c r="C5" s="7">
        <v>7789</v>
      </c>
      <c r="D5" s="7">
        <v>8250</v>
      </c>
      <c r="E5" s="7">
        <v>5200</v>
      </c>
      <c r="F5" s="7">
        <v>5081</v>
      </c>
      <c r="G5" s="13">
        <f t="shared" si="0"/>
        <v>5081</v>
      </c>
      <c r="H5" s="13">
        <f t="shared" si="1"/>
        <v>8250</v>
      </c>
    </row>
    <row r="6" spans="2:8" ht="17" thickBot="1" x14ac:dyDescent="0.25">
      <c r="B6" s="8" t="s">
        <v>18</v>
      </c>
      <c r="C6" s="7">
        <v>9943</v>
      </c>
      <c r="D6" s="7">
        <v>6422</v>
      </c>
      <c r="E6" s="7">
        <v>8222</v>
      </c>
      <c r="F6" s="7">
        <v>6360</v>
      </c>
      <c r="G6" s="13">
        <f t="shared" si="0"/>
        <v>6360</v>
      </c>
      <c r="H6" s="13">
        <f t="shared" si="1"/>
        <v>9943</v>
      </c>
    </row>
    <row r="7" spans="2:8" ht="17" thickBot="1" x14ac:dyDescent="0.25">
      <c r="B7" s="8" t="s">
        <v>19</v>
      </c>
      <c r="C7" s="7">
        <v>7634</v>
      </c>
      <c r="D7" s="7">
        <v>7356</v>
      </c>
      <c r="E7" s="7">
        <v>7118</v>
      </c>
      <c r="F7" s="7">
        <v>5484</v>
      </c>
      <c r="G7" s="13">
        <f t="shared" si="0"/>
        <v>5484</v>
      </c>
      <c r="H7" s="13">
        <f t="shared" si="1"/>
        <v>7634</v>
      </c>
    </row>
    <row r="8" spans="2:8" ht="17" thickBot="1" x14ac:dyDescent="0.25">
      <c r="B8" s="8" t="s">
        <v>20</v>
      </c>
      <c r="C8" s="7">
        <v>8651</v>
      </c>
      <c r="D8" s="7">
        <v>5273</v>
      </c>
      <c r="E8" s="7">
        <v>8714</v>
      </c>
      <c r="F8" s="7">
        <v>7997</v>
      </c>
      <c r="G8" s="13">
        <f t="shared" si="0"/>
        <v>5273</v>
      </c>
      <c r="H8" s="13">
        <f t="shared" si="1"/>
        <v>8714</v>
      </c>
    </row>
    <row r="9" spans="2:8" ht="17" thickBot="1" x14ac:dyDescent="0.25">
      <c r="B9" s="8" t="s">
        <v>21</v>
      </c>
      <c r="C9" s="7">
        <v>8029</v>
      </c>
      <c r="D9" s="7">
        <v>5538</v>
      </c>
      <c r="E9" s="7">
        <v>6244</v>
      </c>
      <c r="F9" s="7">
        <v>7908</v>
      </c>
      <c r="G9" s="13">
        <f t="shared" si="0"/>
        <v>5538</v>
      </c>
      <c r="H9" s="13">
        <f t="shared" si="1"/>
        <v>8029</v>
      </c>
    </row>
    <row r="10" spans="2:8" ht="17" thickBot="1" x14ac:dyDescent="0.25">
      <c r="B10" s="8" t="s">
        <v>22</v>
      </c>
      <c r="C10" s="7">
        <v>7029</v>
      </c>
      <c r="D10" s="7">
        <v>9088</v>
      </c>
      <c r="E10" s="7">
        <v>6154</v>
      </c>
      <c r="F10" s="7">
        <v>9438</v>
      </c>
      <c r="G10" s="13">
        <f t="shared" si="0"/>
        <v>6154</v>
      </c>
      <c r="H10" s="13">
        <f t="shared" si="1"/>
        <v>9438</v>
      </c>
    </row>
    <row r="11" spans="2:8" ht="17" thickBot="1" x14ac:dyDescent="0.25">
      <c r="B11" s="8" t="s">
        <v>23</v>
      </c>
      <c r="C11" s="7">
        <v>7478</v>
      </c>
      <c r="D11" s="7">
        <v>7621</v>
      </c>
      <c r="E11" s="7">
        <v>9216</v>
      </c>
      <c r="F11" s="7">
        <v>6957</v>
      </c>
      <c r="G11" s="13">
        <f t="shared" si="0"/>
        <v>6957</v>
      </c>
      <c r="H11" s="13">
        <f t="shared" si="1"/>
        <v>9216</v>
      </c>
    </row>
    <row r="12" spans="2:8" ht="17" thickBot="1" x14ac:dyDescent="0.25">
      <c r="B12" s="8" t="s">
        <v>24</v>
      </c>
      <c r="C12" s="7">
        <v>7619</v>
      </c>
      <c r="D12" s="7">
        <v>5848</v>
      </c>
      <c r="E12" s="7">
        <v>6524</v>
      </c>
      <c r="F12" s="7">
        <v>9581</v>
      </c>
      <c r="G12" s="13">
        <f t="shared" si="0"/>
        <v>5848</v>
      </c>
      <c r="H12" s="13">
        <f t="shared" si="1"/>
        <v>9581</v>
      </c>
    </row>
    <row r="13" spans="2:8" ht="17" thickBot="1" x14ac:dyDescent="0.25">
      <c r="B13" s="8" t="s">
        <v>25</v>
      </c>
      <c r="C13" s="7">
        <v>9393</v>
      </c>
      <c r="D13" s="7">
        <v>8009</v>
      </c>
      <c r="E13" s="7">
        <v>5200</v>
      </c>
      <c r="F13" s="7">
        <v>6435</v>
      </c>
      <c r="G13" s="13">
        <f t="shared" si="0"/>
        <v>5200</v>
      </c>
      <c r="H13" s="13">
        <f t="shared" si="1"/>
        <v>9393</v>
      </c>
    </row>
    <row r="14" spans="2:8" ht="17" thickBot="1" x14ac:dyDescent="0.25">
      <c r="B14" s="8" t="s">
        <v>26</v>
      </c>
      <c r="C14" s="7">
        <v>5803</v>
      </c>
      <c r="D14" s="7">
        <v>8453</v>
      </c>
      <c r="E14" s="7">
        <v>7136</v>
      </c>
      <c r="F14" s="7">
        <v>8145</v>
      </c>
      <c r="G14" s="13">
        <f t="shared" si="0"/>
        <v>5803</v>
      </c>
      <c r="H14" s="13">
        <f t="shared" si="1"/>
        <v>8453</v>
      </c>
    </row>
  </sheetData>
  <sheetProtection algorithmName="SHA-512" hashValue="aHjsqI7TKx7kFHKjdF6gq+IF2mCGvH/AXw+n7xY24KyB9QJcS+lKIOipdwIbyCSIQiF5VOKTtomxwKYVILyXWg==" saltValue="/7j+VhF0e969mCeAu/rOB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E75F-C238-7446-B448-980C8AE08A3A}">
  <dimension ref="B1:I14"/>
  <sheetViews>
    <sheetView workbookViewId="0">
      <selection activeCell="G40" sqref="G40"/>
    </sheetView>
  </sheetViews>
  <sheetFormatPr baseColWidth="10" defaultRowHeight="16" x14ac:dyDescent="0.2"/>
  <cols>
    <col min="3" max="4" width="13.1640625" customWidth="1"/>
    <col min="5" max="6" width="12.83203125" customWidth="1"/>
    <col min="9" max="9" width="17.6640625" customWidth="1"/>
  </cols>
  <sheetData>
    <row r="1" spans="2:9" ht="17" thickBot="1" x14ac:dyDescent="0.25"/>
    <row r="2" spans="2:9" ht="17" thickBot="1" x14ac:dyDescent="0.25">
      <c r="B2" s="5"/>
      <c r="C2" s="6">
        <v>2021</v>
      </c>
      <c r="D2" s="6">
        <v>2020</v>
      </c>
      <c r="E2" s="6">
        <v>2019</v>
      </c>
      <c r="F2" s="6">
        <v>2018</v>
      </c>
    </row>
    <row r="3" spans="2:9" ht="22" thickBot="1" x14ac:dyDescent="0.3">
      <c r="B3" s="6" t="s">
        <v>15</v>
      </c>
      <c r="C3" s="7">
        <v>4255</v>
      </c>
      <c r="D3" s="7">
        <v>4096</v>
      </c>
      <c r="E3" s="7">
        <v>3151</v>
      </c>
      <c r="F3" s="7">
        <v>3848</v>
      </c>
      <c r="H3" s="48" t="s">
        <v>36</v>
      </c>
      <c r="I3" s="48"/>
    </row>
    <row r="4" spans="2:9" ht="17" thickBot="1" x14ac:dyDescent="0.25">
      <c r="B4" s="6" t="s">
        <v>16</v>
      </c>
      <c r="C4" s="7">
        <v>4382</v>
      </c>
      <c r="D4" s="7">
        <v>5271</v>
      </c>
      <c r="E4" s="7">
        <v>5712</v>
      </c>
      <c r="F4" s="7">
        <v>3740</v>
      </c>
      <c r="H4" s="6" t="s">
        <v>33</v>
      </c>
      <c r="I4" s="7" t="e" cm="1">
        <f t="array" aca="1" ref="I4" ca="1">SUMX(C14:F14)</f>
        <v>#NAME?</v>
      </c>
    </row>
    <row r="5" spans="2:9" ht="17" thickBot="1" x14ac:dyDescent="0.25">
      <c r="B5" s="6" t="s">
        <v>17</v>
      </c>
      <c r="C5" s="7">
        <v>4594</v>
      </c>
      <c r="D5" s="7">
        <v>4321</v>
      </c>
      <c r="E5" s="7">
        <v>3181</v>
      </c>
      <c r="F5" s="7">
        <v>5351</v>
      </c>
      <c r="H5" s="6" t="s">
        <v>34</v>
      </c>
      <c r="I5" s="7" t="e">
        <f>SUM(#REF!)</f>
        <v>#REF!</v>
      </c>
    </row>
    <row r="6" spans="2:9" ht="17" thickBot="1" x14ac:dyDescent="0.25">
      <c r="B6" s="6" t="s">
        <v>18</v>
      </c>
      <c r="C6" s="7">
        <v>4313</v>
      </c>
      <c r="D6" s="7">
        <v>4329</v>
      </c>
      <c r="E6" s="7">
        <v>3693</v>
      </c>
      <c r="F6" s="7">
        <v>5663</v>
      </c>
      <c r="H6" s="6" t="s">
        <v>35</v>
      </c>
      <c r="I6" s="7" t="e">
        <f>1/0</f>
        <v>#DIV/0!</v>
      </c>
    </row>
    <row r="7" spans="2:9" ht="17" thickBot="1" x14ac:dyDescent="0.25">
      <c r="B7" s="6" t="s">
        <v>19</v>
      </c>
      <c r="C7" s="7">
        <v>4382</v>
      </c>
      <c r="D7" s="7">
        <v>3442</v>
      </c>
      <c r="E7" s="7">
        <v>5956</v>
      </c>
      <c r="F7" s="7">
        <v>4748</v>
      </c>
    </row>
    <row r="8" spans="2:9" ht="22" thickBot="1" x14ac:dyDescent="0.3">
      <c r="B8" s="6" t="s">
        <v>20</v>
      </c>
      <c r="C8" s="7">
        <v>5316</v>
      </c>
      <c r="D8" s="7">
        <v>4315</v>
      </c>
      <c r="E8" s="7">
        <v>4410</v>
      </c>
      <c r="F8" s="7">
        <v>3648</v>
      </c>
      <c r="H8" s="48" t="s">
        <v>37</v>
      </c>
      <c r="I8" s="48"/>
    </row>
    <row r="9" spans="2:9" ht="17" thickBot="1" x14ac:dyDescent="0.25">
      <c r="B9" s="6" t="s">
        <v>21</v>
      </c>
      <c r="C9" s="7">
        <v>4482</v>
      </c>
      <c r="D9" s="7">
        <v>3751</v>
      </c>
      <c r="E9" s="7">
        <v>4935</v>
      </c>
      <c r="F9" s="7">
        <v>4817</v>
      </c>
      <c r="H9" s="6" t="s">
        <v>33</v>
      </c>
      <c r="I9" s="7">
        <f>SUM(C19:F19)</f>
        <v>0</v>
      </c>
    </row>
    <row r="10" spans="2:9" ht="17" thickBot="1" x14ac:dyDescent="0.25">
      <c r="B10" s="6" t="s">
        <v>22</v>
      </c>
      <c r="C10" s="7">
        <v>5198</v>
      </c>
      <c r="D10" s="7">
        <v>3347</v>
      </c>
      <c r="E10" s="7">
        <v>4519</v>
      </c>
      <c r="F10" s="7">
        <v>4047</v>
      </c>
      <c r="H10" s="6" t="s">
        <v>34</v>
      </c>
      <c r="I10" s="7" t="str">
        <f>IF(B2="Dec",SUM(C15:F15),"No Data For Dec")</f>
        <v>No Data For Dec</v>
      </c>
    </row>
    <row r="11" spans="2:9" ht="17" thickBot="1" x14ac:dyDescent="0.25">
      <c r="B11" s="6" t="s">
        <v>23</v>
      </c>
      <c r="C11" s="7">
        <v>5781</v>
      </c>
      <c r="D11" s="7">
        <v>3886</v>
      </c>
      <c r="E11" s="7">
        <v>3835</v>
      </c>
      <c r="F11" s="7">
        <v>5898</v>
      </c>
      <c r="H11" s="6" t="s">
        <v>35</v>
      </c>
      <c r="I11" s="7">
        <f>SUM(C6:F8)</f>
        <v>54215</v>
      </c>
    </row>
    <row r="12" spans="2:9" ht="17" thickBot="1" x14ac:dyDescent="0.25">
      <c r="B12" s="6" t="s">
        <v>24</v>
      </c>
      <c r="C12" s="7">
        <v>4083</v>
      </c>
      <c r="D12" s="7">
        <v>5898</v>
      </c>
      <c r="E12" s="7">
        <v>5450</v>
      </c>
      <c r="F12" s="7">
        <v>3236</v>
      </c>
    </row>
    <row r="13" spans="2:9" ht="17" thickBot="1" x14ac:dyDescent="0.25">
      <c r="B13" s="6" t="s">
        <v>25</v>
      </c>
      <c r="C13" s="7">
        <v>5705</v>
      </c>
      <c r="D13" s="7">
        <v>3017</v>
      </c>
      <c r="E13" s="7">
        <v>3724</v>
      </c>
      <c r="F13" s="7">
        <v>4632</v>
      </c>
    </row>
    <row r="14" spans="2:9" ht="17" thickBot="1" x14ac:dyDescent="0.25">
      <c r="B14" s="6" t="s">
        <v>27</v>
      </c>
      <c r="C14" s="10">
        <f>SUM(C3:C13)</f>
        <v>52491</v>
      </c>
      <c r="D14" s="10">
        <f t="shared" ref="D14:F14" si="0">SUM(D3:D13)</f>
        <v>45673</v>
      </c>
      <c r="E14" s="10">
        <f t="shared" si="0"/>
        <v>48566</v>
      </c>
      <c r="F14" s="10">
        <f t="shared" si="0"/>
        <v>49628</v>
      </c>
    </row>
  </sheetData>
  <sheetProtection algorithmName="SHA-512" hashValue="+FIyGV1z+9rlNEn9JlvH0gwDkqrEwnNAchg7ipKRCz0+HmPHzP/ZoaJam4t5mCGFY839Az5hrwdhLYVprTM0RQ==" saltValue="pJG9mWXKiHbKLkou62oMdA==" spinCount="100000" sheet="1" objects="1" scenarios="1"/>
  <mergeCells count="2">
    <mergeCell ref="H3:I3"/>
    <mergeCell ref="H8:I8"/>
  </mergeCells>
  <pageMargins left="0.7" right="0.7" top="0.75" bottom="0.75" header="0.3" footer="0.3"/>
  <ignoredErrors>
    <ignoredError sqref="I4:I6" evalError="1"/>
    <ignoredError sqref="I9:I11" emptyCellReference="1"/>
    <ignoredError sqref="C14:F14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9E9A-13C1-5543-9E94-13D2181C5987}">
  <dimension ref="A1:J51"/>
  <sheetViews>
    <sheetView workbookViewId="0">
      <selection activeCell="I1" activeCellId="1" sqref="A1:F51 I1:J1"/>
    </sheetView>
  </sheetViews>
  <sheetFormatPr baseColWidth="10" defaultRowHeight="16" x14ac:dyDescent="0.2"/>
  <cols>
    <col min="1" max="1" width="32.1640625" customWidth="1"/>
    <col min="2" max="2" width="15.5" customWidth="1"/>
    <col min="3" max="3" width="16.5" customWidth="1"/>
    <col min="4" max="4" width="16.1640625" customWidth="1"/>
    <col min="5" max="5" width="22.1640625" customWidth="1"/>
    <col min="6" max="6" width="14.83203125" customWidth="1"/>
  </cols>
  <sheetData>
    <row r="1" spans="1:10" x14ac:dyDescent="0.2">
      <c r="A1" s="17" t="s">
        <v>48</v>
      </c>
      <c r="B1" s="17" t="s">
        <v>38</v>
      </c>
      <c r="C1" s="17" t="s">
        <v>39</v>
      </c>
      <c r="D1" s="18" t="s">
        <v>40</v>
      </c>
      <c r="E1" s="19" t="s">
        <v>41</v>
      </c>
      <c r="F1" s="19" t="s">
        <v>42</v>
      </c>
      <c r="I1" s="23" t="s">
        <v>41</v>
      </c>
      <c r="J1" s="24">
        <v>0.02</v>
      </c>
    </row>
    <row r="2" spans="1:10" ht="17" x14ac:dyDescent="0.25">
      <c r="A2" s="20" t="s">
        <v>49</v>
      </c>
      <c r="B2" s="20" t="s">
        <v>43</v>
      </c>
      <c r="C2" s="20">
        <v>5</v>
      </c>
      <c r="D2" s="21">
        <v>34878</v>
      </c>
      <c r="E2" s="22">
        <f>D2*$J$1</f>
        <v>697.56000000000006</v>
      </c>
      <c r="F2" s="22">
        <f>SUM(D2,E2)</f>
        <v>35575.56</v>
      </c>
    </row>
    <row r="3" spans="1:10" ht="17" x14ac:dyDescent="0.25">
      <c r="A3" s="20" t="s">
        <v>50</v>
      </c>
      <c r="B3" s="20" t="s">
        <v>43</v>
      </c>
      <c r="C3" s="20">
        <v>14</v>
      </c>
      <c r="D3" s="21">
        <v>43525</v>
      </c>
      <c r="E3" s="22">
        <f t="shared" ref="E3:E51" si="0">D3*$J$1</f>
        <v>870.5</v>
      </c>
      <c r="F3" s="22">
        <f t="shared" ref="F3:F51" si="1">SUM(D3,E3)</f>
        <v>44395.5</v>
      </c>
    </row>
    <row r="4" spans="1:10" ht="17" x14ac:dyDescent="0.25">
      <c r="A4" s="20" t="s">
        <v>51</v>
      </c>
      <c r="B4" s="20" t="s">
        <v>44</v>
      </c>
      <c r="C4" s="20">
        <v>6</v>
      </c>
      <c r="D4" s="21">
        <v>49784</v>
      </c>
      <c r="E4" s="22">
        <f t="shared" si="0"/>
        <v>995.68000000000006</v>
      </c>
      <c r="F4" s="22">
        <f t="shared" si="1"/>
        <v>50779.68</v>
      </c>
    </row>
    <row r="5" spans="1:10" ht="17" x14ac:dyDescent="0.25">
      <c r="A5" s="20" t="s">
        <v>52</v>
      </c>
      <c r="B5" s="20" t="s">
        <v>45</v>
      </c>
      <c r="C5" s="20">
        <v>18</v>
      </c>
      <c r="D5" s="21">
        <v>36727</v>
      </c>
      <c r="E5" s="22">
        <f t="shared" si="0"/>
        <v>734.54</v>
      </c>
      <c r="F5" s="22">
        <f t="shared" si="1"/>
        <v>37461.54</v>
      </c>
    </row>
    <row r="6" spans="1:10" ht="17" x14ac:dyDescent="0.25">
      <c r="A6" s="20" t="s">
        <v>53</v>
      </c>
      <c r="B6" s="20" t="s">
        <v>43</v>
      </c>
      <c r="C6" s="20">
        <v>17</v>
      </c>
      <c r="D6" s="21">
        <v>44658</v>
      </c>
      <c r="E6" s="22">
        <f t="shared" si="0"/>
        <v>893.16</v>
      </c>
      <c r="F6" s="22">
        <f t="shared" si="1"/>
        <v>45551.16</v>
      </c>
    </row>
    <row r="7" spans="1:10" ht="17" x14ac:dyDescent="0.25">
      <c r="A7" s="20" t="s">
        <v>54</v>
      </c>
      <c r="B7" s="20" t="s">
        <v>46</v>
      </c>
      <c r="C7" s="20">
        <v>13</v>
      </c>
      <c r="D7" s="21">
        <v>26191</v>
      </c>
      <c r="E7" s="22">
        <f t="shared" si="0"/>
        <v>523.82000000000005</v>
      </c>
      <c r="F7" s="22">
        <f t="shared" si="1"/>
        <v>26714.82</v>
      </c>
    </row>
    <row r="8" spans="1:10" ht="17" x14ac:dyDescent="0.25">
      <c r="A8" s="20" t="s">
        <v>55</v>
      </c>
      <c r="B8" s="20" t="s">
        <v>47</v>
      </c>
      <c r="C8" s="20">
        <v>3</v>
      </c>
      <c r="D8" s="21">
        <v>63219</v>
      </c>
      <c r="E8" s="22">
        <f t="shared" si="0"/>
        <v>1264.3800000000001</v>
      </c>
      <c r="F8" s="22">
        <f t="shared" si="1"/>
        <v>64483.38</v>
      </c>
    </row>
    <row r="9" spans="1:10" ht="17" x14ac:dyDescent="0.25">
      <c r="A9" s="20" t="s">
        <v>56</v>
      </c>
      <c r="B9" s="20" t="s">
        <v>43</v>
      </c>
      <c r="C9" s="20">
        <v>2</v>
      </c>
      <c r="D9" s="21">
        <v>65180</v>
      </c>
      <c r="E9" s="22">
        <f t="shared" si="0"/>
        <v>1303.6000000000001</v>
      </c>
      <c r="F9" s="22">
        <f t="shared" si="1"/>
        <v>66483.600000000006</v>
      </c>
    </row>
    <row r="10" spans="1:10" ht="17" x14ac:dyDescent="0.25">
      <c r="A10" s="20" t="s">
        <v>57</v>
      </c>
      <c r="B10" s="20" t="s">
        <v>47</v>
      </c>
      <c r="C10" s="20">
        <v>12</v>
      </c>
      <c r="D10" s="21">
        <v>36115</v>
      </c>
      <c r="E10" s="22">
        <f t="shared" si="0"/>
        <v>722.30000000000007</v>
      </c>
      <c r="F10" s="22">
        <f t="shared" si="1"/>
        <v>36837.300000000003</v>
      </c>
    </row>
    <row r="11" spans="1:10" ht="17" x14ac:dyDescent="0.25">
      <c r="A11" s="20" t="s">
        <v>58</v>
      </c>
      <c r="B11" s="20" t="s">
        <v>46</v>
      </c>
      <c r="C11" s="20">
        <v>7</v>
      </c>
      <c r="D11" s="21">
        <v>36576</v>
      </c>
      <c r="E11" s="22">
        <f t="shared" si="0"/>
        <v>731.52</v>
      </c>
      <c r="F11" s="22">
        <f t="shared" si="1"/>
        <v>37307.519999999997</v>
      </c>
    </row>
    <row r="12" spans="1:10" ht="17" x14ac:dyDescent="0.25">
      <c r="A12" s="20" t="s">
        <v>59</v>
      </c>
      <c r="B12" s="20" t="s">
        <v>44</v>
      </c>
      <c r="C12" s="20">
        <v>3</v>
      </c>
      <c r="D12" s="21">
        <v>46832</v>
      </c>
      <c r="E12" s="22">
        <f t="shared" si="0"/>
        <v>936.64</v>
      </c>
      <c r="F12" s="22">
        <f t="shared" si="1"/>
        <v>47768.639999999999</v>
      </c>
    </row>
    <row r="13" spans="1:10" ht="17" x14ac:dyDescent="0.25">
      <c r="A13" s="20" t="s">
        <v>60</v>
      </c>
      <c r="B13" s="20" t="s">
        <v>47</v>
      </c>
      <c r="C13" s="20">
        <v>5</v>
      </c>
      <c r="D13" s="21">
        <v>55211</v>
      </c>
      <c r="E13" s="22">
        <f t="shared" si="0"/>
        <v>1104.22</v>
      </c>
      <c r="F13" s="22">
        <f t="shared" si="1"/>
        <v>56315.22</v>
      </c>
    </row>
    <row r="14" spans="1:10" ht="17" x14ac:dyDescent="0.25">
      <c r="A14" s="20" t="s">
        <v>61</v>
      </c>
      <c r="B14" s="20" t="s">
        <v>43</v>
      </c>
      <c r="C14" s="20">
        <v>2</v>
      </c>
      <c r="D14" s="21">
        <v>39745</v>
      </c>
      <c r="E14" s="22">
        <f t="shared" si="0"/>
        <v>794.9</v>
      </c>
      <c r="F14" s="22">
        <f t="shared" si="1"/>
        <v>40539.9</v>
      </c>
    </row>
    <row r="15" spans="1:10" ht="17" x14ac:dyDescent="0.25">
      <c r="A15" s="20" t="s">
        <v>62</v>
      </c>
      <c r="B15" s="20" t="s">
        <v>43</v>
      </c>
      <c r="C15" s="20">
        <v>16</v>
      </c>
      <c r="D15" s="21">
        <v>52100</v>
      </c>
      <c r="E15" s="22">
        <f t="shared" si="0"/>
        <v>1042</v>
      </c>
      <c r="F15" s="22">
        <f t="shared" si="1"/>
        <v>53142</v>
      </c>
    </row>
    <row r="16" spans="1:10" ht="17" x14ac:dyDescent="0.25">
      <c r="A16" s="20" t="s">
        <v>63</v>
      </c>
      <c r="B16" s="20" t="s">
        <v>44</v>
      </c>
      <c r="C16" s="20">
        <v>4</v>
      </c>
      <c r="D16" s="21">
        <v>40004</v>
      </c>
      <c r="E16" s="22">
        <f t="shared" si="0"/>
        <v>800.08</v>
      </c>
      <c r="F16" s="22">
        <f t="shared" si="1"/>
        <v>40804.080000000002</v>
      </c>
    </row>
    <row r="17" spans="1:6" ht="17" x14ac:dyDescent="0.25">
      <c r="A17" s="20" t="s">
        <v>64</v>
      </c>
      <c r="B17" s="20" t="s">
        <v>45</v>
      </c>
      <c r="C17" s="20">
        <v>8</v>
      </c>
      <c r="D17" s="21">
        <v>79234</v>
      </c>
      <c r="E17" s="22">
        <f t="shared" si="0"/>
        <v>1584.68</v>
      </c>
      <c r="F17" s="22">
        <f t="shared" si="1"/>
        <v>80818.679999999993</v>
      </c>
    </row>
    <row r="18" spans="1:6" ht="17" x14ac:dyDescent="0.25">
      <c r="A18" s="20" t="s">
        <v>65</v>
      </c>
      <c r="B18" s="20" t="s">
        <v>43</v>
      </c>
      <c r="C18" s="20">
        <v>12</v>
      </c>
      <c r="D18" s="21">
        <v>58293</v>
      </c>
      <c r="E18" s="22">
        <f t="shared" si="0"/>
        <v>1165.8600000000001</v>
      </c>
      <c r="F18" s="22">
        <f t="shared" si="1"/>
        <v>59458.86</v>
      </c>
    </row>
    <row r="19" spans="1:6" ht="17" x14ac:dyDescent="0.25">
      <c r="A19" s="20" t="s">
        <v>66</v>
      </c>
      <c r="B19" s="20" t="s">
        <v>46</v>
      </c>
      <c r="C19" s="20">
        <v>16</v>
      </c>
      <c r="D19" s="21">
        <v>40521</v>
      </c>
      <c r="E19" s="22">
        <f t="shared" si="0"/>
        <v>810.42000000000007</v>
      </c>
      <c r="F19" s="22">
        <f t="shared" si="1"/>
        <v>41331.42</v>
      </c>
    </row>
    <row r="20" spans="1:6" ht="17" x14ac:dyDescent="0.25">
      <c r="A20" s="20" t="s">
        <v>67</v>
      </c>
      <c r="B20" s="20" t="s">
        <v>47</v>
      </c>
      <c r="C20" s="20">
        <v>3</v>
      </c>
      <c r="D20" s="21">
        <v>27714</v>
      </c>
      <c r="E20" s="22">
        <f t="shared" si="0"/>
        <v>554.28</v>
      </c>
      <c r="F20" s="22">
        <f t="shared" si="1"/>
        <v>28268.28</v>
      </c>
    </row>
    <row r="21" spans="1:6" ht="17" x14ac:dyDescent="0.25">
      <c r="A21" s="20" t="s">
        <v>68</v>
      </c>
      <c r="B21" s="20" t="s">
        <v>43</v>
      </c>
      <c r="C21" s="20">
        <v>4</v>
      </c>
      <c r="D21" s="21">
        <v>66640</v>
      </c>
      <c r="E21" s="22">
        <f t="shared" si="0"/>
        <v>1332.8</v>
      </c>
      <c r="F21" s="22">
        <f t="shared" si="1"/>
        <v>67972.800000000003</v>
      </c>
    </row>
    <row r="22" spans="1:6" ht="17" x14ac:dyDescent="0.25">
      <c r="A22" s="20" t="s">
        <v>69</v>
      </c>
      <c r="B22" s="20" t="s">
        <v>47</v>
      </c>
      <c r="C22" s="20">
        <v>11</v>
      </c>
      <c r="D22" s="21">
        <v>32643</v>
      </c>
      <c r="E22" s="22">
        <f t="shared" si="0"/>
        <v>652.86</v>
      </c>
      <c r="F22" s="22">
        <f t="shared" si="1"/>
        <v>33295.86</v>
      </c>
    </row>
    <row r="23" spans="1:6" ht="17" x14ac:dyDescent="0.25">
      <c r="A23" s="20" t="s">
        <v>70</v>
      </c>
      <c r="B23" s="20" t="s">
        <v>46</v>
      </c>
      <c r="C23" s="20">
        <v>3</v>
      </c>
      <c r="D23" s="21">
        <v>60673</v>
      </c>
      <c r="E23" s="22">
        <f t="shared" si="0"/>
        <v>1213.46</v>
      </c>
      <c r="F23" s="22">
        <f t="shared" si="1"/>
        <v>61886.46</v>
      </c>
    </row>
    <row r="24" spans="1:6" ht="17" x14ac:dyDescent="0.25">
      <c r="A24" s="20" t="s">
        <v>71</v>
      </c>
      <c r="B24" s="20" t="s">
        <v>44</v>
      </c>
      <c r="C24" s="20">
        <v>14</v>
      </c>
      <c r="D24" s="21">
        <v>35943</v>
      </c>
      <c r="E24" s="22">
        <f t="shared" si="0"/>
        <v>718.86</v>
      </c>
      <c r="F24" s="22">
        <f t="shared" si="1"/>
        <v>36661.86</v>
      </c>
    </row>
    <row r="25" spans="1:6" ht="17" x14ac:dyDescent="0.25">
      <c r="A25" s="20" t="s">
        <v>72</v>
      </c>
      <c r="B25" s="20" t="s">
        <v>47</v>
      </c>
      <c r="C25" s="20">
        <v>17</v>
      </c>
      <c r="D25" s="21">
        <v>37250</v>
      </c>
      <c r="E25" s="22">
        <f t="shared" si="0"/>
        <v>745</v>
      </c>
      <c r="F25" s="22">
        <f t="shared" si="1"/>
        <v>37995</v>
      </c>
    </row>
    <row r="26" spans="1:6" ht="17" x14ac:dyDescent="0.25">
      <c r="A26" s="20" t="s">
        <v>73</v>
      </c>
      <c r="B26" s="20" t="s">
        <v>43</v>
      </c>
      <c r="C26" s="20">
        <v>11</v>
      </c>
      <c r="D26" s="21">
        <v>57185</v>
      </c>
      <c r="E26" s="22">
        <f t="shared" si="0"/>
        <v>1143.7</v>
      </c>
      <c r="F26" s="22">
        <f t="shared" si="1"/>
        <v>58328.7</v>
      </c>
    </row>
    <row r="27" spans="1:6" ht="17" x14ac:dyDescent="0.25">
      <c r="A27" s="20" t="s">
        <v>74</v>
      </c>
      <c r="B27" s="20" t="s">
        <v>43</v>
      </c>
      <c r="C27" s="20">
        <v>4</v>
      </c>
      <c r="D27" s="21">
        <v>62631</v>
      </c>
      <c r="E27" s="22">
        <f t="shared" si="0"/>
        <v>1252.6200000000001</v>
      </c>
      <c r="F27" s="22">
        <f t="shared" si="1"/>
        <v>63883.62</v>
      </c>
    </row>
    <row r="28" spans="1:6" ht="17" x14ac:dyDescent="0.25">
      <c r="A28" s="20" t="s">
        <v>75</v>
      </c>
      <c r="B28" s="20" t="s">
        <v>44</v>
      </c>
      <c r="C28" s="20">
        <v>19</v>
      </c>
      <c r="D28" s="21">
        <v>34688</v>
      </c>
      <c r="E28" s="22">
        <f t="shared" si="0"/>
        <v>693.76</v>
      </c>
      <c r="F28" s="22">
        <f t="shared" si="1"/>
        <v>35381.760000000002</v>
      </c>
    </row>
    <row r="29" spans="1:6" ht="17" x14ac:dyDescent="0.25">
      <c r="A29" s="20" t="s">
        <v>76</v>
      </c>
      <c r="B29" s="20" t="s">
        <v>45</v>
      </c>
      <c r="C29" s="20">
        <v>2</v>
      </c>
      <c r="D29" s="21">
        <v>39300</v>
      </c>
      <c r="E29" s="22">
        <f t="shared" si="0"/>
        <v>786</v>
      </c>
      <c r="F29" s="22">
        <f t="shared" si="1"/>
        <v>40086</v>
      </c>
    </row>
    <row r="30" spans="1:6" ht="17" x14ac:dyDescent="0.25">
      <c r="A30" s="20" t="s">
        <v>77</v>
      </c>
      <c r="B30" s="20" t="s">
        <v>43</v>
      </c>
      <c r="C30" s="20">
        <v>12</v>
      </c>
      <c r="D30" s="21">
        <v>64025</v>
      </c>
      <c r="E30" s="22">
        <f t="shared" si="0"/>
        <v>1280.5</v>
      </c>
      <c r="F30" s="22">
        <f t="shared" si="1"/>
        <v>65305.5</v>
      </c>
    </row>
    <row r="31" spans="1:6" ht="17" x14ac:dyDescent="0.25">
      <c r="A31" s="20" t="s">
        <v>78</v>
      </c>
      <c r="B31" s="20" t="s">
        <v>46</v>
      </c>
      <c r="C31" s="20">
        <v>17</v>
      </c>
      <c r="D31" s="21">
        <v>72546</v>
      </c>
      <c r="E31" s="22">
        <f t="shared" si="0"/>
        <v>1450.92</v>
      </c>
      <c r="F31" s="22">
        <f t="shared" si="1"/>
        <v>73996.92</v>
      </c>
    </row>
    <row r="32" spans="1:6" ht="17" x14ac:dyDescent="0.25">
      <c r="A32" s="20" t="s">
        <v>79</v>
      </c>
      <c r="B32" s="20" t="s">
        <v>47</v>
      </c>
      <c r="C32" s="20">
        <v>20</v>
      </c>
      <c r="D32" s="21">
        <v>71389</v>
      </c>
      <c r="E32" s="22">
        <f t="shared" si="0"/>
        <v>1427.78</v>
      </c>
      <c r="F32" s="22">
        <f t="shared" si="1"/>
        <v>72816.78</v>
      </c>
    </row>
    <row r="33" spans="1:6" ht="17" x14ac:dyDescent="0.25">
      <c r="A33" s="20" t="s">
        <v>80</v>
      </c>
      <c r="B33" s="20" t="s">
        <v>43</v>
      </c>
      <c r="C33" s="20">
        <v>6</v>
      </c>
      <c r="D33" s="21">
        <v>78146</v>
      </c>
      <c r="E33" s="22">
        <f t="shared" si="0"/>
        <v>1562.92</v>
      </c>
      <c r="F33" s="22">
        <f t="shared" si="1"/>
        <v>79708.92</v>
      </c>
    </row>
    <row r="34" spans="1:6" ht="17" x14ac:dyDescent="0.25">
      <c r="A34" s="20" t="s">
        <v>81</v>
      </c>
      <c r="B34" s="20" t="s">
        <v>47</v>
      </c>
      <c r="C34" s="20">
        <v>15</v>
      </c>
      <c r="D34" s="21">
        <v>54981</v>
      </c>
      <c r="E34" s="22">
        <f t="shared" si="0"/>
        <v>1099.6200000000001</v>
      </c>
      <c r="F34" s="22">
        <f t="shared" si="1"/>
        <v>56080.62</v>
      </c>
    </row>
    <row r="35" spans="1:6" ht="17" x14ac:dyDescent="0.25">
      <c r="A35" s="20" t="s">
        <v>82</v>
      </c>
      <c r="B35" s="20" t="s">
        <v>46</v>
      </c>
      <c r="C35" s="20">
        <v>1</v>
      </c>
      <c r="D35" s="21">
        <v>58516</v>
      </c>
      <c r="E35" s="22">
        <f t="shared" si="0"/>
        <v>1170.32</v>
      </c>
      <c r="F35" s="22">
        <f t="shared" si="1"/>
        <v>59686.32</v>
      </c>
    </row>
    <row r="36" spans="1:6" ht="17" x14ac:dyDescent="0.25">
      <c r="A36" s="20" t="s">
        <v>83</v>
      </c>
      <c r="B36" s="20" t="s">
        <v>44</v>
      </c>
      <c r="C36" s="20">
        <v>4</v>
      </c>
      <c r="D36" s="21">
        <v>28945</v>
      </c>
      <c r="E36" s="22">
        <f t="shared" si="0"/>
        <v>578.9</v>
      </c>
      <c r="F36" s="22">
        <f t="shared" si="1"/>
        <v>29523.9</v>
      </c>
    </row>
    <row r="37" spans="1:6" ht="17" x14ac:dyDescent="0.25">
      <c r="A37" s="20" t="s">
        <v>84</v>
      </c>
      <c r="B37" s="20" t="s">
        <v>47</v>
      </c>
      <c r="C37" s="20">
        <v>7</v>
      </c>
      <c r="D37" s="21">
        <v>41363</v>
      </c>
      <c r="E37" s="22">
        <f t="shared" si="0"/>
        <v>827.26</v>
      </c>
      <c r="F37" s="22">
        <f t="shared" si="1"/>
        <v>42190.26</v>
      </c>
    </row>
    <row r="38" spans="1:6" ht="17" x14ac:dyDescent="0.25">
      <c r="A38" s="20" t="s">
        <v>85</v>
      </c>
      <c r="B38" s="20" t="s">
        <v>43</v>
      </c>
      <c r="C38" s="20">
        <v>14</v>
      </c>
      <c r="D38" s="21">
        <v>46935</v>
      </c>
      <c r="E38" s="22">
        <f t="shared" si="0"/>
        <v>938.7</v>
      </c>
      <c r="F38" s="22">
        <f t="shared" si="1"/>
        <v>47873.7</v>
      </c>
    </row>
    <row r="39" spans="1:6" ht="17" x14ac:dyDescent="0.25">
      <c r="A39" s="20" t="s">
        <v>86</v>
      </c>
      <c r="B39" s="20" t="s">
        <v>43</v>
      </c>
      <c r="C39" s="20">
        <v>12</v>
      </c>
      <c r="D39" s="21">
        <v>38856</v>
      </c>
      <c r="E39" s="22">
        <f t="shared" si="0"/>
        <v>777.12</v>
      </c>
      <c r="F39" s="22">
        <f t="shared" si="1"/>
        <v>39633.120000000003</v>
      </c>
    </row>
    <row r="40" spans="1:6" ht="17" x14ac:dyDescent="0.25">
      <c r="A40" s="20" t="s">
        <v>87</v>
      </c>
      <c r="B40" s="20" t="s">
        <v>44</v>
      </c>
      <c r="C40" s="20">
        <v>6</v>
      </c>
      <c r="D40" s="21">
        <v>58682</v>
      </c>
      <c r="E40" s="22">
        <f t="shared" si="0"/>
        <v>1173.6400000000001</v>
      </c>
      <c r="F40" s="22">
        <f t="shared" si="1"/>
        <v>59855.64</v>
      </c>
    </row>
    <row r="41" spans="1:6" ht="17" x14ac:dyDescent="0.25">
      <c r="A41" s="20" t="s">
        <v>88</v>
      </c>
      <c r="B41" s="20" t="s">
        <v>45</v>
      </c>
      <c r="C41" s="20">
        <v>18</v>
      </c>
      <c r="D41" s="21">
        <v>74534</v>
      </c>
      <c r="E41" s="22">
        <f t="shared" si="0"/>
        <v>1490.68</v>
      </c>
      <c r="F41" s="22">
        <f t="shared" si="1"/>
        <v>76024.679999999993</v>
      </c>
    </row>
    <row r="42" spans="1:6" ht="17" x14ac:dyDescent="0.25">
      <c r="A42" s="20" t="s">
        <v>89</v>
      </c>
      <c r="B42" s="20" t="s">
        <v>43</v>
      </c>
      <c r="C42" s="20">
        <v>14</v>
      </c>
      <c r="D42" s="21">
        <v>53466</v>
      </c>
      <c r="E42" s="22">
        <f t="shared" si="0"/>
        <v>1069.32</v>
      </c>
      <c r="F42" s="22">
        <f t="shared" si="1"/>
        <v>54535.32</v>
      </c>
    </row>
    <row r="43" spans="1:6" ht="17" x14ac:dyDescent="0.25">
      <c r="A43" s="20" t="s">
        <v>90</v>
      </c>
      <c r="B43" s="20" t="s">
        <v>46</v>
      </c>
      <c r="C43" s="20">
        <v>7</v>
      </c>
      <c r="D43" s="21">
        <v>63575</v>
      </c>
      <c r="E43" s="22">
        <f t="shared" si="0"/>
        <v>1271.5</v>
      </c>
      <c r="F43" s="22">
        <f t="shared" si="1"/>
        <v>64846.5</v>
      </c>
    </row>
    <row r="44" spans="1:6" ht="17" x14ac:dyDescent="0.25">
      <c r="A44" s="20" t="s">
        <v>91</v>
      </c>
      <c r="B44" s="20" t="s">
        <v>47</v>
      </c>
      <c r="C44" s="20">
        <v>5</v>
      </c>
      <c r="D44" s="21">
        <v>58063</v>
      </c>
      <c r="E44" s="22">
        <f t="shared" si="0"/>
        <v>1161.26</v>
      </c>
      <c r="F44" s="22">
        <f t="shared" si="1"/>
        <v>59224.26</v>
      </c>
    </row>
    <row r="45" spans="1:6" ht="17" x14ac:dyDescent="0.25">
      <c r="A45" s="20" t="s">
        <v>92</v>
      </c>
      <c r="B45" s="20" t="s">
        <v>43</v>
      </c>
      <c r="C45" s="20">
        <v>10</v>
      </c>
      <c r="D45" s="21">
        <v>74715</v>
      </c>
      <c r="E45" s="22">
        <f t="shared" si="0"/>
        <v>1494.3</v>
      </c>
      <c r="F45" s="22">
        <f t="shared" si="1"/>
        <v>76209.3</v>
      </c>
    </row>
    <row r="46" spans="1:6" ht="17" x14ac:dyDescent="0.25">
      <c r="A46" s="20" t="s">
        <v>93</v>
      </c>
      <c r="B46" s="20" t="s">
        <v>47</v>
      </c>
      <c r="C46" s="20">
        <v>6</v>
      </c>
      <c r="D46" s="21">
        <v>68637</v>
      </c>
      <c r="E46" s="22">
        <f t="shared" si="0"/>
        <v>1372.74</v>
      </c>
      <c r="F46" s="22">
        <f t="shared" si="1"/>
        <v>70009.740000000005</v>
      </c>
    </row>
    <row r="47" spans="1:6" ht="17" x14ac:dyDescent="0.25">
      <c r="A47" s="20" t="s">
        <v>94</v>
      </c>
      <c r="B47" s="20" t="s">
        <v>46</v>
      </c>
      <c r="C47" s="20">
        <v>12</v>
      </c>
      <c r="D47" s="21">
        <v>76768</v>
      </c>
      <c r="E47" s="22">
        <f t="shared" si="0"/>
        <v>1535.3600000000001</v>
      </c>
      <c r="F47" s="22">
        <f t="shared" si="1"/>
        <v>78303.360000000001</v>
      </c>
    </row>
    <row r="48" spans="1:6" ht="17" x14ac:dyDescent="0.25">
      <c r="A48" s="20" t="s">
        <v>95</v>
      </c>
      <c r="B48" s="20" t="s">
        <v>44</v>
      </c>
      <c r="C48" s="20">
        <v>5</v>
      </c>
      <c r="D48" s="21">
        <v>45441</v>
      </c>
      <c r="E48" s="22">
        <f t="shared" si="0"/>
        <v>908.82</v>
      </c>
      <c r="F48" s="22">
        <f t="shared" si="1"/>
        <v>46349.82</v>
      </c>
    </row>
    <row r="49" spans="1:6" ht="17" x14ac:dyDescent="0.25">
      <c r="A49" s="20" t="s">
        <v>96</v>
      </c>
      <c r="B49" s="20" t="s">
        <v>47</v>
      </c>
      <c r="C49" s="20">
        <v>8</v>
      </c>
      <c r="D49" s="21">
        <v>22444</v>
      </c>
      <c r="E49" s="22">
        <f t="shared" si="0"/>
        <v>448.88</v>
      </c>
      <c r="F49" s="22">
        <f t="shared" si="1"/>
        <v>22892.880000000001</v>
      </c>
    </row>
    <row r="50" spans="1:6" ht="17" x14ac:dyDescent="0.25">
      <c r="A50" s="20" t="s">
        <v>97</v>
      </c>
      <c r="B50" s="20" t="s">
        <v>43</v>
      </c>
      <c r="C50" s="20">
        <v>7</v>
      </c>
      <c r="D50" s="21">
        <v>69822</v>
      </c>
      <c r="E50" s="22">
        <f t="shared" si="0"/>
        <v>1396.44</v>
      </c>
      <c r="F50" s="22">
        <f t="shared" si="1"/>
        <v>71218.44</v>
      </c>
    </row>
    <row r="51" spans="1:6" ht="17" x14ac:dyDescent="0.25">
      <c r="A51" s="20" t="s">
        <v>98</v>
      </c>
      <c r="B51" s="20" t="s">
        <v>43</v>
      </c>
      <c r="C51" s="20">
        <v>5</v>
      </c>
      <c r="D51" s="21">
        <v>61125</v>
      </c>
      <c r="E51" s="22">
        <f t="shared" si="0"/>
        <v>1222.5</v>
      </c>
      <c r="F51" s="22">
        <f t="shared" si="1"/>
        <v>62347.5</v>
      </c>
    </row>
  </sheetData>
  <sheetProtection algorithmName="SHA-512" hashValue="EDgbvfEa+ubjbJmtFsMMyJCYrhWd7WnD9XbkEwGXp+8YPMjR8Pq2rPhGWxD5GfV3b/Me5bk90gLaXmNsV43fzQ==" saltValue="003R7uA5MECag/uZFbAe2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EED0-DEB1-4D46-9FA6-B81FC2CBD514}">
  <dimension ref="B1:J14"/>
  <sheetViews>
    <sheetView workbookViewId="0">
      <selection activeCell="B2" sqref="B2:J14"/>
    </sheetView>
  </sheetViews>
  <sheetFormatPr baseColWidth="10" defaultRowHeight="16" x14ac:dyDescent="0.2"/>
  <sheetData>
    <row r="1" spans="2:10" ht="17" thickBot="1" x14ac:dyDescent="0.25"/>
    <row r="2" spans="2:10" ht="17" thickBot="1" x14ac:dyDescent="0.25">
      <c r="B2" s="5"/>
      <c r="C2" s="6">
        <v>2021</v>
      </c>
      <c r="D2" s="6">
        <v>2020</v>
      </c>
      <c r="E2" s="6">
        <v>2019</v>
      </c>
      <c r="F2" s="6">
        <v>2018</v>
      </c>
      <c r="G2" s="25" t="s">
        <v>27</v>
      </c>
      <c r="H2" s="25" t="s">
        <v>29</v>
      </c>
      <c r="I2" s="25" t="s">
        <v>99</v>
      </c>
      <c r="J2" s="25" t="s">
        <v>100</v>
      </c>
    </row>
    <row r="3" spans="2:10" ht="17" thickBot="1" x14ac:dyDescent="0.25">
      <c r="B3" s="6" t="s">
        <v>15</v>
      </c>
      <c r="C3" s="7">
        <v>4255</v>
      </c>
      <c r="D3" s="7">
        <v>4096</v>
      </c>
      <c r="E3" s="7">
        <v>3151</v>
      </c>
      <c r="F3" s="7">
        <v>3848</v>
      </c>
      <c r="G3" s="7">
        <f>SUM(C3:F3)</f>
        <v>15350</v>
      </c>
      <c r="H3" s="7">
        <f>AVERAGE(C3:F3)</f>
        <v>3837.5</v>
      </c>
      <c r="I3" s="7">
        <f>MIN(C3:F3)</f>
        <v>3151</v>
      </c>
      <c r="J3" s="7">
        <f>MAX(C3:F3)</f>
        <v>4255</v>
      </c>
    </row>
    <row r="4" spans="2:10" ht="17" thickBot="1" x14ac:dyDescent="0.25">
      <c r="B4" s="6" t="s">
        <v>16</v>
      </c>
      <c r="C4" s="7">
        <v>4382</v>
      </c>
      <c r="D4" s="7">
        <v>5271</v>
      </c>
      <c r="E4" s="7">
        <v>5712</v>
      </c>
      <c r="F4" s="7">
        <v>3740</v>
      </c>
      <c r="G4" s="7">
        <f t="shared" ref="G4:G14" si="0">SUM(C4:F4)</f>
        <v>19105</v>
      </c>
      <c r="H4" s="7">
        <f t="shared" ref="H4:H14" si="1">AVERAGE(C4:F4)</f>
        <v>4776.25</v>
      </c>
      <c r="I4" s="7">
        <f t="shared" ref="I4:I14" si="2">MIN(C4:F4)</f>
        <v>3740</v>
      </c>
      <c r="J4" s="7">
        <f t="shared" ref="J4:J14" si="3">MAX(C4:F4)</f>
        <v>5712</v>
      </c>
    </row>
    <row r="5" spans="2:10" ht="17" thickBot="1" x14ac:dyDescent="0.25">
      <c r="B5" s="6" t="s">
        <v>17</v>
      </c>
      <c r="C5" s="7">
        <v>4594</v>
      </c>
      <c r="D5" s="7">
        <v>4321</v>
      </c>
      <c r="E5" s="7">
        <v>3181</v>
      </c>
      <c r="F5" s="7">
        <v>5351</v>
      </c>
      <c r="G5" s="7">
        <f t="shared" si="0"/>
        <v>17447</v>
      </c>
      <c r="H5" s="7">
        <f t="shared" si="1"/>
        <v>4361.75</v>
      </c>
      <c r="I5" s="7">
        <f t="shared" si="2"/>
        <v>3181</v>
      </c>
      <c r="J5" s="7">
        <f t="shared" si="3"/>
        <v>5351</v>
      </c>
    </row>
    <row r="6" spans="2:10" ht="17" thickBot="1" x14ac:dyDescent="0.25">
      <c r="B6" s="6" t="s">
        <v>18</v>
      </c>
      <c r="C6" s="7">
        <v>4313</v>
      </c>
      <c r="D6" s="7">
        <v>4329</v>
      </c>
      <c r="E6" s="7">
        <v>3693</v>
      </c>
      <c r="F6" s="7">
        <v>5663</v>
      </c>
      <c r="G6" s="7">
        <f t="shared" si="0"/>
        <v>17998</v>
      </c>
      <c r="H6" s="7">
        <f t="shared" si="1"/>
        <v>4499.5</v>
      </c>
      <c r="I6" s="7">
        <f t="shared" si="2"/>
        <v>3693</v>
      </c>
      <c r="J6" s="7">
        <f t="shared" si="3"/>
        <v>5663</v>
      </c>
    </row>
    <row r="7" spans="2:10" ht="17" thickBot="1" x14ac:dyDescent="0.25">
      <c r="B7" s="6" t="s">
        <v>19</v>
      </c>
      <c r="C7" s="7">
        <v>4382</v>
      </c>
      <c r="D7" s="7">
        <v>3442</v>
      </c>
      <c r="E7" s="7">
        <v>5956</v>
      </c>
      <c r="F7" s="7">
        <v>4748</v>
      </c>
      <c r="G7" s="7">
        <f t="shared" si="0"/>
        <v>18528</v>
      </c>
      <c r="H7" s="7">
        <f t="shared" si="1"/>
        <v>4632</v>
      </c>
      <c r="I7" s="7">
        <f t="shared" si="2"/>
        <v>3442</v>
      </c>
      <c r="J7" s="7">
        <f t="shared" si="3"/>
        <v>5956</v>
      </c>
    </row>
    <row r="8" spans="2:10" ht="17" thickBot="1" x14ac:dyDescent="0.25">
      <c r="B8" s="6" t="s">
        <v>20</v>
      </c>
      <c r="C8" s="7">
        <v>5316</v>
      </c>
      <c r="D8" s="7">
        <v>4315</v>
      </c>
      <c r="E8" s="7">
        <v>4410</v>
      </c>
      <c r="F8" s="7">
        <v>3648</v>
      </c>
      <c r="G8" s="7">
        <f t="shared" si="0"/>
        <v>17689</v>
      </c>
      <c r="H8" s="7">
        <f t="shared" si="1"/>
        <v>4422.25</v>
      </c>
      <c r="I8" s="7">
        <f t="shared" si="2"/>
        <v>3648</v>
      </c>
      <c r="J8" s="7">
        <f t="shared" si="3"/>
        <v>5316</v>
      </c>
    </row>
    <row r="9" spans="2:10" ht="17" thickBot="1" x14ac:dyDescent="0.25">
      <c r="B9" s="6" t="s">
        <v>21</v>
      </c>
      <c r="C9" s="7">
        <v>4482</v>
      </c>
      <c r="D9" s="7">
        <v>3751</v>
      </c>
      <c r="E9" s="7">
        <v>4935</v>
      </c>
      <c r="F9" s="7">
        <v>4817</v>
      </c>
      <c r="G9" s="7">
        <f t="shared" si="0"/>
        <v>17985</v>
      </c>
      <c r="H9" s="7">
        <f t="shared" si="1"/>
        <v>4496.25</v>
      </c>
      <c r="I9" s="7">
        <f t="shared" si="2"/>
        <v>3751</v>
      </c>
      <c r="J9" s="7">
        <f t="shared" si="3"/>
        <v>4935</v>
      </c>
    </row>
    <row r="10" spans="2:10" ht="17" thickBot="1" x14ac:dyDescent="0.25">
      <c r="B10" s="6" t="s">
        <v>22</v>
      </c>
      <c r="C10" s="7">
        <v>5198</v>
      </c>
      <c r="D10" s="7">
        <v>3347</v>
      </c>
      <c r="E10" s="7">
        <v>4519</v>
      </c>
      <c r="F10" s="7">
        <v>4047</v>
      </c>
      <c r="G10" s="7">
        <f t="shared" si="0"/>
        <v>17111</v>
      </c>
      <c r="H10" s="7">
        <f t="shared" si="1"/>
        <v>4277.75</v>
      </c>
      <c r="I10" s="7">
        <f t="shared" si="2"/>
        <v>3347</v>
      </c>
      <c r="J10" s="7">
        <f t="shared" si="3"/>
        <v>5198</v>
      </c>
    </row>
    <row r="11" spans="2:10" ht="17" thickBot="1" x14ac:dyDescent="0.25">
      <c r="B11" s="6" t="s">
        <v>23</v>
      </c>
      <c r="C11" s="7">
        <v>5781</v>
      </c>
      <c r="D11" s="7">
        <v>3886</v>
      </c>
      <c r="E11" s="7">
        <v>3835</v>
      </c>
      <c r="F11" s="7">
        <v>5898</v>
      </c>
      <c r="G11" s="7">
        <f t="shared" si="0"/>
        <v>19400</v>
      </c>
      <c r="H11" s="7">
        <f t="shared" si="1"/>
        <v>4850</v>
      </c>
      <c r="I11" s="7">
        <f t="shared" si="2"/>
        <v>3835</v>
      </c>
      <c r="J11" s="7">
        <f t="shared" si="3"/>
        <v>5898</v>
      </c>
    </row>
    <row r="12" spans="2:10" ht="17" thickBot="1" x14ac:dyDescent="0.25">
      <c r="B12" s="6" t="s">
        <v>24</v>
      </c>
      <c r="C12" s="7">
        <v>4083</v>
      </c>
      <c r="D12" s="7">
        <v>5898</v>
      </c>
      <c r="E12" s="7">
        <v>5450</v>
      </c>
      <c r="F12" s="7">
        <v>3236</v>
      </c>
      <c r="G12" s="7">
        <f t="shared" si="0"/>
        <v>18667</v>
      </c>
      <c r="H12" s="7">
        <f t="shared" si="1"/>
        <v>4666.75</v>
      </c>
      <c r="I12" s="7">
        <f t="shared" si="2"/>
        <v>3236</v>
      </c>
      <c r="J12" s="7">
        <f t="shared" si="3"/>
        <v>5898</v>
      </c>
    </row>
    <row r="13" spans="2:10" ht="17" thickBot="1" x14ac:dyDescent="0.25">
      <c r="B13" s="6" t="s">
        <v>25</v>
      </c>
      <c r="C13" s="7">
        <v>5705</v>
      </c>
      <c r="D13" s="7">
        <v>3017</v>
      </c>
      <c r="E13" s="7">
        <v>3724</v>
      </c>
      <c r="F13" s="7">
        <v>4632</v>
      </c>
      <c r="G13" s="7">
        <f t="shared" si="0"/>
        <v>17078</v>
      </c>
      <c r="H13" s="7">
        <f t="shared" si="1"/>
        <v>4269.5</v>
      </c>
      <c r="I13" s="7">
        <f t="shared" si="2"/>
        <v>3017</v>
      </c>
      <c r="J13" s="7">
        <f t="shared" si="3"/>
        <v>5705</v>
      </c>
    </row>
    <row r="14" spans="2:10" ht="17" thickBot="1" x14ac:dyDescent="0.25">
      <c r="B14" s="6" t="s">
        <v>26</v>
      </c>
      <c r="C14" s="7">
        <v>3958</v>
      </c>
      <c r="D14" s="7">
        <v>4697</v>
      </c>
      <c r="E14" s="7">
        <v>5944</v>
      </c>
      <c r="F14" s="7">
        <v>3272</v>
      </c>
      <c r="G14" s="7">
        <f t="shared" si="0"/>
        <v>17871</v>
      </c>
      <c r="H14" s="7">
        <f t="shared" si="1"/>
        <v>4467.75</v>
      </c>
      <c r="I14" s="7">
        <f t="shared" si="2"/>
        <v>3272</v>
      </c>
      <c r="J14" s="7">
        <f t="shared" si="3"/>
        <v>5944</v>
      </c>
    </row>
  </sheetData>
  <sheetProtection algorithmName="SHA-512" hashValue="B07KZ3M4UfIMawTKQ8/SZt9lp8DhRe2/xt/iaHSQKTp8mL6aTVfrOGTpZaubZ35MNCuUUqPxvGovegaQYn9ADQ==" saltValue="K5s1kpmgZd4nG327vzBG2w==" spinCount="100000" sheet="1" objects="1" scenario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62EA-5640-B34F-B10A-641F1C644B5B}">
  <dimension ref="A5:L20"/>
  <sheetViews>
    <sheetView workbookViewId="0">
      <selection activeCell="D28" sqref="D28"/>
    </sheetView>
  </sheetViews>
  <sheetFormatPr baseColWidth="10" defaultRowHeight="16" x14ac:dyDescent="0.2"/>
  <cols>
    <col min="1" max="1" width="23" customWidth="1"/>
    <col min="2" max="2" width="23.1640625" customWidth="1"/>
    <col min="3" max="3" width="15.6640625" customWidth="1"/>
    <col min="4" max="4" width="24.33203125" customWidth="1"/>
    <col min="6" max="6" width="15.83203125" customWidth="1"/>
    <col min="7" max="7" width="14.5" bestFit="1" customWidth="1"/>
    <col min="9" max="9" width="19.33203125" customWidth="1"/>
    <col min="11" max="11" width="13" customWidth="1"/>
    <col min="12" max="12" width="13.5" customWidth="1"/>
  </cols>
  <sheetData>
    <row r="5" spans="1:12" x14ac:dyDescent="0.2">
      <c r="A5" s="49" t="s">
        <v>156</v>
      </c>
      <c r="B5" s="49"/>
      <c r="C5" s="49"/>
      <c r="D5" s="49"/>
      <c r="F5" s="49" t="s">
        <v>154</v>
      </c>
      <c r="G5" s="49"/>
      <c r="I5" s="49" t="s">
        <v>155</v>
      </c>
      <c r="J5" s="49"/>
      <c r="K5" s="49"/>
      <c r="L5" s="49"/>
    </row>
    <row r="7" spans="1:12" x14ac:dyDescent="0.2">
      <c r="A7" s="26" t="s">
        <v>101</v>
      </c>
      <c r="B7" s="26" t="s">
        <v>102</v>
      </c>
      <c r="C7" s="26" t="s">
        <v>103</v>
      </c>
      <c r="D7" s="26" t="s">
        <v>104</v>
      </c>
      <c r="F7" s="26" t="s">
        <v>105</v>
      </c>
      <c r="G7" s="26" t="s">
        <v>106</v>
      </c>
      <c r="I7" s="26" t="s">
        <v>145</v>
      </c>
      <c r="J7" s="26" t="s">
        <v>146</v>
      </c>
      <c r="K7" s="26" t="s">
        <v>147</v>
      </c>
      <c r="L7" s="26" t="s">
        <v>148</v>
      </c>
    </row>
    <row r="8" spans="1:12" x14ac:dyDescent="0.2">
      <c r="A8" t="s">
        <v>107</v>
      </c>
      <c r="B8" t="str">
        <f>LEFT(A8,FIND(" ",A8))</f>
        <v xml:space="preserve">Deborah </v>
      </c>
      <c r="C8" t="str">
        <f>MID(A8,FIND(" ",A8)+1,100)</f>
        <v>Ashby</v>
      </c>
      <c r="D8" s="27" t="s">
        <v>108</v>
      </c>
      <c r="F8" t="s">
        <v>109</v>
      </c>
      <c r="G8" t="str">
        <f>RIGHT(F8,3)</f>
        <v>123</v>
      </c>
      <c r="I8" t="s">
        <v>149</v>
      </c>
      <c r="K8" t="str">
        <f>LEFT(I8,FIND("-",I8)-1)</f>
        <v>RedShirt</v>
      </c>
      <c r="L8" t="str">
        <f>RIGHT(I8,3)</f>
        <v>123</v>
      </c>
    </row>
    <row r="9" spans="1:12" x14ac:dyDescent="0.2">
      <c r="A9" t="s">
        <v>3</v>
      </c>
      <c r="B9" t="str">
        <f t="shared" ref="B9:B20" si="0">LEFT(A9,FIND(" ",A9))</f>
        <v xml:space="preserve">Adam </v>
      </c>
      <c r="C9" t="str">
        <f t="shared" ref="C9:C20" si="1">MID(A9,FIND(" ",A9)+1,100)</f>
        <v>Lacey</v>
      </c>
      <c r="D9" s="28" t="s">
        <v>110</v>
      </c>
      <c r="F9" t="s">
        <v>111</v>
      </c>
      <c r="G9" t="str">
        <f t="shared" ref="G9:G20" si="2">RIGHT(F9,3)</f>
        <v>124</v>
      </c>
      <c r="I9" t="s">
        <v>150</v>
      </c>
      <c r="K9" t="str">
        <f t="shared" ref="K9:K12" si="3">LEFT(I9,FIND("-",I9)-1)</f>
        <v>GreenTrousers</v>
      </c>
      <c r="L9" t="str">
        <f t="shared" ref="L9:L12" si="4">RIGHT(I9,3)</f>
        <v>498</v>
      </c>
    </row>
    <row r="10" spans="1:12" x14ac:dyDescent="0.2">
      <c r="A10" t="s">
        <v>112</v>
      </c>
      <c r="B10" t="str">
        <f t="shared" si="0"/>
        <v xml:space="preserve">Ben </v>
      </c>
      <c r="C10" t="str">
        <f t="shared" si="1"/>
        <v>Lee</v>
      </c>
      <c r="D10" s="28" t="s">
        <v>113</v>
      </c>
      <c r="F10" t="s">
        <v>114</v>
      </c>
      <c r="G10" t="str">
        <f t="shared" si="2"/>
        <v>125</v>
      </c>
      <c r="I10" t="s">
        <v>151</v>
      </c>
      <c r="K10" t="str">
        <f t="shared" si="3"/>
        <v>YellowTie</v>
      </c>
      <c r="L10" t="str">
        <f t="shared" si="4"/>
        <v>289</v>
      </c>
    </row>
    <row r="11" spans="1:12" x14ac:dyDescent="0.2">
      <c r="A11" t="s">
        <v>115</v>
      </c>
      <c r="B11" t="str">
        <f t="shared" si="0"/>
        <v xml:space="preserve">Sarah </v>
      </c>
      <c r="C11" t="str">
        <f t="shared" si="1"/>
        <v>Jones</v>
      </c>
      <c r="D11" s="28" t="s">
        <v>116</v>
      </c>
      <c r="F11" t="s">
        <v>117</v>
      </c>
      <c r="G11" t="str">
        <f t="shared" si="2"/>
        <v>126</v>
      </c>
      <c r="I11" t="s">
        <v>152</v>
      </c>
      <c r="K11" t="str">
        <f t="shared" si="3"/>
        <v>BrownBoots</v>
      </c>
      <c r="L11" t="str">
        <f t="shared" si="4"/>
        <v>290</v>
      </c>
    </row>
    <row r="12" spans="1:12" x14ac:dyDescent="0.2">
      <c r="A12" t="s">
        <v>118</v>
      </c>
      <c r="B12" t="str">
        <f t="shared" si="0"/>
        <v xml:space="preserve">Olivia </v>
      </c>
      <c r="C12" t="str">
        <f t="shared" si="1"/>
        <v>Green</v>
      </c>
      <c r="D12" s="28" t="s">
        <v>119</v>
      </c>
      <c r="F12" t="s">
        <v>120</v>
      </c>
      <c r="G12" t="str">
        <f t="shared" si="2"/>
        <v>127</v>
      </c>
      <c r="I12" t="s">
        <v>153</v>
      </c>
      <c r="K12" t="str">
        <f t="shared" si="3"/>
        <v>PurpleSocks</v>
      </c>
      <c r="L12" t="str">
        <f t="shared" si="4"/>
        <v>120</v>
      </c>
    </row>
    <row r="13" spans="1:12" x14ac:dyDescent="0.2">
      <c r="A13" t="s">
        <v>121</v>
      </c>
      <c r="B13" t="str">
        <f t="shared" si="0"/>
        <v xml:space="preserve">Ming </v>
      </c>
      <c r="C13" t="str">
        <f t="shared" si="1"/>
        <v>Sia</v>
      </c>
      <c r="D13" s="28" t="s">
        <v>122</v>
      </c>
      <c r="F13" t="s">
        <v>123</v>
      </c>
      <c r="G13" t="str">
        <f t="shared" si="2"/>
        <v>128</v>
      </c>
    </row>
    <row r="14" spans="1:12" x14ac:dyDescent="0.2">
      <c r="A14" t="s">
        <v>124</v>
      </c>
      <c r="B14" t="str">
        <f t="shared" si="0"/>
        <v xml:space="preserve">David </v>
      </c>
      <c r="C14" t="str">
        <f t="shared" si="1"/>
        <v>Patterson</v>
      </c>
      <c r="D14" s="28" t="s">
        <v>125</v>
      </c>
      <c r="F14" t="s">
        <v>126</v>
      </c>
      <c r="G14" t="str">
        <f t="shared" si="2"/>
        <v>129</v>
      </c>
    </row>
    <row r="15" spans="1:12" x14ac:dyDescent="0.2">
      <c r="A15" t="s">
        <v>127</v>
      </c>
      <c r="B15" t="str">
        <f t="shared" si="0"/>
        <v xml:space="preserve">Chloe </v>
      </c>
      <c r="C15" t="str">
        <f t="shared" si="1"/>
        <v>Newbury</v>
      </c>
      <c r="D15" s="28" t="s">
        <v>128</v>
      </c>
      <c r="F15" t="s">
        <v>129</v>
      </c>
      <c r="G15" t="str">
        <f t="shared" si="2"/>
        <v>130</v>
      </c>
    </row>
    <row r="16" spans="1:12" x14ac:dyDescent="0.2">
      <c r="A16" t="s">
        <v>130</v>
      </c>
      <c r="B16" t="str">
        <f t="shared" si="0"/>
        <v xml:space="preserve">Martin </v>
      </c>
      <c r="C16" t="str">
        <f t="shared" si="1"/>
        <v>Waters</v>
      </c>
      <c r="D16" s="28" t="s">
        <v>131</v>
      </c>
      <c r="F16" t="s">
        <v>132</v>
      </c>
      <c r="G16" t="str">
        <f t="shared" si="2"/>
        <v>131</v>
      </c>
    </row>
    <row r="17" spans="1:7" x14ac:dyDescent="0.2">
      <c r="A17" t="s">
        <v>133</v>
      </c>
      <c r="B17" t="str">
        <f t="shared" si="0"/>
        <v xml:space="preserve">Julie </v>
      </c>
      <c r="C17" t="str">
        <f t="shared" si="1"/>
        <v>Tavistock</v>
      </c>
      <c r="D17" s="28" t="s">
        <v>134</v>
      </c>
      <c r="F17" t="s">
        <v>135</v>
      </c>
      <c r="G17" t="str">
        <f t="shared" si="2"/>
        <v>132</v>
      </c>
    </row>
    <row r="18" spans="1:7" x14ac:dyDescent="0.2">
      <c r="A18" t="s">
        <v>136</v>
      </c>
      <c r="B18" t="str">
        <f t="shared" si="0"/>
        <v xml:space="preserve">Kurt </v>
      </c>
      <c r="C18" t="str">
        <f t="shared" si="1"/>
        <v>Webster</v>
      </c>
      <c r="D18" s="28" t="s">
        <v>137</v>
      </c>
      <c r="F18" t="s">
        <v>138</v>
      </c>
      <c r="G18" t="str">
        <f t="shared" si="2"/>
        <v>133</v>
      </c>
    </row>
    <row r="19" spans="1:7" x14ac:dyDescent="0.2">
      <c r="A19" t="s">
        <v>139</v>
      </c>
      <c r="B19" t="str">
        <f t="shared" si="0"/>
        <v xml:space="preserve">Lucy </v>
      </c>
      <c r="C19" t="str">
        <f t="shared" si="1"/>
        <v>Matthews</v>
      </c>
      <c r="D19" s="28" t="s">
        <v>140</v>
      </c>
      <c r="F19" t="s">
        <v>141</v>
      </c>
      <c r="G19" t="str">
        <f t="shared" si="2"/>
        <v>134</v>
      </c>
    </row>
    <row r="20" spans="1:7" x14ac:dyDescent="0.2">
      <c r="A20" t="s">
        <v>142</v>
      </c>
      <c r="B20" t="str">
        <f t="shared" si="0"/>
        <v xml:space="preserve">Pedro </v>
      </c>
      <c r="C20" t="str">
        <f t="shared" si="1"/>
        <v>Costa</v>
      </c>
      <c r="D20" s="28" t="s">
        <v>143</v>
      </c>
      <c r="F20" t="s">
        <v>144</v>
      </c>
      <c r="G20" t="str">
        <f t="shared" si="2"/>
        <v>135</v>
      </c>
    </row>
  </sheetData>
  <sheetProtection algorithmName="SHA-512" hashValue="Mjp1LPEYTdU+gncKvQ+pOqhxlzqgL2OB6F0dAsrvMs5aJcKbwQeCBa801k4sAeMA57rA/1F+UMjuRb224YFdWA==" saltValue="BUMRflzeNpNv20hNvXUaWA==" spinCount="100000" sheet="1" objects="1" scenarios="1"/>
  <mergeCells count="3">
    <mergeCell ref="A5:D5"/>
    <mergeCell ref="F5:G5"/>
    <mergeCell ref="I5:L5"/>
  </mergeCells>
  <hyperlinks>
    <hyperlink ref="D8" r:id="rId1" xr:uid="{BACF48F3-CC33-E14C-A9C1-A85DA0552295}"/>
    <hyperlink ref="D9" r:id="rId2" xr:uid="{23B80EB3-56D8-1948-8632-B73EF7F9F982}"/>
    <hyperlink ref="D10" r:id="rId3" xr:uid="{7EA81B42-60AA-D74D-83FB-0D8060859B8E}"/>
    <hyperlink ref="D11" r:id="rId4" xr:uid="{924F9596-5584-EB44-AFF1-D0668BBC4D0F}"/>
    <hyperlink ref="D12" r:id="rId5" xr:uid="{6AD2CC63-F576-4247-AB08-BB2657AA3CBD}"/>
    <hyperlink ref="D13" r:id="rId6" xr:uid="{27FA8233-533F-1247-8E99-BA9A68FFB735}"/>
    <hyperlink ref="D14" r:id="rId7" xr:uid="{0FA02D96-50EE-A445-8964-A383F09E408D}"/>
    <hyperlink ref="D15" r:id="rId8" xr:uid="{6FB40653-7B1E-7A42-B96E-27FB9323F9D5}"/>
    <hyperlink ref="D16" r:id="rId9" xr:uid="{FB5E0C55-2F64-B14F-8AC8-BF02922E253C}"/>
    <hyperlink ref="D17" r:id="rId10" xr:uid="{9EE788CD-8CD2-2546-BD5A-3F59C214AB6E}"/>
    <hyperlink ref="D18" r:id="rId11" xr:uid="{3D0F7DB9-AAC6-A046-97C9-17C5A5B5FB5F}"/>
    <hyperlink ref="D19" r:id="rId12" xr:uid="{BBF453BD-3814-6D49-BF67-0B22131F72A5}"/>
    <hyperlink ref="D20" r:id="rId13" xr:uid="{E3BC260C-9549-7642-98CB-FEFD38BC867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E3871-35CF-E548-8DD6-22420DC01B54}">
  <dimension ref="B3:I17"/>
  <sheetViews>
    <sheetView workbookViewId="0">
      <selection activeCell="H3" activeCellId="1" sqref="B3:F17 H3:I7"/>
    </sheetView>
  </sheetViews>
  <sheetFormatPr baseColWidth="10" defaultRowHeight="16" x14ac:dyDescent="0.2"/>
  <cols>
    <col min="2" max="2" width="12" customWidth="1"/>
    <col min="3" max="3" width="20.1640625" customWidth="1"/>
    <col min="4" max="4" width="16.1640625" customWidth="1"/>
    <col min="5" max="5" width="17.33203125" customWidth="1"/>
    <col min="6" max="6" width="16.5" customWidth="1"/>
    <col min="8" max="8" width="15.1640625" customWidth="1"/>
    <col min="9" max="9" width="23.1640625" customWidth="1"/>
  </cols>
  <sheetData>
    <row r="3" spans="2:9" x14ac:dyDescent="0.2">
      <c r="B3" s="29" t="s">
        <v>157</v>
      </c>
      <c r="C3" s="30" t="s">
        <v>158</v>
      </c>
      <c r="D3" s="30" t="s">
        <v>159</v>
      </c>
      <c r="E3" s="31" t="s">
        <v>160</v>
      </c>
      <c r="F3" s="31" t="s">
        <v>27</v>
      </c>
      <c r="H3" s="31" t="s">
        <v>175</v>
      </c>
      <c r="I3" s="36">
        <f>AVERAGE(Quantity)</f>
        <v>35460.714285714283</v>
      </c>
    </row>
    <row r="4" spans="2:9" x14ac:dyDescent="0.2">
      <c r="B4" s="30">
        <v>3211</v>
      </c>
      <c r="C4" s="32" t="s">
        <v>161</v>
      </c>
      <c r="D4" s="33">
        <v>27095</v>
      </c>
      <c r="E4" s="34">
        <v>0.2</v>
      </c>
      <c r="F4" s="35">
        <f>SUM(D4*E4)</f>
        <v>5419</v>
      </c>
      <c r="H4" s="31" t="s">
        <v>176</v>
      </c>
      <c r="I4" s="36">
        <f>COUNT(Order)</f>
        <v>14</v>
      </c>
    </row>
    <row r="5" spans="2:9" x14ac:dyDescent="0.2">
      <c r="B5" s="30">
        <v>2955</v>
      </c>
      <c r="C5" s="32" t="s">
        <v>162</v>
      </c>
      <c r="D5" s="33">
        <v>48696</v>
      </c>
      <c r="E5" s="34">
        <v>0.15</v>
      </c>
      <c r="F5" s="35">
        <f t="shared" ref="F5:F17" si="0">SUM(D5*E5)</f>
        <v>7304.4</v>
      </c>
      <c r="H5" s="31" t="s">
        <v>177</v>
      </c>
      <c r="I5" s="37">
        <f>MIN(Total)</f>
        <v>3133.4</v>
      </c>
    </row>
    <row r="6" spans="2:9" x14ac:dyDescent="0.2">
      <c r="B6" s="30">
        <v>3159</v>
      </c>
      <c r="C6" s="32" t="s">
        <v>163</v>
      </c>
      <c r="D6" s="33">
        <v>29970</v>
      </c>
      <c r="E6" s="34">
        <v>0.25</v>
      </c>
      <c r="F6" s="35">
        <f t="shared" si="0"/>
        <v>7492.5</v>
      </c>
      <c r="H6" s="31" t="s">
        <v>178</v>
      </c>
      <c r="I6" s="37">
        <f>MAX(Total)</f>
        <v>9400.6</v>
      </c>
    </row>
    <row r="7" spans="2:9" x14ac:dyDescent="0.2">
      <c r="B7" s="30">
        <v>3004</v>
      </c>
      <c r="C7" s="32" t="s">
        <v>164</v>
      </c>
      <c r="D7" s="33">
        <v>15667</v>
      </c>
      <c r="E7" s="34">
        <v>0.2</v>
      </c>
      <c r="F7" s="35">
        <f t="shared" si="0"/>
        <v>3133.4</v>
      </c>
      <c r="H7" s="31" t="s">
        <v>33</v>
      </c>
      <c r="I7" s="37">
        <f>SUM(Total)</f>
        <v>95405.300000000032</v>
      </c>
    </row>
    <row r="8" spans="2:9" x14ac:dyDescent="0.2">
      <c r="B8" s="30">
        <v>4534</v>
      </c>
      <c r="C8" s="32" t="s">
        <v>165</v>
      </c>
      <c r="D8" s="33">
        <v>46321</v>
      </c>
      <c r="E8" s="34">
        <v>0.2</v>
      </c>
      <c r="F8" s="35">
        <f t="shared" si="0"/>
        <v>9264.2000000000007</v>
      </c>
    </row>
    <row r="9" spans="2:9" x14ac:dyDescent="0.2">
      <c r="B9" s="30">
        <v>2220</v>
      </c>
      <c r="C9" s="32" t="s">
        <v>166</v>
      </c>
      <c r="D9" s="33">
        <v>47003</v>
      </c>
      <c r="E9" s="34">
        <v>0.2</v>
      </c>
      <c r="F9" s="35">
        <f t="shared" si="0"/>
        <v>9400.6</v>
      </c>
    </row>
    <row r="10" spans="2:9" x14ac:dyDescent="0.2">
      <c r="B10" s="30">
        <v>1796</v>
      </c>
      <c r="C10" s="32" t="s">
        <v>167</v>
      </c>
      <c r="D10" s="33">
        <v>41595</v>
      </c>
      <c r="E10" s="34">
        <v>0.2</v>
      </c>
      <c r="F10" s="35">
        <f t="shared" si="0"/>
        <v>8319</v>
      </c>
    </row>
    <row r="11" spans="2:9" x14ac:dyDescent="0.2">
      <c r="B11" s="30">
        <v>3558</v>
      </c>
      <c r="C11" s="32" t="s">
        <v>168</v>
      </c>
      <c r="D11" s="33">
        <v>41552</v>
      </c>
      <c r="E11" s="34">
        <v>0.2</v>
      </c>
      <c r="F11" s="35">
        <f t="shared" si="0"/>
        <v>8310.4</v>
      </c>
    </row>
    <row r="12" spans="2:9" x14ac:dyDescent="0.2">
      <c r="B12" s="30">
        <v>1437</v>
      </c>
      <c r="C12" s="32" t="s">
        <v>169</v>
      </c>
      <c r="D12" s="33">
        <v>23299</v>
      </c>
      <c r="E12" s="34">
        <v>0.3</v>
      </c>
      <c r="F12" s="35">
        <f t="shared" si="0"/>
        <v>6989.7</v>
      </c>
    </row>
    <row r="13" spans="2:9" x14ac:dyDescent="0.2">
      <c r="B13" s="30">
        <v>1336</v>
      </c>
      <c r="C13" s="32" t="s">
        <v>170</v>
      </c>
      <c r="D13" s="33">
        <v>34014</v>
      </c>
      <c r="E13" s="34">
        <v>0.15</v>
      </c>
      <c r="F13" s="35">
        <f t="shared" si="0"/>
        <v>5102.0999999999995</v>
      </c>
    </row>
    <row r="14" spans="2:9" x14ac:dyDescent="0.2">
      <c r="B14" s="30">
        <v>2044</v>
      </c>
      <c r="C14" s="32" t="s">
        <v>171</v>
      </c>
      <c r="D14" s="33">
        <v>43247</v>
      </c>
      <c r="E14" s="34">
        <v>0.15</v>
      </c>
      <c r="F14" s="35">
        <f t="shared" si="0"/>
        <v>6487.05</v>
      </c>
    </row>
    <row r="15" spans="2:9" x14ac:dyDescent="0.2">
      <c r="B15" s="30">
        <v>3320</v>
      </c>
      <c r="C15" s="32" t="s">
        <v>172</v>
      </c>
      <c r="D15" s="33">
        <v>28305</v>
      </c>
      <c r="E15" s="34">
        <v>0.15</v>
      </c>
      <c r="F15" s="35">
        <f t="shared" si="0"/>
        <v>4245.75</v>
      </c>
    </row>
    <row r="16" spans="2:9" x14ac:dyDescent="0.2">
      <c r="B16" s="30">
        <v>1534</v>
      </c>
      <c r="C16" s="32" t="s">
        <v>173</v>
      </c>
      <c r="D16" s="33">
        <v>39218</v>
      </c>
      <c r="E16" s="34">
        <v>0.2</v>
      </c>
      <c r="F16" s="35">
        <f t="shared" si="0"/>
        <v>7843.6</v>
      </c>
    </row>
    <row r="17" spans="2:6" x14ac:dyDescent="0.2">
      <c r="B17" s="30">
        <v>3989</v>
      </c>
      <c r="C17" s="32" t="s">
        <v>174</v>
      </c>
      <c r="D17" s="33">
        <v>30468</v>
      </c>
      <c r="E17" s="34">
        <v>0.2</v>
      </c>
      <c r="F17" s="35">
        <f t="shared" si="0"/>
        <v>6093.6</v>
      </c>
    </row>
  </sheetData>
  <sheetProtection algorithmName="SHA-512" hashValue="pWrwIFDEnciygvGAZNfxR3ITpY7o/GktUuaR22A58nBHY3hBX6WJidsX5Pqt4egwoNwKb+VjUTUvOnMsMAF1AQ==" saltValue="NNmfcqQVf+nYZx3R3Ub2Uw==" spinCount="100000" sheet="1" objects="1" scenario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8330-1C65-4F4E-80B1-81024AAA99D9}">
  <dimension ref="A1:D26"/>
  <sheetViews>
    <sheetView workbookViewId="0">
      <selection activeCell="I50" sqref="I50"/>
    </sheetView>
  </sheetViews>
  <sheetFormatPr baseColWidth="10" defaultRowHeight="16" x14ac:dyDescent="0.2"/>
  <cols>
    <col min="1" max="1" width="15.5" customWidth="1"/>
    <col min="2" max="2" width="15.1640625" customWidth="1"/>
    <col min="3" max="3" width="13.83203125" customWidth="1"/>
    <col min="4" max="4" width="15.5" customWidth="1"/>
  </cols>
  <sheetData>
    <row r="1" spans="1:4" s="42" customFormat="1" ht="19.75" customHeight="1" x14ac:dyDescent="0.2">
      <c r="A1" s="42" t="s">
        <v>205</v>
      </c>
    </row>
    <row r="4" spans="1:4" x14ac:dyDescent="0.2">
      <c r="A4" s="26" t="s">
        <v>179</v>
      </c>
      <c r="B4" s="26" t="s">
        <v>180</v>
      </c>
      <c r="C4" s="26" t="s">
        <v>181</v>
      </c>
      <c r="D4" s="26" t="s">
        <v>182</v>
      </c>
    </row>
    <row r="5" spans="1:4" x14ac:dyDescent="0.2">
      <c r="A5" s="38">
        <v>10</v>
      </c>
      <c r="B5" s="39">
        <v>10</v>
      </c>
      <c r="C5" s="40">
        <v>10</v>
      </c>
      <c r="D5" s="41" t="s">
        <v>183</v>
      </c>
    </row>
    <row r="6" spans="1:4" x14ac:dyDescent="0.2">
      <c r="A6" s="38">
        <v>20</v>
      </c>
      <c r="B6" s="39">
        <v>20</v>
      </c>
      <c r="C6" s="40">
        <v>20</v>
      </c>
      <c r="D6" s="41" t="s">
        <v>184</v>
      </c>
    </row>
    <row r="7" spans="1:4" x14ac:dyDescent="0.2">
      <c r="A7" s="38">
        <v>30</v>
      </c>
      <c r="B7" s="39">
        <v>30</v>
      </c>
      <c r="C7" s="40">
        <v>30</v>
      </c>
      <c r="D7" s="41" t="s">
        <v>185</v>
      </c>
    </row>
    <row r="8" spans="1:4" x14ac:dyDescent="0.2">
      <c r="A8" s="38">
        <v>40</v>
      </c>
      <c r="B8" s="39">
        <v>40</v>
      </c>
      <c r="C8" s="40">
        <v>40</v>
      </c>
      <c r="D8" s="41" t="s">
        <v>186</v>
      </c>
    </row>
    <row r="9" spans="1:4" x14ac:dyDescent="0.2">
      <c r="A9" s="38">
        <v>50</v>
      </c>
      <c r="B9" s="39">
        <v>50</v>
      </c>
      <c r="C9" s="40">
        <v>50</v>
      </c>
      <c r="D9" s="41" t="s">
        <v>187</v>
      </c>
    </row>
    <row r="10" spans="1:4" x14ac:dyDescent="0.2">
      <c r="A10" s="38">
        <v>60</v>
      </c>
      <c r="B10" s="39">
        <v>60</v>
      </c>
      <c r="C10" s="40">
        <v>60</v>
      </c>
      <c r="D10" s="41" t="s">
        <v>188</v>
      </c>
    </row>
    <row r="11" spans="1:4" x14ac:dyDescent="0.2">
      <c r="A11" s="38">
        <v>70</v>
      </c>
      <c r="B11" s="39">
        <v>70</v>
      </c>
      <c r="C11" s="40">
        <v>70</v>
      </c>
      <c r="D11" s="41" t="s">
        <v>189</v>
      </c>
    </row>
    <row r="12" spans="1:4" x14ac:dyDescent="0.2">
      <c r="A12" s="38">
        <v>80</v>
      </c>
      <c r="B12" s="39">
        <v>80</v>
      </c>
      <c r="C12" s="40">
        <v>80</v>
      </c>
      <c r="D12" s="41" t="s">
        <v>190</v>
      </c>
    </row>
    <row r="13" spans="1:4" x14ac:dyDescent="0.2">
      <c r="A13" s="38">
        <v>90</v>
      </c>
      <c r="B13" s="39">
        <v>90</v>
      </c>
      <c r="C13" s="40">
        <v>90</v>
      </c>
      <c r="D13" s="41" t="s">
        <v>191</v>
      </c>
    </row>
    <row r="14" spans="1:4" x14ac:dyDescent="0.2">
      <c r="A14" s="38">
        <v>100</v>
      </c>
      <c r="B14" s="39">
        <v>100</v>
      </c>
      <c r="C14" s="40">
        <v>100</v>
      </c>
      <c r="D14" s="41" t="s">
        <v>192</v>
      </c>
    </row>
    <row r="15" spans="1:4" x14ac:dyDescent="0.2">
      <c r="A15" s="38">
        <v>110</v>
      </c>
      <c r="B15" s="39">
        <v>110</v>
      </c>
      <c r="C15" s="40">
        <v>110</v>
      </c>
      <c r="D15" s="41" t="s">
        <v>193</v>
      </c>
    </row>
    <row r="16" spans="1:4" x14ac:dyDescent="0.2">
      <c r="A16" s="38">
        <v>120</v>
      </c>
      <c r="B16" s="39">
        <v>120</v>
      </c>
      <c r="C16" s="40">
        <v>120</v>
      </c>
      <c r="D16" s="41" t="s">
        <v>194</v>
      </c>
    </row>
    <row r="17" spans="1:4" x14ac:dyDescent="0.2">
      <c r="A17" s="38">
        <v>130</v>
      </c>
      <c r="B17" s="39">
        <v>130</v>
      </c>
      <c r="C17" s="40">
        <v>130</v>
      </c>
      <c r="D17" s="41" t="s">
        <v>195</v>
      </c>
    </row>
    <row r="18" spans="1:4" x14ac:dyDescent="0.2">
      <c r="A18" s="38">
        <v>140</v>
      </c>
      <c r="B18" s="39">
        <v>140</v>
      </c>
      <c r="C18" s="40">
        <v>140</v>
      </c>
      <c r="D18" s="41" t="s">
        <v>196</v>
      </c>
    </row>
    <row r="19" spans="1:4" x14ac:dyDescent="0.2">
      <c r="A19" s="38">
        <v>150</v>
      </c>
      <c r="B19" s="39">
        <v>150</v>
      </c>
      <c r="C19" s="40">
        <v>150</v>
      </c>
      <c r="D19" s="41" t="s">
        <v>197</v>
      </c>
    </row>
    <row r="20" spans="1:4" x14ac:dyDescent="0.2">
      <c r="A20" s="38">
        <v>160</v>
      </c>
      <c r="B20" s="39">
        <v>160</v>
      </c>
      <c r="C20" s="40">
        <v>160</v>
      </c>
      <c r="D20" s="41" t="s">
        <v>198</v>
      </c>
    </row>
    <row r="21" spans="1:4" x14ac:dyDescent="0.2">
      <c r="A21" s="38">
        <v>170</v>
      </c>
      <c r="B21" s="39">
        <v>170</v>
      </c>
      <c r="C21" s="40">
        <v>170</v>
      </c>
      <c r="D21" s="41" t="s">
        <v>199</v>
      </c>
    </row>
    <row r="22" spans="1:4" x14ac:dyDescent="0.2">
      <c r="A22" s="38">
        <v>180</v>
      </c>
      <c r="B22" s="39">
        <v>180</v>
      </c>
      <c r="C22" s="40">
        <v>180</v>
      </c>
      <c r="D22" s="41" t="s">
        <v>200</v>
      </c>
    </row>
    <row r="23" spans="1:4" x14ac:dyDescent="0.2">
      <c r="A23" s="38">
        <v>190</v>
      </c>
      <c r="B23" s="39">
        <v>190</v>
      </c>
      <c r="C23" s="40">
        <v>190</v>
      </c>
      <c r="D23" s="41" t="s">
        <v>201</v>
      </c>
    </row>
    <row r="24" spans="1:4" x14ac:dyDescent="0.2">
      <c r="A24" s="38">
        <v>200</v>
      </c>
      <c r="B24" s="39">
        <v>200</v>
      </c>
      <c r="C24" s="40">
        <v>200</v>
      </c>
      <c r="D24" s="41" t="s">
        <v>202</v>
      </c>
    </row>
    <row r="25" spans="1:4" x14ac:dyDescent="0.2">
      <c r="A25" s="38">
        <v>210</v>
      </c>
      <c r="B25" s="39">
        <v>210</v>
      </c>
      <c r="C25" s="40">
        <v>210</v>
      </c>
      <c r="D25" s="41" t="s">
        <v>203</v>
      </c>
    </row>
    <row r="26" spans="1:4" x14ac:dyDescent="0.2">
      <c r="A26" s="38">
        <v>220</v>
      </c>
      <c r="B26" s="39">
        <v>220</v>
      </c>
      <c r="C26" s="40">
        <v>220</v>
      </c>
      <c r="D26" s="41" t="s">
        <v>204</v>
      </c>
    </row>
  </sheetData>
  <sheetProtection algorithmName="SHA-512" hashValue="K6btSeBFrLB9zex/K1QzgfAr7KbHYA8S+uUWgN406GfMhK20y8NW1dt3WHQh/h29Qqz5Cs63ehKWj/JQ2pA3gA==" saltValue="Jf923CelPtKdCNlSfbWlzA==" spinCount="100000" sheet="1" objects="1" scenarios="1"/>
  <pageMargins left="0.7" right="0.7" top="0.75" bottom="0.75" header="0.3" footer="0.3"/>
  <ignoredErrors>
    <ignoredError sqref="D5:D2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66E0A-101D-8E4B-ACC0-2E16F6C3B3D3}">
  <dimension ref="A4:H25"/>
  <sheetViews>
    <sheetView tabSelected="1" topLeftCell="B1" workbookViewId="0">
      <selection activeCell="B41" sqref="B41"/>
    </sheetView>
  </sheetViews>
  <sheetFormatPr baseColWidth="10" defaultRowHeight="16" x14ac:dyDescent="0.2"/>
  <cols>
    <col min="1" max="1" width="16.6640625" customWidth="1"/>
    <col min="2" max="2" width="37.83203125" bestFit="1" customWidth="1"/>
    <col min="3" max="6" width="16.6640625" customWidth="1"/>
    <col min="7" max="7" width="37.83203125" bestFit="1" customWidth="1"/>
    <col min="8" max="8" width="14.83203125" customWidth="1"/>
  </cols>
  <sheetData>
    <row r="4" spans="1:8" x14ac:dyDescent="0.2">
      <c r="B4" s="43" t="s">
        <v>224</v>
      </c>
      <c r="G4" s="43" t="s">
        <v>225</v>
      </c>
    </row>
    <row r="7" spans="1:8" ht="19" x14ac:dyDescent="0.25">
      <c r="A7" t="s">
        <v>206</v>
      </c>
      <c r="B7" t="s">
        <v>207</v>
      </c>
      <c r="C7" t="s">
        <v>208</v>
      </c>
      <c r="F7" s="47" t="s">
        <v>206</v>
      </c>
      <c r="G7" s="47" t="s">
        <v>207</v>
      </c>
      <c r="H7" s="47" t="s">
        <v>208</v>
      </c>
    </row>
    <row r="8" spans="1:8" x14ac:dyDescent="0.2">
      <c r="A8">
        <v>43898</v>
      </c>
      <c r="B8" t="s">
        <v>209</v>
      </c>
      <c r="C8">
        <v>127.5</v>
      </c>
      <c r="F8" s="44">
        <v>43898</v>
      </c>
      <c r="G8" s="45" t="s">
        <v>209</v>
      </c>
      <c r="H8" s="46">
        <v>127.5</v>
      </c>
    </row>
    <row r="9" spans="1:8" x14ac:dyDescent="0.2">
      <c r="A9">
        <v>43899</v>
      </c>
      <c r="B9" t="s">
        <v>210</v>
      </c>
      <c r="C9">
        <v>34.5</v>
      </c>
      <c r="F9" s="44">
        <v>43899</v>
      </c>
      <c r="G9" s="45" t="s">
        <v>210</v>
      </c>
      <c r="H9" s="46">
        <v>34.5</v>
      </c>
    </row>
    <row r="10" spans="1:8" x14ac:dyDescent="0.2">
      <c r="A10">
        <v>43900</v>
      </c>
      <c r="B10" t="s">
        <v>211</v>
      </c>
      <c r="C10">
        <v>7.4</v>
      </c>
      <c r="F10" s="44">
        <v>43900</v>
      </c>
      <c r="G10" s="45" t="s">
        <v>211</v>
      </c>
      <c r="H10" s="46">
        <v>7.4</v>
      </c>
    </row>
    <row r="11" spans="1:8" x14ac:dyDescent="0.2">
      <c r="A11">
        <v>43901</v>
      </c>
      <c r="B11" t="s">
        <v>212</v>
      </c>
      <c r="C11">
        <v>20.6</v>
      </c>
      <c r="F11" s="44">
        <v>43901</v>
      </c>
      <c r="G11" s="45" t="s">
        <v>212</v>
      </c>
      <c r="H11" s="46">
        <v>20.6</v>
      </c>
    </row>
    <row r="12" spans="1:8" x14ac:dyDescent="0.2">
      <c r="A12">
        <v>43902</v>
      </c>
      <c r="B12" t="s">
        <v>212</v>
      </c>
      <c r="C12">
        <v>30.5</v>
      </c>
      <c r="F12" s="44">
        <v>43902</v>
      </c>
      <c r="G12" s="45" t="s">
        <v>212</v>
      </c>
      <c r="H12" s="46">
        <v>30.5</v>
      </c>
    </row>
    <row r="13" spans="1:8" x14ac:dyDescent="0.2">
      <c r="A13">
        <v>43903</v>
      </c>
      <c r="B13" t="s">
        <v>212</v>
      </c>
      <c r="C13">
        <v>32.200000000000003</v>
      </c>
      <c r="F13" s="44">
        <v>43903</v>
      </c>
      <c r="G13" s="45" t="s">
        <v>212</v>
      </c>
      <c r="H13" s="46">
        <v>32.200000000000003</v>
      </c>
    </row>
    <row r="14" spans="1:8" x14ac:dyDescent="0.2">
      <c r="A14">
        <v>43904</v>
      </c>
      <c r="B14" t="s">
        <v>213</v>
      </c>
      <c r="C14">
        <v>99</v>
      </c>
      <c r="F14" s="44">
        <v>43904</v>
      </c>
      <c r="G14" s="45" t="s">
        <v>213</v>
      </c>
      <c r="H14" s="46">
        <v>99</v>
      </c>
    </row>
    <row r="15" spans="1:8" x14ac:dyDescent="0.2">
      <c r="A15">
        <v>43905</v>
      </c>
      <c r="B15" t="s">
        <v>214</v>
      </c>
      <c r="C15">
        <v>10</v>
      </c>
      <c r="F15" s="44">
        <v>43905</v>
      </c>
      <c r="G15" s="45" t="s">
        <v>214</v>
      </c>
      <c r="H15" s="46">
        <v>10</v>
      </c>
    </row>
    <row r="16" spans="1:8" x14ac:dyDescent="0.2">
      <c r="A16">
        <v>43906</v>
      </c>
      <c r="B16" t="s">
        <v>215</v>
      </c>
      <c r="C16">
        <v>54.5</v>
      </c>
      <c r="F16" s="44">
        <v>43906</v>
      </c>
      <c r="G16" s="45" t="s">
        <v>215</v>
      </c>
      <c r="H16" s="46">
        <v>54.5</v>
      </c>
    </row>
    <row r="17" spans="1:8" x14ac:dyDescent="0.2">
      <c r="A17">
        <v>43907</v>
      </c>
      <c r="B17" t="s">
        <v>216</v>
      </c>
      <c r="C17">
        <v>50</v>
      </c>
      <c r="F17" s="44">
        <v>43907</v>
      </c>
      <c r="G17" s="45" t="s">
        <v>216</v>
      </c>
      <c r="H17" s="46">
        <v>50</v>
      </c>
    </row>
    <row r="18" spans="1:8" x14ac:dyDescent="0.2">
      <c r="A18">
        <v>43908</v>
      </c>
      <c r="B18" t="s">
        <v>217</v>
      </c>
      <c r="C18">
        <v>35</v>
      </c>
      <c r="F18" s="44">
        <v>43908</v>
      </c>
      <c r="G18" s="45" t="s">
        <v>217</v>
      </c>
      <c r="H18" s="46">
        <v>35</v>
      </c>
    </row>
    <row r="19" spans="1:8" x14ac:dyDescent="0.2">
      <c r="A19">
        <v>43909</v>
      </c>
      <c r="B19" t="s">
        <v>218</v>
      </c>
      <c r="C19">
        <v>12</v>
      </c>
      <c r="F19" s="44">
        <v>43909</v>
      </c>
      <c r="G19" s="45" t="s">
        <v>218</v>
      </c>
      <c r="H19" s="46">
        <v>12</v>
      </c>
    </row>
    <row r="20" spans="1:8" x14ac:dyDescent="0.2">
      <c r="A20">
        <v>43910</v>
      </c>
      <c r="B20" t="s">
        <v>219</v>
      </c>
      <c r="C20">
        <v>8</v>
      </c>
      <c r="F20" s="44">
        <v>43910</v>
      </c>
      <c r="G20" s="45" t="s">
        <v>219</v>
      </c>
      <c r="H20" s="46">
        <v>8</v>
      </c>
    </row>
    <row r="21" spans="1:8" x14ac:dyDescent="0.2">
      <c r="A21">
        <v>43911</v>
      </c>
      <c r="B21" t="s">
        <v>220</v>
      </c>
      <c r="C21">
        <v>6</v>
      </c>
      <c r="F21" s="44">
        <v>43911</v>
      </c>
      <c r="G21" s="45" t="s">
        <v>220</v>
      </c>
      <c r="H21" s="46">
        <v>6</v>
      </c>
    </row>
    <row r="22" spans="1:8" x14ac:dyDescent="0.2">
      <c r="A22">
        <v>43912</v>
      </c>
      <c r="B22" t="s">
        <v>221</v>
      </c>
      <c r="C22">
        <v>50</v>
      </c>
      <c r="F22" s="44">
        <v>43912</v>
      </c>
      <c r="G22" s="45" t="s">
        <v>221</v>
      </c>
      <c r="H22" s="46">
        <v>50</v>
      </c>
    </row>
    <row r="23" spans="1:8" x14ac:dyDescent="0.2">
      <c r="A23">
        <v>43913</v>
      </c>
      <c r="B23" t="s">
        <v>222</v>
      </c>
      <c r="C23">
        <v>42</v>
      </c>
      <c r="F23" s="44">
        <v>43913</v>
      </c>
      <c r="G23" s="45" t="s">
        <v>222</v>
      </c>
      <c r="H23" s="46">
        <v>42</v>
      </c>
    </row>
    <row r="24" spans="1:8" x14ac:dyDescent="0.2">
      <c r="A24">
        <v>43914</v>
      </c>
      <c r="B24" t="s">
        <v>223</v>
      </c>
      <c r="C24">
        <v>18</v>
      </c>
      <c r="F24" s="44">
        <v>43914</v>
      </c>
      <c r="G24" s="45" t="s">
        <v>223</v>
      </c>
      <c r="H24" s="46">
        <v>18</v>
      </c>
    </row>
    <row r="25" spans="1:8" x14ac:dyDescent="0.2">
      <c r="A25">
        <v>43915</v>
      </c>
      <c r="B25" t="s">
        <v>213</v>
      </c>
      <c r="C25">
        <v>105</v>
      </c>
      <c r="F25" s="44">
        <v>43915</v>
      </c>
      <c r="G25" s="45" t="s">
        <v>213</v>
      </c>
      <c r="H25" s="46">
        <v>105</v>
      </c>
    </row>
  </sheetData>
  <sheetProtection algorithmName="SHA-512" hashValue="cHwOO0tJbXzHPcHknPcoBoGAgwPW2/s+X5IaQS7ZVUzmL+sgSdI0pwEG1IIEAEf8p1DGMsMadVr+KwP4MgoK3Q==" saltValue="zE0O44+AUtklPJjQWqELv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Count Function</vt:lpstr>
      <vt:lpstr>Sum Function</vt:lpstr>
      <vt:lpstr>Average Function</vt:lpstr>
      <vt:lpstr>Max. and Min. Function</vt:lpstr>
      <vt:lpstr>Error Functions</vt:lpstr>
      <vt:lpstr>Absolute Vs Relative</vt:lpstr>
      <vt:lpstr>AutoFill Methods</vt:lpstr>
      <vt:lpstr>LEFT,MID,RIGHT, FIND &amp;Flas</vt:lpstr>
      <vt:lpstr>Named Ranges</vt:lpstr>
      <vt:lpstr>Number Formatting</vt:lpstr>
      <vt:lpstr>Formatting</vt:lpstr>
      <vt:lpstr>Customer</vt:lpstr>
      <vt:lpstr>Order</vt:lpstr>
      <vt:lpstr>Price_Per_Unit</vt:lpstr>
      <vt:lpstr>Quantity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Ashiru</dc:creator>
  <cp:lastModifiedBy>Ashiru</cp:lastModifiedBy>
  <dcterms:created xsi:type="dcterms:W3CDTF">2023-08-05T11:45:09Z</dcterms:created>
  <dcterms:modified xsi:type="dcterms:W3CDTF">2023-08-06T00:14:41Z</dcterms:modified>
</cp:coreProperties>
</file>