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ru/Desktop/Data Entry Resources/"/>
    </mc:Choice>
  </mc:AlternateContent>
  <xr:revisionPtr revIDLastSave="0" documentId="8_{C16BF21B-D49C-4642-A2AF-6E8ED87864F0}" xr6:coauthVersionLast="47" xr6:coauthVersionMax="47" xr10:uidLastSave="{00000000-0000-0000-0000-000000000000}"/>
  <bookViews>
    <workbookView xWindow="0" yWindow="720" windowWidth="29400" windowHeight="18400" activeTab="3" xr2:uid="{A66C4345-3F41-E64A-80E9-42A481DB909F}"/>
  </bookViews>
  <sheets>
    <sheet name="Work Schedule" sheetId="1" r:id="rId1"/>
    <sheet name="Payment Sheet" sheetId="2" r:id="rId2"/>
    <sheet name="Dashboard" sheetId="3" r:id="rId3"/>
    <sheet name="Performance chart" sheetId="4" r:id="rId4"/>
  </sheets>
  <definedNames>
    <definedName name="_xlchart.v2.0" hidden="1">'Performance chart'!$A$3:$A$8</definedName>
    <definedName name="_xlchart.v2.1" hidden="1">'Performance chart'!$B$3:$B$8</definedName>
    <definedName name="Data">'Payment Sheet'!$B$9:$H$14</definedName>
    <definedName name="Data1">'Payment Sheet'!$A$9:$H$14</definedName>
    <definedName name="Employee">'Work Schedule'!$A$10:$A$28</definedName>
    <definedName name="Employee_Name">'Payment Sheet'!$A$9:$A$14</definedName>
    <definedName name="Headers">'Payment Sheet'!$A$8:$H$8</definedName>
    <definedName name="TOTAL_HOURS">'Work Schedule'!$AG$10:$AG$28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3" i="4"/>
  <c r="E12" i="3"/>
  <c r="F12" i="3"/>
  <c r="G12" i="3"/>
  <c r="H12" i="3"/>
  <c r="I12" i="3"/>
  <c r="J12" i="3"/>
  <c r="D12" i="3"/>
  <c r="E13" i="2"/>
  <c r="C10" i="2"/>
  <c r="E10" i="2" s="1"/>
  <c r="C11" i="2"/>
  <c r="E11" i="2" s="1"/>
  <c r="C12" i="2"/>
  <c r="E12" i="2" s="1"/>
  <c r="C13" i="2"/>
  <c r="C14" i="2"/>
  <c r="E14" i="2" s="1"/>
  <c r="C9" i="2"/>
  <c r="E9" i="2" s="1"/>
  <c r="AG14" i="1"/>
  <c r="AG17" i="1"/>
  <c r="AG20" i="1"/>
  <c r="AG23" i="1"/>
  <c r="AG26" i="1"/>
  <c r="AG11" i="1"/>
  <c r="AF27" i="1"/>
  <c r="AF28" i="1" s="1"/>
  <c r="AE27" i="1"/>
  <c r="AE28" i="1" s="1"/>
  <c r="AD27" i="1"/>
  <c r="AD28" i="1" s="1"/>
  <c r="AC27" i="1"/>
  <c r="AC28" i="1" s="1"/>
  <c r="Z27" i="1"/>
  <c r="Z28" i="1" s="1"/>
  <c r="Y27" i="1"/>
  <c r="Y28" i="1" s="1"/>
  <c r="X27" i="1"/>
  <c r="X28" i="1" s="1"/>
  <c r="W27" i="1"/>
  <c r="W28" i="1" s="1"/>
  <c r="V27" i="1"/>
  <c r="V28" i="1" s="1"/>
  <c r="P27" i="1"/>
  <c r="P28" i="1" s="1"/>
  <c r="O27" i="1"/>
  <c r="O28" i="1" s="1"/>
  <c r="I27" i="1"/>
  <c r="I28" i="1" s="1"/>
  <c r="H27" i="1"/>
  <c r="H28" i="1" s="1"/>
  <c r="AF24" i="1"/>
  <c r="AF25" i="1" s="1"/>
  <c r="Z24" i="1"/>
  <c r="Z25" i="1" s="1"/>
  <c r="AB25" i="1"/>
  <c r="AA25" i="1"/>
  <c r="AC24" i="1"/>
  <c r="AC25" i="1" s="1"/>
  <c r="AB24" i="1"/>
  <c r="AA24" i="1"/>
  <c r="W24" i="1"/>
  <c r="W25" i="1" s="1"/>
  <c r="V24" i="1"/>
  <c r="V25" i="1" s="1"/>
  <c r="U24" i="1"/>
  <c r="U25" i="1" s="1"/>
  <c r="Q24" i="1"/>
  <c r="Q25" i="1" s="1"/>
  <c r="P24" i="1"/>
  <c r="P25" i="1" s="1"/>
  <c r="O24" i="1"/>
  <c r="O25" i="1" s="1"/>
  <c r="J24" i="1"/>
  <c r="J25" i="1" s="1"/>
  <c r="I24" i="1"/>
  <c r="I25" i="1" s="1"/>
  <c r="H24" i="1"/>
  <c r="H25" i="1" s="1"/>
  <c r="AF21" i="1"/>
  <c r="AF22" i="1" s="1"/>
  <c r="AE21" i="1"/>
  <c r="AE22" i="1" s="1"/>
  <c r="AB21" i="1"/>
  <c r="AB22" i="1" s="1"/>
  <c r="AA21" i="1"/>
  <c r="AA22" i="1" s="1"/>
  <c r="Z21" i="1"/>
  <c r="Z22" i="1" s="1"/>
  <c r="Y21" i="1"/>
  <c r="Y22" i="1" s="1"/>
  <c r="X21" i="1"/>
  <c r="X22" i="1" s="1"/>
  <c r="U21" i="1"/>
  <c r="U22" i="1" s="1"/>
  <c r="AE18" i="1"/>
  <c r="AE19" i="1" s="1"/>
  <c r="AD18" i="1"/>
  <c r="AD19" i="1" s="1"/>
  <c r="AC18" i="1"/>
  <c r="AC19" i="1" s="1"/>
  <c r="AB18" i="1"/>
  <c r="AB19" i="1" s="1"/>
  <c r="AA18" i="1"/>
  <c r="AA19" i="1" s="1"/>
  <c r="X19" i="1"/>
  <c r="X18" i="1"/>
  <c r="W18" i="1"/>
  <c r="W19" i="1" s="1"/>
  <c r="V18" i="1"/>
  <c r="V19" i="1" s="1"/>
  <c r="U18" i="1"/>
  <c r="U19" i="1" s="1"/>
  <c r="AF15" i="1"/>
  <c r="AF16" i="1" s="1"/>
  <c r="AE15" i="1"/>
  <c r="AE16" i="1" s="1"/>
  <c r="AD15" i="1"/>
  <c r="AD16" i="1" s="1"/>
  <c r="AC15" i="1"/>
  <c r="AC16" i="1" s="1"/>
  <c r="Z15" i="1"/>
  <c r="Z16" i="1" s="1"/>
  <c r="Y15" i="1"/>
  <c r="Y16" i="1" s="1"/>
  <c r="X15" i="1"/>
  <c r="X16" i="1" s="1"/>
  <c r="W15" i="1"/>
  <c r="W16" i="1" s="1"/>
  <c r="V15" i="1"/>
  <c r="V16" i="1" s="1"/>
  <c r="P15" i="1"/>
  <c r="P16" i="1" s="1"/>
  <c r="O15" i="1"/>
  <c r="O16" i="1" s="1"/>
  <c r="E15" i="1"/>
  <c r="E16" i="1" s="1"/>
  <c r="I15" i="1"/>
  <c r="I16" i="1" s="1"/>
  <c r="H15" i="1"/>
  <c r="H16" i="1" s="1"/>
  <c r="R28" i="1"/>
  <c r="Q28" i="1"/>
  <c r="L28" i="1"/>
  <c r="K28" i="1"/>
  <c r="E28" i="1"/>
  <c r="D28" i="1"/>
  <c r="C28" i="1"/>
  <c r="S27" i="1"/>
  <c r="S28" i="1" s="1"/>
  <c r="R27" i="1"/>
  <c r="Q27" i="1"/>
  <c r="L27" i="1"/>
  <c r="K27" i="1"/>
  <c r="J27" i="1"/>
  <c r="J28" i="1" s="1"/>
  <c r="E27" i="1"/>
  <c r="D27" i="1"/>
  <c r="C27" i="1"/>
  <c r="N25" i="1"/>
  <c r="M25" i="1"/>
  <c r="F25" i="1"/>
  <c r="C25" i="1"/>
  <c r="T24" i="1"/>
  <c r="T25" i="1" s="1"/>
  <c r="N24" i="1"/>
  <c r="M24" i="1"/>
  <c r="G24" i="1"/>
  <c r="G25" i="1" s="1"/>
  <c r="F24" i="1"/>
  <c r="C24" i="1"/>
  <c r="R22" i="1"/>
  <c r="Q22" i="1"/>
  <c r="L22" i="1"/>
  <c r="K22" i="1"/>
  <c r="F22" i="1"/>
  <c r="E22" i="1"/>
  <c r="T21" i="1"/>
  <c r="T22" i="1" s="1"/>
  <c r="S21" i="1"/>
  <c r="S22" i="1" s="1"/>
  <c r="R21" i="1"/>
  <c r="Q21" i="1"/>
  <c r="N21" i="1"/>
  <c r="N22" i="1" s="1"/>
  <c r="M21" i="1"/>
  <c r="M22" i="1" s="1"/>
  <c r="L21" i="1"/>
  <c r="K21" i="1"/>
  <c r="J21" i="1"/>
  <c r="J22" i="1" s="1"/>
  <c r="G21" i="1"/>
  <c r="G22" i="1" s="1"/>
  <c r="F21" i="1"/>
  <c r="E21" i="1"/>
  <c r="D21" i="1"/>
  <c r="D22" i="1" s="1"/>
  <c r="C21" i="1"/>
  <c r="C22" i="1" s="1"/>
  <c r="T18" i="1"/>
  <c r="T19" i="1" s="1"/>
  <c r="S18" i="1"/>
  <c r="S19" i="1" s="1"/>
  <c r="S15" i="1"/>
  <c r="S16" i="1" s="1"/>
  <c r="R15" i="1"/>
  <c r="R16" i="1" s="1"/>
  <c r="Q15" i="1"/>
  <c r="Q16" i="1" s="1"/>
  <c r="L15" i="1"/>
  <c r="L16" i="1" s="1"/>
  <c r="K15" i="1"/>
  <c r="K16" i="1" s="1"/>
  <c r="J15" i="1"/>
  <c r="J16" i="1" s="1"/>
  <c r="D15" i="1"/>
  <c r="D16" i="1" s="1"/>
  <c r="C15" i="1"/>
  <c r="C16" i="1" s="1"/>
  <c r="Q13" i="1"/>
  <c r="R13" i="1"/>
  <c r="S13" i="1"/>
  <c r="T13" i="1"/>
  <c r="D13" i="1"/>
  <c r="E13" i="1"/>
  <c r="F13" i="1"/>
  <c r="G13" i="1"/>
  <c r="J13" i="1"/>
  <c r="K13" i="1"/>
  <c r="L13" i="1"/>
  <c r="M13" i="1"/>
  <c r="N13" i="1"/>
  <c r="C13" i="1"/>
  <c r="R12" i="1"/>
  <c r="S12" i="1"/>
  <c r="T12" i="1"/>
  <c r="Q12" i="1"/>
  <c r="K12" i="1"/>
  <c r="L12" i="1"/>
  <c r="M12" i="1"/>
  <c r="N12" i="1"/>
  <c r="J12" i="1"/>
  <c r="D12" i="1"/>
  <c r="E12" i="1"/>
  <c r="F12" i="1"/>
  <c r="G12" i="1"/>
  <c r="C12" i="1"/>
  <c r="C9" i="1" a="1"/>
  <c r="C9" i="1" s="1"/>
  <c r="F14" i="2" l="1"/>
  <c r="H14" i="2" s="1"/>
  <c r="F13" i="2"/>
  <c r="H13" i="2" s="1"/>
  <c r="F12" i="2"/>
  <c r="H12" i="2" s="1"/>
  <c r="F11" i="2"/>
  <c r="H11" i="2" s="1"/>
  <c r="F10" i="2"/>
  <c r="H10" i="2" s="1"/>
  <c r="F9" i="2"/>
  <c r="H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<sst xmlns="http://schemas.openxmlformats.org/spreadsheetml/2006/main" count="176" uniqueCount="44">
  <si>
    <t>Employee</t>
  </si>
  <si>
    <t>Fri</t>
  </si>
  <si>
    <t>Sat</t>
  </si>
  <si>
    <t>Sun</t>
  </si>
  <si>
    <t>Mon</t>
  </si>
  <si>
    <t>Tue</t>
  </si>
  <si>
    <t>Wed</t>
  </si>
  <si>
    <t>Thu</t>
  </si>
  <si>
    <t>Time In</t>
  </si>
  <si>
    <t>Time  Out</t>
  </si>
  <si>
    <t>DO</t>
  </si>
  <si>
    <t>VAC</t>
  </si>
  <si>
    <t>Hours</t>
  </si>
  <si>
    <t>EMMA, Jackson</t>
  </si>
  <si>
    <r>
      <t>EMMA,</t>
    </r>
    <r>
      <rPr>
        <sz val="16"/>
        <color theme="1"/>
        <rFont val="Calibri"/>
        <family val="2"/>
        <scheme val="minor"/>
      </rPr>
      <t xml:space="preserve"> Jackson</t>
    </r>
  </si>
  <si>
    <r>
      <t xml:space="preserve">SOPHIA, </t>
    </r>
    <r>
      <rPr>
        <sz val="16"/>
        <color theme="1"/>
        <rFont val="Calibri"/>
        <family val="2"/>
        <scheme val="minor"/>
      </rPr>
      <t>Garcia</t>
    </r>
  </si>
  <si>
    <r>
      <t>ISABELLA,</t>
    </r>
    <r>
      <rPr>
        <sz val="16"/>
        <color theme="1"/>
        <rFont val="Calibri"/>
        <family val="2"/>
        <scheme val="minor"/>
      </rPr>
      <t xml:space="preserve"> Martinez</t>
    </r>
  </si>
  <si>
    <r>
      <t xml:space="preserve">JAMES, </t>
    </r>
    <r>
      <rPr>
        <sz val="16"/>
        <color theme="1"/>
        <rFont val="Calibri"/>
        <family val="2"/>
        <scheme val="minor"/>
      </rPr>
      <t>Brown</t>
    </r>
  </si>
  <si>
    <r>
      <t>AVA,</t>
    </r>
    <r>
      <rPr>
        <sz val="16"/>
        <color theme="1"/>
        <rFont val="Calibri"/>
        <family val="2"/>
        <scheme val="minor"/>
      </rPr>
      <t xml:space="preserve"> Perez</t>
    </r>
  </si>
  <si>
    <t>SL</t>
  </si>
  <si>
    <r>
      <t xml:space="preserve">WILLIAM, </t>
    </r>
    <r>
      <rPr>
        <sz val="16"/>
        <color theme="1"/>
        <rFont val="Calibri"/>
        <family val="2"/>
        <scheme val="minor"/>
      </rPr>
      <t>Johnson</t>
    </r>
  </si>
  <si>
    <t>Total Hours</t>
  </si>
  <si>
    <t>TOTAL HOURS</t>
  </si>
  <si>
    <t>Work Schedule for September 2023</t>
  </si>
  <si>
    <t xml:space="preserve"> Day Off</t>
  </si>
  <si>
    <t xml:space="preserve"> Vacation</t>
  </si>
  <si>
    <t xml:space="preserve"> Sick Leave</t>
  </si>
  <si>
    <t>Employee Name</t>
  </si>
  <si>
    <t>Hourly Pay</t>
  </si>
  <si>
    <t xml:space="preserve">Total Hours </t>
  </si>
  <si>
    <t>Over Time</t>
  </si>
  <si>
    <t>Gross Pay</t>
  </si>
  <si>
    <t>Income Tax(15%)</t>
  </si>
  <si>
    <t>Other Deductibles</t>
  </si>
  <si>
    <t>Net Pay</t>
  </si>
  <si>
    <t>-</t>
  </si>
  <si>
    <t xml:space="preserve">Payment Sheet </t>
  </si>
  <si>
    <r>
      <rPr>
        <b/>
        <sz val="16"/>
        <color theme="1"/>
        <rFont val="Calibri"/>
        <family val="2"/>
        <scheme val="minor"/>
      </rPr>
      <t>EMMA</t>
    </r>
    <r>
      <rPr>
        <sz val="16"/>
        <color theme="1"/>
        <rFont val="Calibri"/>
        <family val="2"/>
        <scheme val="minor"/>
      </rPr>
      <t>, Jackson</t>
    </r>
  </si>
  <si>
    <r>
      <rPr>
        <b/>
        <sz val="16"/>
        <color theme="1"/>
        <rFont val="Calibri"/>
        <family val="2"/>
        <scheme val="minor"/>
      </rPr>
      <t>SOPHIA</t>
    </r>
    <r>
      <rPr>
        <sz val="16"/>
        <color theme="1"/>
        <rFont val="Calibri"/>
        <family val="2"/>
        <scheme val="minor"/>
      </rPr>
      <t>, Garcia</t>
    </r>
  </si>
  <si>
    <r>
      <rPr>
        <b/>
        <sz val="16"/>
        <color theme="1"/>
        <rFont val="Calibri"/>
        <family val="2"/>
        <scheme val="minor"/>
      </rPr>
      <t>ISABELLA</t>
    </r>
    <r>
      <rPr>
        <sz val="16"/>
        <color theme="1"/>
        <rFont val="Calibri"/>
        <family val="2"/>
        <scheme val="minor"/>
      </rPr>
      <t>, Martinez</t>
    </r>
  </si>
  <si>
    <r>
      <rPr>
        <b/>
        <sz val="16"/>
        <color theme="1"/>
        <rFont val="Calibri"/>
        <family val="2"/>
        <scheme val="minor"/>
      </rPr>
      <t>JAMES,</t>
    </r>
    <r>
      <rPr>
        <sz val="16"/>
        <color theme="1"/>
        <rFont val="Calibri"/>
        <family val="2"/>
        <scheme val="minor"/>
      </rPr>
      <t xml:space="preserve"> Brown</t>
    </r>
  </si>
  <si>
    <r>
      <rPr>
        <b/>
        <sz val="16"/>
        <color theme="1"/>
        <rFont val="Calibri"/>
        <family val="2"/>
        <scheme val="minor"/>
      </rPr>
      <t>WILLIAM</t>
    </r>
    <r>
      <rPr>
        <sz val="16"/>
        <color theme="1"/>
        <rFont val="Calibri"/>
        <family val="2"/>
        <scheme val="minor"/>
      </rPr>
      <t>, Johnson</t>
    </r>
  </si>
  <si>
    <r>
      <rPr>
        <b/>
        <sz val="16"/>
        <color theme="1"/>
        <rFont val="Calibri"/>
        <family val="2"/>
        <scheme val="minor"/>
      </rPr>
      <t>AVA</t>
    </r>
    <r>
      <rPr>
        <sz val="16"/>
        <color theme="1"/>
        <rFont val="Calibri"/>
        <family val="2"/>
        <scheme val="minor"/>
      </rPr>
      <t>, Perez</t>
    </r>
  </si>
  <si>
    <t>Emplyee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</si>
</sst>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.00_);_([$$-409]* \(#,##0.00\);_([$$-409]* &quot;-&quot;??_);_(@_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599F2"/>
        <bgColor indexed="64"/>
      </patternFill>
    </fill>
    <fill>
      <patternFill patternType="solid">
        <fgColor rgb="FFFF2DF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18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2" xfId="0" applyBorder="1"/>
    <xf numFmtId="18" fontId="0" fillId="0" borderId="2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0" fillId="0" borderId="4" xfId="0" applyBorder="1"/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8" fontId="3" fillId="5" borderId="4" xfId="0" applyNumberFormat="1" applyFont="1" applyFill="1" applyBorder="1" applyAlignment="1">
      <alignment horizontal="center" vertical="center"/>
    </xf>
    <xf numFmtId="18" fontId="3" fillId="5" borderId="5" xfId="0" applyNumberFormat="1" applyFont="1" applyFill="1" applyBorder="1" applyAlignment="1">
      <alignment horizontal="center" vertical="center"/>
    </xf>
    <xf numFmtId="18" fontId="3" fillId="5" borderId="6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20" xfId="0" applyFill="1" applyBorder="1"/>
    <xf numFmtId="0" fontId="0" fillId="6" borderId="20" xfId="0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8" fontId="0" fillId="0" borderId="2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18" fontId="0" fillId="0" borderId="4" xfId="0" applyNumberFormat="1" applyBorder="1" applyAlignment="1">
      <alignment horizontal="center"/>
    </xf>
    <xf numFmtId="18" fontId="0" fillId="0" borderId="15" xfId="0" applyNumberFormat="1" applyBorder="1" applyAlignment="1">
      <alignment horizontal="center"/>
    </xf>
    <xf numFmtId="18" fontId="0" fillId="0" borderId="8" xfId="0" applyNumberFormat="1" applyBorder="1" applyAlignment="1">
      <alignment horizontal="center"/>
    </xf>
    <xf numFmtId="18" fontId="0" fillId="0" borderId="10" xfId="0" applyNumberFormat="1" applyBorder="1" applyAlignment="1">
      <alignment horizontal="center"/>
    </xf>
    <xf numFmtId="0" fontId="0" fillId="0" borderId="20" xfId="0" applyBorder="1"/>
    <xf numFmtId="18" fontId="0" fillId="0" borderId="20" xfId="0" applyNumberFormat="1" applyBorder="1" applyAlignment="1">
      <alignment horizontal="center"/>
    </xf>
    <xf numFmtId="1" fontId="1" fillId="0" borderId="27" xfId="0" applyNumberFormat="1" applyFont="1" applyBorder="1" applyAlignment="1">
      <alignment horizontal="center" vertical="center"/>
    </xf>
    <xf numFmtId="0" fontId="1" fillId="0" borderId="27" xfId="0" applyFont="1" applyBorder="1"/>
    <xf numFmtId="0" fontId="8" fillId="0" borderId="1" xfId="0" applyFont="1" applyBorder="1" applyAlignment="1">
      <alignment horizontal="left" wrapText="1"/>
    </xf>
    <xf numFmtId="0" fontId="4" fillId="0" borderId="1" xfId="0" applyFont="1" applyBorder="1"/>
    <xf numFmtId="166" fontId="4" fillId="0" borderId="1" xfId="0" applyNumberFormat="1" applyFont="1" applyBorder="1"/>
    <xf numFmtId="0" fontId="9" fillId="0" borderId="24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8" fillId="0" borderId="20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10" fillId="7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DFC"/>
      <color rgb="FF359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Performance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4.6008119079837616E-2"/>
          <c:y val="8.6635788173537134E-2"/>
          <c:w val="0.91249436175011278"/>
          <c:h val="0.796797412707312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chart'!$A$3:$A$8</c:f>
              <c:strCache>
                <c:ptCount val="6"/>
                <c:pt idx="0">
                  <c:v>EMMA, Jackson</c:v>
                </c:pt>
                <c:pt idx="1">
                  <c:v>SOPHIA, Garcia</c:v>
                </c:pt>
                <c:pt idx="2">
                  <c:v>ISABELLA, Martinez</c:v>
                </c:pt>
                <c:pt idx="3">
                  <c:v>JAMES, Brown</c:v>
                </c:pt>
                <c:pt idx="4">
                  <c:v>WILLIAM, Johnson</c:v>
                </c:pt>
                <c:pt idx="5">
                  <c:v>AVA, Perez</c:v>
                </c:pt>
              </c:strCache>
            </c:strRef>
          </c:cat>
          <c:val>
            <c:numRef>
              <c:f>'Performance chart'!$B$3:$B$8</c:f>
              <c:numCache>
                <c:formatCode>General</c:formatCode>
                <c:ptCount val="6"/>
                <c:pt idx="0">
                  <c:v>112</c:v>
                </c:pt>
                <c:pt idx="1">
                  <c:v>176</c:v>
                </c:pt>
                <c:pt idx="2">
                  <c:v>87.999999999999986</c:v>
                </c:pt>
                <c:pt idx="3">
                  <c:v>176</c:v>
                </c:pt>
                <c:pt idx="4">
                  <c:v>160</c:v>
                </c:pt>
                <c:pt idx="5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B-7543-98D8-4D4464A7A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2"/>
        <c:overlap val="-27"/>
        <c:axId val="1821797280"/>
        <c:axId val="1821803280"/>
      </c:barChart>
      <c:catAx>
        <c:axId val="18217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21803280"/>
        <c:crosses val="autoZero"/>
        <c:auto val="1"/>
        <c:lblAlgn val="ctr"/>
        <c:lblOffset val="100"/>
        <c:noMultiLvlLbl val="0"/>
      </c:catAx>
      <c:valAx>
        <c:axId val="1821803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217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0</xdr:row>
      <xdr:rowOff>171450</xdr:rowOff>
    </xdr:from>
    <xdr:to>
      <xdr:col>19</xdr:col>
      <xdr:colOff>406400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B7F591-4C43-D3D9-C057-47F9886AF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6874-D55C-4C40-B5D3-2403EA83648C}">
  <dimension ref="A5:AG31"/>
  <sheetViews>
    <sheetView topLeftCell="A11" workbookViewId="0">
      <selection activeCell="A6" sqref="A6:AI38"/>
    </sheetView>
  </sheetViews>
  <sheetFormatPr baseColWidth="10" defaultRowHeight="16" x14ac:dyDescent="0.2"/>
  <cols>
    <col min="1" max="1" width="23.1640625" bestFit="1" customWidth="1"/>
    <col min="2" max="2" width="15.33203125" customWidth="1"/>
    <col min="33" max="33" width="16.83203125" customWidth="1"/>
  </cols>
  <sheetData>
    <row r="5" spans="1:33" ht="17" thickBot="1" x14ac:dyDescent="0.25"/>
    <row r="6" spans="1:33" ht="27" thickBot="1" x14ac:dyDescent="0.35">
      <c r="K6" s="48" t="s">
        <v>23</v>
      </c>
      <c r="L6" s="49"/>
      <c r="M6" s="49"/>
      <c r="N6" s="49"/>
      <c r="O6" s="49"/>
      <c r="P6" s="50"/>
    </row>
    <row r="8" spans="1:33" ht="17" thickBot="1" x14ac:dyDescent="0.25"/>
    <row r="9" spans="1:33" ht="34" customHeight="1" thickTop="1" x14ac:dyDescent="0.2">
      <c r="A9" s="42" t="s">
        <v>0</v>
      </c>
      <c r="B9" s="38"/>
      <c r="C9" s="39" cm="1">
        <f t="array" ref="C9:AF9">_xlfn.SEQUENCE(1,30,1,1)</f>
        <v>1</v>
      </c>
      <c r="D9" s="39">
        <v>2</v>
      </c>
      <c r="E9" s="39">
        <v>3</v>
      </c>
      <c r="F9" s="39">
        <v>4</v>
      </c>
      <c r="G9" s="39">
        <v>5</v>
      </c>
      <c r="H9" s="39">
        <v>6</v>
      </c>
      <c r="I9" s="39">
        <v>7</v>
      </c>
      <c r="J9" s="39">
        <v>8</v>
      </c>
      <c r="K9" s="39">
        <v>9</v>
      </c>
      <c r="L9" s="39">
        <v>10</v>
      </c>
      <c r="M9" s="39">
        <v>11</v>
      </c>
      <c r="N9" s="39">
        <v>12</v>
      </c>
      <c r="O9" s="39">
        <v>13</v>
      </c>
      <c r="P9" s="39">
        <v>14</v>
      </c>
      <c r="Q9" s="39">
        <v>15</v>
      </c>
      <c r="R9" s="39">
        <v>16</v>
      </c>
      <c r="S9" s="39">
        <v>17</v>
      </c>
      <c r="T9" s="39">
        <v>18</v>
      </c>
      <c r="U9" s="39">
        <v>19</v>
      </c>
      <c r="V9" s="39">
        <v>20</v>
      </c>
      <c r="W9" s="39">
        <v>21</v>
      </c>
      <c r="X9" s="39">
        <v>22</v>
      </c>
      <c r="Y9" s="39">
        <v>23</v>
      </c>
      <c r="Z9" s="39">
        <v>24</v>
      </c>
      <c r="AA9" s="39">
        <v>25</v>
      </c>
      <c r="AB9" s="39">
        <v>26</v>
      </c>
      <c r="AC9" s="39">
        <v>27</v>
      </c>
      <c r="AD9" s="39">
        <v>28</v>
      </c>
      <c r="AE9" s="39">
        <v>29</v>
      </c>
      <c r="AF9" s="44">
        <v>30</v>
      </c>
      <c r="AG9" s="46" t="s">
        <v>22</v>
      </c>
    </row>
    <row r="10" spans="1:33" ht="30" customHeight="1" thickBot="1" x14ac:dyDescent="0.25">
      <c r="A10" s="43"/>
      <c r="B10" s="40"/>
      <c r="C10" s="41" t="s">
        <v>1</v>
      </c>
      <c r="D10" s="41" t="s">
        <v>2</v>
      </c>
      <c r="E10" s="41" t="s">
        <v>3</v>
      </c>
      <c r="F10" s="41" t="s">
        <v>4</v>
      </c>
      <c r="G10" s="41" t="s">
        <v>5</v>
      </c>
      <c r="H10" s="41" t="s">
        <v>6</v>
      </c>
      <c r="I10" s="41" t="s">
        <v>7</v>
      </c>
      <c r="J10" s="41" t="s">
        <v>1</v>
      </c>
      <c r="K10" s="41" t="s">
        <v>2</v>
      </c>
      <c r="L10" s="41" t="s">
        <v>3</v>
      </c>
      <c r="M10" s="41" t="s">
        <v>4</v>
      </c>
      <c r="N10" s="41" t="s">
        <v>5</v>
      </c>
      <c r="O10" s="41" t="s">
        <v>6</v>
      </c>
      <c r="P10" s="41" t="s">
        <v>7</v>
      </c>
      <c r="Q10" s="41" t="s">
        <v>1</v>
      </c>
      <c r="R10" s="41" t="s">
        <v>2</v>
      </c>
      <c r="S10" s="41" t="s">
        <v>3</v>
      </c>
      <c r="T10" s="41" t="s">
        <v>4</v>
      </c>
      <c r="U10" s="41" t="s">
        <v>5</v>
      </c>
      <c r="V10" s="41" t="s">
        <v>6</v>
      </c>
      <c r="W10" s="41" t="s">
        <v>7</v>
      </c>
      <c r="X10" s="41" t="s">
        <v>1</v>
      </c>
      <c r="Y10" s="41" t="s">
        <v>2</v>
      </c>
      <c r="Z10" s="41" t="s">
        <v>3</v>
      </c>
      <c r="AA10" s="41" t="s">
        <v>4</v>
      </c>
      <c r="AB10" s="41" t="s">
        <v>5</v>
      </c>
      <c r="AC10" s="41" t="s">
        <v>6</v>
      </c>
      <c r="AD10" s="41" t="s">
        <v>7</v>
      </c>
      <c r="AE10" s="41" t="s">
        <v>1</v>
      </c>
      <c r="AF10" s="45" t="s">
        <v>2</v>
      </c>
      <c r="AG10" s="47"/>
    </row>
    <row r="11" spans="1:33" ht="30" customHeight="1" thickTop="1" x14ac:dyDescent="0.2">
      <c r="A11" s="7" t="s">
        <v>14</v>
      </c>
      <c r="B11" s="8" t="s">
        <v>8</v>
      </c>
      <c r="C11" s="55">
        <v>0.41666666666666669</v>
      </c>
      <c r="D11" s="55">
        <v>0.41666666666666669</v>
      </c>
      <c r="E11" s="55">
        <v>0.41666666666666669</v>
      </c>
      <c r="F11" s="55">
        <v>0.41666666666666669</v>
      </c>
      <c r="G11" s="55">
        <v>0.41666666666666669</v>
      </c>
      <c r="H11" s="10" t="s">
        <v>10</v>
      </c>
      <c r="I11" s="10" t="s">
        <v>10</v>
      </c>
      <c r="J11" s="55">
        <v>0.41666666666666669</v>
      </c>
      <c r="K11" s="55">
        <v>0.41666666666666669</v>
      </c>
      <c r="L11" s="55">
        <v>0.41666666666666669</v>
      </c>
      <c r="M11" s="55">
        <v>0.41666666666666669</v>
      </c>
      <c r="N11" s="55">
        <v>0.41666666666666669</v>
      </c>
      <c r="O11" s="10" t="s">
        <v>10</v>
      </c>
      <c r="P11" s="10" t="s">
        <v>10</v>
      </c>
      <c r="Q11" s="55">
        <v>0.41666666666666669</v>
      </c>
      <c r="R11" s="55">
        <v>0.45833333333333298</v>
      </c>
      <c r="S11" s="55">
        <v>0.5</v>
      </c>
      <c r="T11" s="55">
        <v>0.54166666666666696</v>
      </c>
      <c r="U11" s="11" t="s">
        <v>11</v>
      </c>
      <c r="V11" s="11" t="s">
        <v>11</v>
      </c>
      <c r="W11" s="11" t="s">
        <v>11</v>
      </c>
      <c r="X11" s="11" t="s">
        <v>11</v>
      </c>
      <c r="Y11" s="11" t="s">
        <v>11</v>
      </c>
      <c r="Z11" s="11" t="s">
        <v>11</v>
      </c>
      <c r="AA11" s="11" t="s">
        <v>11</v>
      </c>
      <c r="AB11" s="11" t="s">
        <v>11</v>
      </c>
      <c r="AC11" s="11" t="s">
        <v>11</v>
      </c>
      <c r="AD11" s="11" t="s">
        <v>11</v>
      </c>
      <c r="AE11" s="11" t="s">
        <v>11</v>
      </c>
      <c r="AF11" s="23" t="s">
        <v>11</v>
      </c>
      <c r="AG11" s="35">
        <f>SUMIF(C11:AF13,8)</f>
        <v>112</v>
      </c>
    </row>
    <row r="12" spans="1:33" ht="30" customHeight="1" thickBot="1" x14ac:dyDescent="0.25">
      <c r="A12" s="2"/>
      <c r="B12" s="61" t="s">
        <v>9</v>
      </c>
      <c r="C12" s="62">
        <f>C11+TIME(8,0,0)</f>
        <v>0.75</v>
      </c>
      <c r="D12" s="62">
        <f t="shared" ref="D12:G12" si="0">D11+TIME(8,0,0)</f>
        <v>0.75</v>
      </c>
      <c r="E12" s="62">
        <f t="shared" si="0"/>
        <v>0.75</v>
      </c>
      <c r="F12" s="62">
        <f t="shared" si="0"/>
        <v>0.75</v>
      </c>
      <c r="G12" s="62">
        <f t="shared" si="0"/>
        <v>0.75</v>
      </c>
      <c r="H12" s="5"/>
      <c r="I12" s="5"/>
      <c r="J12" s="62">
        <f>J11+TIME(8,0,0)</f>
        <v>0.75</v>
      </c>
      <c r="K12" s="62">
        <f t="shared" ref="K12:N12" si="1">K11+TIME(8,0,0)</f>
        <v>0.75</v>
      </c>
      <c r="L12" s="62">
        <f t="shared" si="1"/>
        <v>0.75</v>
      </c>
      <c r="M12" s="62">
        <f t="shared" si="1"/>
        <v>0.75</v>
      </c>
      <c r="N12" s="62">
        <f t="shared" si="1"/>
        <v>0.75</v>
      </c>
      <c r="O12" s="5"/>
      <c r="P12" s="5"/>
      <c r="Q12" s="62">
        <f t="shared" ref="Q12" si="2">Q11+TIME(8,0,0)</f>
        <v>0.75</v>
      </c>
      <c r="R12" s="62">
        <f t="shared" ref="R12" si="3">R11+TIME(8,0,0)</f>
        <v>0.7916666666666663</v>
      </c>
      <c r="S12" s="62">
        <f t="shared" ref="S12" si="4">S11+TIME(8,0,0)</f>
        <v>0.83333333333333326</v>
      </c>
      <c r="T12" s="62">
        <f t="shared" ref="T12" si="5">T11+TIME(8,0,0)</f>
        <v>0.87500000000000022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24"/>
      <c r="AG12" s="36"/>
    </row>
    <row r="13" spans="1:33" ht="30" customHeight="1" thickBot="1" x14ac:dyDescent="0.25">
      <c r="A13" s="12"/>
      <c r="B13" s="64" t="s">
        <v>12</v>
      </c>
      <c r="C13" s="63">
        <f>(C12-C11)*24</f>
        <v>8</v>
      </c>
      <c r="D13" s="63">
        <f t="shared" ref="D13:N13" si="6">(D12-D11)*24</f>
        <v>8</v>
      </c>
      <c r="E13" s="63">
        <f t="shared" si="6"/>
        <v>8</v>
      </c>
      <c r="F13" s="63">
        <f t="shared" si="6"/>
        <v>8</v>
      </c>
      <c r="G13" s="63">
        <f t="shared" si="6"/>
        <v>8</v>
      </c>
      <c r="H13" s="13"/>
      <c r="I13" s="13"/>
      <c r="J13" s="63">
        <f t="shared" si="6"/>
        <v>8</v>
      </c>
      <c r="K13" s="63">
        <f t="shared" si="6"/>
        <v>8</v>
      </c>
      <c r="L13" s="63">
        <f t="shared" si="6"/>
        <v>8</v>
      </c>
      <c r="M13" s="63">
        <f t="shared" si="6"/>
        <v>8</v>
      </c>
      <c r="N13" s="63">
        <f t="shared" si="6"/>
        <v>8</v>
      </c>
      <c r="O13" s="13"/>
      <c r="P13" s="13"/>
      <c r="Q13" s="63">
        <f t="shared" ref="Q13" si="7">(Q12-Q11)*24</f>
        <v>8</v>
      </c>
      <c r="R13" s="63">
        <f t="shared" ref="R13" si="8">(R12-R11)*24</f>
        <v>8</v>
      </c>
      <c r="S13" s="63">
        <f t="shared" ref="S13" si="9">(S12-S11)*24</f>
        <v>7.9999999999999982</v>
      </c>
      <c r="T13" s="63">
        <f t="shared" ref="T13" si="10">(T12-T11)*24</f>
        <v>7.9999999999999982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25"/>
      <c r="AG13" s="37"/>
    </row>
    <row r="14" spans="1:33" ht="30" customHeight="1" thickTop="1" x14ac:dyDescent="0.2">
      <c r="A14" s="15" t="s">
        <v>15</v>
      </c>
      <c r="B14" s="16" t="s">
        <v>8</v>
      </c>
      <c r="C14" s="57">
        <v>0.41666666666666669</v>
      </c>
      <c r="D14" s="57">
        <v>0.41666666666666669</v>
      </c>
      <c r="E14" s="57">
        <v>0.41666666666666669</v>
      </c>
      <c r="F14" s="17" t="s">
        <v>10</v>
      </c>
      <c r="G14" s="17" t="s">
        <v>10</v>
      </c>
      <c r="H14" s="57">
        <v>0.41666666666666669</v>
      </c>
      <c r="I14" s="57">
        <v>0.41666666666666669</v>
      </c>
      <c r="J14" s="57">
        <v>0.41666666666666669</v>
      </c>
      <c r="K14" s="57">
        <v>0.41666666666666669</v>
      </c>
      <c r="L14" s="57">
        <v>0.41666666666666669</v>
      </c>
      <c r="M14" s="17" t="s">
        <v>10</v>
      </c>
      <c r="N14" s="17" t="s">
        <v>10</v>
      </c>
      <c r="O14" s="57">
        <v>0.41666666666666669</v>
      </c>
      <c r="P14" s="57">
        <v>0.45833333333333298</v>
      </c>
      <c r="Q14" s="57">
        <v>0.41666666666666669</v>
      </c>
      <c r="R14" s="57">
        <v>0.45833333333333298</v>
      </c>
      <c r="S14" s="57">
        <v>0.5</v>
      </c>
      <c r="T14" s="17" t="s">
        <v>10</v>
      </c>
      <c r="U14" s="17" t="s">
        <v>10</v>
      </c>
      <c r="V14" s="57">
        <v>0.41666666666666669</v>
      </c>
      <c r="W14" s="57">
        <v>0.45833333333333298</v>
      </c>
      <c r="X14" s="57">
        <v>0.41666666666666669</v>
      </c>
      <c r="Y14" s="57">
        <v>0.45833333333333298</v>
      </c>
      <c r="Z14" s="57">
        <v>0.5</v>
      </c>
      <c r="AA14" s="17" t="s">
        <v>10</v>
      </c>
      <c r="AB14" s="17" t="s">
        <v>10</v>
      </c>
      <c r="AC14" s="57">
        <v>0.41666666666666669</v>
      </c>
      <c r="AD14" s="57">
        <v>0.45833333333333298</v>
      </c>
      <c r="AE14" s="57">
        <v>0.41666666666666669</v>
      </c>
      <c r="AF14" s="58">
        <v>0.45833333333333298</v>
      </c>
      <c r="AG14" s="35">
        <f t="shared" ref="AG12:AG28" si="11">SUMIF(C14:AF16,8)</f>
        <v>176</v>
      </c>
    </row>
    <row r="15" spans="1:33" ht="30" customHeight="1" thickBot="1" x14ac:dyDescent="0.25">
      <c r="A15" s="18"/>
      <c r="B15" s="19" t="s">
        <v>9</v>
      </c>
      <c r="C15" s="62">
        <f>C14+TIME(8,0,0)</f>
        <v>0.75</v>
      </c>
      <c r="D15" s="62">
        <f t="shared" ref="D15:E15" si="12">D14+TIME(8,0,0)</f>
        <v>0.75</v>
      </c>
      <c r="E15" s="62">
        <f t="shared" si="12"/>
        <v>0.75</v>
      </c>
      <c r="F15" s="20"/>
      <c r="G15" s="20"/>
      <c r="H15" s="62">
        <f t="shared" ref="G15:I15" si="13">H14+TIME(8,0,0)</f>
        <v>0.75</v>
      </c>
      <c r="I15" s="62">
        <f t="shared" si="13"/>
        <v>0.75</v>
      </c>
      <c r="J15" s="62">
        <f>J14+TIME(8,0,0)</f>
        <v>0.75</v>
      </c>
      <c r="K15" s="62">
        <f t="shared" ref="K15" si="14">K14+TIME(8,0,0)</f>
        <v>0.75</v>
      </c>
      <c r="L15" s="62">
        <f t="shared" ref="L15" si="15">L14+TIME(8,0,0)</f>
        <v>0.75</v>
      </c>
      <c r="M15" s="20"/>
      <c r="N15" s="20"/>
      <c r="O15" s="62">
        <f t="shared" ref="O15" si="16">O14+TIME(8,0,0)</f>
        <v>0.75</v>
      </c>
      <c r="P15" s="62">
        <f t="shared" ref="P15" si="17">P14+TIME(8,0,0)</f>
        <v>0.7916666666666663</v>
      </c>
      <c r="Q15" s="62">
        <f t="shared" ref="Q15" si="18">Q14+TIME(8,0,0)</f>
        <v>0.75</v>
      </c>
      <c r="R15" s="62">
        <f t="shared" ref="R15" si="19">R14+TIME(8,0,0)</f>
        <v>0.7916666666666663</v>
      </c>
      <c r="S15" s="62">
        <f t="shared" ref="S15" si="20">S14+TIME(8,0,0)</f>
        <v>0.83333333333333326</v>
      </c>
      <c r="T15" s="20"/>
      <c r="U15" s="20"/>
      <c r="V15" s="62">
        <f t="shared" ref="V15" si="21">V14+TIME(8,0,0)</f>
        <v>0.75</v>
      </c>
      <c r="W15" s="62">
        <f t="shared" ref="W15" si="22">W14+TIME(8,0,0)</f>
        <v>0.7916666666666663</v>
      </c>
      <c r="X15" s="62">
        <f t="shared" ref="X15" si="23">X14+TIME(8,0,0)</f>
        <v>0.75</v>
      </c>
      <c r="Y15" s="62">
        <f t="shared" ref="Y15" si="24">Y14+TIME(8,0,0)</f>
        <v>0.7916666666666663</v>
      </c>
      <c r="Z15" s="62">
        <f t="shared" ref="Z15" si="25">Z14+TIME(8,0,0)</f>
        <v>0.83333333333333326</v>
      </c>
      <c r="AA15" s="20"/>
      <c r="AB15" s="20"/>
      <c r="AC15" s="62">
        <f t="shared" ref="AC15" si="26">AC14+TIME(8,0,0)</f>
        <v>0.75</v>
      </c>
      <c r="AD15" s="62">
        <f t="shared" ref="AD15" si="27">AD14+TIME(8,0,0)</f>
        <v>0.7916666666666663</v>
      </c>
      <c r="AE15" s="62">
        <f t="shared" ref="AE15" si="28">AE14+TIME(8,0,0)</f>
        <v>0.75</v>
      </c>
      <c r="AF15" s="62">
        <f t="shared" ref="AF15" si="29">AF14+TIME(8,0,0)</f>
        <v>0.7916666666666663</v>
      </c>
      <c r="AG15" s="36"/>
    </row>
    <row r="16" spans="1:33" ht="30" customHeight="1" thickBot="1" x14ac:dyDescent="0.25">
      <c r="A16" s="21"/>
      <c r="B16" s="64" t="s">
        <v>12</v>
      </c>
      <c r="C16" s="63">
        <f>(C15-C14)*24</f>
        <v>8</v>
      </c>
      <c r="D16" s="63">
        <f t="shared" ref="D16:E16" si="30">(D15-D14)*24</f>
        <v>8</v>
      </c>
      <c r="E16" s="63">
        <f t="shared" si="30"/>
        <v>8</v>
      </c>
      <c r="F16" s="22"/>
      <c r="G16" s="22"/>
      <c r="H16" s="63">
        <f t="shared" ref="G16:I16" si="31">(H15-H14)*24</f>
        <v>8</v>
      </c>
      <c r="I16" s="63">
        <f t="shared" si="31"/>
        <v>8</v>
      </c>
      <c r="J16" s="63">
        <f t="shared" ref="J16" si="32">(J15-J14)*24</f>
        <v>8</v>
      </c>
      <c r="K16" s="63">
        <f t="shared" ref="K16" si="33">(K15-K14)*24</f>
        <v>8</v>
      </c>
      <c r="L16" s="63">
        <f t="shared" ref="L16" si="34">(L15-L14)*24</f>
        <v>8</v>
      </c>
      <c r="M16" s="22"/>
      <c r="N16" s="22"/>
      <c r="O16" s="63">
        <f t="shared" ref="O16" si="35">(O15-O14)*24</f>
        <v>8</v>
      </c>
      <c r="P16" s="63">
        <f t="shared" ref="P16" si="36">(P15-P14)*24</f>
        <v>8</v>
      </c>
      <c r="Q16" s="63">
        <f t="shared" ref="Q16" si="37">(Q15-Q14)*24</f>
        <v>8</v>
      </c>
      <c r="R16" s="63">
        <f t="shared" ref="R16" si="38">(R15-R14)*24</f>
        <v>8</v>
      </c>
      <c r="S16" s="63">
        <f t="shared" ref="S16" si="39">(S15-S14)*24</f>
        <v>7.9999999999999982</v>
      </c>
      <c r="T16" s="22"/>
      <c r="U16" s="22"/>
      <c r="V16" s="63">
        <f t="shared" ref="V16" si="40">(V15-V14)*24</f>
        <v>8</v>
      </c>
      <c r="W16" s="63">
        <f t="shared" ref="W16" si="41">(W15-W14)*24</f>
        <v>8</v>
      </c>
      <c r="X16" s="63">
        <f t="shared" ref="X16" si="42">(X15-X14)*24</f>
        <v>8</v>
      </c>
      <c r="Y16" s="63">
        <f t="shared" ref="Y16" si="43">(Y15-Y14)*24</f>
        <v>8</v>
      </c>
      <c r="Z16" s="63">
        <f t="shared" ref="Z16" si="44">(Z15-Z14)*24</f>
        <v>7.9999999999999982</v>
      </c>
      <c r="AA16" s="22"/>
      <c r="AB16" s="22"/>
      <c r="AC16" s="63">
        <f t="shared" ref="AC16" si="45">(AC15-AC14)*24</f>
        <v>8</v>
      </c>
      <c r="AD16" s="63">
        <f t="shared" ref="AD16" si="46">(AD15-AD14)*24</f>
        <v>8</v>
      </c>
      <c r="AE16" s="63">
        <f t="shared" ref="AE16" si="47">(AE15-AE14)*24</f>
        <v>8</v>
      </c>
      <c r="AF16" s="63">
        <f t="shared" ref="AF16" si="48">(AF15-AF14)*24</f>
        <v>8</v>
      </c>
      <c r="AG16" s="37"/>
    </row>
    <row r="17" spans="1:33" ht="30" customHeight="1" thickTop="1" x14ac:dyDescent="0.2">
      <c r="A17" s="26" t="s">
        <v>16</v>
      </c>
      <c r="B17" s="8" t="s">
        <v>8</v>
      </c>
      <c r="C17" s="29" t="s">
        <v>19</v>
      </c>
      <c r="D17" s="29" t="s">
        <v>19</v>
      </c>
      <c r="E17" s="29" t="s">
        <v>19</v>
      </c>
      <c r="F17" s="29" t="s">
        <v>19</v>
      </c>
      <c r="G17" s="29" t="s">
        <v>19</v>
      </c>
      <c r="H17" s="29" t="s">
        <v>19</v>
      </c>
      <c r="I17" s="29" t="s">
        <v>19</v>
      </c>
      <c r="J17" s="29" t="s">
        <v>19</v>
      </c>
      <c r="K17" s="29" t="s">
        <v>19</v>
      </c>
      <c r="L17" s="29" t="s">
        <v>19</v>
      </c>
      <c r="M17" s="29" t="s">
        <v>19</v>
      </c>
      <c r="N17" s="29" t="s">
        <v>19</v>
      </c>
      <c r="O17" s="29" t="s">
        <v>19</v>
      </c>
      <c r="P17" s="29" t="s">
        <v>19</v>
      </c>
      <c r="Q17" s="17" t="s">
        <v>10</v>
      </c>
      <c r="R17" s="17" t="s">
        <v>10</v>
      </c>
      <c r="S17" s="55">
        <v>0.5</v>
      </c>
      <c r="T17" s="55">
        <v>0.54166666666666696</v>
      </c>
      <c r="U17" s="55">
        <v>0.54166666666666696</v>
      </c>
      <c r="V17" s="55">
        <v>0.54166666666666696</v>
      </c>
      <c r="W17" s="55">
        <v>0.54166666666666696</v>
      </c>
      <c r="X17" s="55">
        <v>0.54166666666666696</v>
      </c>
      <c r="Y17" s="17" t="s">
        <v>10</v>
      </c>
      <c r="Z17" s="17" t="s">
        <v>10</v>
      </c>
      <c r="AA17" s="9">
        <v>0.54166666666666696</v>
      </c>
      <c r="AB17" s="9">
        <v>0.54166666666666696</v>
      </c>
      <c r="AC17" s="9">
        <v>0.54166666666666696</v>
      </c>
      <c r="AD17" s="9">
        <v>0.54166666666666696</v>
      </c>
      <c r="AE17" s="9">
        <v>0.54166666666666696</v>
      </c>
      <c r="AF17" s="32" t="s">
        <v>10</v>
      </c>
      <c r="AG17" s="35">
        <f t="shared" si="11"/>
        <v>87.999999999999986</v>
      </c>
    </row>
    <row r="18" spans="1:33" ht="30" customHeight="1" thickBot="1" x14ac:dyDescent="0.25">
      <c r="A18" s="27"/>
      <c r="B18" s="3" t="s">
        <v>9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0"/>
      <c r="R18" s="20"/>
      <c r="S18" s="56">
        <f t="shared" ref="S18" si="49">S17+TIME(8,0,0)</f>
        <v>0.83333333333333326</v>
      </c>
      <c r="T18" s="56">
        <f t="shared" ref="T18:X18" si="50">T17+TIME(8,0,0)</f>
        <v>0.87500000000000022</v>
      </c>
      <c r="U18" s="56">
        <f t="shared" si="50"/>
        <v>0.87500000000000022</v>
      </c>
      <c r="V18" s="56">
        <f t="shared" si="50"/>
        <v>0.87500000000000022</v>
      </c>
      <c r="W18" s="56">
        <f t="shared" si="50"/>
        <v>0.87500000000000022</v>
      </c>
      <c r="X18" s="56">
        <f t="shared" si="50"/>
        <v>0.87500000000000022</v>
      </c>
      <c r="Y18" s="20"/>
      <c r="Z18" s="20"/>
      <c r="AA18" s="4">
        <f t="shared" ref="AA18" si="51">AA17+TIME(8,0,0)</f>
        <v>0.87500000000000022</v>
      </c>
      <c r="AB18" s="4">
        <f t="shared" ref="AB18" si="52">AB17+TIME(8,0,0)</f>
        <v>0.87500000000000022</v>
      </c>
      <c r="AC18" s="4">
        <f t="shared" ref="AC18" si="53">AC17+TIME(8,0,0)</f>
        <v>0.87500000000000022</v>
      </c>
      <c r="AD18" s="4">
        <f t="shared" ref="AD18" si="54">AD17+TIME(8,0,0)</f>
        <v>0.87500000000000022</v>
      </c>
      <c r="AE18" s="4">
        <f t="shared" ref="AE18" si="55">AE17+TIME(8,0,0)</f>
        <v>0.87500000000000022</v>
      </c>
      <c r="AF18" s="33"/>
      <c r="AG18" s="36"/>
    </row>
    <row r="19" spans="1:33" ht="30" customHeight="1" thickBot="1" x14ac:dyDescent="0.25">
      <c r="A19" s="28"/>
      <c r="B19" s="64" t="s">
        <v>12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2"/>
      <c r="R19" s="22"/>
      <c r="S19" s="63">
        <f t="shared" ref="S19" si="56">(S18-S17)*24</f>
        <v>7.9999999999999982</v>
      </c>
      <c r="T19" s="63">
        <f t="shared" ref="T19:X19" si="57">(T18-T17)*24</f>
        <v>7.9999999999999982</v>
      </c>
      <c r="U19" s="63">
        <f t="shared" si="57"/>
        <v>7.9999999999999982</v>
      </c>
      <c r="V19" s="63">
        <f t="shared" si="57"/>
        <v>7.9999999999999982</v>
      </c>
      <c r="W19" s="63">
        <f t="shared" si="57"/>
        <v>7.9999999999999982</v>
      </c>
      <c r="X19" s="63">
        <f t="shared" si="57"/>
        <v>7.9999999999999982</v>
      </c>
      <c r="Y19" s="22"/>
      <c r="Z19" s="22"/>
      <c r="AA19" s="63">
        <f t="shared" ref="AA19" si="58">(AA18-AA17)*24</f>
        <v>7.9999999999999982</v>
      </c>
      <c r="AB19" s="63">
        <f t="shared" ref="AB19" si="59">(AB18-AB17)*24</f>
        <v>7.9999999999999982</v>
      </c>
      <c r="AC19" s="63">
        <f t="shared" ref="AC19" si="60">(AC18-AC17)*24</f>
        <v>7.9999999999999982</v>
      </c>
      <c r="AD19" s="63">
        <f t="shared" ref="AD19" si="61">(AD18-AD17)*24</f>
        <v>7.9999999999999982</v>
      </c>
      <c r="AE19" s="63">
        <f t="shared" ref="AE19" si="62">(AE18-AE17)*24</f>
        <v>7.9999999999999982</v>
      </c>
      <c r="AF19" s="34"/>
      <c r="AG19" s="37"/>
    </row>
    <row r="20" spans="1:33" ht="30" customHeight="1" thickTop="1" x14ac:dyDescent="0.2">
      <c r="A20" s="26" t="s">
        <v>17</v>
      </c>
      <c r="B20" s="8" t="s">
        <v>8</v>
      </c>
      <c r="C20" s="55">
        <v>0.41666666666666669</v>
      </c>
      <c r="D20" s="55">
        <v>0.41666666666666669</v>
      </c>
      <c r="E20" s="55">
        <v>0.41666666666666669</v>
      </c>
      <c r="F20" s="55">
        <v>0.41666666666666669</v>
      </c>
      <c r="G20" s="55">
        <v>0.41666666666666669</v>
      </c>
      <c r="H20" s="10" t="s">
        <v>10</v>
      </c>
      <c r="I20" s="10" t="s">
        <v>10</v>
      </c>
      <c r="J20" s="55">
        <v>0.41666666666666669</v>
      </c>
      <c r="K20" s="55">
        <v>0.41666666666666669</v>
      </c>
      <c r="L20" s="55">
        <v>0.41666666666666669</v>
      </c>
      <c r="M20" s="55">
        <v>0.41666666666666669</v>
      </c>
      <c r="N20" s="55">
        <v>0.41666666666666669</v>
      </c>
      <c r="O20" s="10" t="s">
        <v>10</v>
      </c>
      <c r="P20" s="10" t="s">
        <v>10</v>
      </c>
      <c r="Q20" s="55">
        <v>0.41666666666666669</v>
      </c>
      <c r="R20" s="55">
        <v>0.45833333333333298</v>
      </c>
      <c r="S20" s="55">
        <v>0.5</v>
      </c>
      <c r="T20" s="55">
        <v>0.54166666666666696</v>
      </c>
      <c r="U20" s="55">
        <v>0.54166666666666696</v>
      </c>
      <c r="V20" s="10" t="s">
        <v>10</v>
      </c>
      <c r="W20" s="10" t="s">
        <v>10</v>
      </c>
      <c r="X20" s="55">
        <v>0.41666666666666669</v>
      </c>
      <c r="Y20" s="55">
        <v>0.41666666666666669</v>
      </c>
      <c r="Z20" s="55">
        <v>0.41666666666666669</v>
      </c>
      <c r="AA20" s="55">
        <v>0.41666666666666669</v>
      </c>
      <c r="AB20" s="55">
        <v>0.41666666666666669</v>
      </c>
      <c r="AC20" s="10" t="s">
        <v>10</v>
      </c>
      <c r="AD20" s="10" t="s">
        <v>10</v>
      </c>
      <c r="AE20" s="55">
        <v>0.41666666666666669</v>
      </c>
      <c r="AF20" s="59">
        <v>0.41666666666666669</v>
      </c>
      <c r="AG20" s="35">
        <f t="shared" si="11"/>
        <v>176</v>
      </c>
    </row>
    <row r="21" spans="1:33" ht="30" customHeight="1" thickBot="1" x14ac:dyDescent="0.25">
      <c r="A21" s="27"/>
      <c r="B21" s="3" t="s">
        <v>9</v>
      </c>
      <c r="C21" s="56">
        <f>C20+TIME(8,0,0)</f>
        <v>0.75</v>
      </c>
      <c r="D21" s="56">
        <f t="shared" ref="D21" si="63">D20+TIME(8,0,0)</f>
        <v>0.75</v>
      </c>
      <c r="E21" s="56">
        <f t="shared" ref="E21" si="64">E20+TIME(8,0,0)</f>
        <v>0.75</v>
      </c>
      <c r="F21" s="56">
        <f t="shared" ref="F21" si="65">F20+TIME(8,0,0)</f>
        <v>0.75</v>
      </c>
      <c r="G21" s="56">
        <f t="shared" ref="G21" si="66">G20+TIME(8,0,0)</f>
        <v>0.75</v>
      </c>
      <c r="H21" s="5"/>
      <c r="I21" s="5"/>
      <c r="J21" s="56">
        <f>J20+TIME(8,0,0)</f>
        <v>0.75</v>
      </c>
      <c r="K21" s="56">
        <f t="shared" ref="K21" si="67">K20+TIME(8,0,0)</f>
        <v>0.75</v>
      </c>
      <c r="L21" s="56">
        <f t="shared" ref="L21" si="68">L20+TIME(8,0,0)</f>
        <v>0.75</v>
      </c>
      <c r="M21" s="56">
        <f t="shared" ref="M21" si="69">M20+TIME(8,0,0)</f>
        <v>0.75</v>
      </c>
      <c r="N21" s="56">
        <f t="shared" ref="N21" si="70">N20+TIME(8,0,0)</f>
        <v>0.75</v>
      </c>
      <c r="O21" s="5"/>
      <c r="P21" s="5"/>
      <c r="Q21" s="56">
        <f t="shared" ref="Q21" si="71">Q20+TIME(8,0,0)</f>
        <v>0.75</v>
      </c>
      <c r="R21" s="56">
        <f t="shared" ref="R21" si="72">R20+TIME(8,0,0)</f>
        <v>0.7916666666666663</v>
      </c>
      <c r="S21" s="56">
        <f t="shared" ref="S21" si="73">S20+TIME(8,0,0)</f>
        <v>0.83333333333333326</v>
      </c>
      <c r="T21" s="56">
        <f t="shared" ref="T21:U21" si="74">T20+TIME(8,0,0)</f>
        <v>0.87500000000000022</v>
      </c>
      <c r="U21" s="56">
        <f t="shared" si="74"/>
        <v>0.87500000000000022</v>
      </c>
      <c r="V21" s="5"/>
      <c r="W21" s="5"/>
      <c r="X21" s="56">
        <f t="shared" ref="X21" si="75">X20+TIME(8,0,0)</f>
        <v>0.75</v>
      </c>
      <c r="Y21" s="56">
        <f t="shared" ref="Y21" si="76">Y20+TIME(8,0,0)</f>
        <v>0.75</v>
      </c>
      <c r="Z21" s="56">
        <f t="shared" ref="Z21" si="77">Z20+TIME(8,0,0)</f>
        <v>0.75</v>
      </c>
      <c r="AA21" s="56">
        <f t="shared" ref="AA21" si="78">AA20+TIME(8,0,0)</f>
        <v>0.75</v>
      </c>
      <c r="AB21" s="56">
        <f t="shared" ref="AB21" si="79">AB20+TIME(8,0,0)</f>
        <v>0.75</v>
      </c>
      <c r="AC21" s="5"/>
      <c r="AD21" s="5"/>
      <c r="AE21" s="56">
        <f t="shared" ref="AE21" si="80">AE20+TIME(8,0,0)</f>
        <v>0.75</v>
      </c>
      <c r="AF21" s="60">
        <f t="shared" ref="AF21" si="81">AF20+TIME(8,0,0)</f>
        <v>0.75</v>
      </c>
      <c r="AG21" s="36"/>
    </row>
    <row r="22" spans="1:33" ht="30" customHeight="1" thickBot="1" x14ac:dyDescent="0.25">
      <c r="A22" s="28"/>
      <c r="B22" s="64" t="s">
        <v>12</v>
      </c>
      <c r="C22" s="63">
        <f>(C21-C20)*24</f>
        <v>8</v>
      </c>
      <c r="D22" s="63">
        <f t="shared" ref="D22" si="82">(D21-D20)*24</f>
        <v>8</v>
      </c>
      <c r="E22" s="63">
        <f t="shared" ref="E22" si="83">(E21-E20)*24</f>
        <v>8</v>
      </c>
      <c r="F22" s="63">
        <f t="shared" ref="F22" si="84">(F21-F20)*24</f>
        <v>8</v>
      </c>
      <c r="G22" s="63">
        <f t="shared" ref="G22" si="85">(G21-G20)*24</f>
        <v>8</v>
      </c>
      <c r="H22" s="13"/>
      <c r="I22" s="13"/>
      <c r="J22" s="63">
        <f t="shared" ref="J22" si="86">(J21-J20)*24</f>
        <v>8</v>
      </c>
      <c r="K22" s="63">
        <f t="shared" ref="K22" si="87">(K21-K20)*24</f>
        <v>8</v>
      </c>
      <c r="L22" s="63">
        <f t="shared" ref="L22" si="88">(L21-L20)*24</f>
        <v>8</v>
      </c>
      <c r="M22" s="63">
        <f t="shared" ref="M22" si="89">(M21-M20)*24</f>
        <v>8</v>
      </c>
      <c r="N22" s="63">
        <f t="shared" ref="N22" si="90">(N21-N20)*24</f>
        <v>8</v>
      </c>
      <c r="O22" s="13"/>
      <c r="P22" s="13"/>
      <c r="Q22" s="63">
        <f t="shared" ref="Q22" si="91">(Q21-Q20)*24</f>
        <v>8</v>
      </c>
      <c r="R22" s="63">
        <f t="shared" ref="R22" si="92">(R21-R20)*24</f>
        <v>8</v>
      </c>
      <c r="S22" s="63">
        <f t="shared" ref="S22" si="93">(S21-S20)*24</f>
        <v>7.9999999999999982</v>
      </c>
      <c r="T22" s="63">
        <f t="shared" ref="T22:U22" si="94">(T21-T20)*24</f>
        <v>7.9999999999999982</v>
      </c>
      <c r="U22" s="63">
        <f t="shared" si="94"/>
        <v>7.9999999999999982</v>
      </c>
      <c r="V22" s="13"/>
      <c r="W22" s="13"/>
      <c r="X22" s="63">
        <f t="shared" ref="X22" si="95">(X21-X20)*24</f>
        <v>8</v>
      </c>
      <c r="Y22" s="63">
        <f t="shared" ref="Y22" si="96">(Y21-Y20)*24</f>
        <v>8</v>
      </c>
      <c r="Z22" s="63">
        <f t="shared" ref="Z22" si="97">(Z21-Z20)*24</f>
        <v>8</v>
      </c>
      <c r="AA22" s="63">
        <f t="shared" ref="AA22" si="98">(AA21-AA20)*24</f>
        <v>8</v>
      </c>
      <c r="AB22" s="63">
        <f t="shared" ref="AB22" si="99">(AB21-AB20)*24</f>
        <v>8</v>
      </c>
      <c r="AC22" s="13"/>
      <c r="AD22" s="13"/>
      <c r="AE22" s="63">
        <f t="shared" ref="AE22" si="100">(AE21-AE20)*24</f>
        <v>8</v>
      </c>
      <c r="AF22" s="63">
        <f t="shared" ref="AF22" si="101">(AF21-AF20)*24</f>
        <v>8</v>
      </c>
      <c r="AG22" s="37"/>
    </row>
    <row r="23" spans="1:33" ht="30" customHeight="1" thickTop="1" x14ac:dyDescent="0.2">
      <c r="A23" s="26" t="s">
        <v>20</v>
      </c>
      <c r="B23" s="8" t="s">
        <v>8</v>
      </c>
      <c r="C23" s="55">
        <v>0.41666666666666669</v>
      </c>
      <c r="D23" s="10" t="s">
        <v>10</v>
      </c>
      <c r="E23" s="10" t="s">
        <v>10</v>
      </c>
      <c r="F23" s="55">
        <v>0.41666666666666669</v>
      </c>
      <c r="G23" s="55">
        <v>0.41666666666666669</v>
      </c>
      <c r="H23" s="55">
        <v>0.41666666666666669</v>
      </c>
      <c r="I23" s="55">
        <v>0.41666666666666669</v>
      </c>
      <c r="J23" s="55">
        <v>0.41666666666666669</v>
      </c>
      <c r="K23" s="10" t="s">
        <v>10</v>
      </c>
      <c r="L23" s="10" t="s">
        <v>10</v>
      </c>
      <c r="M23" s="55">
        <v>0.41666666666666669</v>
      </c>
      <c r="N23" s="55">
        <v>0.41666666666666669</v>
      </c>
      <c r="O23" s="55">
        <v>0.41666666666666669</v>
      </c>
      <c r="P23" s="55">
        <v>0.41666666666666669</v>
      </c>
      <c r="Q23" s="55">
        <v>0.41666666666666669</v>
      </c>
      <c r="R23" s="10" t="s">
        <v>10</v>
      </c>
      <c r="S23" s="10" t="s">
        <v>10</v>
      </c>
      <c r="T23" s="55">
        <v>0.54166666666666696</v>
      </c>
      <c r="U23" s="55">
        <v>0.54166666666666696</v>
      </c>
      <c r="V23" s="55">
        <v>0.54166666666666696</v>
      </c>
      <c r="W23" s="55">
        <v>0.54166666666666696</v>
      </c>
      <c r="X23" s="10" t="s">
        <v>10</v>
      </c>
      <c r="Y23" s="10" t="s">
        <v>10</v>
      </c>
      <c r="Z23" s="55">
        <v>0.54166666666666696</v>
      </c>
      <c r="AA23" s="55">
        <v>0.54166666666666696</v>
      </c>
      <c r="AB23" s="55">
        <v>0.54166666666666696</v>
      </c>
      <c r="AC23" s="55">
        <v>0.54166666666666696</v>
      </c>
      <c r="AD23" s="10" t="s">
        <v>10</v>
      </c>
      <c r="AE23" s="10" t="s">
        <v>10</v>
      </c>
      <c r="AF23" s="59">
        <v>0.41666666666666669</v>
      </c>
      <c r="AG23" s="35">
        <f t="shared" si="11"/>
        <v>160</v>
      </c>
    </row>
    <row r="24" spans="1:33" ht="30" customHeight="1" thickBot="1" x14ac:dyDescent="0.25">
      <c r="A24" s="27"/>
      <c r="B24" s="3" t="s">
        <v>9</v>
      </c>
      <c r="C24" s="56">
        <f>C23+TIME(8,0,0)</f>
        <v>0.75</v>
      </c>
      <c r="D24" s="5"/>
      <c r="E24" s="5"/>
      <c r="F24" s="56">
        <f t="shared" ref="F24" si="102">F23+TIME(8,0,0)</f>
        <v>0.75</v>
      </c>
      <c r="G24" s="56">
        <f t="shared" ref="G24" si="103">G23+TIME(8,0,0)</f>
        <v>0.75</v>
      </c>
      <c r="H24" s="56">
        <f t="shared" ref="H24" si="104">H23+TIME(8,0,0)</f>
        <v>0.75</v>
      </c>
      <c r="I24" s="56">
        <f t="shared" ref="I24:J24" si="105">I23+TIME(8,0,0)</f>
        <v>0.75</v>
      </c>
      <c r="J24" s="56">
        <f t="shared" si="105"/>
        <v>0.75</v>
      </c>
      <c r="K24" s="5"/>
      <c r="L24" s="5"/>
      <c r="M24" s="56">
        <f t="shared" ref="M24" si="106">M23+TIME(8,0,0)</f>
        <v>0.75</v>
      </c>
      <c r="N24" s="56">
        <f t="shared" ref="N24" si="107">N23+TIME(8,0,0)</f>
        <v>0.75</v>
      </c>
      <c r="O24" s="56">
        <f t="shared" ref="O24" si="108">O23+TIME(8,0,0)</f>
        <v>0.75</v>
      </c>
      <c r="P24" s="56">
        <f t="shared" ref="P24" si="109">P23+TIME(8,0,0)</f>
        <v>0.75</v>
      </c>
      <c r="Q24" s="56">
        <f t="shared" ref="Q24" si="110">Q23+TIME(8,0,0)</f>
        <v>0.75</v>
      </c>
      <c r="R24" s="5"/>
      <c r="S24" s="5"/>
      <c r="T24" s="56">
        <f t="shared" ref="T24" si="111">T23+TIME(8,0,0)</f>
        <v>0.87500000000000022</v>
      </c>
      <c r="U24" s="56">
        <f t="shared" ref="U24" si="112">U23+TIME(8,0,0)</f>
        <v>0.87500000000000022</v>
      </c>
      <c r="V24" s="56">
        <f t="shared" ref="V24" si="113">V23+TIME(8,0,0)</f>
        <v>0.87500000000000022</v>
      </c>
      <c r="W24" s="56">
        <f t="shared" ref="W24" si="114">W23+TIME(8,0,0)</f>
        <v>0.87500000000000022</v>
      </c>
      <c r="X24" s="5"/>
      <c r="Y24" s="5"/>
      <c r="Z24" s="56">
        <f t="shared" ref="Z24:AA24" si="115">Z23+TIME(8,0,0)</f>
        <v>0.87500000000000022</v>
      </c>
      <c r="AA24" s="56">
        <f t="shared" si="115"/>
        <v>0.87500000000000022</v>
      </c>
      <c r="AB24" s="56">
        <f t="shared" ref="AB24" si="116">AB23+TIME(8,0,0)</f>
        <v>0.87500000000000022</v>
      </c>
      <c r="AC24" s="56">
        <f t="shared" ref="AC24" si="117">AC23+TIME(8,0,0)</f>
        <v>0.87500000000000022</v>
      </c>
      <c r="AD24" s="5"/>
      <c r="AE24" s="5"/>
      <c r="AF24" s="60">
        <f t="shared" ref="AF24" si="118">AF23+TIME(8,0,0)</f>
        <v>0.75</v>
      </c>
      <c r="AG24" s="36"/>
    </row>
    <row r="25" spans="1:33" ht="30" customHeight="1" thickBot="1" x14ac:dyDescent="0.25">
      <c r="A25" s="28"/>
      <c r="B25" s="64" t="s">
        <v>12</v>
      </c>
      <c r="C25" s="63">
        <f>(C24-C23)*24</f>
        <v>8</v>
      </c>
      <c r="D25" s="13"/>
      <c r="E25" s="13"/>
      <c r="F25" s="63">
        <f t="shared" ref="F25" si="119">(F24-F23)*24</f>
        <v>8</v>
      </c>
      <c r="G25" s="63">
        <f t="shared" ref="G25" si="120">(G24-G23)*24</f>
        <v>8</v>
      </c>
      <c r="H25" s="63">
        <f t="shared" ref="H25" si="121">(H24-H23)*24</f>
        <v>8</v>
      </c>
      <c r="I25" s="63">
        <f t="shared" ref="I25:J25" si="122">(I24-I23)*24</f>
        <v>8</v>
      </c>
      <c r="J25" s="63">
        <f t="shared" si="122"/>
        <v>8</v>
      </c>
      <c r="K25" s="13"/>
      <c r="L25" s="13"/>
      <c r="M25" s="63">
        <f t="shared" ref="M25" si="123">(M24-M23)*24</f>
        <v>8</v>
      </c>
      <c r="N25" s="63">
        <f t="shared" ref="N25" si="124">(N24-N23)*24</f>
        <v>8</v>
      </c>
      <c r="O25" s="63">
        <f t="shared" ref="O25" si="125">(O24-O23)*24</f>
        <v>8</v>
      </c>
      <c r="P25" s="63">
        <f t="shared" ref="P25" si="126">(P24-P23)*24</f>
        <v>8</v>
      </c>
      <c r="Q25" s="63">
        <f t="shared" ref="Q25" si="127">(Q24-Q23)*24</f>
        <v>8</v>
      </c>
      <c r="R25" s="13"/>
      <c r="S25" s="13"/>
      <c r="T25" s="63">
        <f t="shared" ref="T25" si="128">(T24-T23)*24</f>
        <v>7.9999999999999982</v>
      </c>
      <c r="U25" s="63">
        <f t="shared" ref="U25" si="129">(U24-U23)*24</f>
        <v>7.9999999999999982</v>
      </c>
      <c r="V25" s="63">
        <f t="shared" ref="V25" si="130">(V24-V23)*24</f>
        <v>7.9999999999999982</v>
      </c>
      <c r="W25" s="63">
        <f t="shared" ref="W25" si="131">(W24-W23)*24</f>
        <v>7.9999999999999982</v>
      </c>
      <c r="X25" s="13"/>
      <c r="Y25" s="13"/>
      <c r="Z25" s="63">
        <f t="shared" ref="Z25:AA25" si="132">(Z24-Z23)*24</f>
        <v>7.9999999999999982</v>
      </c>
      <c r="AA25" s="63">
        <f t="shared" si="132"/>
        <v>7.9999999999999982</v>
      </c>
      <c r="AB25" s="63">
        <f t="shared" ref="AB25" si="133">(AB24-AB23)*24</f>
        <v>7.9999999999999982</v>
      </c>
      <c r="AC25" s="63">
        <f t="shared" ref="AC25" si="134">(AC24-AC23)*24</f>
        <v>7.9999999999999982</v>
      </c>
      <c r="AD25" s="13"/>
      <c r="AE25" s="13"/>
      <c r="AF25" s="63">
        <f t="shared" ref="AF25" si="135">(AF24-AF23)*24</f>
        <v>8</v>
      </c>
      <c r="AG25" s="37"/>
    </row>
    <row r="26" spans="1:33" ht="30" customHeight="1" thickTop="1" x14ac:dyDescent="0.2">
      <c r="A26" s="26" t="s">
        <v>18</v>
      </c>
      <c r="B26" s="8" t="s">
        <v>8</v>
      </c>
      <c r="C26" s="55">
        <v>0.41666666666666669</v>
      </c>
      <c r="D26" s="55">
        <v>0.41666666666666669</v>
      </c>
      <c r="E26" s="55">
        <v>0.41666666666666669</v>
      </c>
      <c r="F26" s="10" t="s">
        <v>10</v>
      </c>
      <c r="G26" s="17" t="s">
        <v>10</v>
      </c>
      <c r="H26" s="55">
        <v>0.41666666666666669</v>
      </c>
      <c r="I26" s="55">
        <v>0.41666666666666669</v>
      </c>
      <c r="J26" s="55">
        <v>0.41666666666666669</v>
      </c>
      <c r="K26" s="55">
        <v>0.41666666666666669</v>
      </c>
      <c r="L26" s="55">
        <v>0.41666666666666669</v>
      </c>
      <c r="M26" s="10" t="s">
        <v>10</v>
      </c>
      <c r="N26" s="10" t="s">
        <v>10</v>
      </c>
      <c r="O26" s="55">
        <v>0.41666666666666669</v>
      </c>
      <c r="P26" s="55">
        <v>0.41666666666666669</v>
      </c>
      <c r="Q26" s="55">
        <v>0.41666666666666669</v>
      </c>
      <c r="R26" s="55">
        <v>0.45833333333333298</v>
      </c>
      <c r="S26" s="55">
        <v>0.5</v>
      </c>
      <c r="T26" s="10" t="s">
        <v>10</v>
      </c>
      <c r="U26" s="10" t="s">
        <v>10</v>
      </c>
      <c r="V26" s="55">
        <v>0.5</v>
      </c>
      <c r="W26" s="55">
        <v>0.5</v>
      </c>
      <c r="X26" s="55">
        <v>0.5</v>
      </c>
      <c r="Y26" s="55">
        <v>0.5</v>
      </c>
      <c r="Z26" s="55">
        <v>0.5</v>
      </c>
      <c r="AA26" s="17" t="s">
        <v>10</v>
      </c>
      <c r="AB26" s="17" t="s">
        <v>10</v>
      </c>
      <c r="AC26" s="55">
        <v>0.5</v>
      </c>
      <c r="AD26" s="55">
        <v>0.5</v>
      </c>
      <c r="AE26" s="55">
        <v>0.5</v>
      </c>
      <c r="AF26" s="59">
        <v>0.5</v>
      </c>
      <c r="AG26" s="35">
        <f t="shared" si="11"/>
        <v>176</v>
      </c>
    </row>
    <row r="27" spans="1:33" ht="30" customHeight="1" thickBot="1" x14ac:dyDescent="0.25">
      <c r="A27" s="27"/>
      <c r="B27" s="3" t="s">
        <v>9</v>
      </c>
      <c r="C27" s="56">
        <f>C26+TIME(8,0,0)</f>
        <v>0.75</v>
      </c>
      <c r="D27" s="56">
        <f t="shared" ref="D27" si="136">D26+TIME(8,0,0)</f>
        <v>0.75</v>
      </c>
      <c r="E27" s="56">
        <f t="shared" ref="E27:G27" si="137">E26+TIME(8,0,0)</f>
        <v>0.75</v>
      </c>
      <c r="F27" s="5"/>
      <c r="G27" s="20"/>
      <c r="H27" s="56">
        <f t="shared" ref="H27" si="138">H26+TIME(8,0,0)</f>
        <v>0.75</v>
      </c>
      <c r="I27" s="56">
        <f t="shared" ref="I27" si="139">I26+TIME(8,0,0)</f>
        <v>0.75</v>
      </c>
      <c r="J27" s="56">
        <f>J26+TIME(8,0,0)</f>
        <v>0.75</v>
      </c>
      <c r="K27" s="56">
        <f t="shared" ref="K27" si="140">K26+TIME(8,0,0)</f>
        <v>0.75</v>
      </c>
      <c r="L27" s="56">
        <f t="shared" ref="L27" si="141">L26+TIME(8,0,0)</f>
        <v>0.75</v>
      </c>
      <c r="M27" s="5"/>
      <c r="N27" s="5"/>
      <c r="O27" s="56">
        <f t="shared" ref="O27" si="142">O26+TIME(8,0,0)</f>
        <v>0.75</v>
      </c>
      <c r="P27" s="56">
        <f t="shared" ref="P27" si="143">P26+TIME(8,0,0)</f>
        <v>0.75</v>
      </c>
      <c r="Q27" s="56">
        <f t="shared" ref="Q27" si="144">Q26+TIME(8,0,0)</f>
        <v>0.75</v>
      </c>
      <c r="R27" s="56">
        <f t="shared" ref="R27" si="145">R26+TIME(8,0,0)</f>
        <v>0.7916666666666663</v>
      </c>
      <c r="S27" s="56">
        <f t="shared" ref="S27" si="146">S26+TIME(8,0,0)</f>
        <v>0.83333333333333326</v>
      </c>
      <c r="T27" s="5"/>
      <c r="U27" s="5"/>
      <c r="V27" s="56">
        <f t="shared" ref="V27" si="147">V26+TIME(8,0,0)</f>
        <v>0.83333333333333326</v>
      </c>
      <c r="W27" s="56">
        <f t="shared" ref="W27" si="148">W26+TIME(8,0,0)</f>
        <v>0.83333333333333326</v>
      </c>
      <c r="X27" s="56">
        <f t="shared" ref="X27" si="149">X26+TIME(8,0,0)</f>
        <v>0.83333333333333326</v>
      </c>
      <c r="Y27" s="56">
        <f t="shared" ref="Y27" si="150">Y26+TIME(8,0,0)</f>
        <v>0.83333333333333326</v>
      </c>
      <c r="Z27" s="56">
        <f t="shared" ref="Z27" si="151">Z26+TIME(8,0,0)</f>
        <v>0.83333333333333326</v>
      </c>
      <c r="AA27" s="20"/>
      <c r="AB27" s="20"/>
      <c r="AC27" s="56">
        <f t="shared" ref="AC27" si="152">AC26+TIME(8,0,0)</f>
        <v>0.83333333333333326</v>
      </c>
      <c r="AD27" s="56">
        <f t="shared" ref="AD27" si="153">AD26+TIME(8,0,0)</f>
        <v>0.83333333333333326</v>
      </c>
      <c r="AE27" s="56">
        <f t="shared" ref="AE27" si="154">AE26+TIME(8,0,0)</f>
        <v>0.83333333333333326</v>
      </c>
      <c r="AF27" s="60">
        <f t="shared" ref="AF27" si="155">AF26+TIME(8,0,0)</f>
        <v>0.83333333333333326</v>
      </c>
      <c r="AG27" s="36"/>
    </row>
    <row r="28" spans="1:33" ht="30" customHeight="1" thickBot="1" x14ac:dyDescent="0.25">
      <c r="A28" s="28"/>
      <c r="B28" s="64" t="s">
        <v>12</v>
      </c>
      <c r="C28" s="63">
        <f>(C27-C26)*24</f>
        <v>8</v>
      </c>
      <c r="D28" s="63">
        <f t="shared" ref="D28" si="156">(D27-D26)*24</f>
        <v>8</v>
      </c>
      <c r="E28" s="63">
        <f t="shared" ref="E28:G28" si="157">(E27-E26)*24</f>
        <v>8</v>
      </c>
      <c r="F28" s="13"/>
      <c r="G28" s="22"/>
      <c r="H28" s="63">
        <f t="shared" ref="H28" si="158">(H27-H26)*24</f>
        <v>8</v>
      </c>
      <c r="I28" s="63">
        <f t="shared" ref="I28" si="159">(I27-I26)*24</f>
        <v>8</v>
      </c>
      <c r="J28" s="63">
        <f t="shared" ref="J28" si="160">(J27-J26)*24</f>
        <v>8</v>
      </c>
      <c r="K28" s="63">
        <f t="shared" ref="K28" si="161">(K27-K26)*24</f>
        <v>8</v>
      </c>
      <c r="L28" s="63">
        <f t="shared" ref="L28" si="162">(L27-L26)*24</f>
        <v>8</v>
      </c>
      <c r="M28" s="13"/>
      <c r="N28" s="13"/>
      <c r="O28" s="63">
        <f t="shared" ref="O28" si="163">(O27-O26)*24</f>
        <v>8</v>
      </c>
      <c r="P28" s="63">
        <f t="shared" ref="P28" si="164">(P27-P26)*24</f>
        <v>8</v>
      </c>
      <c r="Q28" s="63">
        <f t="shared" ref="Q28" si="165">(Q27-Q26)*24</f>
        <v>8</v>
      </c>
      <c r="R28" s="63">
        <f t="shared" ref="R28" si="166">(R27-R26)*24</f>
        <v>8</v>
      </c>
      <c r="S28" s="63">
        <f t="shared" ref="S28" si="167">(S27-S26)*24</f>
        <v>7.9999999999999982</v>
      </c>
      <c r="T28" s="13"/>
      <c r="U28" s="13"/>
      <c r="V28" s="63">
        <f t="shared" ref="V28" si="168">(V27-V26)*24</f>
        <v>7.9999999999999982</v>
      </c>
      <c r="W28" s="63">
        <f t="shared" ref="W28" si="169">(W27-W26)*24</f>
        <v>7.9999999999999982</v>
      </c>
      <c r="X28" s="63">
        <f t="shared" ref="X28" si="170">(X27-X26)*24</f>
        <v>7.9999999999999982</v>
      </c>
      <c r="Y28" s="63">
        <f t="shared" ref="Y28" si="171">(Y27-Y26)*24</f>
        <v>7.9999999999999982</v>
      </c>
      <c r="Z28" s="63">
        <f t="shared" ref="Z28" si="172">(Z27-Z26)*24</f>
        <v>7.9999999999999982</v>
      </c>
      <c r="AA28" s="22"/>
      <c r="AB28" s="22"/>
      <c r="AC28" s="63">
        <f t="shared" ref="AC28" si="173">(AC27-AC26)*24</f>
        <v>7.9999999999999982</v>
      </c>
      <c r="AD28" s="63">
        <f t="shared" ref="AD28" si="174">(AD27-AD26)*24</f>
        <v>7.9999999999999982</v>
      </c>
      <c r="AE28" s="63">
        <f t="shared" ref="AE28" si="175">(AE27-AE26)*24</f>
        <v>7.9999999999999982</v>
      </c>
      <c r="AF28" s="63">
        <f t="shared" ref="AF28" si="176">(AF27-AF26)*24</f>
        <v>7.9999999999999982</v>
      </c>
      <c r="AG28" s="37"/>
    </row>
    <row r="29" spans="1:33" ht="17" thickTop="1" x14ac:dyDescent="0.2"/>
    <row r="30" spans="1:33" x14ac:dyDescent="0.2">
      <c r="E30" s="1" t="s">
        <v>10</v>
      </c>
      <c r="F30" s="51" t="s">
        <v>24</v>
      </c>
      <c r="I30" s="53" t="s">
        <v>11</v>
      </c>
      <c r="J30" s="51" t="s">
        <v>25</v>
      </c>
      <c r="M30" s="54" t="s">
        <v>19</v>
      </c>
      <c r="N30" s="51" t="s">
        <v>26</v>
      </c>
    </row>
    <row r="31" spans="1:33" x14ac:dyDescent="0.2">
      <c r="E31" s="1"/>
      <c r="F31" s="52"/>
      <c r="I31" s="53"/>
      <c r="J31" s="52"/>
      <c r="M31" s="54"/>
      <c r="N31" s="52"/>
    </row>
  </sheetData>
  <sheetProtection algorithmName="SHA-512" hashValue="oxm0qChV/1zD4SspD8xSrItKnVM5IIR+u/gX5uRrINWzQP5qTvMi08/2+yViTZWLEMKlxjCfgm83M3FQb8H+nw==" saltValue="FKH2y1nRzd40+RuEoqEKyQ==" spinCount="100000" sheet="1" objects="1" scenarios="1"/>
  <mergeCells count="90">
    <mergeCell ref="AG26:AG28"/>
    <mergeCell ref="A9:A10"/>
    <mergeCell ref="K6:P6"/>
    <mergeCell ref="E30:E31"/>
    <mergeCell ref="F30:F31"/>
    <mergeCell ref="I30:I31"/>
    <mergeCell ref="J30:J31"/>
    <mergeCell ref="M30:M31"/>
    <mergeCell ref="N30:N31"/>
    <mergeCell ref="AG9:AG10"/>
    <mergeCell ref="AG11:AG13"/>
    <mergeCell ref="AG14:AG16"/>
    <mergeCell ref="AG17:AG19"/>
    <mergeCell ref="AG20:AG22"/>
    <mergeCell ref="AG23:AG25"/>
    <mergeCell ref="R23:R25"/>
    <mergeCell ref="S23:S25"/>
    <mergeCell ref="F26:F28"/>
    <mergeCell ref="G26:G28"/>
    <mergeCell ref="M26:M28"/>
    <mergeCell ref="N26:N28"/>
    <mergeCell ref="L17:L19"/>
    <mergeCell ref="M17:M19"/>
    <mergeCell ref="N17:N19"/>
    <mergeCell ref="Q17:Q19"/>
    <mergeCell ref="R17:R19"/>
    <mergeCell ref="D23:D25"/>
    <mergeCell ref="E23:E25"/>
    <mergeCell ref="K23:K25"/>
    <mergeCell ref="L23:L25"/>
    <mergeCell ref="M14:M16"/>
    <mergeCell ref="N14:N16"/>
    <mergeCell ref="T14:T16"/>
    <mergeCell ref="C17:C19"/>
    <mergeCell ref="D17:D19"/>
    <mergeCell ref="E17:E19"/>
    <mergeCell ref="F17:F19"/>
    <mergeCell ref="G17:G19"/>
    <mergeCell ref="J17:J19"/>
    <mergeCell ref="K17:K19"/>
    <mergeCell ref="AB26:AB28"/>
    <mergeCell ref="F14:F16"/>
    <mergeCell ref="G14:G16"/>
    <mergeCell ref="AA26:AA28"/>
    <mergeCell ref="A26:A28"/>
    <mergeCell ref="U26:U28"/>
    <mergeCell ref="T26:T28"/>
    <mergeCell ref="AD23:AD25"/>
    <mergeCell ref="AE23:AE25"/>
    <mergeCell ref="X23:X25"/>
    <mergeCell ref="Y23:Y25"/>
    <mergeCell ref="AC20:AC22"/>
    <mergeCell ref="AD20:AD22"/>
    <mergeCell ref="A23:A25"/>
    <mergeCell ref="V20:V22"/>
    <mergeCell ref="W20:W22"/>
    <mergeCell ref="AF17:AF19"/>
    <mergeCell ref="A20:A22"/>
    <mergeCell ref="H20:H22"/>
    <mergeCell ref="I20:I22"/>
    <mergeCell ref="O20:O22"/>
    <mergeCell ref="P20:P22"/>
    <mergeCell ref="Y17:Y19"/>
    <mergeCell ref="Z17:Z19"/>
    <mergeCell ref="A17:A19"/>
    <mergeCell ref="H17:H19"/>
    <mergeCell ref="I17:I19"/>
    <mergeCell ref="O17:O19"/>
    <mergeCell ref="P17:P19"/>
    <mergeCell ref="AA14:AA16"/>
    <mergeCell ref="AB14:AB16"/>
    <mergeCell ref="AF11:AF13"/>
    <mergeCell ref="A11:A13"/>
    <mergeCell ref="A14:A16"/>
    <mergeCell ref="U14:U16"/>
    <mergeCell ref="U11:U13"/>
    <mergeCell ref="V11:V13"/>
    <mergeCell ref="W11:W13"/>
    <mergeCell ref="X11:X13"/>
    <mergeCell ref="Y11:Y13"/>
    <mergeCell ref="Z11:Z13"/>
    <mergeCell ref="AB11:AB13"/>
    <mergeCell ref="AC11:AC13"/>
    <mergeCell ref="AD11:AD13"/>
    <mergeCell ref="AE11:AE13"/>
    <mergeCell ref="AA11:AA13"/>
    <mergeCell ref="H11:H13"/>
    <mergeCell ref="I11:I13"/>
    <mergeCell ref="O11:O13"/>
    <mergeCell ref="P11:P13"/>
  </mergeCells>
  <phoneticPr fontId="2" type="noConversion"/>
  <pageMargins left="0.7" right="0.7" top="0.75" bottom="0.75" header="0.3" footer="0.3"/>
  <ignoredErrors>
    <ignoredError sqref="AG11:AG28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D96E-63B8-D348-B15A-16C92BDACF10}">
  <dimension ref="A4:H26"/>
  <sheetViews>
    <sheetView topLeftCell="A3" workbookViewId="0">
      <selection activeCell="C9" sqref="C9:C14"/>
    </sheetView>
  </sheetViews>
  <sheetFormatPr baseColWidth="10" defaultRowHeight="16" x14ac:dyDescent="0.2"/>
  <cols>
    <col min="1" max="1" width="32.33203125" customWidth="1"/>
    <col min="2" max="2" width="20.1640625" customWidth="1"/>
    <col min="3" max="3" width="19.6640625" customWidth="1"/>
    <col min="4" max="4" width="15.83203125" customWidth="1"/>
    <col min="5" max="5" width="16" customWidth="1"/>
    <col min="6" max="6" width="21" customWidth="1"/>
    <col min="7" max="7" width="26" customWidth="1"/>
    <col min="8" max="8" width="24.5" customWidth="1"/>
  </cols>
  <sheetData>
    <row r="4" spans="1:8" ht="17" thickBot="1" x14ac:dyDescent="0.25"/>
    <row r="5" spans="1:8" ht="30" thickBot="1" x14ac:dyDescent="0.4">
      <c r="D5" s="68" t="s">
        <v>36</v>
      </c>
      <c r="E5" s="69"/>
    </row>
    <row r="8" spans="1:8" ht="70" x14ac:dyDescent="0.4">
      <c r="A8" s="65" t="s">
        <v>27</v>
      </c>
      <c r="B8" s="65" t="s">
        <v>28</v>
      </c>
      <c r="C8" s="65" t="s">
        <v>29</v>
      </c>
      <c r="D8" s="65" t="s">
        <v>30</v>
      </c>
      <c r="E8" s="65" t="s">
        <v>31</v>
      </c>
      <c r="F8" s="65" t="s">
        <v>32</v>
      </c>
      <c r="G8" s="65" t="s">
        <v>33</v>
      </c>
      <c r="H8" s="65" t="s">
        <v>34</v>
      </c>
    </row>
    <row r="9" spans="1:8" ht="30" customHeight="1" x14ac:dyDescent="0.25">
      <c r="A9" s="66" t="s">
        <v>37</v>
      </c>
      <c r="B9" s="67">
        <v>15.5</v>
      </c>
      <c r="C9" s="66">
        <f>VLOOKUP(A9,'Work Schedule'!A9:AG28,33,FALSE)</f>
        <v>112</v>
      </c>
      <c r="D9" s="66" t="s">
        <v>35</v>
      </c>
      <c r="E9" s="67">
        <f t="shared" ref="E9:E14" si="0">B9*C9</f>
        <v>1736</v>
      </c>
      <c r="F9" s="67">
        <f>15%*E9</f>
        <v>260.39999999999998</v>
      </c>
      <c r="G9" s="66" t="s">
        <v>35</v>
      </c>
      <c r="H9" s="67">
        <f>E9-F9</f>
        <v>1475.6</v>
      </c>
    </row>
    <row r="10" spans="1:8" ht="30" customHeight="1" x14ac:dyDescent="0.25">
      <c r="A10" s="66" t="s">
        <v>38</v>
      </c>
      <c r="B10" s="67">
        <v>25</v>
      </c>
      <c r="C10" s="66">
        <f>VLOOKUP(A10,'Work Schedule'!A10:AG29,33,FALSE)</f>
        <v>176</v>
      </c>
      <c r="D10" s="66" t="s">
        <v>35</v>
      </c>
      <c r="E10" s="67">
        <f t="shared" si="0"/>
        <v>4400</v>
      </c>
      <c r="F10" s="67">
        <f t="shared" ref="F10:F14" si="1">15%*E10</f>
        <v>660</v>
      </c>
      <c r="G10" s="66" t="s">
        <v>35</v>
      </c>
      <c r="H10" s="67">
        <f t="shared" ref="H10:H14" si="2">E10-F10</f>
        <v>3740</v>
      </c>
    </row>
    <row r="11" spans="1:8" ht="30" customHeight="1" x14ac:dyDescent="0.25">
      <c r="A11" s="66" t="s">
        <v>39</v>
      </c>
      <c r="B11" s="67">
        <v>20</v>
      </c>
      <c r="C11" s="66">
        <f>VLOOKUP(A11,'Work Schedule'!A11:AG30,33,FALSE)</f>
        <v>87.999999999999986</v>
      </c>
      <c r="D11" s="66" t="s">
        <v>35</v>
      </c>
      <c r="E11" s="67">
        <f t="shared" si="0"/>
        <v>1759.9999999999998</v>
      </c>
      <c r="F11" s="67">
        <f t="shared" si="1"/>
        <v>263.99999999999994</v>
      </c>
      <c r="G11" s="66" t="s">
        <v>35</v>
      </c>
      <c r="H11" s="67">
        <f t="shared" si="2"/>
        <v>1495.9999999999998</v>
      </c>
    </row>
    <row r="12" spans="1:8" ht="30" customHeight="1" x14ac:dyDescent="0.25">
      <c r="A12" s="66" t="s">
        <v>40</v>
      </c>
      <c r="B12" s="67">
        <v>21</v>
      </c>
      <c r="C12" s="66">
        <f>VLOOKUP(A12,'Work Schedule'!A12:AG31,33,FALSE)</f>
        <v>176</v>
      </c>
      <c r="D12" s="66" t="s">
        <v>35</v>
      </c>
      <c r="E12" s="67">
        <f t="shared" si="0"/>
        <v>3696</v>
      </c>
      <c r="F12" s="67">
        <f t="shared" si="1"/>
        <v>554.4</v>
      </c>
      <c r="G12" s="66" t="s">
        <v>35</v>
      </c>
      <c r="H12" s="67">
        <f t="shared" si="2"/>
        <v>3141.6</v>
      </c>
    </row>
    <row r="13" spans="1:8" ht="30" customHeight="1" x14ac:dyDescent="0.25">
      <c r="A13" s="66" t="s">
        <v>41</v>
      </c>
      <c r="B13" s="67">
        <v>18</v>
      </c>
      <c r="C13" s="66">
        <f>VLOOKUP(A13,'Work Schedule'!A13:AG32,33,FALSE)</f>
        <v>160</v>
      </c>
      <c r="D13" s="66" t="s">
        <v>35</v>
      </c>
      <c r="E13" s="67">
        <f t="shared" si="0"/>
        <v>2880</v>
      </c>
      <c r="F13" s="67">
        <f t="shared" si="1"/>
        <v>432</v>
      </c>
      <c r="G13" s="66" t="s">
        <v>35</v>
      </c>
      <c r="H13" s="67">
        <f t="shared" si="2"/>
        <v>2448</v>
      </c>
    </row>
    <row r="14" spans="1:8" ht="30" customHeight="1" x14ac:dyDescent="0.25">
      <c r="A14" s="66" t="s">
        <v>42</v>
      </c>
      <c r="B14" s="67">
        <v>16</v>
      </c>
      <c r="C14" s="66">
        <f>VLOOKUP(A14,'Work Schedule'!A14:AG33,33,FALSE)</f>
        <v>176</v>
      </c>
      <c r="D14" s="66" t="s">
        <v>35</v>
      </c>
      <c r="E14" s="67">
        <f t="shared" si="0"/>
        <v>2816</v>
      </c>
      <c r="F14" s="67">
        <f t="shared" si="1"/>
        <v>422.4</v>
      </c>
      <c r="G14" s="66" t="s">
        <v>35</v>
      </c>
      <c r="H14" s="67">
        <f t="shared" si="2"/>
        <v>2393.6</v>
      </c>
    </row>
    <row r="15" spans="1:8" ht="17" customHeight="1" x14ac:dyDescent="0.2"/>
    <row r="16" spans="1:8" ht="16" customHeight="1" x14ac:dyDescent="0.2"/>
    <row r="17" ht="17" customHeight="1" x14ac:dyDescent="0.2"/>
    <row r="18" ht="17" customHeight="1" x14ac:dyDescent="0.2"/>
    <row r="19" ht="16" customHeight="1" x14ac:dyDescent="0.2"/>
    <row r="20" ht="17" customHeight="1" x14ac:dyDescent="0.2"/>
    <row r="21" ht="17" customHeight="1" x14ac:dyDescent="0.2"/>
    <row r="22" ht="16" customHeight="1" x14ac:dyDescent="0.2"/>
    <row r="23" ht="17" customHeight="1" x14ac:dyDescent="0.2"/>
    <row r="24" ht="17" customHeight="1" x14ac:dyDescent="0.2"/>
    <row r="25" ht="16" customHeight="1" x14ac:dyDescent="0.2"/>
    <row r="26" ht="17" customHeight="1" x14ac:dyDescent="0.2"/>
  </sheetData>
  <sheetProtection algorithmName="SHA-512" hashValue="+t2sNPAqQld8nnxzW3zs9sWitwRpf/0ov60H795ezl3idbZcDH4rZ3uf9q/lJ8WlLIpLIXrsH2Ge4ne2W28Tfg==" saltValue="/uBW1V5DLx9U5mbRZ7gSog==" spinCount="100000" sheet="1" objects="1" scenarios="1"/>
  <mergeCells count="1">
    <mergeCell ref="D5:E5"/>
  </mergeCells>
  <pageMargins left="0.7" right="0.7" top="0.75" bottom="0.75" header="0.3" footer="0.3"/>
  <ignoredErrors>
    <ignoredError sqref="C9:C14" emptyCellReferenc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18DD-69DD-8646-AD12-B0365868AB9E}">
  <dimension ref="C10:J12"/>
  <sheetViews>
    <sheetView showGridLines="0" topLeftCell="A3" workbookViewId="0">
      <selection activeCell="C12" sqref="C12"/>
    </sheetView>
  </sheetViews>
  <sheetFormatPr baseColWidth="10" defaultRowHeight="16" x14ac:dyDescent="0.2"/>
  <cols>
    <col min="3" max="3" width="39" customWidth="1"/>
    <col min="4" max="4" width="19.33203125" customWidth="1"/>
    <col min="5" max="5" width="27.83203125" customWidth="1"/>
    <col min="6" max="6" width="14.83203125" customWidth="1"/>
    <col min="7" max="7" width="25.6640625" customWidth="1"/>
    <col min="8" max="8" width="19.83203125" bestFit="1" customWidth="1"/>
    <col min="9" max="9" width="24" customWidth="1"/>
    <col min="10" max="10" width="29.33203125" customWidth="1"/>
    <col min="11" max="11" width="24" customWidth="1"/>
    <col min="12" max="12" width="23.5" bestFit="1" customWidth="1"/>
  </cols>
  <sheetData>
    <row r="10" spans="3:10" ht="21" customHeight="1" x14ac:dyDescent="0.2"/>
    <row r="11" spans="3:10" ht="100" customHeight="1" x14ac:dyDescent="0.4">
      <c r="C11" s="70" t="s">
        <v>27</v>
      </c>
      <c r="D11" s="70" t="s">
        <v>28</v>
      </c>
      <c r="E11" s="70" t="s">
        <v>29</v>
      </c>
      <c r="F11" s="70" t="s">
        <v>30</v>
      </c>
      <c r="G11" s="70" t="s">
        <v>31</v>
      </c>
      <c r="H11" s="70" t="s">
        <v>32</v>
      </c>
      <c r="I11" s="70" t="s">
        <v>33</v>
      </c>
      <c r="J11" s="70" t="s">
        <v>34</v>
      </c>
    </row>
    <row r="12" spans="3:10" ht="100" customHeight="1" x14ac:dyDescent="0.2">
      <c r="C12" s="74" t="s">
        <v>13</v>
      </c>
      <c r="D12" s="71">
        <f>VLOOKUP($C$12,Data1,MATCH(D11,Headers,0),FALSE)</f>
        <v>15.5</v>
      </c>
      <c r="E12" s="71">
        <f>VLOOKUP($C$12,Data1,MATCH(E11,Headers,0),FALSE)</f>
        <v>112</v>
      </c>
      <c r="F12" s="71" t="str">
        <f>VLOOKUP($C$12,Data1,MATCH(F11,Headers,0),FALSE)</f>
        <v>-</v>
      </c>
      <c r="G12" s="72">
        <f>VLOOKUP($C$12,Data1,MATCH(G11,Headers,0),FALSE)</f>
        <v>1736</v>
      </c>
      <c r="H12" s="72">
        <f>VLOOKUP($C$12,Data1,MATCH(H11,Headers,0),FALSE)</f>
        <v>260.39999999999998</v>
      </c>
      <c r="I12" s="71" t="str">
        <f>VLOOKUP($C$12,Data1,MATCH(I11,Headers,0),FALSE)</f>
        <v>-</v>
      </c>
      <c r="J12" s="73">
        <f>VLOOKUP($C$12,Data1,MATCH(J11,Headers,0),FALSE)</f>
        <v>1475.6</v>
      </c>
    </row>
  </sheetData>
  <sheetProtection algorithmName="SHA-512" hashValue="oW7NqsOJbiZqfA928BYVyUfpHGy2UornWGn05fAQenZaP6/2yQTNn7AoonapvM5Kn9e+Nxgc5bQN56wc3697VQ==" saltValue="QHvxa2eJUTxI4kMYdqVwoA==" spinCount="100000" sheet="1" objects="1" scenarios="1"/>
  <dataValidations count="1">
    <dataValidation type="list" allowBlank="1" showInputMessage="1" showErrorMessage="1" sqref="C12" xr:uid="{E5460C72-0B76-C849-A020-2627C9B2A119}">
      <formula1>Employee_Name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9379-B636-4049-925D-2913F8282CBE}">
  <dimension ref="A2:B8"/>
  <sheetViews>
    <sheetView tabSelected="1" workbookViewId="0">
      <selection activeCell="H33" sqref="H33"/>
    </sheetView>
  </sheetViews>
  <sheetFormatPr baseColWidth="10" defaultRowHeight="16" x14ac:dyDescent="0.2"/>
  <cols>
    <col min="1" max="1" width="23.1640625" bestFit="1" customWidth="1"/>
  </cols>
  <sheetData>
    <row r="2" spans="1:2" x14ac:dyDescent="0.2">
      <c r="A2" t="s">
        <v>43</v>
      </c>
      <c r="B2" t="s">
        <v>21</v>
      </c>
    </row>
    <row r="3" spans="1:2" ht="21" x14ac:dyDescent="0.25">
      <c r="A3" s="66" t="s">
        <v>37</v>
      </c>
      <c r="B3" s="66">
        <f>VLOOKUP(A3,Data1,3,FALSE)</f>
        <v>112</v>
      </c>
    </row>
    <row r="4" spans="1:2" ht="21" x14ac:dyDescent="0.25">
      <c r="A4" s="66" t="s">
        <v>38</v>
      </c>
      <c r="B4" s="66">
        <f>VLOOKUP(A4,Data1,3,FALSE)</f>
        <v>176</v>
      </c>
    </row>
    <row r="5" spans="1:2" ht="21" x14ac:dyDescent="0.25">
      <c r="A5" s="66" t="s">
        <v>39</v>
      </c>
      <c r="B5" s="66">
        <f>VLOOKUP(A5,Data1,3,FALSE)</f>
        <v>87.999999999999986</v>
      </c>
    </row>
    <row r="6" spans="1:2" ht="21" x14ac:dyDescent="0.25">
      <c r="A6" s="66" t="s">
        <v>40</v>
      </c>
      <c r="B6" s="66">
        <f>VLOOKUP(A6,Data1,3,FALSE)</f>
        <v>176</v>
      </c>
    </row>
    <row r="7" spans="1:2" ht="21" x14ac:dyDescent="0.25">
      <c r="A7" s="66" t="s">
        <v>41</v>
      </c>
      <c r="B7" s="66">
        <f>VLOOKUP(A7,Data1,3,FALSE)</f>
        <v>160</v>
      </c>
    </row>
    <row r="8" spans="1:2" ht="21" x14ac:dyDescent="0.25">
      <c r="A8" s="66" t="s">
        <v>42</v>
      </c>
      <c r="B8" s="66">
        <f>VLOOKUP(A8,Data1,3,FALSE)</f>
        <v>176</v>
      </c>
    </row>
  </sheetData>
  <sheetProtection algorithmName="SHA-512" hashValue="UC/MHxrTolAnszvLmLEmVIyhywoHyCbVN1plSXuFJKa0dAV1CBzjCp3Mt1r8+9fDyeUzONvRjZRRb6jBRHMKqg==" saltValue="J2P7Bm1/8UdZ+YCQ3lHXuw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Work Schedule</vt:lpstr>
      <vt:lpstr>Payment Sheet</vt:lpstr>
      <vt:lpstr>Dashboard</vt:lpstr>
      <vt:lpstr>Performance chart</vt:lpstr>
      <vt:lpstr>Data</vt:lpstr>
      <vt:lpstr>Data1</vt:lpstr>
      <vt:lpstr>Employee</vt:lpstr>
      <vt:lpstr>Employee_Name</vt:lpstr>
      <vt:lpstr>Headers</vt:lpstr>
      <vt:lpstr>TOTAL_HOURS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Ashiru</dc:creator>
  <cp:lastModifiedBy>Ashiru</cp:lastModifiedBy>
  <dcterms:created xsi:type="dcterms:W3CDTF">2023-08-08T19:23:19Z</dcterms:created>
  <dcterms:modified xsi:type="dcterms:W3CDTF">2023-08-08T23:48:15Z</dcterms:modified>
</cp:coreProperties>
</file>