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Y NWADIKE\Documents\"/>
    </mc:Choice>
  </mc:AlternateContent>
  <xr:revisionPtr revIDLastSave="0" documentId="13_ncr:1_{80BA11EB-6010-4989-B835-55CB2BF23431}" xr6:coauthVersionLast="47" xr6:coauthVersionMax="47" xr10:uidLastSave="{00000000-0000-0000-0000-000000000000}"/>
  <bookViews>
    <workbookView xWindow="-110" yWindow="-110" windowWidth="19420" windowHeight="10560" activeTab="3" xr2:uid="{887623A1-331C-46FF-94EB-8EAC105C70E5}"/>
  </bookViews>
  <sheets>
    <sheet name="Original" sheetId="1" r:id="rId1"/>
    <sheet name="Funtions" sheetId="2" r:id="rId2"/>
    <sheet name="Formula" sheetId="3" r:id="rId3"/>
    <sheet name="Sheet1" sheetId="6" r:id="rId4"/>
    <sheet name="Conditionals" sheetId="4" r:id="rId5"/>
    <sheet name="Splitting and J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H2" i="2"/>
  <c r="I5" i="2"/>
  <c r="I4" i="2"/>
  <c r="I3" i="2"/>
  <c r="W30" i="1"/>
  <c r="U30" i="1"/>
  <c r="T30" i="1"/>
  <c r="R30" i="1"/>
  <c r="W29" i="1"/>
  <c r="U29" i="1"/>
  <c r="T29" i="1"/>
  <c r="R29" i="1"/>
  <c r="W28" i="1"/>
  <c r="U28" i="1"/>
  <c r="T28" i="1"/>
  <c r="R28" i="1"/>
  <c r="W27" i="1"/>
  <c r="U27" i="1"/>
  <c r="T27" i="1"/>
  <c r="R27" i="1"/>
  <c r="W26" i="1"/>
  <c r="U26" i="1"/>
  <c r="T26" i="1"/>
  <c r="R26" i="1"/>
  <c r="W25" i="1"/>
  <c r="U25" i="1"/>
  <c r="T25" i="1"/>
  <c r="R25" i="1"/>
  <c r="W24" i="1"/>
  <c r="U24" i="1"/>
  <c r="T24" i="1"/>
  <c r="R24" i="1"/>
  <c r="W23" i="1"/>
  <c r="U23" i="1"/>
  <c r="T23" i="1"/>
  <c r="R23" i="1"/>
  <c r="W22" i="1"/>
  <c r="U22" i="1"/>
  <c r="T22" i="1"/>
  <c r="R22" i="1"/>
  <c r="W21" i="1"/>
  <c r="U21" i="1"/>
  <c r="T21" i="1"/>
  <c r="R21" i="1"/>
  <c r="W20" i="1"/>
  <c r="U20" i="1"/>
  <c r="T20" i="1"/>
  <c r="R20" i="1"/>
  <c r="W19" i="1"/>
  <c r="U19" i="1"/>
  <c r="T19" i="1"/>
  <c r="R19" i="1"/>
  <c r="W18" i="1"/>
  <c r="U18" i="1"/>
  <c r="T18" i="1"/>
  <c r="R18" i="1"/>
  <c r="W17" i="1"/>
  <c r="U17" i="1"/>
  <c r="T17" i="1"/>
  <c r="R17" i="1"/>
  <c r="W16" i="1"/>
  <c r="U16" i="1"/>
  <c r="T16" i="1"/>
  <c r="R16" i="1"/>
  <c r="W15" i="1"/>
  <c r="U15" i="1"/>
  <c r="T15" i="1"/>
  <c r="R15" i="1"/>
  <c r="W14" i="1"/>
  <c r="U14" i="1"/>
  <c r="T14" i="1"/>
  <c r="R14" i="1"/>
  <c r="W13" i="1"/>
  <c r="U13" i="1"/>
  <c r="T13" i="1"/>
  <c r="R13" i="1"/>
  <c r="W12" i="1"/>
  <c r="U12" i="1"/>
  <c r="T12" i="1"/>
  <c r="R12" i="1"/>
  <c r="W11" i="1"/>
  <c r="U11" i="1"/>
  <c r="T11" i="1"/>
  <c r="R11" i="1"/>
  <c r="W10" i="1"/>
  <c r="U10" i="1"/>
  <c r="T10" i="1"/>
  <c r="R10" i="1"/>
  <c r="W9" i="1"/>
  <c r="U9" i="1"/>
  <c r="T9" i="1"/>
  <c r="R9" i="1"/>
  <c r="W8" i="1"/>
  <c r="U8" i="1"/>
  <c r="T8" i="1"/>
  <c r="R8" i="1"/>
  <c r="W7" i="1"/>
  <c r="U7" i="1"/>
  <c r="T7" i="1"/>
  <c r="R7" i="1"/>
  <c r="W6" i="1"/>
  <c r="U6" i="1"/>
  <c r="T6" i="1"/>
  <c r="R6" i="1"/>
  <c r="W5" i="1"/>
  <c r="U5" i="1"/>
  <c r="T5" i="1"/>
  <c r="R5" i="1"/>
  <c r="W4" i="1"/>
  <c r="U4" i="1"/>
  <c r="T4" i="1"/>
  <c r="R4" i="1"/>
  <c r="W3" i="1"/>
  <c r="U3" i="1"/>
  <c r="T3" i="1"/>
  <c r="R3" i="1"/>
  <c r="W2" i="1"/>
  <c r="U2" i="1"/>
  <c r="T2" i="1"/>
  <c r="R2" i="1"/>
</calcChain>
</file>

<file path=xl/sharedStrings.xml><?xml version="1.0" encoding="utf-8"?>
<sst xmlns="http://schemas.openxmlformats.org/spreadsheetml/2006/main" count="498" uniqueCount="143">
  <si>
    <t>Ship Mode</t>
  </si>
  <si>
    <t>Customer Name</t>
  </si>
  <si>
    <t>Segment</t>
  </si>
  <si>
    <t>Country</t>
  </si>
  <si>
    <t>City</t>
  </si>
  <si>
    <t>State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</si>
  <si>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</si>
  <si>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</si>
  <si>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</si>
  <si>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</si>
  <si>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</si>
  <si>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</si>
  <si>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</si>
  <si>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</si>
  <si>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Order Date</t>
  </si>
  <si>
    <t>ODmonth_no</t>
  </si>
  <si>
    <t>Ordermonth</t>
  </si>
  <si>
    <t>OrderDay</t>
  </si>
  <si>
    <t>Oweekday_no</t>
  </si>
  <si>
    <t>Oweekday</t>
  </si>
  <si>
    <t>Orderyear</t>
  </si>
  <si>
    <t>Ship Date</t>
  </si>
  <si>
    <t>ShipMonth_no</t>
  </si>
  <si>
    <t>Shipday</t>
  </si>
  <si>
    <t>Shipyear</t>
  </si>
  <si>
    <t>Second Class</t>
  </si>
  <si>
    <t>Claire Gute</t>
  </si>
  <si>
    <t>Consumer</t>
  </si>
  <si>
    <t>United States</t>
  </si>
  <si>
    <t>Henderson</t>
  </si>
  <si>
    <t>Kentucky</t>
  </si>
  <si>
    <t>South</t>
  </si>
  <si>
    <t>Furniture</t>
  </si>
  <si>
    <t>Accessories</t>
  </si>
  <si>
    <t>Bush Somerset Collection Bookcase</t>
  </si>
  <si>
    <t>11</t>
  </si>
  <si>
    <t>2016</t>
  </si>
  <si>
    <t>Hon Deluxe Fabric Upholstered Stacking Chairs, Rounded Back</t>
  </si>
  <si>
    <t>Darrin Van Huff</t>
  </si>
  <si>
    <t>Corporate</t>
  </si>
  <si>
    <t>Los Angeles</t>
  </si>
  <si>
    <t>California</t>
  </si>
  <si>
    <t>West</t>
  </si>
  <si>
    <t>Office Supplies</t>
  </si>
  <si>
    <t>Self-Adhesive Address Labels for Typewriters by Universal</t>
  </si>
  <si>
    <t>6</t>
  </si>
  <si>
    <t>16</t>
  </si>
  <si>
    <t>Standard Class</t>
  </si>
  <si>
    <t>Sean O'Donnell</t>
  </si>
  <si>
    <t>Fort Lauderdale</t>
  </si>
  <si>
    <t>Florida</t>
  </si>
  <si>
    <t>Appliances</t>
  </si>
  <si>
    <t>Bretford CR4500 Series Slim Rectangular Table</t>
  </si>
  <si>
    <t>10</t>
  </si>
  <si>
    <t>18</t>
  </si>
  <si>
    <t>2015</t>
  </si>
  <si>
    <t>Eldon Fold 'N Roll Cart System</t>
  </si>
  <si>
    <t>Brosina Hoffman</t>
  </si>
  <si>
    <t>Eldon Expressions Wood and Plastic Desk Accessories, Cherry Wood</t>
  </si>
  <si>
    <t>14</t>
  </si>
  <si>
    <t>2014</t>
  </si>
  <si>
    <t>Art</t>
  </si>
  <si>
    <t>Newell 322</t>
  </si>
  <si>
    <t>Technology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</si>
  <si>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</si>
  <si>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</si>
  <si>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</si>
  <si>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</si>
  <si>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Binders</t>
  </si>
  <si>
    <t>Konftel 250 Conference phone - Charcoal black</t>
  </si>
  <si>
    <t>Andrew Allen</t>
  </si>
  <si>
    <t>Concord</t>
  </si>
  <si>
    <t>North Carolina</t>
  </si>
  <si>
    <t>Xerox 1967</t>
  </si>
  <si>
    <t>4</t>
  </si>
  <si>
    <t>20</t>
  </si>
  <si>
    <t>2017</t>
  </si>
  <si>
    <t>Irene Maddox</t>
  </si>
  <si>
    <t>Seattle</t>
  </si>
  <si>
    <t>Washington</t>
  </si>
  <si>
    <t>Fellowes PB200 Plastic Comb Binding Machine</t>
  </si>
  <si>
    <t>12</t>
  </si>
  <si>
    <t>Harold Pawlan</t>
  </si>
  <si>
    <t>Home Office</t>
  </si>
  <si>
    <t>Fort Worth</t>
  </si>
  <si>
    <t>Texas</t>
  </si>
  <si>
    <t>Central</t>
  </si>
  <si>
    <t>Holmes Replacement Filter for HEPA Air Cleaner, Very Large Room, HEPA Filter</t>
  </si>
  <si>
    <t>26</t>
  </si>
  <si>
    <t>Storex DuraTech Recycled Plastic Frosted Binders</t>
  </si>
  <si>
    <t>Pete Kriz</t>
  </si>
  <si>
    <t>Madison</t>
  </si>
  <si>
    <t>Wisconsin</t>
  </si>
  <si>
    <t>Stur-D-Stor Shelving, Vertical 5-Shelf: 72"H x 36"W x 18 1/2"D</t>
  </si>
  <si>
    <t>Alejandro Grove</t>
  </si>
  <si>
    <t>West Jordan</t>
  </si>
  <si>
    <t>Utah</t>
  </si>
  <si>
    <t>Fellowes Super Stor/Drawer</t>
  </si>
  <si>
    <t>5</t>
  </si>
  <si>
    <t>15</t>
  </si>
  <si>
    <t>Zuschuss Donatelli</t>
  </si>
  <si>
    <t>San Francisco</t>
  </si>
  <si>
    <t>Newell 341</t>
  </si>
  <si>
    <t>9</t>
  </si>
  <si>
    <t>1</t>
  </si>
  <si>
    <t>Bookcases</t>
  </si>
  <si>
    <t>Cisco SPA 501G IP Phone</t>
  </si>
  <si>
    <t>Wilson Jones Hanging View Binder, White, 1"</t>
  </si>
  <si>
    <t>Ken Black</t>
  </si>
  <si>
    <t>Fremont</t>
  </si>
  <si>
    <t>Nebraska</t>
  </si>
  <si>
    <t>Newell 318</t>
  </si>
  <si>
    <t>13</t>
  </si>
  <si>
    <t>Chairs</t>
  </si>
  <si>
    <t>Acco Six-Outlet Power Strip, 4' Cord Length</t>
  </si>
  <si>
    <t>Sandra Flanagan</t>
  </si>
  <si>
    <t>Philadelphia</t>
  </si>
  <si>
    <t>Pennsylvania</t>
  </si>
  <si>
    <t>East</t>
  </si>
  <si>
    <t>Global Deluxe Stacking Chair, Gray</t>
  </si>
  <si>
    <t>7</t>
  </si>
  <si>
    <t>Emily Burns</t>
  </si>
  <si>
    <t>Orem</t>
  </si>
  <si>
    <t>30</t>
  </si>
  <si>
    <t>Eric Hoffmann</t>
  </si>
  <si>
    <t>Envelopes</t>
  </si>
  <si>
    <t>Wilson Jones Active Use Binders</t>
  </si>
  <si>
    <t>Imation 8GB Mini TravelDrive USB 2.0 Flash Drive</t>
  </si>
  <si>
    <t>Tracy Blumstein</t>
  </si>
  <si>
    <t>Furnishings</t>
  </si>
  <si>
    <t>Riverside Palais Royal Lawyers Bookcase, Royale Cherry Finish</t>
  </si>
  <si>
    <t>21</t>
  </si>
  <si>
    <t>Avery Recycled Flexi-View Covers for Binding Systems</t>
  </si>
  <si>
    <t>VLOOKUP</t>
  </si>
  <si>
    <t>Column1</t>
  </si>
  <si>
    <t>Column2</t>
  </si>
  <si>
    <t>Column3</t>
  </si>
  <si>
    <t>Column4</t>
  </si>
  <si>
    <t>Column5</t>
  </si>
  <si>
    <t>Jonathan Gracie</t>
  </si>
  <si>
    <t>Student</t>
  </si>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</sst>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0" xfId="1" applyFont="1"/>
    <xf numFmtId="14" fontId="3" fillId="0" borderId="0" xfId="1" applyNumberFormat="1" applyFont="1"/>
    <xf numFmtId="1" fontId="3" fillId="0" borderId="0" xfId="1" applyNumberFormat="1" applyFont="1"/>
    <xf numFmtId="2" fontId="3" fillId="0" borderId="0" xfId="1" applyNumberFormat="1" applyFont="1"/>
    <xf numFmtId="49" fontId="3" fillId="0" borderId="0" xfId="1" applyNumberFormat="1" applyFont="1"/>
    <xf numFmtId="0" fontId="2" fillId="0" borderId="0" xfId="1"/>
    <xf numFmtId="14" fontId="2" fillId="0" borderId="0" xfId="1" applyNumberFormat="1"/>
    <xf numFmtId="1" fontId="2" fillId="0" borderId="0" xfId="1" applyNumberFormat="1"/>
    <xf numFmtId="2" fontId="2" fillId="0" borderId="0" xfId="1" applyNumberFormat="1"/>
    <xf numFmtId="49" fontId="2" fillId="0" borderId="0" xfId="1" applyNumberFormat="1"/>
    <xf numFmtId="49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0" fillId="0" borderId="0" xfId="0"/>
    <xf numFmtId="0" fontId="2" fillId="0" borderId="0" xfId="1" applyFill="1"/>
    <xf numFmtId="0" fontId="3" fillId="0" borderId="0" xfId="1" applyFont="1" applyFill="1"/>
    <xf numFmtId="3" fontId="2" fillId="0" borderId="0" xfId="1" applyNumberFormat="1" applyFill="1"/>
  </cellXfs>
  <cellStyles count="2">
    <cellStyle name="Normal" xfId="0" builtinId="0"/>
    <cellStyle name="Normal 2" xfId="1" xr:uid="{31C35DA2-A739-4AFA-B667-8C5AEC80CFF5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1" defaultTableStyle="TableStyleMedium2" defaultPivotStyle="PivotStyleLight16">
    <tableStyle name="Table Style 1" pivot="0" count="0" xr9:uid="{75EE2AB3-9697-48A1-A108-1D5CBD3955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onditionals!A1"/><Relationship Id="rId2" Type="http://schemas.openxmlformats.org/officeDocument/2006/relationships/hyperlink" Target="#Formula!A1"/><Relationship Id="rId1" Type="http://schemas.openxmlformats.org/officeDocument/2006/relationships/hyperlink" Target="#Funtions!A1"/><Relationship Id="rId4" Type="http://schemas.openxmlformats.org/officeDocument/2006/relationships/hyperlink" Target="#'Splitting and J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ditionals!A1"/><Relationship Id="rId2" Type="http://schemas.openxmlformats.org/officeDocument/2006/relationships/hyperlink" Target="#Formula!A1"/><Relationship Id="rId1" Type="http://schemas.openxmlformats.org/officeDocument/2006/relationships/hyperlink" Target="#Funtions!A1"/><Relationship Id="rId5" Type="http://schemas.openxmlformats.org/officeDocument/2006/relationships/hyperlink" Target="#Original!A1"/><Relationship Id="rId4" Type="http://schemas.openxmlformats.org/officeDocument/2006/relationships/hyperlink" Target="#'Splitting and J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ditionals!A1"/><Relationship Id="rId2" Type="http://schemas.openxmlformats.org/officeDocument/2006/relationships/hyperlink" Target="#Formula!A1"/><Relationship Id="rId1" Type="http://schemas.openxmlformats.org/officeDocument/2006/relationships/hyperlink" Target="#Funtions!A1"/><Relationship Id="rId5" Type="http://schemas.openxmlformats.org/officeDocument/2006/relationships/hyperlink" Target="#Original!A1"/><Relationship Id="rId4" Type="http://schemas.openxmlformats.org/officeDocument/2006/relationships/hyperlink" Target="#'Splitting and J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ditionals!A1"/><Relationship Id="rId2" Type="http://schemas.openxmlformats.org/officeDocument/2006/relationships/hyperlink" Target="#Formula!A1"/><Relationship Id="rId1" Type="http://schemas.openxmlformats.org/officeDocument/2006/relationships/hyperlink" Target="#Funtions!A1"/><Relationship Id="rId5" Type="http://schemas.openxmlformats.org/officeDocument/2006/relationships/hyperlink" Target="#Original!A1"/><Relationship Id="rId4" Type="http://schemas.openxmlformats.org/officeDocument/2006/relationships/hyperlink" Target="#'Splitting and J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Conditionals!A1"/><Relationship Id="rId2" Type="http://schemas.openxmlformats.org/officeDocument/2006/relationships/hyperlink" Target="#Formula!A1"/><Relationship Id="rId1" Type="http://schemas.openxmlformats.org/officeDocument/2006/relationships/hyperlink" Target="#Funtions!A1"/><Relationship Id="rId5" Type="http://schemas.openxmlformats.org/officeDocument/2006/relationships/hyperlink" Target="#Original!A1"/><Relationship Id="rId4" Type="http://schemas.openxmlformats.org/officeDocument/2006/relationships/hyperlink" Target="#'Splitting and J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25400</xdr:rowOff>
    </xdr:from>
    <xdr:to>
      <xdr:col>1</xdr:col>
      <xdr:colOff>527050</xdr:colOff>
      <xdr:row>21</xdr:row>
      <xdr:rowOff>31750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C745B5E-9056-3ACE-D5E3-8C25FDEEB742}"/>
            </a:ext>
          </a:extLst>
        </xdr:cNvPr>
        <xdr:cNvSpPr/>
      </xdr:nvSpPr>
      <xdr:spPr>
        <a:xfrm>
          <a:off x="12700" y="25400"/>
          <a:ext cx="1123950" cy="414020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Navigation</a:t>
          </a: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NG" sz="1100">
            <a:effectLst/>
          </a:endParaRPr>
        </a:p>
      </xdr:txBody>
    </xdr:sp>
    <xdr:clientData/>
  </xdr:twoCellAnchor>
  <xdr:twoCellAnchor>
    <xdr:from>
      <xdr:col>0</xdr:col>
      <xdr:colOff>25400</xdr:colOff>
      <xdr:row>7</xdr:row>
      <xdr:rowOff>158750</xdr:rowOff>
    </xdr:from>
    <xdr:to>
      <xdr:col>1</xdr:col>
      <xdr:colOff>361950</xdr:colOff>
      <xdr:row>8</xdr:row>
      <xdr:rowOff>177800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BAD36A-DC31-0DF9-26DF-B94DA7D73A77}"/>
            </a:ext>
          </a:extLst>
        </xdr:cNvPr>
        <xdr:cNvSpPr txBox="1"/>
      </xdr:nvSpPr>
      <xdr:spPr>
        <a:xfrm>
          <a:off x="25400" y="15367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Functions</a:t>
          </a:r>
        </a:p>
        <a:p>
          <a:endParaRPr lang="en-NG" sz="1100"/>
        </a:p>
      </xdr:txBody>
    </xdr:sp>
    <xdr:clientData/>
  </xdr:twoCellAnchor>
  <xdr:twoCellAnchor>
    <xdr:from>
      <xdr:col>0</xdr:col>
      <xdr:colOff>31750</xdr:colOff>
      <xdr:row>9</xdr:row>
      <xdr:rowOff>6350</xdr:rowOff>
    </xdr:from>
    <xdr:to>
      <xdr:col>1</xdr:col>
      <xdr:colOff>368300</xdr:colOff>
      <xdr:row>10</xdr:row>
      <xdr:rowOff>25400</xdr:rowOff>
    </xdr:to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FB66B3-8EC7-735F-0F41-E189DB0EF37E}"/>
            </a:ext>
          </a:extLst>
        </xdr:cNvPr>
        <xdr:cNvSpPr txBox="1"/>
      </xdr:nvSpPr>
      <xdr:spPr>
        <a:xfrm>
          <a:off x="31750" y="17780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Formula</a:t>
          </a:r>
        </a:p>
        <a:p>
          <a:endParaRPr lang="en-NG" sz="1100"/>
        </a:p>
      </xdr:txBody>
    </xdr:sp>
    <xdr:clientData/>
  </xdr:twoCellAnchor>
  <xdr:twoCellAnchor>
    <xdr:from>
      <xdr:col>0</xdr:col>
      <xdr:colOff>25400</xdr:colOff>
      <xdr:row>10</xdr:row>
      <xdr:rowOff>44450</xdr:rowOff>
    </xdr:from>
    <xdr:to>
      <xdr:col>1</xdr:col>
      <xdr:colOff>361950</xdr:colOff>
      <xdr:row>11</xdr:row>
      <xdr:rowOff>63500</xdr:rowOff>
    </xdr:to>
    <xdr:sp macro="" textlink="">
      <xdr:nvSpPr>
        <xdr:cNvPr id="8" name="TextBox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83A936-930D-41C7-B824-D135DD231116}"/>
            </a:ext>
          </a:extLst>
        </xdr:cNvPr>
        <xdr:cNvSpPr txBox="1"/>
      </xdr:nvSpPr>
      <xdr:spPr>
        <a:xfrm>
          <a:off x="25400" y="201295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Conditionals</a:t>
          </a:r>
        </a:p>
        <a:p>
          <a:endParaRPr lang="en-NG" sz="1100"/>
        </a:p>
      </xdr:txBody>
    </xdr:sp>
    <xdr:clientData/>
  </xdr:twoCellAnchor>
  <xdr:twoCellAnchor>
    <xdr:from>
      <xdr:col>0</xdr:col>
      <xdr:colOff>19050</xdr:colOff>
      <xdr:row>11</xdr:row>
      <xdr:rowOff>107950</xdr:rowOff>
    </xdr:from>
    <xdr:to>
      <xdr:col>1</xdr:col>
      <xdr:colOff>438150</xdr:colOff>
      <xdr:row>12</xdr:row>
      <xdr:rowOff>107950</xdr:rowOff>
    </xdr:to>
    <xdr:sp macro="" textlink="">
      <xdr:nvSpPr>
        <xdr:cNvPr id="9" name="TextBox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0942C6-5A90-4BC2-B9FC-4C74080DE7D2}"/>
            </a:ext>
          </a:extLst>
        </xdr:cNvPr>
        <xdr:cNvSpPr txBox="1"/>
      </xdr:nvSpPr>
      <xdr:spPr>
        <a:xfrm>
          <a:off x="19050" y="2273300"/>
          <a:ext cx="1028700" cy="19685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Splitting and</a:t>
          </a:r>
          <a:r>
            <a:rPr lang="en-US" sz="1100" baseline="0">
              <a:solidFill>
                <a:schemeClr val="bg1"/>
              </a:solidFill>
            </a:rPr>
            <a:t> J</a:t>
          </a:r>
        </a:p>
        <a:p>
          <a:endParaRPr lang="en-US" sz="1100">
            <a:solidFill>
              <a:schemeClr val="bg1"/>
            </a:solidFill>
          </a:endParaRPr>
        </a:p>
        <a:p>
          <a:endParaRPr lang="en-NG" sz="1100"/>
        </a:p>
      </xdr:txBody>
    </xdr:sp>
    <xdr:clientData/>
  </xdr:twoCellAnchor>
  <xdr:oneCellAnchor>
    <xdr:from>
      <xdr:col>0</xdr:col>
      <xdr:colOff>31750</xdr:colOff>
      <xdr:row>6</xdr:row>
      <xdr:rowOff>107950</xdr:rowOff>
    </xdr:from>
    <xdr:ext cx="768350" cy="2222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582D72F-DE95-11B6-A782-46B9B7EF932E}"/>
            </a:ext>
          </a:extLst>
        </xdr:cNvPr>
        <xdr:cNvSpPr txBox="1"/>
      </xdr:nvSpPr>
      <xdr:spPr>
        <a:xfrm>
          <a:off x="31750" y="1289050"/>
          <a:ext cx="768350" cy="222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bg1"/>
              </a:solidFill>
            </a:rPr>
            <a:t>Home</a:t>
          </a:r>
          <a:endParaRPr lang="en-NG" sz="11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514350</xdr:colOff>
      <xdr:row>22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336B776-2ACE-4FE4-8748-17C206161CA1}"/>
            </a:ext>
          </a:extLst>
        </xdr:cNvPr>
        <xdr:cNvSpPr/>
      </xdr:nvSpPr>
      <xdr:spPr>
        <a:xfrm>
          <a:off x="0" y="0"/>
          <a:ext cx="1123950" cy="414020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Navigation</a:t>
          </a: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NG" sz="1100">
            <a:effectLst/>
          </a:endParaRPr>
        </a:p>
      </xdr:txBody>
    </xdr:sp>
    <xdr:clientData/>
  </xdr:twoCellAnchor>
  <xdr:twoCellAnchor>
    <xdr:from>
      <xdr:col>0</xdr:col>
      <xdr:colOff>12700</xdr:colOff>
      <xdr:row>8</xdr:row>
      <xdr:rowOff>38100</xdr:rowOff>
    </xdr:from>
    <xdr:to>
      <xdr:col>1</xdr:col>
      <xdr:colOff>349250</xdr:colOff>
      <xdr:row>9</xdr:row>
      <xdr:rowOff>69850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39D15E-6122-4EC3-A8D4-784350E0EFBE}"/>
            </a:ext>
          </a:extLst>
        </xdr:cNvPr>
        <xdr:cNvSpPr txBox="1"/>
      </xdr:nvSpPr>
      <xdr:spPr>
        <a:xfrm>
          <a:off x="12700" y="15113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Functions</a:t>
          </a:r>
        </a:p>
        <a:p>
          <a:endParaRPr lang="en-NG" sz="1100"/>
        </a:p>
      </xdr:txBody>
    </xdr:sp>
    <xdr:clientData/>
  </xdr:twoCellAnchor>
  <xdr:twoCellAnchor>
    <xdr:from>
      <xdr:col>0</xdr:col>
      <xdr:colOff>19050</xdr:colOff>
      <xdr:row>9</xdr:row>
      <xdr:rowOff>95250</xdr:rowOff>
    </xdr:from>
    <xdr:to>
      <xdr:col>1</xdr:col>
      <xdr:colOff>355600</xdr:colOff>
      <xdr:row>10</xdr:row>
      <xdr:rowOff>127000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25CD15-D631-4F92-AE6E-BFE653FBC638}"/>
            </a:ext>
          </a:extLst>
        </xdr:cNvPr>
        <xdr:cNvSpPr txBox="1"/>
      </xdr:nvSpPr>
      <xdr:spPr>
        <a:xfrm>
          <a:off x="19050" y="17526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Formula</a:t>
          </a:r>
        </a:p>
        <a:p>
          <a:endParaRPr lang="en-NG" sz="1100"/>
        </a:p>
      </xdr:txBody>
    </xdr:sp>
    <xdr:clientData/>
  </xdr:twoCellAnchor>
  <xdr:twoCellAnchor>
    <xdr:from>
      <xdr:col>0</xdr:col>
      <xdr:colOff>12700</xdr:colOff>
      <xdr:row>10</xdr:row>
      <xdr:rowOff>146050</xdr:rowOff>
    </xdr:from>
    <xdr:to>
      <xdr:col>1</xdr:col>
      <xdr:colOff>349250</xdr:colOff>
      <xdr:row>11</xdr:row>
      <xdr:rowOff>177800</xdr:rowOff>
    </xdr:to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65D185-6D8E-4920-847A-612DA83E1B9D}"/>
            </a:ext>
          </a:extLst>
        </xdr:cNvPr>
        <xdr:cNvSpPr txBox="1"/>
      </xdr:nvSpPr>
      <xdr:spPr>
        <a:xfrm>
          <a:off x="12700" y="198755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Conditionals</a:t>
          </a:r>
        </a:p>
        <a:p>
          <a:endParaRPr lang="en-NG" sz="1100"/>
        </a:p>
      </xdr:txBody>
    </xdr:sp>
    <xdr:clientData/>
  </xdr:twoCellAnchor>
  <xdr:twoCellAnchor>
    <xdr:from>
      <xdr:col>0</xdr:col>
      <xdr:colOff>6350</xdr:colOff>
      <xdr:row>12</xdr:row>
      <xdr:rowOff>38100</xdr:rowOff>
    </xdr:from>
    <xdr:to>
      <xdr:col>1</xdr:col>
      <xdr:colOff>425450</xdr:colOff>
      <xdr:row>13</xdr:row>
      <xdr:rowOff>50800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C74771-1546-454A-AF98-58AD9B4E1A30}"/>
            </a:ext>
          </a:extLst>
        </xdr:cNvPr>
        <xdr:cNvSpPr txBox="1"/>
      </xdr:nvSpPr>
      <xdr:spPr>
        <a:xfrm>
          <a:off x="6350" y="2247900"/>
          <a:ext cx="1028700" cy="19685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Splitting and</a:t>
          </a:r>
          <a:r>
            <a:rPr lang="en-US" sz="1100" baseline="0">
              <a:solidFill>
                <a:schemeClr val="bg1"/>
              </a:solidFill>
            </a:rPr>
            <a:t> J</a:t>
          </a:r>
        </a:p>
        <a:p>
          <a:endParaRPr lang="en-US" sz="1100">
            <a:solidFill>
              <a:schemeClr val="bg1"/>
            </a:solidFill>
          </a:endParaRPr>
        </a:p>
        <a:p>
          <a:endParaRPr lang="en-NG" sz="1100"/>
        </a:p>
      </xdr:txBody>
    </xdr:sp>
    <xdr:clientData/>
  </xdr:twoCellAnchor>
  <xdr:oneCellAnchor>
    <xdr:from>
      <xdr:col>0</xdr:col>
      <xdr:colOff>19050</xdr:colOff>
      <xdr:row>6</xdr:row>
      <xdr:rowOff>158750</xdr:rowOff>
    </xdr:from>
    <xdr:ext cx="768350" cy="222250"/>
    <xdr:sp macro="" textlink="">
      <xdr:nvSpPr>
        <xdr:cNvPr id="7" name="TextBox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8E83CA-B09A-479B-B604-30BBA668E5BD}"/>
            </a:ext>
          </a:extLst>
        </xdr:cNvPr>
        <xdr:cNvSpPr txBox="1"/>
      </xdr:nvSpPr>
      <xdr:spPr>
        <a:xfrm>
          <a:off x="19050" y="1263650"/>
          <a:ext cx="768350" cy="222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bg1"/>
              </a:solidFill>
            </a:rPr>
            <a:t>Home</a:t>
          </a:r>
          <a:endParaRPr lang="en-NG" sz="1100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514350</xdr:colOff>
      <xdr:row>22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6BE1B6-2648-441E-8B5E-35E5AA0D61A9}"/>
            </a:ext>
          </a:extLst>
        </xdr:cNvPr>
        <xdr:cNvSpPr/>
      </xdr:nvSpPr>
      <xdr:spPr>
        <a:xfrm>
          <a:off x="0" y="0"/>
          <a:ext cx="1123950" cy="414020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Navigation</a:t>
          </a: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NG" sz="1100">
            <a:effectLst/>
          </a:endParaRPr>
        </a:p>
      </xdr:txBody>
    </xdr:sp>
    <xdr:clientData/>
  </xdr:twoCellAnchor>
  <xdr:twoCellAnchor>
    <xdr:from>
      <xdr:col>0</xdr:col>
      <xdr:colOff>12700</xdr:colOff>
      <xdr:row>8</xdr:row>
      <xdr:rowOff>38100</xdr:rowOff>
    </xdr:from>
    <xdr:to>
      <xdr:col>1</xdr:col>
      <xdr:colOff>349250</xdr:colOff>
      <xdr:row>9</xdr:row>
      <xdr:rowOff>69850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A2C91-8E93-4308-AD60-E38BC3AE9469}"/>
            </a:ext>
          </a:extLst>
        </xdr:cNvPr>
        <xdr:cNvSpPr txBox="1"/>
      </xdr:nvSpPr>
      <xdr:spPr>
        <a:xfrm>
          <a:off x="12700" y="15113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Functions</a:t>
          </a:r>
        </a:p>
        <a:p>
          <a:endParaRPr lang="en-NG" sz="1100"/>
        </a:p>
      </xdr:txBody>
    </xdr:sp>
    <xdr:clientData/>
  </xdr:twoCellAnchor>
  <xdr:twoCellAnchor>
    <xdr:from>
      <xdr:col>0</xdr:col>
      <xdr:colOff>19050</xdr:colOff>
      <xdr:row>9</xdr:row>
      <xdr:rowOff>95250</xdr:rowOff>
    </xdr:from>
    <xdr:to>
      <xdr:col>1</xdr:col>
      <xdr:colOff>355600</xdr:colOff>
      <xdr:row>10</xdr:row>
      <xdr:rowOff>127000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6029EF-BA3E-41FC-A2CA-BFF403AED410}"/>
            </a:ext>
          </a:extLst>
        </xdr:cNvPr>
        <xdr:cNvSpPr txBox="1"/>
      </xdr:nvSpPr>
      <xdr:spPr>
        <a:xfrm>
          <a:off x="19050" y="17526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Formula</a:t>
          </a:r>
        </a:p>
        <a:p>
          <a:endParaRPr lang="en-NG" sz="1100"/>
        </a:p>
      </xdr:txBody>
    </xdr:sp>
    <xdr:clientData/>
  </xdr:twoCellAnchor>
  <xdr:twoCellAnchor>
    <xdr:from>
      <xdr:col>0</xdr:col>
      <xdr:colOff>12700</xdr:colOff>
      <xdr:row>10</xdr:row>
      <xdr:rowOff>146050</xdr:rowOff>
    </xdr:from>
    <xdr:to>
      <xdr:col>1</xdr:col>
      <xdr:colOff>349250</xdr:colOff>
      <xdr:row>11</xdr:row>
      <xdr:rowOff>177800</xdr:rowOff>
    </xdr:to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F5753F-40CD-4353-92BB-9AB0E971ACC9}"/>
            </a:ext>
          </a:extLst>
        </xdr:cNvPr>
        <xdr:cNvSpPr txBox="1"/>
      </xdr:nvSpPr>
      <xdr:spPr>
        <a:xfrm>
          <a:off x="12700" y="198755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Conditionals</a:t>
          </a:r>
        </a:p>
        <a:p>
          <a:endParaRPr lang="en-NG" sz="1100"/>
        </a:p>
      </xdr:txBody>
    </xdr:sp>
    <xdr:clientData/>
  </xdr:twoCellAnchor>
  <xdr:twoCellAnchor>
    <xdr:from>
      <xdr:col>0</xdr:col>
      <xdr:colOff>6350</xdr:colOff>
      <xdr:row>12</xdr:row>
      <xdr:rowOff>38100</xdr:rowOff>
    </xdr:from>
    <xdr:to>
      <xdr:col>1</xdr:col>
      <xdr:colOff>425450</xdr:colOff>
      <xdr:row>13</xdr:row>
      <xdr:rowOff>50800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04B6C1-0139-4DFD-93B2-8AE261381581}"/>
            </a:ext>
          </a:extLst>
        </xdr:cNvPr>
        <xdr:cNvSpPr txBox="1"/>
      </xdr:nvSpPr>
      <xdr:spPr>
        <a:xfrm>
          <a:off x="6350" y="2247900"/>
          <a:ext cx="1028700" cy="19685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Splitting and</a:t>
          </a:r>
          <a:r>
            <a:rPr lang="en-US" sz="1100" baseline="0">
              <a:solidFill>
                <a:schemeClr val="bg1"/>
              </a:solidFill>
            </a:rPr>
            <a:t> J</a:t>
          </a:r>
        </a:p>
        <a:p>
          <a:endParaRPr lang="en-US" sz="1100">
            <a:solidFill>
              <a:schemeClr val="bg1"/>
            </a:solidFill>
          </a:endParaRPr>
        </a:p>
        <a:p>
          <a:endParaRPr lang="en-NG" sz="1100"/>
        </a:p>
      </xdr:txBody>
    </xdr:sp>
    <xdr:clientData/>
  </xdr:twoCellAnchor>
  <xdr:oneCellAnchor>
    <xdr:from>
      <xdr:col>0</xdr:col>
      <xdr:colOff>19050</xdr:colOff>
      <xdr:row>6</xdr:row>
      <xdr:rowOff>158750</xdr:rowOff>
    </xdr:from>
    <xdr:ext cx="768350" cy="222250"/>
    <xdr:sp macro="" textlink="">
      <xdr:nvSpPr>
        <xdr:cNvPr id="7" name="TextBox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10882E-0D01-4F4C-A756-572668866243}"/>
            </a:ext>
          </a:extLst>
        </xdr:cNvPr>
        <xdr:cNvSpPr txBox="1"/>
      </xdr:nvSpPr>
      <xdr:spPr>
        <a:xfrm>
          <a:off x="19050" y="1263650"/>
          <a:ext cx="768350" cy="222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bg1"/>
              </a:solidFill>
            </a:rPr>
            <a:t>Home</a:t>
          </a:r>
          <a:endParaRPr lang="en-NG" sz="11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514350</xdr:colOff>
      <xdr:row>22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AE5BA1-C7E2-40B0-BC95-AD5FC5456AB1}"/>
            </a:ext>
          </a:extLst>
        </xdr:cNvPr>
        <xdr:cNvSpPr/>
      </xdr:nvSpPr>
      <xdr:spPr>
        <a:xfrm>
          <a:off x="0" y="0"/>
          <a:ext cx="1123950" cy="414020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Navigation</a:t>
          </a: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NG" sz="1100">
            <a:effectLst/>
          </a:endParaRPr>
        </a:p>
      </xdr:txBody>
    </xdr:sp>
    <xdr:clientData/>
  </xdr:twoCellAnchor>
  <xdr:twoCellAnchor>
    <xdr:from>
      <xdr:col>0</xdr:col>
      <xdr:colOff>12700</xdr:colOff>
      <xdr:row>8</xdr:row>
      <xdr:rowOff>38100</xdr:rowOff>
    </xdr:from>
    <xdr:to>
      <xdr:col>1</xdr:col>
      <xdr:colOff>349250</xdr:colOff>
      <xdr:row>9</xdr:row>
      <xdr:rowOff>69850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51EB1-4AC8-434D-87C6-F37900E12021}"/>
            </a:ext>
          </a:extLst>
        </xdr:cNvPr>
        <xdr:cNvSpPr txBox="1"/>
      </xdr:nvSpPr>
      <xdr:spPr>
        <a:xfrm>
          <a:off x="12700" y="15113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Functions</a:t>
          </a:r>
        </a:p>
        <a:p>
          <a:endParaRPr lang="en-NG" sz="1100"/>
        </a:p>
      </xdr:txBody>
    </xdr:sp>
    <xdr:clientData/>
  </xdr:twoCellAnchor>
  <xdr:twoCellAnchor>
    <xdr:from>
      <xdr:col>0</xdr:col>
      <xdr:colOff>19050</xdr:colOff>
      <xdr:row>9</xdr:row>
      <xdr:rowOff>95250</xdr:rowOff>
    </xdr:from>
    <xdr:to>
      <xdr:col>1</xdr:col>
      <xdr:colOff>355600</xdr:colOff>
      <xdr:row>10</xdr:row>
      <xdr:rowOff>127000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159BED-6066-41E5-9FB1-D3D6FB8A4BBE}"/>
            </a:ext>
          </a:extLst>
        </xdr:cNvPr>
        <xdr:cNvSpPr txBox="1"/>
      </xdr:nvSpPr>
      <xdr:spPr>
        <a:xfrm>
          <a:off x="19050" y="17526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Formula</a:t>
          </a:r>
        </a:p>
        <a:p>
          <a:endParaRPr lang="en-NG" sz="1100"/>
        </a:p>
      </xdr:txBody>
    </xdr:sp>
    <xdr:clientData/>
  </xdr:twoCellAnchor>
  <xdr:twoCellAnchor>
    <xdr:from>
      <xdr:col>0</xdr:col>
      <xdr:colOff>12700</xdr:colOff>
      <xdr:row>10</xdr:row>
      <xdr:rowOff>146050</xdr:rowOff>
    </xdr:from>
    <xdr:to>
      <xdr:col>1</xdr:col>
      <xdr:colOff>349250</xdr:colOff>
      <xdr:row>11</xdr:row>
      <xdr:rowOff>177800</xdr:rowOff>
    </xdr:to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53FAC0-5E58-4B42-B626-9320AED5AE87}"/>
            </a:ext>
          </a:extLst>
        </xdr:cNvPr>
        <xdr:cNvSpPr txBox="1"/>
      </xdr:nvSpPr>
      <xdr:spPr>
        <a:xfrm>
          <a:off x="12700" y="198755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Conditionals</a:t>
          </a:r>
        </a:p>
        <a:p>
          <a:endParaRPr lang="en-NG" sz="1100"/>
        </a:p>
      </xdr:txBody>
    </xdr:sp>
    <xdr:clientData/>
  </xdr:twoCellAnchor>
  <xdr:twoCellAnchor>
    <xdr:from>
      <xdr:col>0</xdr:col>
      <xdr:colOff>6350</xdr:colOff>
      <xdr:row>12</xdr:row>
      <xdr:rowOff>38100</xdr:rowOff>
    </xdr:from>
    <xdr:to>
      <xdr:col>1</xdr:col>
      <xdr:colOff>425450</xdr:colOff>
      <xdr:row>13</xdr:row>
      <xdr:rowOff>50800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956360-D0E1-4AB1-9A9F-1F2A76F533F7}"/>
            </a:ext>
          </a:extLst>
        </xdr:cNvPr>
        <xdr:cNvSpPr txBox="1"/>
      </xdr:nvSpPr>
      <xdr:spPr>
        <a:xfrm>
          <a:off x="6350" y="2247900"/>
          <a:ext cx="1028700" cy="19685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Splitting and</a:t>
          </a:r>
          <a:r>
            <a:rPr lang="en-US" sz="1100" baseline="0">
              <a:solidFill>
                <a:schemeClr val="bg1"/>
              </a:solidFill>
            </a:rPr>
            <a:t> J</a:t>
          </a:r>
        </a:p>
        <a:p>
          <a:endParaRPr lang="en-US" sz="1100">
            <a:solidFill>
              <a:schemeClr val="bg1"/>
            </a:solidFill>
          </a:endParaRPr>
        </a:p>
        <a:p>
          <a:endParaRPr lang="en-NG" sz="1100"/>
        </a:p>
      </xdr:txBody>
    </xdr:sp>
    <xdr:clientData/>
  </xdr:twoCellAnchor>
  <xdr:oneCellAnchor>
    <xdr:from>
      <xdr:col>0</xdr:col>
      <xdr:colOff>19050</xdr:colOff>
      <xdr:row>6</xdr:row>
      <xdr:rowOff>158750</xdr:rowOff>
    </xdr:from>
    <xdr:ext cx="768350" cy="222250"/>
    <xdr:sp macro="" textlink="">
      <xdr:nvSpPr>
        <xdr:cNvPr id="7" name="TextBox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05C709-CEEF-4099-833B-6F9889DE83AF}"/>
            </a:ext>
          </a:extLst>
        </xdr:cNvPr>
        <xdr:cNvSpPr txBox="1"/>
      </xdr:nvSpPr>
      <xdr:spPr>
        <a:xfrm>
          <a:off x="19050" y="1263650"/>
          <a:ext cx="768350" cy="222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bg1"/>
              </a:solidFill>
            </a:rPr>
            <a:t>Home</a:t>
          </a:r>
          <a:endParaRPr lang="en-NG" sz="1100">
            <a:solidFill>
              <a:schemeClr val="bg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514350</xdr:colOff>
      <xdr:row>22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AD3683-17AD-43F9-BA3B-CB5D36506978}"/>
            </a:ext>
          </a:extLst>
        </xdr:cNvPr>
        <xdr:cNvSpPr/>
      </xdr:nvSpPr>
      <xdr:spPr>
        <a:xfrm>
          <a:off x="0" y="0"/>
          <a:ext cx="1123950" cy="414020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Navigation</a:t>
          </a: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US" sz="1100">
            <a:effectLst/>
          </a:endParaRPr>
        </a:p>
        <a:p>
          <a:pPr algn="l"/>
          <a:endParaRPr lang="en-NG" sz="1100">
            <a:effectLst/>
          </a:endParaRPr>
        </a:p>
      </xdr:txBody>
    </xdr:sp>
    <xdr:clientData/>
  </xdr:twoCellAnchor>
  <xdr:twoCellAnchor>
    <xdr:from>
      <xdr:col>0</xdr:col>
      <xdr:colOff>12700</xdr:colOff>
      <xdr:row>8</xdr:row>
      <xdr:rowOff>38100</xdr:rowOff>
    </xdr:from>
    <xdr:to>
      <xdr:col>1</xdr:col>
      <xdr:colOff>349250</xdr:colOff>
      <xdr:row>9</xdr:row>
      <xdr:rowOff>69850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C1A671-E2C8-4BA3-87BA-154C099F41C2}"/>
            </a:ext>
          </a:extLst>
        </xdr:cNvPr>
        <xdr:cNvSpPr txBox="1"/>
      </xdr:nvSpPr>
      <xdr:spPr>
        <a:xfrm>
          <a:off x="12700" y="15113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Functions</a:t>
          </a:r>
        </a:p>
        <a:p>
          <a:endParaRPr lang="en-NG" sz="1100"/>
        </a:p>
      </xdr:txBody>
    </xdr:sp>
    <xdr:clientData/>
  </xdr:twoCellAnchor>
  <xdr:twoCellAnchor>
    <xdr:from>
      <xdr:col>0</xdr:col>
      <xdr:colOff>19050</xdr:colOff>
      <xdr:row>9</xdr:row>
      <xdr:rowOff>95250</xdr:rowOff>
    </xdr:from>
    <xdr:to>
      <xdr:col>1</xdr:col>
      <xdr:colOff>355600</xdr:colOff>
      <xdr:row>10</xdr:row>
      <xdr:rowOff>127000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5EBB5B-74C3-4F88-9879-9173D3FEF332}"/>
            </a:ext>
          </a:extLst>
        </xdr:cNvPr>
        <xdr:cNvSpPr txBox="1"/>
      </xdr:nvSpPr>
      <xdr:spPr>
        <a:xfrm>
          <a:off x="19050" y="175260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Formula</a:t>
          </a:r>
        </a:p>
        <a:p>
          <a:endParaRPr lang="en-NG" sz="1100"/>
        </a:p>
      </xdr:txBody>
    </xdr:sp>
    <xdr:clientData/>
  </xdr:twoCellAnchor>
  <xdr:twoCellAnchor>
    <xdr:from>
      <xdr:col>0</xdr:col>
      <xdr:colOff>12700</xdr:colOff>
      <xdr:row>10</xdr:row>
      <xdr:rowOff>146050</xdr:rowOff>
    </xdr:from>
    <xdr:to>
      <xdr:col>1</xdr:col>
      <xdr:colOff>349250</xdr:colOff>
      <xdr:row>11</xdr:row>
      <xdr:rowOff>177800</xdr:rowOff>
    </xdr:to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604F52-A19B-4E3C-96AC-D1A983492168}"/>
            </a:ext>
          </a:extLst>
        </xdr:cNvPr>
        <xdr:cNvSpPr txBox="1"/>
      </xdr:nvSpPr>
      <xdr:spPr>
        <a:xfrm>
          <a:off x="12700" y="1987550"/>
          <a:ext cx="946150" cy="2159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Conditionals</a:t>
          </a:r>
        </a:p>
        <a:p>
          <a:endParaRPr lang="en-NG" sz="1100"/>
        </a:p>
      </xdr:txBody>
    </xdr:sp>
    <xdr:clientData/>
  </xdr:twoCellAnchor>
  <xdr:twoCellAnchor>
    <xdr:from>
      <xdr:col>0</xdr:col>
      <xdr:colOff>6350</xdr:colOff>
      <xdr:row>12</xdr:row>
      <xdr:rowOff>38100</xdr:rowOff>
    </xdr:from>
    <xdr:to>
      <xdr:col>1</xdr:col>
      <xdr:colOff>425450</xdr:colOff>
      <xdr:row>13</xdr:row>
      <xdr:rowOff>50800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A3FE4A-E23E-4186-A6FD-D9A32E27F153}"/>
            </a:ext>
          </a:extLst>
        </xdr:cNvPr>
        <xdr:cNvSpPr txBox="1"/>
      </xdr:nvSpPr>
      <xdr:spPr>
        <a:xfrm>
          <a:off x="6350" y="2247900"/>
          <a:ext cx="1028700" cy="19685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Splitting and</a:t>
          </a:r>
          <a:r>
            <a:rPr lang="en-US" sz="1100" baseline="0">
              <a:solidFill>
                <a:schemeClr val="bg1"/>
              </a:solidFill>
            </a:rPr>
            <a:t> J</a:t>
          </a:r>
        </a:p>
        <a:p>
          <a:endParaRPr lang="en-US" sz="1100">
            <a:solidFill>
              <a:schemeClr val="bg1"/>
            </a:solidFill>
          </a:endParaRPr>
        </a:p>
        <a:p>
          <a:endParaRPr lang="en-NG" sz="1100"/>
        </a:p>
      </xdr:txBody>
    </xdr:sp>
    <xdr:clientData/>
  </xdr:twoCellAnchor>
  <xdr:oneCellAnchor>
    <xdr:from>
      <xdr:col>0</xdr:col>
      <xdr:colOff>19050</xdr:colOff>
      <xdr:row>6</xdr:row>
      <xdr:rowOff>158750</xdr:rowOff>
    </xdr:from>
    <xdr:ext cx="768350" cy="222250"/>
    <xdr:sp macro="" textlink="">
      <xdr:nvSpPr>
        <xdr:cNvPr id="7" name="TextBox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5D57F8-E955-430F-BFCE-D3B21A501832}"/>
            </a:ext>
          </a:extLst>
        </xdr:cNvPr>
        <xdr:cNvSpPr txBox="1"/>
      </xdr:nvSpPr>
      <xdr:spPr>
        <a:xfrm>
          <a:off x="19050" y="1263650"/>
          <a:ext cx="768350" cy="222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bg1"/>
              </a:solidFill>
            </a:rPr>
            <a:t>Home</a:t>
          </a:r>
          <a:endParaRPr lang="en-NG" sz="1100">
            <a:solidFill>
              <a:schemeClr val="bg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D2C4C1-FEC7-4BD0-9FD8-4D3E1544C313}" name="Table1" displayName="Table1" ref="C1:K31" totalsRowShown="0">
  <autoFilter ref="C1:K31" xr:uid="{6CD2C4C1-FEC7-4BD0-9FD8-4D3E1544C313}"/>
  <tableColumns count="9">
    <tableColumn id="1" xr3:uid="{D2A926F7-3C38-49FE-B9C0-9FCE0B38AB99}" name="Sub-Category" dataCellStyle="Normal 2"/>
    <tableColumn id="2" xr3:uid="{C664E3FC-8F4B-480B-BCEE-E436BE2A9668}" name="Sales" dataCellStyle="Normal 2"/>
    <tableColumn id="3" xr3:uid="{CE40806B-EB77-4BC0-A71D-D40A9868E42E}" name="Column1" dataCellStyle="Normal 2"/>
    <tableColumn id="4" xr3:uid="{D6DBFFCD-E6B2-4999-B89B-783FD01FE7A1}" name="Profit" dataCellStyle="Normal 2"/>
    <tableColumn id="5" xr3:uid="{4C90C8B1-821F-4CB1-B65D-FC3D83D7DA32}" name="Category" dataCellStyle="Normal 2"/>
    <tableColumn id="6" xr3:uid="{48442E03-8C73-43DB-B59B-0225A1372025}" name="Column2"/>
    <tableColumn id="7" xr3:uid="{85B9B9F3-0DFA-4BCA-A212-58CF368A3330}" name="Column3"/>
    <tableColumn id="8" xr3:uid="{CC0F23EB-3927-476F-887C-3148EA1C98DA}" name="Column4"/>
    <tableColumn id="9" xr3:uid="{DD7B9FBF-5924-4FCA-8A74-30D1D3A68042}" name="Column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A684A3-2E3B-4614-95EB-88D87F23CFD9}" name="Table2" displayName="Table2" ref="A1:E11" totalsRowShown="0" headerRowDxfId="0" headerRowCellStyle="Normal 2" dataCellStyle="Normal 2">
  <autoFilter ref="A1:E11" xr:uid="{DCA684A3-2E3B-4614-95EB-88D87F23CFD9}"/>
  <tableColumns count="5">
    <tableColumn id="1" xr3:uid="{AC2DF9BE-F6AF-4E34-BF4E-CA769C56EA7C}" name="Customer Name" dataCellStyle="Normal 2"/>
    <tableColumn id="2" xr3:uid="{9881B91E-2A2C-4EBB-8743-13F7E4B3B0D4}" name="Category" dataCellStyle="Normal 2"/>
    <tableColumn id="3" xr3:uid="{42ECE3A2-278E-4D67-947F-127C2CE66B83}" name="Profit" dataCellStyle="Normal 2"/>
    <tableColumn id="4" xr3:uid="{41BD4A49-F13B-4E8A-AC3D-CB9B84C4B6B0}" name="Age" dataCellStyle="Normal 2"/>
    <tableColumn id="5" xr3:uid="{450360DA-7AAB-457C-BAE3-B80D47141B8E}" name="Salary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611C-223B-4692-8BA6-2F772EC34321}">
  <dimension ref="A1:AB30"/>
  <sheetViews>
    <sheetView topLeftCell="J1" workbookViewId="0">
      <selection activeCell="P1" sqref="P1:P11"/>
    </sheetView>
  </sheetViews>
  <sheetFormatPr defaultRowHeight="14.5" x14ac:dyDescent="0.35"/>
  <cols>
    <col min="3" max="3" width="14" bestFit="1" customWidth="1"/>
    <col min="4" max="4" width="17.6328125" bestFit="1" customWidth="1"/>
    <col min="5" max="5" width="11.90625" bestFit="1" customWidth="1"/>
    <col min="6" max="6" width="12.90625" bestFit="1" customWidth="1"/>
    <col min="7" max="7" width="15.08984375" bestFit="1" customWidth="1"/>
    <col min="8" max="8" width="14.1796875" bestFit="1" customWidth="1"/>
    <col min="9" max="9" width="7.36328125" bestFit="1" customWidth="1"/>
    <col min="10" max="10" width="14.1796875" bestFit="1" customWidth="1"/>
    <col min="11" max="11" width="12.90625" bestFit="1" customWidth="1"/>
    <col min="12" max="12" width="71.90625" bestFit="1" customWidth="1"/>
    <col min="13" max="13" width="9.54296875" bestFit="1" customWidth="1"/>
    <col min="16" max="16" width="11.26953125" bestFit="1" customWidth="1"/>
    <col min="17" max="17" width="11.1796875" bestFit="1" customWidth="1"/>
    <col min="18" max="18" width="13.1796875" bestFit="1" customWidth="1"/>
    <col min="19" max="19" width="12" bestFit="1" customWidth="1"/>
    <col min="20" max="20" width="9.453125" bestFit="1" customWidth="1"/>
    <col min="21" max="21" width="13.81640625" bestFit="1" customWidth="1"/>
    <col min="22" max="22" width="10.26953125" bestFit="1" customWidth="1"/>
    <col min="23" max="23" width="9.90625" bestFit="1" customWidth="1"/>
    <col min="24" max="24" width="11.1796875" bestFit="1" customWidth="1"/>
    <col min="25" max="25" width="14.453125" bestFit="1" customWidth="1"/>
    <col min="26" max="26" width="8" bestFit="1" customWidth="1"/>
    <col min="28" max="28" width="8.6328125" bestFit="1" customWidth="1"/>
  </cols>
  <sheetData>
    <row r="1" spans="1:28" ht="15.5" x14ac:dyDescent="0.35">
      <c r="A1" s="14"/>
      <c r="B1" s="14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3" t="s">
        <v>15</v>
      </c>
      <c r="S1" s="4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2" t="s">
        <v>21</v>
      </c>
      <c r="Y1" s="5" t="s">
        <v>22</v>
      </c>
      <c r="Z1" s="3" t="s">
        <v>23</v>
      </c>
      <c r="AA1" s="3"/>
      <c r="AB1" s="4" t="s">
        <v>24</v>
      </c>
    </row>
    <row r="2" spans="1:28" ht="15.5" x14ac:dyDescent="0.35">
      <c r="A2" s="14"/>
      <c r="B2" s="14"/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>
        <v>261.95999999999998</v>
      </c>
      <c r="N2" s="6">
        <v>2</v>
      </c>
      <c r="O2" s="6">
        <v>0</v>
      </c>
      <c r="P2" s="6">
        <v>41.913600000000002</v>
      </c>
      <c r="Q2" s="7">
        <v>42682</v>
      </c>
      <c r="R2" s="8">
        <f>MONTH(Q:Q)</f>
        <v>11</v>
      </c>
      <c r="S2" s="9"/>
      <c r="T2" s="8">
        <f>DAY(Q:Q)</f>
        <v>8</v>
      </c>
      <c r="U2" s="8">
        <f>WEEKDAY(Q:Q)</f>
        <v>3</v>
      </c>
      <c r="V2" s="8"/>
      <c r="W2" s="8">
        <f>YEAR(Q:Q)</f>
        <v>2016</v>
      </c>
      <c r="X2" s="7">
        <v>42685</v>
      </c>
      <c r="Y2" s="10" t="s">
        <v>35</v>
      </c>
      <c r="Z2" s="11" t="s">
        <v>35</v>
      </c>
      <c r="AA2" s="11"/>
      <c r="AB2" s="12" t="s">
        <v>36</v>
      </c>
    </row>
    <row r="3" spans="1:28" ht="15.5" x14ac:dyDescent="0.35">
      <c r="A3" s="14"/>
      <c r="B3" s="14"/>
      <c r="C3" s="6" t="s">
        <v>25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37</v>
      </c>
      <c r="M3" s="6">
        <v>731.93999999999994</v>
      </c>
      <c r="N3" s="6">
        <v>3</v>
      </c>
      <c r="O3" s="6">
        <v>0</v>
      </c>
      <c r="P3" s="6">
        <v>219.58199999999999</v>
      </c>
      <c r="Q3" s="7">
        <v>42682</v>
      </c>
      <c r="R3" s="8">
        <f t="shared" ref="R3:R30" si="0">MONTH(Q:Q)</f>
        <v>11</v>
      </c>
      <c r="S3" s="9"/>
      <c r="T3" s="8">
        <f t="shared" ref="T3:T30" si="1">DAY(Q:Q)</f>
        <v>8</v>
      </c>
      <c r="U3" s="8">
        <f t="shared" ref="U3:U30" si="2">WEEKDAY(Q:Q)</f>
        <v>3</v>
      </c>
      <c r="V3" s="8"/>
      <c r="W3" s="8">
        <f t="shared" ref="W3:W30" si="3">YEAR(Q:Q)</f>
        <v>2016</v>
      </c>
      <c r="X3" s="7">
        <v>42685</v>
      </c>
      <c r="Y3" s="10" t="s">
        <v>35</v>
      </c>
      <c r="Z3" s="11" t="s">
        <v>35</v>
      </c>
      <c r="AA3" s="11"/>
      <c r="AB3" s="12" t="s">
        <v>36</v>
      </c>
    </row>
    <row r="4" spans="1:28" ht="15.5" x14ac:dyDescent="0.35">
      <c r="A4" s="14"/>
      <c r="B4" s="14"/>
      <c r="C4" s="6" t="s">
        <v>25</v>
      </c>
      <c r="D4" s="6" t="s">
        <v>38</v>
      </c>
      <c r="E4" s="6" t="s">
        <v>39</v>
      </c>
      <c r="F4" s="6" t="s">
        <v>28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33</v>
      </c>
      <c r="L4" s="6" t="s">
        <v>44</v>
      </c>
      <c r="M4" s="6">
        <v>14.62</v>
      </c>
      <c r="N4" s="6">
        <v>2</v>
      </c>
      <c r="O4" s="6">
        <v>0</v>
      </c>
      <c r="P4" s="6">
        <v>6.8713999999999995</v>
      </c>
      <c r="Q4" s="7">
        <v>42533</v>
      </c>
      <c r="R4" s="8">
        <f t="shared" si="0"/>
        <v>6</v>
      </c>
      <c r="S4" s="9"/>
      <c r="T4" s="8">
        <f t="shared" si="1"/>
        <v>12</v>
      </c>
      <c r="U4" s="8">
        <f t="shared" si="2"/>
        <v>1</v>
      </c>
      <c r="V4" s="8"/>
      <c r="W4" s="8">
        <f t="shared" si="3"/>
        <v>2016</v>
      </c>
      <c r="X4" s="7">
        <v>42537</v>
      </c>
      <c r="Y4" s="10" t="s">
        <v>45</v>
      </c>
      <c r="Z4" s="11" t="s">
        <v>46</v>
      </c>
      <c r="AA4" s="11"/>
      <c r="AB4" s="12" t="s">
        <v>36</v>
      </c>
    </row>
    <row r="5" spans="1:28" ht="15.5" x14ac:dyDescent="0.35">
      <c r="A5" s="14"/>
      <c r="B5" s="14"/>
      <c r="C5" s="6" t="s">
        <v>47</v>
      </c>
      <c r="D5" s="6" t="s">
        <v>48</v>
      </c>
      <c r="E5" s="6" t="s">
        <v>27</v>
      </c>
      <c r="F5" s="6" t="s">
        <v>28</v>
      </c>
      <c r="G5" s="6" t="s">
        <v>49</v>
      </c>
      <c r="H5" s="6" t="s">
        <v>50</v>
      </c>
      <c r="I5" s="6" t="s">
        <v>31</v>
      </c>
      <c r="J5" s="6" t="s">
        <v>32</v>
      </c>
      <c r="K5" s="6" t="s">
        <v>51</v>
      </c>
      <c r="L5" s="6" t="s">
        <v>52</v>
      </c>
      <c r="M5" s="6">
        <v>957.57749999999999</v>
      </c>
      <c r="N5" s="6">
        <v>5</v>
      </c>
      <c r="O5" s="6">
        <v>0.45</v>
      </c>
      <c r="P5" s="6">
        <v>-383.03100000000006</v>
      </c>
      <c r="Q5" s="7">
        <v>42288</v>
      </c>
      <c r="R5" s="8">
        <f t="shared" si="0"/>
        <v>10</v>
      </c>
      <c r="S5" s="9"/>
      <c r="T5" s="8">
        <f t="shared" si="1"/>
        <v>11</v>
      </c>
      <c r="U5" s="8">
        <f t="shared" si="2"/>
        <v>1</v>
      </c>
      <c r="V5" s="8"/>
      <c r="W5" s="8">
        <f t="shared" si="3"/>
        <v>2015</v>
      </c>
      <c r="X5" s="7">
        <v>42295</v>
      </c>
      <c r="Y5" s="10" t="s">
        <v>53</v>
      </c>
      <c r="Z5" s="11" t="s">
        <v>54</v>
      </c>
      <c r="AA5" s="11"/>
      <c r="AB5" s="12" t="s">
        <v>55</v>
      </c>
    </row>
    <row r="6" spans="1:28" ht="15.5" x14ac:dyDescent="0.35">
      <c r="A6" s="14"/>
      <c r="B6" s="14"/>
      <c r="C6" s="6" t="s">
        <v>47</v>
      </c>
      <c r="D6" s="6" t="s">
        <v>48</v>
      </c>
      <c r="E6" s="6" t="s">
        <v>27</v>
      </c>
      <c r="F6" s="6" t="s">
        <v>28</v>
      </c>
      <c r="G6" s="6" t="s">
        <v>49</v>
      </c>
      <c r="H6" s="6" t="s">
        <v>50</v>
      </c>
      <c r="I6" s="6" t="s">
        <v>31</v>
      </c>
      <c r="J6" s="6" t="s">
        <v>43</v>
      </c>
      <c r="K6" s="6" t="s">
        <v>51</v>
      </c>
      <c r="L6" s="6" t="s">
        <v>56</v>
      </c>
      <c r="M6" s="6">
        <v>22.368000000000002</v>
      </c>
      <c r="N6" s="6">
        <v>2</v>
      </c>
      <c r="O6" s="6">
        <v>0.2</v>
      </c>
      <c r="P6" s="6">
        <v>2.5163999999999991</v>
      </c>
      <c r="Q6" s="7">
        <v>42288</v>
      </c>
      <c r="R6" s="8">
        <f t="shared" si="0"/>
        <v>10</v>
      </c>
      <c r="S6" s="9"/>
      <c r="T6" s="8">
        <f t="shared" si="1"/>
        <v>11</v>
      </c>
      <c r="U6" s="8">
        <f t="shared" si="2"/>
        <v>1</v>
      </c>
      <c r="V6" s="8"/>
      <c r="W6" s="8">
        <f t="shared" si="3"/>
        <v>2015</v>
      </c>
      <c r="X6" s="7">
        <v>42295</v>
      </c>
      <c r="Y6" s="10" t="s">
        <v>53</v>
      </c>
      <c r="Z6" s="11" t="s">
        <v>54</v>
      </c>
      <c r="AA6" s="11"/>
      <c r="AB6" s="12" t="s">
        <v>55</v>
      </c>
    </row>
    <row r="7" spans="1:28" ht="15.5" x14ac:dyDescent="0.35">
      <c r="A7" s="14"/>
      <c r="B7" s="14"/>
      <c r="C7" s="6" t="s">
        <v>47</v>
      </c>
      <c r="D7" s="6" t="s">
        <v>57</v>
      </c>
      <c r="E7" s="6" t="s">
        <v>27</v>
      </c>
      <c r="F7" s="6" t="s">
        <v>28</v>
      </c>
      <c r="G7" s="6" t="s">
        <v>40</v>
      </c>
      <c r="H7" s="6" t="s">
        <v>41</v>
      </c>
      <c r="I7" s="6" t="s">
        <v>42</v>
      </c>
      <c r="J7" s="6" t="s">
        <v>32</v>
      </c>
      <c r="K7" s="6" t="s">
        <v>51</v>
      </c>
      <c r="L7" s="6" t="s">
        <v>58</v>
      </c>
      <c r="M7" s="6">
        <v>48.86</v>
      </c>
      <c r="N7" s="6">
        <v>7</v>
      </c>
      <c r="O7" s="6">
        <v>0</v>
      </c>
      <c r="P7" s="6">
        <v>14.169399999999996</v>
      </c>
      <c r="Q7" s="7">
        <v>41799</v>
      </c>
      <c r="R7" s="8">
        <f t="shared" si="0"/>
        <v>6</v>
      </c>
      <c r="S7" s="9"/>
      <c r="T7" s="8">
        <f t="shared" si="1"/>
        <v>9</v>
      </c>
      <c r="U7" s="8">
        <f t="shared" si="2"/>
        <v>2</v>
      </c>
      <c r="V7" s="8"/>
      <c r="W7" s="8">
        <f t="shared" si="3"/>
        <v>2014</v>
      </c>
      <c r="X7" s="7">
        <v>41804</v>
      </c>
      <c r="Y7" s="10" t="s">
        <v>45</v>
      </c>
      <c r="Z7" s="11" t="s">
        <v>59</v>
      </c>
      <c r="AA7" s="11"/>
      <c r="AB7" s="12" t="s">
        <v>60</v>
      </c>
    </row>
    <row r="8" spans="1:28" ht="15.5" x14ac:dyDescent="0.35">
      <c r="A8" s="14"/>
      <c r="B8" s="14"/>
      <c r="C8" s="6" t="s">
        <v>47</v>
      </c>
      <c r="D8" s="6" t="s">
        <v>57</v>
      </c>
      <c r="E8" s="6" t="s">
        <v>27</v>
      </c>
      <c r="F8" s="6" t="s">
        <v>28</v>
      </c>
      <c r="G8" s="6" t="s">
        <v>40</v>
      </c>
      <c r="H8" s="6" t="s">
        <v>41</v>
      </c>
      <c r="I8" s="6" t="s">
        <v>42</v>
      </c>
      <c r="J8" s="6" t="s">
        <v>43</v>
      </c>
      <c r="K8" s="6" t="s">
        <v>61</v>
      </c>
      <c r="L8" s="6" t="s">
        <v>62</v>
      </c>
      <c r="M8" s="6">
        <v>7.28</v>
      </c>
      <c r="N8" s="6">
        <v>4</v>
      </c>
      <c r="O8" s="6">
        <v>0</v>
      </c>
      <c r="P8" s="6">
        <v>1.9656000000000002</v>
      </c>
      <c r="Q8" s="7">
        <v>41799</v>
      </c>
      <c r="R8" s="8">
        <f t="shared" si="0"/>
        <v>6</v>
      </c>
      <c r="S8" s="9"/>
      <c r="T8" s="8">
        <f t="shared" si="1"/>
        <v>9</v>
      </c>
      <c r="U8" s="8">
        <f t="shared" si="2"/>
        <v>2</v>
      </c>
      <c r="V8" s="8"/>
      <c r="W8" s="8">
        <f t="shared" si="3"/>
        <v>2014</v>
      </c>
      <c r="X8" s="7">
        <v>41804</v>
      </c>
      <c r="Y8" s="10" t="s">
        <v>45</v>
      </c>
      <c r="Z8" s="11" t="s">
        <v>59</v>
      </c>
      <c r="AA8" s="11"/>
      <c r="AB8" s="12" t="s">
        <v>60</v>
      </c>
    </row>
    <row r="9" spans="1:28" ht="15.5" x14ac:dyDescent="0.35">
      <c r="A9" s="14"/>
      <c r="B9" s="14"/>
      <c r="C9" s="6" t="s">
        <v>47</v>
      </c>
      <c r="D9" s="6" t="s">
        <v>57</v>
      </c>
      <c r="E9" s="6" t="s">
        <v>27</v>
      </c>
      <c r="F9" s="6" t="s">
        <v>28</v>
      </c>
      <c r="G9" s="6" t="s">
        <v>40</v>
      </c>
      <c r="H9" s="6" t="s">
        <v>41</v>
      </c>
      <c r="I9" s="6" t="s">
        <v>42</v>
      </c>
      <c r="J9" s="6" t="s">
        <v>63</v>
      </c>
      <c r="K9" s="6" t="s">
        <v>61</v>
      </c>
      <c r="L9" s="6" t="s">
        <v>64</v>
      </c>
      <c r="M9" s="6">
        <v>907.15200000000004</v>
      </c>
      <c r="N9" s="6">
        <v>6</v>
      </c>
      <c r="O9" s="6">
        <v>0.2</v>
      </c>
      <c r="P9" s="6">
        <v>90.715200000000038</v>
      </c>
      <c r="Q9" s="7">
        <v>41799</v>
      </c>
      <c r="R9" s="8">
        <f t="shared" si="0"/>
        <v>6</v>
      </c>
      <c r="S9" s="9"/>
      <c r="T9" s="8">
        <f t="shared" si="1"/>
        <v>9</v>
      </c>
      <c r="U9" s="8">
        <f t="shared" si="2"/>
        <v>2</v>
      </c>
      <c r="V9" s="8"/>
      <c r="W9" s="8">
        <f t="shared" si="3"/>
        <v>2014</v>
      </c>
      <c r="X9" s="7">
        <v>41804</v>
      </c>
      <c r="Y9" s="10" t="s">
        <v>45</v>
      </c>
      <c r="Z9" s="11" t="s">
        <v>59</v>
      </c>
      <c r="AA9" s="11"/>
      <c r="AB9" s="12" t="s">
        <v>60</v>
      </c>
    </row>
    <row r="10" spans="1:28" ht="15.5" x14ac:dyDescent="0.35">
      <c r="A10" s="14"/>
      <c r="B10" s="14"/>
      <c r="C10" s="6" t="s">
        <v>47</v>
      </c>
      <c r="D10" s="6" t="s">
        <v>57</v>
      </c>
      <c r="E10" s="6" t="s">
        <v>27</v>
      </c>
      <c r="F10" s="6" t="s">
        <v>28</v>
      </c>
      <c r="G10" s="6" t="s">
        <v>40</v>
      </c>
      <c r="H10" s="6" t="s">
        <v>41</v>
      </c>
      <c r="I10" s="6" t="s">
        <v>42</v>
      </c>
      <c r="J10" s="6" t="s">
        <v>43</v>
      </c>
      <c r="K10" s="6" t="s">
        <v>61</v>
      </c>
      <c r="L10" s="6" t="s">
        <v>65</v>
      </c>
      <c r="M10" s="6">
        <v>18.504000000000001</v>
      </c>
      <c r="N10" s="6">
        <v>3</v>
      </c>
      <c r="O10" s="6">
        <v>0.2</v>
      </c>
      <c r="P10" s="6">
        <v>5.7824999999999998</v>
      </c>
      <c r="Q10" s="7">
        <v>41799</v>
      </c>
      <c r="R10" s="8">
        <f t="shared" si="0"/>
        <v>6</v>
      </c>
      <c r="S10" s="9"/>
      <c r="T10" s="8">
        <f t="shared" si="1"/>
        <v>9</v>
      </c>
      <c r="U10" s="8">
        <f t="shared" si="2"/>
        <v>2</v>
      </c>
      <c r="V10" s="8"/>
      <c r="W10" s="8">
        <f t="shared" si="3"/>
        <v>2014</v>
      </c>
      <c r="X10" s="7">
        <v>41804</v>
      </c>
      <c r="Y10" s="10" t="s">
        <v>45</v>
      </c>
      <c r="Z10" s="11" t="s">
        <v>59</v>
      </c>
      <c r="AA10" s="11"/>
      <c r="AB10" s="12" t="s">
        <v>60</v>
      </c>
    </row>
    <row r="11" spans="1:28" ht="15.5" x14ac:dyDescent="0.35">
      <c r="A11" s="14"/>
      <c r="B11" s="14"/>
      <c r="C11" s="6" t="s">
        <v>47</v>
      </c>
      <c r="D11" s="6" t="s">
        <v>57</v>
      </c>
      <c r="E11" s="6" t="s">
        <v>27</v>
      </c>
      <c r="F11" s="6" t="s">
        <v>28</v>
      </c>
      <c r="G11" s="6" t="s">
        <v>40</v>
      </c>
      <c r="H11" s="6" t="s">
        <v>41</v>
      </c>
      <c r="I11" s="6" t="s">
        <v>42</v>
      </c>
      <c r="J11" s="6" t="s">
        <v>43</v>
      </c>
      <c r="K11" s="6" t="s">
        <v>61</v>
      </c>
      <c r="L11" s="6" t="s">
        <v>66</v>
      </c>
      <c r="M11" s="6">
        <v>114.9</v>
      </c>
      <c r="N11" s="6">
        <v>5</v>
      </c>
      <c r="O11" s="6">
        <v>0</v>
      </c>
      <c r="P11" s="6">
        <v>34.469999999999992</v>
      </c>
      <c r="Q11" s="7">
        <v>41799</v>
      </c>
      <c r="R11" s="8">
        <f t="shared" si="0"/>
        <v>6</v>
      </c>
      <c r="S11" s="9"/>
      <c r="T11" s="8">
        <f t="shared" si="1"/>
        <v>9</v>
      </c>
      <c r="U11" s="8">
        <f t="shared" si="2"/>
        <v>2</v>
      </c>
      <c r="V11" s="8"/>
      <c r="W11" s="8">
        <f t="shared" si="3"/>
        <v>2014</v>
      </c>
      <c r="X11" s="7">
        <v>41804</v>
      </c>
      <c r="Y11" s="10" t="s">
        <v>45</v>
      </c>
      <c r="Z11" s="11" t="s">
        <v>59</v>
      </c>
      <c r="AA11" s="11"/>
      <c r="AB11" s="12" t="s">
        <v>60</v>
      </c>
    </row>
    <row r="12" spans="1:28" ht="15.5" x14ac:dyDescent="0.35">
      <c r="A12" s="14"/>
      <c r="B12" s="14"/>
      <c r="C12" s="6" t="s">
        <v>47</v>
      </c>
      <c r="D12" s="6" t="s">
        <v>57</v>
      </c>
      <c r="E12" s="6" t="s">
        <v>27</v>
      </c>
      <c r="F12" s="6" t="s">
        <v>28</v>
      </c>
      <c r="G12" s="6" t="s">
        <v>40</v>
      </c>
      <c r="H12" s="6" t="s">
        <v>41</v>
      </c>
      <c r="I12" s="6" t="s">
        <v>42</v>
      </c>
      <c r="J12" s="6" t="s">
        <v>32</v>
      </c>
      <c r="K12" s="6" t="s">
        <v>61</v>
      </c>
      <c r="L12" s="6" t="s">
        <v>67</v>
      </c>
      <c r="M12" s="6">
        <v>1706.1840000000002</v>
      </c>
      <c r="N12" s="6">
        <v>9</v>
      </c>
      <c r="O12" s="6">
        <v>0.2</v>
      </c>
      <c r="P12" s="6">
        <v>85.309199999999805</v>
      </c>
      <c r="Q12" s="7">
        <v>41799</v>
      </c>
      <c r="R12" s="8">
        <f t="shared" si="0"/>
        <v>6</v>
      </c>
      <c r="S12" s="9"/>
      <c r="T12" s="8">
        <f t="shared" si="1"/>
        <v>9</v>
      </c>
      <c r="U12" s="8">
        <f t="shared" si="2"/>
        <v>2</v>
      </c>
      <c r="V12" s="8"/>
      <c r="W12" s="8">
        <f t="shared" si="3"/>
        <v>2014</v>
      </c>
      <c r="X12" s="7">
        <v>41804</v>
      </c>
      <c r="Y12" s="10" t="s">
        <v>45</v>
      </c>
      <c r="Z12" s="11" t="s">
        <v>59</v>
      </c>
      <c r="AA12" s="11"/>
      <c r="AB12" s="12" t="s">
        <v>60</v>
      </c>
    </row>
    <row r="13" spans="1:28" ht="15.5" x14ac:dyDescent="0.35">
      <c r="A13" s="14"/>
      <c r="B13" s="14"/>
      <c r="C13" s="6" t="s">
        <v>47</v>
      </c>
      <c r="D13" s="6" t="s">
        <v>57</v>
      </c>
      <c r="E13" s="6" t="s">
        <v>27</v>
      </c>
      <c r="F13" s="6" t="s">
        <v>28</v>
      </c>
      <c r="G13" s="6" t="s">
        <v>40</v>
      </c>
      <c r="H13" s="6" t="s">
        <v>41</v>
      </c>
      <c r="I13" s="6" t="s">
        <v>42</v>
      </c>
      <c r="J13" s="6" t="s">
        <v>63</v>
      </c>
      <c r="K13" s="6" t="s">
        <v>68</v>
      </c>
      <c r="L13" s="6" t="s">
        <v>69</v>
      </c>
      <c r="M13" s="6">
        <v>911.42399999999998</v>
      </c>
      <c r="N13" s="6">
        <v>4</v>
      </c>
      <c r="O13" s="6">
        <v>0.2</v>
      </c>
      <c r="P13" s="6">
        <v>68.356800000000021</v>
      </c>
      <c r="Q13" s="7">
        <v>41799</v>
      </c>
      <c r="R13" s="8">
        <f t="shared" si="0"/>
        <v>6</v>
      </c>
      <c r="S13" s="9"/>
      <c r="T13" s="8">
        <f t="shared" si="1"/>
        <v>9</v>
      </c>
      <c r="U13" s="8">
        <f t="shared" si="2"/>
        <v>2</v>
      </c>
      <c r="V13" s="8"/>
      <c r="W13" s="8">
        <f t="shared" si="3"/>
        <v>2014</v>
      </c>
      <c r="X13" s="7">
        <v>41804</v>
      </c>
      <c r="Y13" s="10" t="s">
        <v>45</v>
      </c>
      <c r="Z13" s="11" t="s">
        <v>59</v>
      </c>
      <c r="AA13" s="11"/>
      <c r="AB13" s="12" t="s">
        <v>60</v>
      </c>
    </row>
    <row r="14" spans="1:28" ht="15.5" x14ac:dyDescent="0.35">
      <c r="A14" s="14"/>
      <c r="B14" s="14"/>
      <c r="C14" s="6" t="s">
        <v>47</v>
      </c>
      <c r="D14" s="6" t="s">
        <v>70</v>
      </c>
      <c r="E14" s="6" t="s">
        <v>27</v>
      </c>
      <c r="F14" s="6" t="s">
        <v>28</v>
      </c>
      <c r="G14" s="6" t="s">
        <v>71</v>
      </c>
      <c r="H14" s="6" t="s">
        <v>72</v>
      </c>
      <c r="I14" s="6" t="s">
        <v>31</v>
      </c>
      <c r="J14" s="6" t="s">
        <v>43</v>
      </c>
      <c r="K14" s="6" t="s">
        <v>68</v>
      </c>
      <c r="L14" s="6" t="s">
        <v>73</v>
      </c>
      <c r="M14" s="6">
        <v>15.552000000000003</v>
      </c>
      <c r="N14" s="6">
        <v>3</v>
      </c>
      <c r="O14" s="6">
        <v>0.2</v>
      </c>
      <c r="P14" s="6">
        <v>5.4432</v>
      </c>
      <c r="Q14" s="7">
        <v>42840</v>
      </c>
      <c r="R14" s="8">
        <f t="shared" si="0"/>
        <v>4</v>
      </c>
      <c r="S14" s="9"/>
      <c r="T14" s="8">
        <f t="shared" si="1"/>
        <v>15</v>
      </c>
      <c r="U14" s="8">
        <f t="shared" si="2"/>
        <v>7</v>
      </c>
      <c r="V14" s="8"/>
      <c r="W14" s="8">
        <f t="shared" si="3"/>
        <v>2017</v>
      </c>
      <c r="X14" s="7">
        <v>42845</v>
      </c>
      <c r="Y14" s="10" t="s">
        <v>74</v>
      </c>
      <c r="Z14" s="11" t="s">
        <v>75</v>
      </c>
      <c r="AA14" s="11"/>
      <c r="AB14" s="12" t="s">
        <v>76</v>
      </c>
    </row>
    <row r="15" spans="1:28" ht="15.5" x14ac:dyDescent="0.35">
      <c r="A15" s="14"/>
      <c r="B15" s="14"/>
      <c r="C15" s="6" t="s">
        <v>47</v>
      </c>
      <c r="D15" s="6" t="s">
        <v>77</v>
      </c>
      <c r="E15" s="6" t="s">
        <v>27</v>
      </c>
      <c r="F15" s="6" t="s">
        <v>28</v>
      </c>
      <c r="G15" s="6" t="s">
        <v>78</v>
      </c>
      <c r="H15" s="6" t="s">
        <v>79</v>
      </c>
      <c r="I15" s="6" t="s">
        <v>42</v>
      </c>
      <c r="J15" s="6" t="s">
        <v>43</v>
      </c>
      <c r="K15" s="6" t="s">
        <v>68</v>
      </c>
      <c r="L15" s="6" t="s">
        <v>80</v>
      </c>
      <c r="M15" s="6">
        <v>407.97600000000006</v>
      </c>
      <c r="N15" s="6">
        <v>3</v>
      </c>
      <c r="O15" s="6">
        <v>0.2</v>
      </c>
      <c r="P15" s="6">
        <v>132.59219999999993</v>
      </c>
      <c r="Q15" s="7">
        <v>42709</v>
      </c>
      <c r="R15" s="8">
        <f t="shared" si="0"/>
        <v>12</v>
      </c>
      <c r="S15" s="9"/>
      <c r="T15" s="8">
        <f t="shared" si="1"/>
        <v>5</v>
      </c>
      <c r="U15" s="8">
        <f t="shared" si="2"/>
        <v>2</v>
      </c>
      <c r="V15" s="8"/>
      <c r="W15" s="8">
        <f t="shared" si="3"/>
        <v>2016</v>
      </c>
      <c r="X15" s="7">
        <v>42714</v>
      </c>
      <c r="Y15" s="10" t="s">
        <v>81</v>
      </c>
      <c r="Z15" s="11" t="s">
        <v>53</v>
      </c>
      <c r="AA15" s="11"/>
      <c r="AB15" s="12" t="s">
        <v>36</v>
      </c>
    </row>
    <row r="16" spans="1:28" ht="15.5" x14ac:dyDescent="0.35">
      <c r="A16" s="14"/>
      <c r="B16" s="14"/>
      <c r="C16" s="6" t="s">
        <v>47</v>
      </c>
      <c r="D16" s="6" t="s">
        <v>82</v>
      </c>
      <c r="E16" s="6" t="s">
        <v>83</v>
      </c>
      <c r="F16" s="6" t="s">
        <v>28</v>
      </c>
      <c r="G16" s="6" t="s">
        <v>84</v>
      </c>
      <c r="H16" s="6" t="s">
        <v>85</v>
      </c>
      <c r="I16" s="6" t="s">
        <v>86</v>
      </c>
      <c r="J16" s="6" t="s">
        <v>43</v>
      </c>
      <c r="K16" s="6" t="s">
        <v>68</v>
      </c>
      <c r="L16" s="6" t="s">
        <v>87</v>
      </c>
      <c r="M16" s="6">
        <v>68.809999999999988</v>
      </c>
      <c r="N16" s="6">
        <v>5</v>
      </c>
      <c r="O16" s="6">
        <v>0.8</v>
      </c>
      <c r="P16" s="6">
        <v>-123.858</v>
      </c>
      <c r="Q16" s="7">
        <v>42330</v>
      </c>
      <c r="R16" s="8">
        <f t="shared" si="0"/>
        <v>11</v>
      </c>
      <c r="S16" s="9"/>
      <c r="T16" s="8">
        <f t="shared" si="1"/>
        <v>22</v>
      </c>
      <c r="U16" s="8">
        <f t="shared" si="2"/>
        <v>1</v>
      </c>
      <c r="V16" s="8"/>
      <c r="W16" s="8">
        <f t="shared" si="3"/>
        <v>2015</v>
      </c>
      <c r="X16" s="7">
        <v>42334</v>
      </c>
      <c r="Y16" s="10" t="s">
        <v>35</v>
      </c>
      <c r="Z16" s="11" t="s">
        <v>88</v>
      </c>
      <c r="AA16" s="11"/>
      <c r="AB16" s="12" t="s">
        <v>55</v>
      </c>
    </row>
    <row r="17" spans="1:28" ht="15.5" x14ac:dyDescent="0.35">
      <c r="A17" s="14"/>
      <c r="B17" s="14"/>
      <c r="C17" s="6" t="s">
        <v>47</v>
      </c>
      <c r="D17" s="6" t="s">
        <v>82</v>
      </c>
      <c r="E17" s="6" t="s">
        <v>83</v>
      </c>
      <c r="F17" s="6" t="s">
        <v>28</v>
      </c>
      <c r="G17" s="6" t="s">
        <v>84</v>
      </c>
      <c r="H17" s="6" t="s">
        <v>85</v>
      </c>
      <c r="I17" s="6" t="s">
        <v>86</v>
      </c>
      <c r="J17" s="6" t="s">
        <v>43</v>
      </c>
      <c r="K17" s="6" t="s">
        <v>68</v>
      </c>
      <c r="L17" s="6" t="s">
        <v>89</v>
      </c>
      <c r="M17" s="6">
        <v>2.5439999999999996</v>
      </c>
      <c r="N17" s="6">
        <v>3</v>
      </c>
      <c r="O17" s="6">
        <v>0.8</v>
      </c>
      <c r="P17" s="6">
        <v>-3.8160000000000016</v>
      </c>
      <c r="Q17" s="7">
        <v>42330</v>
      </c>
      <c r="R17" s="8">
        <f t="shared" si="0"/>
        <v>11</v>
      </c>
      <c r="S17" s="9"/>
      <c r="T17" s="8">
        <f t="shared" si="1"/>
        <v>22</v>
      </c>
      <c r="U17" s="8">
        <f t="shared" si="2"/>
        <v>1</v>
      </c>
      <c r="V17" s="8"/>
      <c r="W17" s="8">
        <f t="shared" si="3"/>
        <v>2015</v>
      </c>
      <c r="X17" s="7">
        <v>42334</v>
      </c>
      <c r="Y17" s="10" t="s">
        <v>35</v>
      </c>
      <c r="Z17" s="11" t="s">
        <v>88</v>
      </c>
      <c r="AA17" s="11"/>
      <c r="AB17" s="12" t="s">
        <v>55</v>
      </c>
    </row>
    <row r="18" spans="1:28" ht="15.5" x14ac:dyDescent="0.35">
      <c r="A18" s="14"/>
      <c r="B18" s="14"/>
      <c r="C18" s="6" t="s">
        <v>47</v>
      </c>
      <c r="D18" s="6" t="s">
        <v>90</v>
      </c>
      <c r="E18" s="6" t="s">
        <v>27</v>
      </c>
      <c r="F18" s="6" t="s">
        <v>28</v>
      </c>
      <c r="G18" s="6" t="s">
        <v>91</v>
      </c>
      <c r="H18" s="6" t="s">
        <v>92</v>
      </c>
      <c r="I18" s="6" t="s">
        <v>86</v>
      </c>
      <c r="J18" s="6" t="s">
        <v>43</v>
      </c>
      <c r="K18" s="6" t="s">
        <v>68</v>
      </c>
      <c r="L18" s="6" t="s">
        <v>93</v>
      </c>
      <c r="M18" s="6">
        <v>665.88</v>
      </c>
      <c r="N18" s="6">
        <v>6</v>
      </c>
      <c r="O18" s="6">
        <v>0</v>
      </c>
      <c r="P18" s="6">
        <v>13.317599999999999</v>
      </c>
      <c r="Q18" s="7">
        <v>41954</v>
      </c>
      <c r="R18" s="8">
        <f t="shared" si="0"/>
        <v>11</v>
      </c>
      <c r="S18" s="9"/>
      <c r="T18" s="8">
        <f t="shared" si="1"/>
        <v>11</v>
      </c>
      <c r="U18" s="8">
        <f t="shared" si="2"/>
        <v>3</v>
      </c>
      <c r="V18" s="8"/>
      <c r="W18" s="8">
        <f t="shared" si="3"/>
        <v>2014</v>
      </c>
      <c r="X18" s="7">
        <v>41961</v>
      </c>
      <c r="Y18" s="10" t="s">
        <v>35</v>
      </c>
      <c r="Z18" s="11" t="s">
        <v>54</v>
      </c>
      <c r="AA18" s="11"/>
      <c r="AB18" s="12" t="s">
        <v>60</v>
      </c>
    </row>
    <row r="19" spans="1:28" ht="15.5" x14ac:dyDescent="0.35">
      <c r="A19" s="14"/>
      <c r="B19" s="14"/>
      <c r="C19" s="6" t="s">
        <v>25</v>
      </c>
      <c r="D19" s="6" t="s">
        <v>94</v>
      </c>
      <c r="E19" s="6" t="s">
        <v>27</v>
      </c>
      <c r="F19" s="6" t="s">
        <v>28</v>
      </c>
      <c r="G19" s="6" t="s">
        <v>95</v>
      </c>
      <c r="H19" s="6" t="s">
        <v>96</v>
      </c>
      <c r="I19" s="6" t="s">
        <v>42</v>
      </c>
      <c r="J19" s="6" t="s">
        <v>43</v>
      </c>
      <c r="K19" s="6" t="s">
        <v>68</v>
      </c>
      <c r="L19" s="6" t="s">
        <v>97</v>
      </c>
      <c r="M19" s="6">
        <v>55.5</v>
      </c>
      <c r="N19" s="6">
        <v>2</v>
      </c>
      <c r="O19" s="6">
        <v>0</v>
      </c>
      <c r="P19" s="6">
        <v>9.9899999999999949</v>
      </c>
      <c r="Q19" s="7">
        <v>41772</v>
      </c>
      <c r="R19" s="8">
        <f t="shared" si="0"/>
        <v>5</v>
      </c>
      <c r="S19" s="9"/>
      <c r="T19" s="8">
        <f t="shared" si="1"/>
        <v>13</v>
      </c>
      <c r="U19" s="8">
        <f t="shared" si="2"/>
        <v>3</v>
      </c>
      <c r="V19" s="8"/>
      <c r="W19" s="8">
        <f t="shared" si="3"/>
        <v>2014</v>
      </c>
      <c r="X19" s="7">
        <v>41774</v>
      </c>
      <c r="Y19" s="10" t="s">
        <v>98</v>
      </c>
      <c r="Z19" s="11" t="s">
        <v>99</v>
      </c>
      <c r="AA19" s="11"/>
      <c r="AB19" s="12" t="s">
        <v>60</v>
      </c>
    </row>
    <row r="20" spans="1:28" ht="15.5" x14ac:dyDescent="0.35">
      <c r="A20" s="14"/>
      <c r="B20" s="14"/>
      <c r="C20" s="6" t="s">
        <v>25</v>
      </c>
      <c r="D20" s="6" t="s">
        <v>100</v>
      </c>
      <c r="E20" s="6" t="s">
        <v>27</v>
      </c>
      <c r="F20" s="6" t="s">
        <v>28</v>
      </c>
      <c r="G20" s="6" t="s">
        <v>101</v>
      </c>
      <c r="H20" s="6" t="s">
        <v>41</v>
      </c>
      <c r="I20" s="6" t="s">
        <v>42</v>
      </c>
      <c r="J20" s="6" t="s">
        <v>43</v>
      </c>
      <c r="K20" s="6" t="s">
        <v>68</v>
      </c>
      <c r="L20" s="6" t="s">
        <v>102</v>
      </c>
      <c r="M20" s="6">
        <v>8.56</v>
      </c>
      <c r="N20" s="6">
        <v>2</v>
      </c>
      <c r="O20" s="6">
        <v>0</v>
      </c>
      <c r="P20" s="6">
        <v>2.4823999999999993</v>
      </c>
      <c r="Q20" s="7">
        <v>41878</v>
      </c>
      <c r="R20" s="8">
        <f t="shared" si="0"/>
        <v>8</v>
      </c>
      <c r="S20" s="9"/>
      <c r="T20" s="8">
        <f t="shared" si="1"/>
        <v>27</v>
      </c>
      <c r="U20" s="8">
        <f t="shared" si="2"/>
        <v>4</v>
      </c>
      <c r="V20" s="8"/>
      <c r="W20" s="8">
        <f t="shared" si="3"/>
        <v>2014</v>
      </c>
      <c r="X20" s="7">
        <v>41883</v>
      </c>
      <c r="Y20" s="10" t="s">
        <v>103</v>
      </c>
      <c r="Z20" s="11" t="s">
        <v>104</v>
      </c>
      <c r="AA20" s="11"/>
      <c r="AB20" s="12" t="s">
        <v>60</v>
      </c>
    </row>
    <row r="21" spans="1:28" ht="15.5" x14ac:dyDescent="0.35">
      <c r="A21" s="14"/>
      <c r="B21" s="14"/>
      <c r="C21" s="6" t="s">
        <v>25</v>
      </c>
      <c r="D21" s="6" t="s">
        <v>100</v>
      </c>
      <c r="E21" s="6" t="s">
        <v>27</v>
      </c>
      <c r="F21" s="6" t="s">
        <v>28</v>
      </c>
      <c r="G21" s="6" t="s">
        <v>101</v>
      </c>
      <c r="H21" s="6" t="s">
        <v>41</v>
      </c>
      <c r="I21" s="6" t="s">
        <v>42</v>
      </c>
      <c r="J21" s="6" t="s">
        <v>63</v>
      </c>
      <c r="K21" s="6" t="s">
        <v>105</v>
      </c>
      <c r="L21" s="6" t="s">
        <v>106</v>
      </c>
      <c r="M21" s="6">
        <v>213.48000000000002</v>
      </c>
      <c r="N21" s="6">
        <v>3</v>
      </c>
      <c r="O21" s="6">
        <v>0.2</v>
      </c>
      <c r="P21" s="6">
        <v>16.010999999999981</v>
      </c>
      <c r="Q21" s="7">
        <v>41878</v>
      </c>
      <c r="R21" s="8">
        <f t="shared" si="0"/>
        <v>8</v>
      </c>
      <c r="S21" s="9"/>
      <c r="T21" s="8">
        <f t="shared" si="1"/>
        <v>27</v>
      </c>
      <c r="U21" s="8">
        <f t="shared" si="2"/>
        <v>4</v>
      </c>
      <c r="V21" s="8"/>
      <c r="W21" s="8">
        <f t="shared" si="3"/>
        <v>2014</v>
      </c>
      <c r="X21" s="7">
        <v>41883</v>
      </c>
      <c r="Y21" s="10" t="s">
        <v>103</v>
      </c>
      <c r="Z21" s="11" t="s">
        <v>104</v>
      </c>
      <c r="AA21" s="11"/>
      <c r="AB21" s="12" t="s">
        <v>60</v>
      </c>
    </row>
    <row r="22" spans="1:28" ht="15.5" x14ac:dyDescent="0.35">
      <c r="A22" s="14"/>
      <c r="B22" s="14"/>
      <c r="C22" s="6" t="s">
        <v>25</v>
      </c>
      <c r="D22" s="6" t="s">
        <v>100</v>
      </c>
      <c r="E22" s="6" t="s">
        <v>27</v>
      </c>
      <c r="F22" s="6" t="s">
        <v>28</v>
      </c>
      <c r="G22" s="6" t="s">
        <v>101</v>
      </c>
      <c r="H22" s="6" t="s">
        <v>41</v>
      </c>
      <c r="I22" s="6" t="s">
        <v>42</v>
      </c>
      <c r="J22" s="6" t="s">
        <v>43</v>
      </c>
      <c r="K22" s="6" t="s">
        <v>105</v>
      </c>
      <c r="L22" s="6" t="s">
        <v>107</v>
      </c>
      <c r="M22" s="6">
        <v>22.72</v>
      </c>
      <c r="N22" s="6">
        <v>4</v>
      </c>
      <c r="O22" s="6">
        <v>0.2</v>
      </c>
      <c r="P22" s="6">
        <v>7.3839999999999986</v>
      </c>
      <c r="Q22" s="7">
        <v>41878</v>
      </c>
      <c r="R22" s="8">
        <f t="shared" si="0"/>
        <v>8</v>
      </c>
      <c r="S22" s="9"/>
      <c r="T22" s="8">
        <f t="shared" si="1"/>
        <v>27</v>
      </c>
      <c r="U22" s="8">
        <f t="shared" si="2"/>
        <v>4</v>
      </c>
      <c r="V22" s="8"/>
      <c r="W22" s="8">
        <f t="shared" si="3"/>
        <v>2014</v>
      </c>
      <c r="X22" s="7">
        <v>41883</v>
      </c>
      <c r="Y22" s="10" t="s">
        <v>103</v>
      </c>
      <c r="Z22" s="11" t="s">
        <v>104</v>
      </c>
      <c r="AA22" s="11"/>
      <c r="AB22" s="12" t="s">
        <v>60</v>
      </c>
    </row>
    <row r="23" spans="1:28" ht="15.5" x14ac:dyDescent="0.35">
      <c r="C23" s="6" t="s">
        <v>47</v>
      </c>
      <c r="D23" s="6" t="s">
        <v>108</v>
      </c>
      <c r="E23" s="6" t="s">
        <v>39</v>
      </c>
      <c r="F23" s="6" t="s">
        <v>28</v>
      </c>
      <c r="G23" s="6" t="s">
        <v>109</v>
      </c>
      <c r="H23" s="6" t="s">
        <v>110</v>
      </c>
      <c r="I23" s="6" t="s">
        <v>86</v>
      </c>
      <c r="J23" s="6" t="s">
        <v>43</v>
      </c>
      <c r="K23" s="6" t="s">
        <v>105</v>
      </c>
      <c r="L23" s="6" t="s">
        <v>111</v>
      </c>
      <c r="M23" s="6">
        <v>19.459999999999997</v>
      </c>
      <c r="N23" s="6">
        <v>7</v>
      </c>
      <c r="O23" s="6">
        <v>0</v>
      </c>
      <c r="P23" s="6">
        <v>5.0595999999999997</v>
      </c>
      <c r="Q23" s="7">
        <v>42713</v>
      </c>
      <c r="R23" s="8">
        <f t="shared" si="0"/>
        <v>12</v>
      </c>
      <c r="S23" s="9"/>
      <c r="T23" s="8">
        <f t="shared" si="1"/>
        <v>9</v>
      </c>
      <c r="U23" s="8">
        <f t="shared" si="2"/>
        <v>6</v>
      </c>
      <c r="V23" s="8"/>
      <c r="W23" s="8">
        <f t="shared" si="3"/>
        <v>2016</v>
      </c>
      <c r="X23" s="7">
        <v>42717</v>
      </c>
      <c r="Y23" s="10" t="s">
        <v>81</v>
      </c>
      <c r="Z23" s="11" t="s">
        <v>112</v>
      </c>
      <c r="AA23" s="11"/>
      <c r="AB23" s="12" t="s">
        <v>36</v>
      </c>
    </row>
    <row r="24" spans="1:28" ht="15.5" x14ac:dyDescent="0.35">
      <c r="C24" s="6" t="s">
        <v>47</v>
      </c>
      <c r="D24" s="6" t="s">
        <v>108</v>
      </c>
      <c r="E24" s="6" t="s">
        <v>39</v>
      </c>
      <c r="F24" s="6" t="s">
        <v>28</v>
      </c>
      <c r="G24" s="6" t="s">
        <v>109</v>
      </c>
      <c r="H24" s="6" t="s">
        <v>110</v>
      </c>
      <c r="I24" s="6" t="s">
        <v>86</v>
      </c>
      <c r="J24" s="6" t="s">
        <v>43</v>
      </c>
      <c r="K24" s="6" t="s">
        <v>113</v>
      </c>
      <c r="L24" s="6" t="s">
        <v>114</v>
      </c>
      <c r="M24" s="6">
        <v>60.339999999999996</v>
      </c>
      <c r="N24" s="6">
        <v>7</v>
      </c>
      <c r="O24" s="6">
        <v>0</v>
      </c>
      <c r="P24" s="6">
        <v>15.688400000000001</v>
      </c>
      <c r="Q24" s="7">
        <v>42713</v>
      </c>
      <c r="R24" s="8">
        <f t="shared" si="0"/>
        <v>12</v>
      </c>
      <c r="S24" s="9"/>
      <c r="T24" s="8">
        <f t="shared" si="1"/>
        <v>9</v>
      </c>
      <c r="U24" s="8">
        <f t="shared" si="2"/>
        <v>6</v>
      </c>
      <c r="V24" s="8"/>
      <c r="W24" s="8">
        <f t="shared" si="3"/>
        <v>2016</v>
      </c>
      <c r="X24" s="7">
        <v>42717</v>
      </c>
      <c r="Y24" s="10" t="s">
        <v>81</v>
      </c>
      <c r="Z24" s="11" t="s">
        <v>112</v>
      </c>
      <c r="AA24" s="11"/>
      <c r="AB24" s="12" t="s">
        <v>36</v>
      </c>
    </row>
    <row r="25" spans="1:28" ht="15.5" x14ac:dyDescent="0.35">
      <c r="C25" s="6" t="s">
        <v>25</v>
      </c>
      <c r="D25" s="6" t="s">
        <v>115</v>
      </c>
      <c r="E25" s="6" t="s">
        <v>27</v>
      </c>
      <c r="F25" s="6" t="s">
        <v>28</v>
      </c>
      <c r="G25" s="6" t="s">
        <v>116</v>
      </c>
      <c r="H25" s="6" t="s">
        <v>117</v>
      </c>
      <c r="I25" s="6" t="s">
        <v>118</v>
      </c>
      <c r="J25" s="6" t="s">
        <v>32</v>
      </c>
      <c r="K25" s="6" t="s">
        <v>113</v>
      </c>
      <c r="L25" s="6" t="s">
        <v>119</v>
      </c>
      <c r="M25" s="6">
        <v>71.371999999999986</v>
      </c>
      <c r="N25" s="6">
        <v>2</v>
      </c>
      <c r="O25" s="6">
        <v>0.3</v>
      </c>
      <c r="P25" s="6">
        <v>-1.0196000000000005</v>
      </c>
      <c r="Q25" s="7">
        <v>42932</v>
      </c>
      <c r="R25" s="8">
        <f t="shared" si="0"/>
        <v>7</v>
      </c>
      <c r="S25" s="9"/>
      <c r="T25" s="8">
        <f t="shared" si="1"/>
        <v>16</v>
      </c>
      <c r="U25" s="8">
        <f t="shared" si="2"/>
        <v>1</v>
      </c>
      <c r="V25" s="8"/>
      <c r="W25" s="8">
        <f t="shared" si="3"/>
        <v>2017</v>
      </c>
      <c r="X25" s="7">
        <v>42934</v>
      </c>
      <c r="Y25" s="10" t="s">
        <v>120</v>
      </c>
      <c r="Z25" s="11" t="s">
        <v>54</v>
      </c>
      <c r="AA25" s="11"/>
      <c r="AB25" s="12" t="s">
        <v>76</v>
      </c>
    </row>
    <row r="26" spans="1:28" ht="15.5" x14ac:dyDescent="0.35">
      <c r="C26" s="6" t="s">
        <v>47</v>
      </c>
      <c r="D26" s="6" t="s">
        <v>121</v>
      </c>
      <c r="E26" s="6" t="s">
        <v>27</v>
      </c>
      <c r="F26" s="6" t="s">
        <v>28</v>
      </c>
      <c r="G26" s="6" t="s">
        <v>122</v>
      </c>
      <c r="H26" s="6" t="s">
        <v>96</v>
      </c>
      <c r="I26" s="6" t="s">
        <v>42</v>
      </c>
      <c r="J26" s="6" t="s">
        <v>32</v>
      </c>
      <c r="K26" s="6" t="s">
        <v>113</v>
      </c>
      <c r="L26" s="6" t="s">
        <v>52</v>
      </c>
      <c r="M26" s="6">
        <v>1044.6299999999999</v>
      </c>
      <c r="N26" s="6">
        <v>3</v>
      </c>
      <c r="O26" s="6">
        <v>0</v>
      </c>
      <c r="P26" s="6">
        <v>240.26490000000001</v>
      </c>
      <c r="Q26" s="7">
        <v>42272</v>
      </c>
      <c r="R26" s="8">
        <f t="shared" si="0"/>
        <v>9</v>
      </c>
      <c r="S26" s="9"/>
      <c r="T26" s="8">
        <f t="shared" si="1"/>
        <v>25</v>
      </c>
      <c r="U26" s="8">
        <f t="shared" si="2"/>
        <v>6</v>
      </c>
      <c r="V26" s="8"/>
      <c r="W26" s="8">
        <f t="shared" si="3"/>
        <v>2015</v>
      </c>
      <c r="X26" s="7">
        <v>42277</v>
      </c>
      <c r="Y26" s="10" t="s">
        <v>103</v>
      </c>
      <c r="Z26" s="11" t="s">
        <v>123</v>
      </c>
      <c r="AA26" s="11"/>
      <c r="AB26" s="12" t="s">
        <v>55</v>
      </c>
    </row>
    <row r="27" spans="1:28" ht="15.5" x14ac:dyDescent="0.35">
      <c r="C27" s="6" t="s">
        <v>25</v>
      </c>
      <c r="D27" s="6" t="s">
        <v>124</v>
      </c>
      <c r="E27" s="6" t="s">
        <v>27</v>
      </c>
      <c r="F27" s="6" t="s">
        <v>28</v>
      </c>
      <c r="G27" s="6" t="s">
        <v>40</v>
      </c>
      <c r="H27" s="6" t="s">
        <v>41</v>
      </c>
      <c r="I27" s="6" t="s">
        <v>42</v>
      </c>
      <c r="J27" s="6" t="s">
        <v>43</v>
      </c>
      <c r="K27" s="6" t="s">
        <v>125</v>
      </c>
      <c r="L27" s="6" t="s">
        <v>126</v>
      </c>
      <c r="M27" s="6">
        <v>11.648000000000001</v>
      </c>
      <c r="N27" s="6">
        <v>2</v>
      </c>
      <c r="O27" s="6">
        <v>0.2</v>
      </c>
      <c r="P27" s="6">
        <v>4.2224000000000004</v>
      </c>
      <c r="Q27" s="7">
        <v>42385</v>
      </c>
      <c r="R27" s="8">
        <f t="shared" si="0"/>
        <v>1</v>
      </c>
      <c r="S27" s="9"/>
      <c r="T27" s="8">
        <f t="shared" si="1"/>
        <v>16</v>
      </c>
      <c r="U27" s="8">
        <f t="shared" si="2"/>
        <v>7</v>
      </c>
      <c r="V27" s="8"/>
      <c r="W27" s="8">
        <f t="shared" si="3"/>
        <v>2016</v>
      </c>
      <c r="X27" s="7">
        <v>42389</v>
      </c>
      <c r="Y27" s="10" t="s">
        <v>104</v>
      </c>
      <c r="Z27" s="11" t="s">
        <v>75</v>
      </c>
      <c r="AA27" s="11"/>
      <c r="AB27" s="12" t="s">
        <v>36</v>
      </c>
    </row>
    <row r="28" spans="1:28" ht="15.5" x14ac:dyDescent="0.35">
      <c r="C28" s="6" t="s">
        <v>25</v>
      </c>
      <c r="D28" s="6" t="s">
        <v>124</v>
      </c>
      <c r="E28" s="6" t="s">
        <v>27</v>
      </c>
      <c r="F28" s="6" t="s">
        <v>28</v>
      </c>
      <c r="G28" s="6" t="s">
        <v>40</v>
      </c>
      <c r="H28" s="6" t="s">
        <v>41</v>
      </c>
      <c r="I28" s="6" t="s">
        <v>42</v>
      </c>
      <c r="J28" s="6" t="s">
        <v>63</v>
      </c>
      <c r="K28" s="6" t="s">
        <v>125</v>
      </c>
      <c r="L28" s="6" t="s">
        <v>127</v>
      </c>
      <c r="M28" s="6">
        <v>90.570000000000007</v>
      </c>
      <c r="N28" s="6">
        <v>3</v>
      </c>
      <c r="O28" s="6">
        <v>0</v>
      </c>
      <c r="P28" s="6">
        <v>11.774100000000004</v>
      </c>
      <c r="Q28" s="7">
        <v>42385</v>
      </c>
      <c r="R28" s="8">
        <f t="shared" si="0"/>
        <v>1</v>
      </c>
      <c r="S28" s="9"/>
      <c r="T28" s="8">
        <f t="shared" si="1"/>
        <v>16</v>
      </c>
      <c r="U28" s="8">
        <f t="shared" si="2"/>
        <v>7</v>
      </c>
      <c r="V28" s="8"/>
      <c r="W28" s="8">
        <f t="shared" si="3"/>
        <v>2016</v>
      </c>
      <c r="X28" s="7">
        <v>42389</v>
      </c>
      <c r="Y28" s="10" t="s">
        <v>104</v>
      </c>
      <c r="Z28" s="11" t="s">
        <v>75</v>
      </c>
      <c r="AA28" s="11"/>
      <c r="AB28" s="12" t="s">
        <v>36</v>
      </c>
    </row>
    <row r="29" spans="1:28" ht="15.5" x14ac:dyDescent="0.35">
      <c r="C29" s="6" t="s">
        <v>47</v>
      </c>
      <c r="D29" s="6" t="s">
        <v>128</v>
      </c>
      <c r="E29" s="6" t="s">
        <v>27</v>
      </c>
      <c r="F29" s="6" t="s">
        <v>28</v>
      </c>
      <c r="G29" s="6" t="s">
        <v>116</v>
      </c>
      <c r="H29" s="6" t="s">
        <v>117</v>
      </c>
      <c r="I29" s="6" t="s">
        <v>118</v>
      </c>
      <c r="J29" s="6" t="s">
        <v>32</v>
      </c>
      <c r="K29" s="6" t="s">
        <v>129</v>
      </c>
      <c r="L29" s="6" t="s">
        <v>130</v>
      </c>
      <c r="M29" s="6">
        <v>3083.4300000000003</v>
      </c>
      <c r="N29" s="6">
        <v>7</v>
      </c>
      <c r="O29" s="6">
        <v>0.5</v>
      </c>
      <c r="P29" s="6">
        <v>-1665.0522000000001</v>
      </c>
      <c r="Q29" s="7">
        <v>42264</v>
      </c>
      <c r="R29" s="8">
        <f t="shared" si="0"/>
        <v>9</v>
      </c>
      <c r="S29" s="9"/>
      <c r="T29" s="8">
        <f t="shared" si="1"/>
        <v>17</v>
      </c>
      <c r="U29" s="8">
        <f t="shared" si="2"/>
        <v>5</v>
      </c>
      <c r="V29" s="8"/>
      <c r="W29" s="8">
        <f t="shared" si="3"/>
        <v>2015</v>
      </c>
      <c r="X29" s="7">
        <v>42268</v>
      </c>
      <c r="Y29" s="10" t="s">
        <v>103</v>
      </c>
      <c r="Z29" s="11" t="s">
        <v>131</v>
      </c>
      <c r="AA29" s="11"/>
      <c r="AB29" s="12" t="s">
        <v>55</v>
      </c>
    </row>
    <row r="30" spans="1:28" ht="15.5" x14ac:dyDescent="0.35">
      <c r="C30" s="6" t="s">
        <v>47</v>
      </c>
      <c r="D30" s="6" t="s">
        <v>128</v>
      </c>
      <c r="E30" s="6" t="s">
        <v>27</v>
      </c>
      <c r="F30" s="6" t="s">
        <v>28</v>
      </c>
      <c r="G30" s="6" t="s">
        <v>116</v>
      </c>
      <c r="H30" s="6" t="s">
        <v>117</v>
      </c>
      <c r="I30" s="6" t="s">
        <v>118</v>
      </c>
      <c r="J30" s="6" t="s">
        <v>43</v>
      </c>
      <c r="K30" s="6" t="s">
        <v>129</v>
      </c>
      <c r="L30" s="6" t="s">
        <v>132</v>
      </c>
      <c r="M30" s="6">
        <v>9.6180000000000021</v>
      </c>
      <c r="N30" s="6">
        <v>2</v>
      </c>
      <c r="O30" s="6">
        <v>0.7</v>
      </c>
      <c r="P30" s="6">
        <v>-7.0532000000000004</v>
      </c>
      <c r="Q30" s="7">
        <v>42264</v>
      </c>
      <c r="R30" s="8">
        <f t="shared" si="0"/>
        <v>9</v>
      </c>
      <c r="S30" s="9"/>
      <c r="T30" s="8">
        <f t="shared" si="1"/>
        <v>17</v>
      </c>
      <c r="U30" s="8">
        <f t="shared" si="2"/>
        <v>5</v>
      </c>
      <c r="V30" s="8"/>
      <c r="W30" s="8">
        <f t="shared" si="3"/>
        <v>2015</v>
      </c>
      <c r="X30" s="7">
        <v>42268</v>
      </c>
      <c r="Y30" s="10" t="s">
        <v>103</v>
      </c>
      <c r="Z30" s="11" t="s">
        <v>131</v>
      </c>
      <c r="AA30" s="11"/>
      <c r="AB30" s="12" t="s">
        <v>55</v>
      </c>
    </row>
  </sheetData>
  <mergeCells count="1">
    <mergeCell ref="A1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8EB2-6EC0-4542-B17F-DA6ACD139A25}">
  <dimension ref="C1:K30"/>
  <sheetViews>
    <sheetView workbookViewId="0"/>
  </sheetViews>
  <sheetFormatPr defaultRowHeight="14.5" x14ac:dyDescent="0.35"/>
  <cols>
    <col min="3" max="3" width="14.90625" customWidth="1"/>
    <col min="4" max="4" width="9.54296875" bestFit="1" customWidth="1"/>
    <col min="5" max="5" width="11" customWidth="1"/>
    <col min="6" max="6" width="11.26953125" bestFit="1" customWidth="1"/>
    <col min="7" max="7" width="14.1796875" bestFit="1" customWidth="1"/>
    <col min="8" max="8" width="10.26953125" customWidth="1"/>
    <col min="9" max="9" width="13.1796875" bestFit="1" customWidth="1"/>
    <col min="10" max="11" width="10.26953125" customWidth="1"/>
  </cols>
  <sheetData>
    <row r="1" spans="3:11" ht="15.5" x14ac:dyDescent="0.35">
      <c r="C1" s="1" t="s">
        <v>8</v>
      </c>
      <c r="D1" s="1" t="s">
        <v>10</v>
      </c>
      <c r="E1" s="1" t="s">
        <v>134</v>
      </c>
      <c r="F1" s="1" t="s">
        <v>13</v>
      </c>
      <c r="G1" s="1" t="s">
        <v>7</v>
      </c>
      <c r="H1" t="s">
        <v>135</v>
      </c>
      <c r="I1" t="s">
        <v>136</v>
      </c>
      <c r="J1" t="s">
        <v>137</v>
      </c>
      <c r="K1" t="s">
        <v>138</v>
      </c>
    </row>
    <row r="2" spans="3:11" ht="15.5" x14ac:dyDescent="0.35">
      <c r="C2" s="6" t="s">
        <v>33</v>
      </c>
      <c r="D2" s="6">
        <v>261.95999999999998</v>
      </c>
      <c r="E2" s="6">
        <f>D2*$K$7</f>
        <v>13.097999999999999</v>
      </c>
      <c r="F2" s="6">
        <v>41.913600000000002</v>
      </c>
      <c r="G2" s="6" t="s">
        <v>32</v>
      </c>
      <c r="H2" t="str">
        <f>IF(F2&gt;50, "Good", "Bad")</f>
        <v>Bad</v>
      </c>
      <c r="I2" s="13" t="s">
        <v>133</v>
      </c>
      <c r="J2" t="str">
        <f>IF(D2&lt;300, "Poor", IF(D2&lt;500, "Average", "Good"))</f>
        <v>Poor</v>
      </c>
    </row>
    <row r="3" spans="3:11" ht="15.5" x14ac:dyDescent="0.35">
      <c r="C3" s="6" t="s">
        <v>33</v>
      </c>
      <c r="D3" s="6">
        <v>731.93999999999994</v>
      </c>
      <c r="E3" s="6">
        <f t="shared" ref="E3:E30" si="0">D3*$K$7</f>
        <v>36.597000000000001</v>
      </c>
      <c r="F3" s="6">
        <v>219.58199999999997</v>
      </c>
      <c r="G3" s="6" t="s">
        <v>32</v>
      </c>
      <c r="H3" t="s">
        <v>61</v>
      </c>
      <c r="I3">
        <f>VLOOKUP(H3,C:G,4,FALSE)</f>
        <v>1.9656000000000002</v>
      </c>
      <c r="J3" t="str">
        <f t="shared" ref="J3:J30" si="1">IF(D3&lt;300, "Poor", IF(D3&lt;500, "Average", "Good"))</f>
        <v>Good</v>
      </c>
    </row>
    <row r="4" spans="3:11" ht="15.5" x14ac:dyDescent="0.35">
      <c r="C4" s="6" t="s">
        <v>33</v>
      </c>
      <c r="D4" s="6">
        <v>14.62</v>
      </c>
      <c r="E4" s="6">
        <f t="shared" si="0"/>
        <v>0.73099999999999998</v>
      </c>
      <c r="F4" s="6">
        <v>6.8713999999999995</v>
      </c>
      <c r="G4" s="6" t="s">
        <v>43</v>
      </c>
      <c r="H4" t="s">
        <v>51</v>
      </c>
      <c r="I4">
        <f>VLOOKUP(H4,C:G,3,FALSE)</f>
        <v>47.878875000000001</v>
      </c>
      <c r="J4" t="str">
        <f t="shared" si="1"/>
        <v>Poor</v>
      </c>
    </row>
    <row r="5" spans="3:11" ht="15.5" x14ac:dyDescent="0.35">
      <c r="C5" s="6" t="s">
        <v>51</v>
      </c>
      <c r="D5" s="6">
        <v>957.57749999999999</v>
      </c>
      <c r="E5" s="6">
        <f t="shared" si="0"/>
        <v>47.878875000000001</v>
      </c>
      <c r="F5" s="6">
        <v>-383.03100000000006</v>
      </c>
      <c r="G5" s="6" t="s">
        <v>32</v>
      </c>
      <c r="H5" t="s">
        <v>113</v>
      </c>
      <c r="I5">
        <f>SUMIF(C:C,H3,D:D)</f>
        <v>2754.0200000000004</v>
      </c>
      <c r="J5" t="str">
        <f t="shared" si="1"/>
        <v>Good</v>
      </c>
    </row>
    <row r="6" spans="3:11" ht="15.5" x14ac:dyDescent="0.35">
      <c r="C6" s="6" t="s">
        <v>51</v>
      </c>
      <c r="D6" s="6">
        <v>22.368000000000002</v>
      </c>
      <c r="E6" s="6">
        <f t="shared" si="0"/>
        <v>1.1184000000000001</v>
      </c>
      <c r="F6" s="6">
        <v>2.5163999999999991</v>
      </c>
      <c r="G6" s="6" t="s">
        <v>43</v>
      </c>
      <c r="J6" t="str">
        <f t="shared" si="1"/>
        <v>Poor</v>
      </c>
    </row>
    <row r="7" spans="3:11" ht="15.5" x14ac:dyDescent="0.35">
      <c r="C7" s="6" t="s">
        <v>51</v>
      </c>
      <c r="D7" s="6">
        <v>48.86</v>
      </c>
      <c r="E7" s="6">
        <f t="shared" si="0"/>
        <v>2.4430000000000001</v>
      </c>
      <c r="F7" s="6">
        <v>14.169399999999996</v>
      </c>
      <c r="G7" s="6" t="s">
        <v>32</v>
      </c>
      <c r="J7" t="str">
        <f t="shared" si="1"/>
        <v>Poor</v>
      </c>
      <c r="K7">
        <v>0.05</v>
      </c>
    </row>
    <row r="8" spans="3:11" ht="15.5" x14ac:dyDescent="0.35">
      <c r="C8" s="6" t="s">
        <v>61</v>
      </c>
      <c r="D8" s="6">
        <v>7.28</v>
      </c>
      <c r="E8" s="6">
        <f t="shared" si="0"/>
        <v>0.36400000000000005</v>
      </c>
      <c r="F8" s="6">
        <v>1.9656000000000002</v>
      </c>
      <c r="G8" s="6" t="s">
        <v>43</v>
      </c>
      <c r="J8" t="str">
        <f t="shared" si="1"/>
        <v>Poor</v>
      </c>
    </row>
    <row r="9" spans="3:11" ht="15.5" x14ac:dyDescent="0.35">
      <c r="C9" s="6" t="s">
        <v>61</v>
      </c>
      <c r="D9" s="6">
        <v>907.15200000000004</v>
      </c>
      <c r="E9" s="6">
        <f t="shared" si="0"/>
        <v>45.357600000000005</v>
      </c>
      <c r="F9" s="6">
        <v>90.715200000000038</v>
      </c>
      <c r="G9" s="6" t="s">
        <v>63</v>
      </c>
      <c r="J9" t="str">
        <f t="shared" si="1"/>
        <v>Good</v>
      </c>
    </row>
    <row r="10" spans="3:11" ht="15.5" x14ac:dyDescent="0.35">
      <c r="C10" s="6" t="s">
        <v>61</v>
      </c>
      <c r="D10" s="6">
        <v>18.504000000000001</v>
      </c>
      <c r="E10" s="6">
        <f t="shared" si="0"/>
        <v>0.92520000000000013</v>
      </c>
      <c r="F10" s="6">
        <v>5.7824999999999998</v>
      </c>
      <c r="G10" s="6" t="s">
        <v>43</v>
      </c>
      <c r="J10" t="str">
        <f t="shared" si="1"/>
        <v>Poor</v>
      </c>
    </row>
    <row r="11" spans="3:11" ht="15.5" x14ac:dyDescent="0.35">
      <c r="C11" s="6" t="s">
        <v>61</v>
      </c>
      <c r="D11" s="6">
        <v>114.9</v>
      </c>
      <c r="E11" s="6">
        <f t="shared" si="0"/>
        <v>5.745000000000001</v>
      </c>
      <c r="F11" s="6">
        <v>34.469999999999992</v>
      </c>
      <c r="G11" s="6" t="s">
        <v>43</v>
      </c>
      <c r="J11" t="str">
        <f t="shared" si="1"/>
        <v>Poor</v>
      </c>
    </row>
    <row r="12" spans="3:11" ht="15.5" x14ac:dyDescent="0.35">
      <c r="C12" s="6" t="s">
        <v>61</v>
      </c>
      <c r="D12" s="6">
        <v>1706.1840000000002</v>
      </c>
      <c r="E12" s="6">
        <f t="shared" si="0"/>
        <v>85.309200000000018</v>
      </c>
      <c r="F12" s="6">
        <v>85.309199999999805</v>
      </c>
      <c r="G12" s="6" t="s">
        <v>32</v>
      </c>
      <c r="J12" t="str">
        <f t="shared" si="1"/>
        <v>Good</v>
      </c>
    </row>
    <row r="13" spans="3:11" ht="15.5" x14ac:dyDescent="0.35">
      <c r="C13" s="6" t="s">
        <v>68</v>
      </c>
      <c r="D13" s="6">
        <v>911.42399999999998</v>
      </c>
      <c r="E13" s="6">
        <f t="shared" si="0"/>
        <v>45.571200000000005</v>
      </c>
      <c r="F13" s="6">
        <v>68.356800000000021</v>
      </c>
      <c r="G13" s="6" t="s">
        <v>63</v>
      </c>
      <c r="J13" t="str">
        <f t="shared" si="1"/>
        <v>Good</v>
      </c>
    </row>
    <row r="14" spans="3:11" ht="15.5" x14ac:dyDescent="0.35">
      <c r="C14" s="6" t="s">
        <v>68</v>
      </c>
      <c r="D14" s="6">
        <v>15.552000000000003</v>
      </c>
      <c r="E14" s="6">
        <f t="shared" si="0"/>
        <v>0.77760000000000018</v>
      </c>
      <c r="F14" s="6">
        <v>5.4432</v>
      </c>
      <c r="G14" s="6" t="s">
        <v>43</v>
      </c>
      <c r="J14" t="str">
        <f t="shared" si="1"/>
        <v>Poor</v>
      </c>
    </row>
    <row r="15" spans="3:11" ht="15.5" x14ac:dyDescent="0.35">
      <c r="C15" s="6" t="s">
        <v>68</v>
      </c>
      <c r="D15" s="6">
        <v>407.97600000000006</v>
      </c>
      <c r="E15" s="6">
        <f t="shared" si="0"/>
        <v>20.398800000000005</v>
      </c>
      <c r="F15" s="6">
        <v>132.59219999999993</v>
      </c>
      <c r="G15" s="6" t="s">
        <v>43</v>
      </c>
      <c r="J15" t="str">
        <f t="shared" si="1"/>
        <v>Average</v>
      </c>
    </row>
    <row r="16" spans="3:11" ht="15.5" x14ac:dyDescent="0.35">
      <c r="C16" s="6" t="s">
        <v>68</v>
      </c>
      <c r="D16" s="6">
        <v>68.809999999999988</v>
      </c>
      <c r="E16" s="6">
        <f t="shared" si="0"/>
        <v>3.4404999999999997</v>
      </c>
      <c r="F16" s="6">
        <v>-123.858</v>
      </c>
      <c r="G16" s="6" t="s">
        <v>43</v>
      </c>
      <c r="J16" t="str">
        <f t="shared" si="1"/>
        <v>Poor</v>
      </c>
    </row>
    <row r="17" spans="3:10" ht="15.5" x14ac:dyDescent="0.35">
      <c r="C17" s="6" t="s">
        <v>68</v>
      </c>
      <c r="D17" s="6">
        <v>2.5439999999999996</v>
      </c>
      <c r="E17" s="6">
        <f t="shared" si="0"/>
        <v>0.12719999999999998</v>
      </c>
      <c r="F17" s="6">
        <v>-3.8160000000000016</v>
      </c>
      <c r="G17" s="6" t="s">
        <v>43</v>
      </c>
      <c r="J17" t="str">
        <f t="shared" si="1"/>
        <v>Poor</v>
      </c>
    </row>
    <row r="18" spans="3:10" ht="15.5" x14ac:dyDescent="0.35">
      <c r="C18" s="6" t="s">
        <v>68</v>
      </c>
      <c r="D18" s="6">
        <v>665.88</v>
      </c>
      <c r="E18" s="6">
        <f t="shared" si="0"/>
        <v>33.294000000000004</v>
      </c>
      <c r="F18" s="6">
        <v>13.317599999999999</v>
      </c>
      <c r="G18" s="6" t="s">
        <v>43</v>
      </c>
      <c r="J18" t="str">
        <f t="shared" si="1"/>
        <v>Good</v>
      </c>
    </row>
    <row r="19" spans="3:10" ht="15.5" x14ac:dyDescent="0.35">
      <c r="C19" s="6" t="s">
        <v>68</v>
      </c>
      <c r="D19" s="6">
        <v>55.5</v>
      </c>
      <c r="E19" s="6">
        <f t="shared" si="0"/>
        <v>2.7750000000000004</v>
      </c>
      <c r="F19" s="6">
        <v>9.9899999999999949</v>
      </c>
      <c r="G19" s="6" t="s">
        <v>43</v>
      </c>
      <c r="J19" t="str">
        <f t="shared" si="1"/>
        <v>Poor</v>
      </c>
    </row>
    <row r="20" spans="3:10" ht="15.5" x14ac:dyDescent="0.35">
      <c r="C20" s="6" t="s">
        <v>68</v>
      </c>
      <c r="D20" s="6">
        <v>8.56</v>
      </c>
      <c r="E20" s="6">
        <f t="shared" si="0"/>
        <v>0.42800000000000005</v>
      </c>
      <c r="F20" s="6">
        <v>2.4823999999999993</v>
      </c>
      <c r="G20" s="6" t="s">
        <v>43</v>
      </c>
      <c r="J20" t="str">
        <f t="shared" si="1"/>
        <v>Poor</v>
      </c>
    </row>
    <row r="21" spans="3:10" ht="15.5" x14ac:dyDescent="0.35">
      <c r="C21" s="6" t="s">
        <v>105</v>
      </c>
      <c r="D21" s="6">
        <v>213.48000000000002</v>
      </c>
      <c r="E21" s="6">
        <f t="shared" si="0"/>
        <v>10.674000000000001</v>
      </c>
      <c r="F21" s="6">
        <v>16.010999999999981</v>
      </c>
      <c r="G21" s="6" t="s">
        <v>63</v>
      </c>
      <c r="J21" t="str">
        <f t="shared" si="1"/>
        <v>Poor</v>
      </c>
    </row>
    <row r="22" spans="3:10" ht="15.5" x14ac:dyDescent="0.35">
      <c r="C22" s="6" t="s">
        <v>105</v>
      </c>
      <c r="D22" s="6">
        <v>22.72</v>
      </c>
      <c r="E22" s="6">
        <f t="shared" si="0"/>
        <v>1.1359999999999999</v>
      </c>
      <c r="F22" s="6">
        <v>7.3839999999999986</v>
      </c>
      <c r="G22" s="6" t="s">
        <v>43</v>
      </c>
      <c r="J22" t="str">
        <f t="shared" si="1"/>
        <v>Poor</v>
      </c>
    </row>
    <row r="23" spans="3:10" ht="15.5" x14ac:dyDescent="0.35">
      <c r="C23" s="6" t="s">
        <v>105</v>
      </c>
      <c r="D23" s="6">
        <v>19.459999999999997</v>
      </c>
      <c r="E23" s="6">
        <f t="shared" si="0"/>
        <v>0.97299999999999986</v>
      </c>
      <c r="F23" s="6">
        <v>5.0595999999999997</v>
      </c>
      <c r="G23" s="6" t="s">
        <v>43</v>
      </c>
      <c r="J23" t="str">
        <f t="shared" si="1"/>
        <v>Poor</v>
      </c>
    </row>
    <row r="24" spans="3:10" ht="15.5" x14ac:dyDescent="0.35">
      <c r="C24" s="6" t="s">
        <v>113</v>
      </c>
      <c r="D24" s="6">
        <v>60.339999999999996</v>
      </c>
      <c r="E24" s="6">
        <f t="shared" si="0"/>
        <v>3.0169999999999999</v>
      </c>
      <c r="F24" s="6">
        <v>15.688400000000001</v>
      </c>
      <c r="G24" s="6" t="s">
        <v>43</v>
      </c>
      <c r="J24" t="str">
        <f t="shared" si="1"/>
        <v>Poor</v>
      </c>
    </row>
    <row r="25" spans="3:10" ht="15.5" x14ac:dyDescent="0.35">
      <c r="C25" s="6" t="s">
        <v>113</v>
      </c>
      <c r="D25" s="6">
        <v>71.371999999999986</v>
      </c>
      <c r="E25" s="6">
        <f t="shared" si="0"/>
        <v>3.5685999999999996</v>
      </c>
      <c r="F25" s="6">
        <v>-1.0196000000000005</v>
      </c>
      <c r="G25" s="6" t="s">
        <v>32</v>
      </c>
      <c r="J25" t="str">
        <f t="shared" si="1"/>
        <v>Poor</v>
      </c>
    </row>
    <row r="26" spans="3:10" ht="15.5" x14ac:dyDescent="0.35">
      <c r="C26" s="6" t="s">
        <v>113</v>
      </c>
      <c r="D26" s="6">
        <v>1044.6299999999999</v>
      </c>
      <c r="E26" s="6">
        <f t="shared" si="0"/>
        <v>52.231499999999997</v>
      </c>
      <c r="F26" s="6">
        <v>240.26490000000001</v>
      </c>
      <c r="G26" s="6" t="s">
        <v>32</v>
      </c>
      <c r="J26" t="str">
        <f t="shared" si="1"/>
        <v>Good</v>
      </c>
    </row>
    <row r="27" spans="3:10" ht="15.5" x14ac:dyDescent="0.35">
      <c r="C27" s="6" t="s">
        <v>125</v>
      </c>
      <c r="D27" s="6">
        <v>11.648000000000001</v>
      </c>
      <c r="E27" s="6">
        <f t="shared" si="0"/>
        <v>0.58240000000000014</v>
      </c>
      <c r="F27" s="6">
        <v>4.2224000000000004</v>
      </c>
      <c r="G27" s="6" t="s">
        <v>43</v>
      </c>
      <c r="J27" t="str">
        <f t="shared" si="1"/>
        <v>Poor</v>
      </c>
    </row>
    <row r="28" spans="3:10" ht="15.5" x14ac:dyDescent="0.35">
      <c r="C28" s="6" t="s">
        <v>125</v>
      </c>
      <c r="D28" s="6">
        <v>90.570000000000007</v>
      </c>
      <c r="E28" s="6">
        <f t="shared" si="0"/>
        <v>4.5285000000000002</v>
      </c>
      <c r="F28" s="6">
        <v>11.774100000000004</v>
      </c>
      <c r="G28" s="6" t="s">
        <v>63</v>
      </c>
      <c r="J28" t="str">
        <f t="shared" si="1"/>
        <v>Poor</v>
      </c>
    </row>
    <row r="29" spans="3:10" ht="15.5" x14ac:dyDescent="0.35">
      <c r="C29" s="6" t="s">
        <v>129</v>
      </c>
      <c r="D29" s="6">
        <v>3083.4300000000003</v>
      </c>
      <c r="E29" s="6">
        <f t="shared" si="0"/>
        <v>154.17150000000004</v>
      </c>
      <c r="F29" s="6">
        <v>-1665.0522000000001</v>
      </c>
      <c r="G29" s="6" t="s">
        <v>32</v>
      </c>
      <c r="J29" t="str">
        <f t="shared" si="1"/>
        <v>Good</v>
      </c>
    </row>
    <row r="30" spans="3:10" ht="15.5" x14ac:dyDescent="0.35">
      <c r="C30" s="6" t="s">
        <v>129</v>
      </c>
      <c r="D30" s="6">
        <v>9.6180000000000021</v>
      </c>
      <c r="E30" s="6">
        <f t="shared" si="0"/>
        <v>0.48090000000000011</v>
      </c>
      <c r="F30" s="6">
        <v>-7.0532000000000004</v>
      </c>
      <c r="G30" s="6" t="s">
        <v>43</v>
      </c>
      <c r="J30" t="str">
        <f t="shared" si="1"/>
        <v>Poor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AF86-C521-43C7-AE3E-50B7CCAF87B6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9683-AA05-47B3-85BA-EB76650D6273}">
  <dimension ref="A1:E11"/>
  <sheetViews>
    <sheetView tabSelected="1" workbookViewId="0">
      <selection activeCell="D6" sqref="D6"/>
    </sheetView>
  </sheetViews>
  <sheetFormatPr defaultRowHeight="14.5" x14ac:dyDescent="0.35"/>
  <cols>
    <col min="1" max="1" width="17.6328125" customWidth="1"/>
    <col min="2" max="2" width="14.1796875" bestFit="1" customWidth="1"/>
    <col min="3" max="3" width="9.08984375" bestFit="1" customWidth="1"/>
  </cols>
  <sheetData>
    <row r="1" spans="1:5" ht="15.5" x14ac:dyDescent="0.35">
      <c r="A1" s="1" t="s">
        <v>1</v>
      </c>
      <c r="B1" s="1" t="s">
        <v>7</v>
      </c>
      <c r="C1" s="1" t="s">
        <v>13</v>
      </c>
      <c r="D1" s="16" t="s">
        <v>141</v>
      </c>
      <c r="E1" s="16" t="s">
        <v>142</v>
      </c>
    </row>
    <row r="2" spans="1:5" ht="15.5" x14ac:dyDescent="0.35">
      <c r="A2" s="6" t="s">
        <v>139</v>
      </c>
      <c r="B2" s="6" t="s">
        <v>140</v>
      </c>
      <c r="C2" s="6">
        <v>100</v>
      </c>
      <c r="D2" s="15">
        <v>30</v>
      </c>
      <c r="E2" s="15">
        <v>50000</v>
      </c>
    </row>
    <row r="3" spans="1:5" ht="15.5" x14ac:dyDescent="0.35">
      <c r="A3" s="6" t="s">
        <v>26</v>
      </c>
      <c r="B3" s="6" t="s">
        <v>32</v>
      </c>
      <c r="C3" s="6">
        <v>219.58199999999999</v>
      </c>
      <c r="D3" s="15">
        <v>18</v>
      </c>
      <c r="E3" s="17">
        <v>30000</v>
      </c>
    </row>
    <row r="4" spans="1:5" ht="15.5" x14ac:dyDescent="0.35">
      <c r="A4" s="6" t="s">
        <v>38</v>
      </c>
      <c r="B4" s="6" t="s">
        <v>43</v>
      </c>
      <c r="C4" s="6">
        <v>6.8713999999999995</v>
      </c>
      <c r="D4" s="15">
        <v>21</v>
      </c>
      <c r="E4" s="15"/>
    </row>
    <row r="5" spans="1:5" ht="15.5" x14ac:dyDescent="0.35">
      <c r="A5" s="6" t="s">
        <v>48</v>
      </c>
      <c r="B5" s="6" t="s">
        <v>32</v>
      </c>
      <c r="C5" s="6">
        <v>-383.03100000000006</v>
      </c>
      <c r="D5" s="15">
        <v>23</v>
      </c>
      <c r="E5" s="15"/>
    </row>
    <row r="6" spans="1:5" ht="15.5" x14ac:dyDescent="0.35">
      <c r="A6" s="6" t="s">
        <v>48</v>
      </c>
      <c r="B6" s="6" t="s">
        <v>43</v>
      </c>
      <c r="C6" s="6">
        <v>2.5163999999999991</v>
      </c>
      <c r="D6" s="15"/>
      <c r="E6" s="15"/>
    </row>
    <row r="7" spans="1:5" ht="15.5" x14ac:dyDescent="0.35">
      <c r="A7" s="6" t="s">
        <v>57</v>
      </c>
      <c r="B7" s="6" t="s">
        <v>32</v>
      </c>
      <c r="C7" s="6">
        <v>14.169399999999996</v>
      </c>
      <c r="D7" s="15"/>
      <c r="E7" s="15"/>
    </row>
    <row r="8" spans="1:5" ht="15.5" x14ac:dyDescent="0.35">
      <c r="A8" s="6" t="s">
        <v>57</v>
      </c>
      <c r="B8" s="6" t="s">
        <v>43</v>
      </c>
      <c r="C8" s="6">
        <v>1.9656000000000002</v>
      </c>
      <c r="D8" s="15"/>
      <c r="E8" s="15"/>
    </row>
    <row r="9" spans="1:5" ht="15.5" x14ac:dyDescent="0.35">
      <c r="A9" s="6" t="s">
        <v>57</v>
      </c>
      <c r="B9" s="6" t="s">
        <v>63</v>
      </c>
      <c r="C9" s="6">
        <v>90.715200000000038</v>
      </c>
      <c r="D9" s="15"/>
      <c r="E9" s="15"/>
    </row>
    <row r="10" spans="1:5" ht="15.5" x14ac:dyDescent="0.35">
      <c r="A10" s="6" t="s">
        <v>57</v>
      </c>
      <c r="B10" s="6" t="s">
        <v>43</v>
      </c>
      <c r="C10" s="6">
        <v>5.7824999999999998</v>
      </c>
      <c r="D10" s="15"/>
      <c r="E10" s="15"/>
    </row>
    <row r="11" spans="1:5" ht="15.5" x14ac:dyDescent="0.35">
      <c r="A11" s="6" t="s">
        <v>57</v>
      </c>
      <c r="B11" s="6" t="s">
        <v>43</v>
      </c>
      <c r="C11" s="6">
        <v>34.469999999999992</v>
      </c>
      <c r="D11" s="15"/>
      <c r="E11" s="15"/>
    </row>
  </sheetData>
  <dataValidations count="2">
    <dataValidation type="whole" allowBlank="1" showInputMessage="1" showErrorMessage="1" errorTitle="Incorrect" error="Kindly put in the correct value" promptTitle="Done" prompt="Done" sqref="D1:D11" xr:uid="{C1B046C1-B6B5-4B78-BBB2-383608944B82}">
      <formula1>18</formula1>
      <formula2>30</formula2>
    </dataValidation>
    <dataValidation type="whole" allowBlank="1" showInputMessage="1" showErrorMessage="1" errorTitle="Kindly put in the correct value" error="Kindly put in the correct value" promptTitle="Done" prompt="Done" sqref="E1:E11" xr:uid="{AC1193CF-A629-4D5C-B7BA-602BCE76A45D}">
      <formula1>30000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FB3B-30BF-4C52-9DE6-652EB10B8894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A9D3-DE1C-45AB-AC28-02604750AEB5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Funtions</vt:lpstr>
      <vt:lpstr>Formula</vt:lpstr>
      <vt:lpstr>Sheet1</vt:lpstr>
      <vt:lpstr>Conditionals</vt:lpstr>
      <vt:lpstr>Splitting and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 NWADIKE</dc:creator>
  <cp:lastModifiedBy>VICTORY NWADIKE</cp:lastModifiedBy>
  <dcterms:created xsi:type="dcterms:W3CDTF">2023-10-19T12:14:07Z</dcterms:created>
  <dcterms:modified xsi:type="dcterms:W3CDTF">2023-10-24T15:09:27Z</dcterms:modified>
</cp:coreProperties>
</file>