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Y NWADIKE\Desktop\Data analysis with Armstrong\MS Excel\"/>
    </mc:Choice>
  </mc:AlternateContent>
  <xr:revisionPtr revIDLastSave="0" documentId="13_ncr:1_{6BD68729-C1F1-40DF-B869-2E2EAC48D030}" xr6:coauthVersionLast="47" xr6:coauthVersionMax="47" xr10:uidLastSave="{00000000-0000-0000-0000-000000000000}"/>
  <bookViews>
    <workbookView xWindow="-110" yWindow="-110" windowWidth="19420" windowHeight="10560" xr2:uid="{5EFBF79D-C310-4677-BB20-94386A689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4" i="1" l="1"/>
  <c r="D75" i="1"/>
  <c r="D76" i="1"/>
  <c r="D77" i="1"/>
  <c r="D78" i="1"/>
  <c r="D73" i="1"/>
  <c r="B66" i="1"/>
  <c r="H41" i="1"/>
  <c r="H42" i="1"/>
  <c r="H43" i="1"/>
  <c r="H44" i="1"/>
  <c r="H45" i="1"/>
  <c r="H40" i="1"/>
  <c r="I41" i="1"/>
  <c r="I42" i="1"/>
  <c r="I43" i="1"/>
  <c r="I44" i="1"/>
  <c r="I45" i="1"/>
  <c r="I40" i="1"/>
  <c r="G41" i="1"/>
  <c r="G42" i="1"/>
  <c r="G43" i="1"/>
  <c r="G44" i="1"/>
  <c r="G45" i="1"/>
  <c r="G40" i="1"/>
  <c r="C44" i="1"/>
  <c r="C45" i="1"/>
  <c r="C46" i="1"/>
  <c r="C47" i="1"/>
  <c r="C48" i="1"/>
  <c r="C49" i="1"/>
  <c r="C50" i="1"/>
  <c r="C51" i="1"/>
  <c r="C40" i="1"/>
  <c r="B40" i="1" a="1"/>
  <c r="B40" i="1" s="1"/>
  <c r="C29" i="1"/>
  <c r="C30" i="1"/>
  <c r="C31" i="1"/>
  <c r="C32" i="1"/>
  <c r="C33" i="1"/>
  <c r="C28" i="1"/>
  <c r="M17" i="1"/>
  <c r="L17" i="1"/>
  <c r="L18" i="1"/>
  <c r="M18" i="1" s="1"/>
  <c r="L19" i="1"/>
  <c r="M19" i="1" s="1"/>
  <c r="L20" i="1"/>
  <c r="M20" i="1" s="1"/>
  <c r="L21" i="1"/>
  <c r="M21" i="1" s="1"/>
  <c r="L16" i="1"/>
  <c r="M16" i="1" s="1"/>
  <c r="C16" i="1"/>
  <c r="C17" i="1"/>
  <c r="C18" i="1"/>
  <c r="C19" i="1"/>
  <c r="C20" i="1"/>
  <c r="C21" i="1"/>
  <c r="K4" i="1"/>
  <c r="K5" i="1"/>
  <c r="K6" i="1"/>
  <c r="K7" i="1"/>
  <c r="K8" i="1"/>
  <c r="K9" i="1"/>
  <c r="E5" i="1"/>
  <c r="F5" i="1" s="1"/>
  <c r="E6" i="1"/>
  <c r="F6" i="1" s="1"/>
  <c r="E7" i="1"/>
  <c r="F7" i="1" s="1"/>
  <c r="E8" i="1"/>
  <c r="F8" i="1" s="1"/>
  <c r="E9" i="1"/>
  <c r="F9" i="1" s="1"/>
  <c r="E4" i="1"/>
  <c r="F4" i="1" s="1"/>
  <c r="D5" i="1"/>
  <c r="D6" i="1"/>
  <c r="D7" i="1"/>
  <c r="D8" i="1"/>
  <c r="D9" i="1"/>
  <c r="D4" i="1"/>
  <c r="C43" i="1" l="1"/>
  <c r="C42" i="1"/>
  <c r="C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<sst xmlns="http://schemas.openxmlformats.org/spreadsheetml/2006/main" count="191" uniqueCount="91">
  <si>
    <t>Name</t>
  </si>
  <si>
    <t>Chemistry</t>
  </si>
  <si>
    <t>Physics</t>
  </si>
  <si>
    <t>Total</t>
  </si>
  <si>
    <t>Average</t>
  </si>
  <si>
    <t>GPA</t>
  </si>
  <si>
    <t>John</t>
  </si>
  <si>
    <t>Ross</t>
  </si>
  <si>
    <t>Natasha</t>
  </si>
  <si>
    <t>Gibbs</t>
  </si>
  <si>
    <t>Marco</t>
  </si>
  <si>
    <t>Diego</t>
  </si>
  <si>
    <t>Exercise 01: Class Performance Evaluation</t>
  </si>
  <si>
    <t>Salary</t>
  </si>
  <si>
    <t>E-7531</t>
  </si>
  <si>
    <t>E-8851</t>
  </si>
  <si>
    <t>E-8832</t>
  </si>
  <si>
    <t>E-7845</t>
  </si>
  <si>
    <t>E-8758</t>
  </si>
  <si>
    <t>E-7785</t>
  </si>
  <si>
    <t>Employee ID</t>
  </si>
  <si>
    <t>$3,250</t>
  </si>
  <si>
    <t>$2,789</t>
  </si>
  <si>
    <t>$2,984</t>
  </si>
  <si>
    <t>$3,320</t>
  </si>
  <si>
    <t>$2,458</t>
  </si>
  <si>
    <t>$3,300</t>
  </si>
  <si>
    <t>Exercise 02: Lookup Values (Left to Right)</t>
  </si>
  <si>
    <t>Exercise 03: Lookup Values (Any Direction)</t>
  </si>
  <si>
    <t>Unit Sold</t>
  </si>
  <si>
    <t>Unit Price</t>
  </si>
  <si>
    <t xml:space="preserve">Sales </t>
  </si>
  <si>
    <t>Sales (Rounded)</t>
  </si>
  <si>
    <t xml:space="preserve">Exercise 04: Rounding Values </t>
  </si>
  <si>
    <t>First Name</t>
  </si>
  <si>
    <t>Last Name</t>
  </si>
  <si>
    <t>Full Name</t>
  </si>
  <si>
    <t>Exercise 05: Joining Two Strings</t>
  </si>
  <si>
    <t>Reese</t>
  </si>
  <si>
    <t>Geller</t>
  </si>
  <si>
    <t>Romanoff</t>
  </si>
  <si>
    <t>Williams</t>
  </si>
  <si>
    <t>Polo</t>
  </si>
  <si>
    <t>Luna</t>
  </si>
  <si>
    <t>Joined</t>
  </si>
  <si>
    <t>Exercise 06: Conditional Formatting</t>
  </si>
  <si>
    <t>Salary ($)</t>
  </si>
  <si>
    <t>Unique</t>
  </si>
  <si>
    <t>Count</t>
  </si>
  <si>
    <t>Leonardo</t>
  </si>
  <si>
    <t>Casper</t>
  </si>
  <si>
    <t>Exercise 07: Counting Unique Values</t>
  </si>
  <si>
    <t>Middle Name</t>
  </si>
  <si>
    <t>Exercise 08: Extract First, Middle and Last Names</t>
  </si>
  <si>
    <t>Mary Elizabeth Smith</t>
  </si>
  <si>
    <t>Ross James Geller</t>
  </si>
  <si>
    <t>Natasha Yvonne Romanoff</t>
  </si>
  <si>
    <t>William Jackson Harper</t>
  </si>
  <si>
    <t>Marco Van Basten</t>
  </si>
  <si>
    <t>Diego Garcia Lopez</t>
  </si>
  <si>
    <t>Exercise 09: Conditional Summation</t>
  </si>
  <si>
    <t>Country</t>
  </si>
  <si>
    <t>Sales</t>
  </si>
  <si>
    <t>Sales ($)</t>
  </si>
  <si>
    <t>Japan</t>
  </si>
  <si>
    <t>Sweden</t>
  </si>
  <si>
    <t>USA</t>
  </si>
  <si>
    <t>Canada</t>
  </si>
  <si>
    <t>Exercise 10: Data Validation</t>
  </si>
  <si>
    <t>Date 1</t>
  </si>
  <si>
    <t>Date 2</t>
  </si>
  <si>
    <t>My Date</t>
  </si>
  <si>
    <t>Result</t>
  </si>
  <si>
    <t>5/17/2020</t>
  </si>
  <si>
    <t>9/20/2020</t>
  </si>
  <si>
    <t>1/26/2021</t>
  </si>
  <si>
    <t>11/21/2021</t>
  </si>
  <si>
    <t>12/25/2021</t>
  </si>
  <si>
    <t>3/18/2020</t>
  </si>
  <si>
    <t>7/20/2020</t>
  </si>
  <si>
    <t>12/15/2020</t>
  </si>
  <si>
    <t>4/28/2021</t>
  </si>
  <si>
    <t>1/20/2022</t>
  </si>
  <si>
    <t>8/31/2022</t>
  </si>
  <si>
    <t>2/15/2020</t>
  </si>
  <si>
    <t>5/16/2020</t>
  </si>
  <si>
    <t>12/17/2020</t>
  </si>
  <si>
    <t>3/26/2021</t>
  </si>
  <si>
    <t>12/16/2021</t>
  </si>
  <si>
    <t>12/27/2021</t>
  </si>
  <si>
    <t>Exercise 11: Check if a Date is Between Two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</si>
</sst>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3" fontId="0" fillId="0" borderId="1" xfId="0" applyNumberFormat="1" applyBorder="1"/>
    <xf numFmtId="0" fontId="1" fillId="4" borderId="1" xfId="0" applyFont="1" applyFill="1" applyBorder="1"/>
    <xf numFmtId="0" fontId="1" fillId="3" borderId="0" xfId="0" applyFont="1" applyFill="1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FF"/>
      <color rgb="FF99CCFF"/>
      <color rgb="FF9999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CB26-F870-44E3-B862-C75659B9D2A7}">
  <dimension ref="A1:N78"/>
  <sheetViews>
    <sheetView showGridLines="0" tabSelected="1" topLeftCell="A35" workbookViewId="0">
      <selection activeCell="D28" sqref="D28"/>
    </sheetView>
  </sheetViews>
  <sheetFormatPr defaultRowHeight="14.5" x14ac:dyDescent="0.35"/>
  <cols>
    <col min="1" max="1" width="16.36328125" customWidth="1"/>
    <col min="2" max="2" width="17.90625" customWidth="1"/>
    <col min="3" max="3" width="16.453125" customWidth="1"/>
    <col min="4" max="4" width="15.1796875" customWidth="1"/>
    <col min="5" max="5" width="11.81640625" customWidth="1"/>
    <col min="6" max="6" width="23.26953125" customWidth="1"/>
    <col min="7" max="7" width="13" customWidth="1"/>
    <col min="8" max="8" width="16.453125" customWidth="1"/>
    <col min="9" max="10" width="11.90625" customWidth="1"/>
    <col min="11" max="11" width="12.1796875" customWidth="1"/>
    <col min="12" max="12" width="14" customWidth="1"/>
    <col min="13" max="13" width="15.08984375" customWidth="1"/>
  </cols>
  <sheetData>
    <row r="1" spans="1:14" ht="15" thickBot="1" x14ac:dyDescent="0.4">
      <c r="A1" s="6" t="s">
        <v>12</v>
      </c>
      <c r="B1" s="7"/>
      <c r="C1" s="7"/>
      <c r="D1" s="7"/>
      <c r="E1" s="7"/>
      <c r="F1" s="8"/>
      <c r="I1" s="9" t="s">
        <v>27</v>
      </c>
      <c r="J1" s="9"/>
      <c r="K1" s="9"/>
      <c r="L1" s="9"/>
      <c r="M1" s="9"/>
      <c r="N1" s="9"/>
    </row>
    <row r="3" spans="1:14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I3" s="3" t="s">
        <v>0</v>
      </c>
      <c r="J3" s="3" t="s">
        <v>20</v>
      </c>
      <c r="K3" s="3" t="s">
        <v>13</v>
      </c>
      <c r="M3" s="3" t="s">
        <v>20</v>
      </c>
      <c r="N3" s="3" t="s">
        <v>13</v>
      </c>
    </row>
    <row r="4" spans="1:14" x14ac:dyDescent="0.35">
      <c r="A4" s="1" t="s">
        <v>6</v>
      </c>
      <c r="B4" s="1">
        <v>65</v>
      </c>
      <c r="C4" s="1">
        <v>78</v>
      </c>
      <c r="D4" s="1">
        <f>SUM(B4:C4)</f>
        <v>143</v>
      </c>
      <c r="E4" s="1">
        <f>AVERAGE(B4:C4)</f>
        <v>71.5</v>
      </c>
      <c r="F4" s="1" t="str">
        <f>IF(E4&lt;60, "B", "A")</f>
        <v>A</v>
      </c>
      <c r="I4" s="1" t="s">
        <v>6</v>
      </c>
      <c r="J4" s="1" t="s">
        <v>14</v>
      </c>
      <c r="K4" s="1" t="str">
        <f>VLOOKUP(M4, M4:N9, 2, FALSE)</f>
        <v>$3,250</v>
      </c>
      <c r="M4" s="1" t="s">
        <v>14</v>
      </c>
      <c r="N4" s="1" t="s">
        <v>21</v>
      </c>
    </row>
    <row r="5" spans="1:14" x14ac:dyDescent="0.35">
      <c r="A5" s="1" t="s">
        <v>7</v>
      </c>
      <c r="B5" s="1">
        <v>57</v>
      </c>
      <c r="C5" s="1">
        <v>52</v>
      </c>
      <c r="D5" s="1">
        <f t="shared" ref="D5:D9" si="0">SUM(B5:C5)</f>
        <v>109</v>
      </c>
      <c r="E5" s="1">
        <f t="shared" ref="E5:E9" si="1">AVERAGE(B5:C5)</f>
        <v>54.5</v>
      </c>
      <c r="F5" s="1" t="str">
        <f t="shared" ref="F5:F9" si="2">IF(E5&lt;60, "B", "A")</f>
        <v>B</v>
      </c>
      <c r="I5" s="1" t="s">
        <v>7</v>
      </c>
      <c r="J5" s="1" t="s">
        <v>15</v>
      </c>
      <c r="K5" s="1" t="str">
        <f t="shared" ref="K5:K9" si="3">VLOOKUP(M5, M5:N10, 2, FALSE)</f>
        <v>$2,789</v>
      </c>
      <c r="M5" s="1" t="s">
        <v>15</v>
      </c>
      <c r="N5" s="1" t="s">
        <v>22</v>
      </c>
    </row>
    <row r="6" spans="1:14" x14ac:dyDescent="0.35">
      <c r="A6" s="1" t="s">
        <v>8</v>
      </c>
      <c r="B6" s="1">
        <v>58</v>
      </c>
      <c r="C6" s="1">
        <v>33</v>
      </c>
      <c r="D6" s="1">
        <f t="shared" si="0"/>
        <v>91</v>
      </c>
      <c r="E6" s="1">
        <f t="shared" si="1"/>
        <v>45.5</v>
      </c>
      <c r="F6" s="1" t="str">
        <f t="shared" si="2"/>
        <v>B</v>
      </c>
      <c r="I6" s="1" t="s">
        <v>8</v>
      </c>
      <c r="J6" s="1" t="s">
        <v>16</v>
      </c>
      <c r="K6" s="1" t="str">
        <f t="shared" si="3"/>
        <v>$2,984</v>
      </c>
      <c r="M6" s="1" t="s">
        <v>16</v>
      </c>
      <c r="N6" s="1" t="s">
        <v>23</v>
      </c>
    </row>
    <row r="7" spans="1:14" x14ac:dyDescent="0.35">
      <c r="A7" s="1" t="s">
        <v>9</v>
      </c>
      <c r="B7" s="1">
        <v>54</v>
      </c>
      <c r="C7" s="1">
        <v>45</v>
      </c>
      <c r="D7" s="1">
        <f t="shared" si="0"/>
        <v>99</v>
      </c>
      <c r="E7" s="1">
        <f t="shared" si="1"/>
        <v>49.5</v>
      </c>
      <c r="F7" s="1" t="str">
        <f t="shared" si="2"/>
        <v>B</v>
      </c>
      <c r="I7" s="1" t="s">
        <v>9</v>
      </c>
      <c r="J7" s="1" t="s">
        <v>17</v>
      </c>
      <c r="K7" s="1" t="str">
        <f t="shared" si="3"/>
        <v>$3,320</v>
      </c>
      <c r="M7" s="1" t="s">
        <v>17</v>
      </c>
      <c r="N7" s="1" t="s">
        <v>24</v>
      </c>
    </row>
    <row r="8" spans="1:14" x14ac:dyDescent="0.35">
      <c r="A8" s="1" t="s">
        <v>10</v>
      </c>
      <c r="B8" s="1">
        <v>71</v>
      </c>
      <c r="C8" s="1">
        <v>46</v>
      </c>
      <c r="D8" s="1">
        <f t="shared" si="0"/>
        <v>117</v>
      </c>
      <c r="E8" s="1">
        <f t="shared" si="1"/>
        <v>58.5</v>
      </c>
      <c r="F8" s="1" t="str">
        <f t="shared" si="2"/>
        <v>B</v>
      </c>
      <c r="I8" s="1" t="s">
        <v>10</v>
      </c>
      <c r="J8" s="1" t="s">
        <v>18</v>
      </c>
      <c r="K8" s="1" t="str">
        <f t="shared" si="3"/>
        <v>$2,458</v>
      </c>
      <c r="M8" s="1" t="s">
        <v>18</v>
      </c>
      <c r="N8" s="1" t="s">
        <v>25</v>
      </c>
    </row>
    <row r="9" spans="1:14" x14ac:dyDescent="0.35">
      <c r="A9" s="1" t="s">
        <v>11</v>
      </c>
      <c r="B9" s="1">
        <v>67</v>
      </c>
      <c r="C9" s="1">
        <v>57</v>
      </c>
      <c r="D9" s="1">
        <f t="shared" si="0"/>
        <v>124</v>
      </c>
      <c r="E9" s="1">
        <f t="shared" si="1"/>
        <v>62</v>
      </c>
      <c r="F9" s="1" t="str">
        <f t="shared" si="2"/>
        <v>A</v>
      </c>
      <c r="I9" s="1" t="s">
        <v>11</v>
      </c>
      <c r="J9" s="1" t="s">
        <v>19</v>
      </c>
      <c r="K9" s="1" t="str">
        <f t="shared" si="3"/>
        <v>$3,300</v>
      </c>
      <c r="M9" s="1" t="s">
        <v>19</v>
      </c>
      <c r="N9" s="1" t="s">
        <v>26</v>
      </c>
    </row>
    <row r="13" spans="1:14" x14ac:dyDescent="0.35">
      <c r="A13" s="9" t="s">
        <v>28</v>
      </c>
      <c r="B13" s="9"/>
      <c r="C13" s="9"/>
      <c r="D13" s="9"/>
      <c r="E13" s="9"/>
      <c r="F13" s="9"/>
      <c r="I13" s="10" t="s">
        <v>33</v>
      </c>
      <c r="J13" s="11"/>
      <c r="K13" s="11"/>
      <c r="L13" s="11"/>
      <c r="M13" s="11"/>
    </row>
    <row r="15" spans="1:14" x14ac:dyDescent="0.35">
      <c r="A15" s="3" t="s">
        <v>0</v>
      </c>
      <c r="B15" s="3" t="s">
        <v>20</v>
      </c>
      <c r="C15" s="3" t="s">
        <v>13</v>
      </c>
      <c r="E15" s="3" t="s">
        <v>13</v>
      </c>
      <c r="F15" s="3" t="s">
        <v>20</v>
      </c>
      <c r="I15" s="4" t="s">
        <v>0</v>
      </c>
      <c r="J15" s="4" t="s">
        <v>29</v>
      </c>
      <c r="K15" s="4" t="s">
        <v>30</v>
      </c>
      <c r="L15" s="4" t="s">
        <v>31</v>
      </c>
      <c r="M15" s="4" t="s">
        <v>32</v>
      </c>
    </row>
    <row r="16" spans="1:14" x14ac:dyDescent="0.35">
      <c r="A16" s="1" t="s">
        <v>6</v>
      </c>
      <c r="B16" s="1" t="s">
        <v>14</v>
      </c>
      <c r="C16" s="1" t="str">
        <f>INDEX(E16:E21,MATCH(F16,B16:B21,0))</f>
        <v>$3,250</v>
      </c>
      <c r="E16" s="1" t="s">
        <v>21</v>
      </c>
      <c r="F16" s="1" t="s">
        <v>14</v>
      </c>
      <c r="I16" s="1" t="s">
        <v>6</v>
      </c>
      <c r="J16" s="1">
        <v>55</v>
      </c>
      <c r="K16" s="5">
        <v>0.99</v>
      </c>
      <c r="L16" s="1">
        <f>PRODUCT(J16, K16)</f>
        <v>54.45</v>
      </c>
      <c r="M16" s="1">
        <f xml:space="preserve"> ROUNDUP(L16, 0)</f>
        <v>55</v>
      </c>
    </row>
    <row r="17" spans="1:13" x14ac:dyDescent="0.35">
      <c r="A17" s="1" t="s">
        <v>7</v>
      </c>
      <c r="B17" s="1" t="s">
        <v>15</v>
      </c>
      <c r="C17" s="1" t="str">
        <f t="shared" ref="C17:C21" si="4">INDEX(E17:E22,MATCH(F17,F17:F22,0))</f>
        <v>$2,789</v>
      </c>
      <c r="E17" s="1" t="s">
        <v>22</v>
      </c>
      <c r="F17" s="1" t="s">
        <v>15</v>
      </c>
      <c r="I17" s="1" t="s">
        <v>7</v>
      </c>
      <c r="J17" s="1">
        <v>25</v>
      </c>
      <c r="K17" s="5">
        <v>2.54</v>
      </c>
      <c r="L17" s="1">
        <f t="shared" ref="L17:L21" si="5">PRODUCT(J17, K17)</f>
        <v>63.5</v>
      </c>
      <c r="M17" s="1">
        <f>CEILING(L17, 2)</f>
        <v>64</v>
      </c>
    </row>
    <row r="18" spans="1:13" x14ac:dyDescent="0.35">
      <c r="A18" s="1" t="s">
        <v>8</v>
      </c>
      <c r="B18" s="1" t="s">
        <v>16</v>
      </c>
      <c r="C18" s="1" t="str">
        <f t="shared" si="4"/>
        <v>$2,984</v>
      </c>
      <c r="E18" s="1" t="s">
        <v>23</v>
      </c>
      <c r="F18" s="1" t="s">
        <v>16</v>
      </c>
      <c r="I18" s="1" t="s">
        <v>8</v>
      </c>
      <c r="J18" s="1">
        <v>35</v>
      </c>
      <c r="K18" s="5">
        <v>3.99</v>
      </c>
      <c r="L18" s="1">
        <f t="shared" si="5"/>
        <v>139.65</v>
      </c>
      <c r="M18" s="1">
        <f>ROUNDUP(L18, 0)</f>
        <v>140</v>
      </c>
    </row>
    <row r="19" spans="1:13" x14ac:dyDescent="0.35">
      <c r="A19" s="1" t="s">
        <v>9</v>
      </c>
      <c r="B19" s="1" t="s">
        <v>17</v>
      </c>
      <c r="C19" s="1" t="str">
        <f t="shared" si="4"/>
        <v>$3,320</v>
      </c>
      <c r="E19" s="1" t="s">
        <v>24</v>
      </c>
      <c r="F19" s="1" t="s">
        <v>17</v>
      </c>
      <c r="I19" s="1" t="s">
        <v>9</v>
      </c>
      <c r="J19" s="1">
        <v>28</v>
      </c>
      <c r="K19" s="5">
        <v>2.99</v>
      </c>
      <c r="L19" s="1">
        <f t="shared" si="5"/>
        <v>83.72</v>
      </c>
      <c r="M19" s="1">
        <f>ROUND(L19, 0)</f>
        <v>84</v>
      </c>
    </row>
    <row r="20" spans="1:13" x14ac:dyDescent="0.35">
      <c r="A20" s="1" t="s">
        <v>10</v>
      </c>
      <c r="B20" s="1" t="s">
        <v>18</v>
      </c>
      <c r="C20" s="1" t="str">
        <f t="shared" si="4"/>
        <v>$2,458</v>
      </c>
      <c r="E20" s="1" t="s">
        <v>25</v>
      </c>
      <c r="F20" s="1" t="s">
        <v>18</v>
      </c>
      <c r="I20" s="1" t="s">
        <v>10</v>
      </c>
      <c r="J20" s="1">
        <v>31</v>
      </c>
      <c r="K20" s="5">
        <v>3.5</v>
      </c>
      <c r="L20" s="1">
        <f t="shared" si="5"/>
        <v>108.5</v>
      </c>
      <c r="M20" s="1">
        <f t="shared" ref="M20:M21" si="6">ROUND(L20, 0)</f>
        <v>109</v>
      </c>
    </row>
    <row r="21" spans="1:13" x14ac:dyDescent="0.35">
      <c r="A21" s="1" t="s">
        <v>11</v>
      </c>
      <c r="B21" s="1" t="s">
        <v>19</v>
      </c>
      <c r="C21" s="1" t="str">
        <f t="shared" si="4"/>
        <v>$3,300</v>
      </c>
      <c r="E21" s="1" t="s">
        <v>26</v>
      </c>
      <c r="F21" s="1" t="s">
        <v>19</v>
      </c>
      <c r="I21" s="1" t="s">
        <v>11</v>
      </c>
      <c r="J21" s="1">
        <v>25</v>
      </c>
      <c r="K21" s="5">
        <v>4.24</v>
      </c>
      <c r="L21" s="1">
        <f t="shared" si="5"/>
        <v>106</v>
      </c>
      <c r="M21" s="1">
        <f t="shared" si="6"/>
        <v>106</v>
      </c>
    </row>
    <row r="25" spans="1:13" x14ac:dyDescent="0.35">
      <c r="A25" s="9" t="s">
        <v>37</v>
      </c>
      <c r="B25" s="9"/>
      <c r="C25" s="9"/>
      <c r="F25" s="10" t="s">
        <v>45</v>
      </c>
      <c r="G25" s="10"/>
      <c r="H25" s="10"/>
      <c r="J25" s="10" t="s">
        <v>45</v>
      </c>
      <c r="K25" s="10"/>
      <c r="L25" s="10"/>
    </row>
    <row r="27" spans="1:13" x14ac:dyDescent="0.35">
      <c r="A27" s="4" t="s">
        <v>34</v>
      </c>
      <c r="B27" s="4" t="s">
        <v>35</v>
      </c>
      <c r="C27" s="4" t="s">
        <v>36</v>
      </c>
      <c r="F27" s="4" t="s">
        <v>0</v>
      </c>
      <c r="G27" s="4" t="s">
        <v>44</v>
      </c>
      <c r="H27" s="4" t="s">
        <v>46</v>
      </c>
      <c r="J27" s="4" t="s">
        <v>0</v>
      </c>
      <c r="K27" s="4" t="s">
        <v>44</v>
      </c>
      <c r="L27" s="4" t="s">
        <v>46</v>
      </c>
    </row>
    <row r="28" spans="1:13" x14ac:dyDescent="0.35">
      <c r="A28" s="1" t="s">
        <v>6</v>
      </c>
      <c r="B28" s="1" t="s">
        <v>38</v>
      </c>
      <c r="C28" s="1" t="str">
        <f>A28&amp;" " &amp;B28</f>
        <v>John Reese</v>
      </c>
      <c r="F28" s="1" t="s">
        <v>6</v>
      </c>
      <c r="G28" s="12">
        <v>44565</v>
      </c>
      <c r="H28" s="14">
        <v>3250</v>
      </c>
      <c r="J28" s="1" t="s">
        <v>6</v>
      </c>
      <c r="K28" s="12">
        <v>44565</v>
      </c>
      <c r="L28" s="14">
        <v>3250</v>
      </c>
    </row>
    <row r="29" spans="1:13" x14ac:dyDescent="0.35">
      <c r="A29" s="1" t="s">
        <v>7</v>
      </c>
      <c r="B29" s="1" t="s">
        <v>39</v>
      </c>
      <c r="C29" s="1" t="str">
        <f t="shared" ref="C29:C33" si="7">A29&amp;" " &amp;B29</f>
        <v>Ross Geller</v>
      </c>
      <c r="F29" s="1" t="s">
        <v>7</v>
      </c>
      <c r="G29" s="12">
        <v>44565</v>
      </c>
      <c r="H29" s="14">
        <v>2789</v>
      </c>
      <c r="J29" s="1" t="s">
        <v>7</v>
      </c>
      <c r="K29" s="12">
        <v>44565</v>
      </c>
      <c r="L29" s="14">
        <v>2789</v>
      </c>
    </row>
    <row r="30" spans="1:13" x14ac:dyDescent="0.35">
      <c r="A30" s="1" t="s">
        <v>8</v>
      </c>
      <c r="B30" s="1" t="s">
        <v>40</v>
      </c>
      <c r="C30" s="1" t="str">
        <f t="shared" si="7"/>
        <v>Natasha Romanoff</v>
      </c>
      <c r="F30" s="1" t="s">
        <v>8</v>
      </c>
      <c r="G30" s="12">
        <v>44901</v>
      </c>
      <c r="H30" s="14">
        <v>2984</v>
      </c>
      <c r="J30" s="1" t="s">
        <v>8</v>
      </c>
      <c r="K30" s="12">
        <v>44901</v>
      </c>
      <c r="L30" s="14">
        <v>2984</v>
      </c>
    </row>
    <row r="31" spans="1:13" x14ac:dyDescent="0.35">
      <c r="A31" s="1" t="s">
        <v>41</v>
      </c>
      <c r="B31" s="1" t="s">
        <v>9</v>
      </c>
      <c r="C31" s="1" t="str">
        <f t="shared" si="7"/>
        <v>Williams Gibbs</v>
      </c>
      <c r="F31" s="1" t="s">
        <v>9</v>
      </c>
      <c r="G31" s="13">
        <v>44564</v>
      </c>
      <c r="H31" s="14">
        <v>3320</v>
      </c>
      <c r="J31" s="1" t="s">
        <v>9</v>
      </c>
      <c r="K31" s="13">
        <v>44564</v>
      </c>
      <c r="L31" s="14">
        <v>3320</v>
      </c>
    </row>
    <row r="32" spans="1:13" x14ac:dyDescent="0.35">
      <c r="A32" s="1" t="s">
        <v>10</v>
      </c>
      <c r="B32" s="1" t="s">
        <v>42</v>
      </c>
      <c r="C32" s="1" t="str">
        <f t="shared" si="7"/>
        <v>Marco Polo</v>
      </c>
      <c r="F32" s="1" t="s">
        <v>10</v>
      </c>
      <c r="G32" s="12">
        <v>44767</v>
      </c>
      <c r="H32" s="14">
        <v>2458</v>
      </c>
      <c r="J32" s="1" t="s">
        <v>10</v>
      </c>
      <c r="K32" s="12">
        <v>44767</v>
      </c>
      <c r="L32" s="14">
        <v>2458</v>
      </c>
    </row>
    <row r="33" spans="1:12" x14ac:dyDescent="0.35">
      <c r="A33" s="1" t="s">
        <v>11</v>
      </c>
      <c r="B33" s="1" t="s">
        <v>43</v>
      </c>
      <c r="C33" s="1" t="str">
        <f t="shared" si="7"/>
        <v>Diego Luna</v>
      </c>
      <c r="F33" s="1" t="s">
        <v>11</v>
      </c>
      <c r="G33" s="12">
        <v>44568</v>
      </c>
      <c r="H33" s="14">
        <v>3300</v>
      </c>
      <c r="J33" s="1" t="s">
        <v>11</v>
      </c>
      <c r="K33" s="12">
        <v>44568</v>
      </c>
      <c r="L33" s="14">
        <v>3300</v>
      </c>
    </row>
    <row r="37" spans="1:12" x14ac:dyDescent="0.35">
      <c r="A37" s="9" t="s">
        <v>51</v>
      </c>
      <c r="B37" s="9"/>
      <c r="C37" s="9"/>
      <c r="F37" s="16" t="s">
        <v>53</v>
      </c>
      <c r="G37" s="16"/>
      <c r="H37" s="16"/>
      <c r="I37" s="16"/>
    </row>
    <row r="39" spans="1:12" x14ac:dyDescent="0.35">
      <c r="A39" s="15" t="s">
        <v>0</v>
      </c>
      <c r="B39" s="15" t="s">
        <v>47</v>
      </c>
      <c r="C39" s="15" t="s">
        <v>48</v>
      </c>
      <c r="F39" s="15" t="s">
        <v>0</v>
      </c>
      <c r="G39" s="4" t="s">
        <v>34</v>
      </c>
      <c r="H39" s="4" t="s">
        <v>52</v>
      </c>
      <c r="I39" s="4" t="s">
        <v>35</v>
      </c>
    </row>
    <row r="40" spans="1:12" x14ac:dyDescent="0.35">
      <c r="A40" s="1" t="s">
        <v>6</v>
      </c>
      <c r="B40" s="1" t="str" cm="1">
        <f t="array" ref="B40:B44">_xlfn.UNIQUE(A40:A51)</f>
        <v>John</v>
      </c>
      <c r="C40" s="1">
        <f>COUNTIF(A40:A51,B40)</f>
        <v>3</v>
      </c>
      <c r="F40" s="1" t="s">
        <v>54</v>
      </c>
      <c r="G40" s="1" t="str">
        <f>LEFT(F40,SEARCH(" ",F40)-1)</f>
        <v>Mary</v>
      </c>
      <c r="H40" s="1" t="str">
        <f>MID(F40,SEARCH(" ",F40)+1,SEARCH(" ",F40,SEARCH(" ",F40)+1)-(SEARCH(" ",F40)+1))</f>
        <v>Elizabeth</v>
      </c>
      <c r="I40" s="1" t="str">
        <f>RIGHT(F40, LEN(F40) -FIND("^", SUBSTITUTE(F40, " ", "^", LEN(F40)-LEN(SUBSTITUTE(F40, " ", "")))))</f>
        <v>Smith</v>
      </c>
    </row>
    <row r="41" spans="1:12" x14ac:dyDescent="0.35">
      <c r="A41" s="1" t="s">
        <v>8</v>
      </c>
      <c r="B41" s="1" t="str">
        <v>Natasha</v>
      </c>
      <c r="C41" s="1">
        <f t="shared" ref="C41:C51" si="8">COUNTIF(A41:A52,B41)</f>
        <v>4</v>
      </c>
      <c r="F41" s="1" t="s">
        <v>55</v>
      </c>
      <c r="G41" s="1" t="str">
        <f t="shared" ref="G41:G45" si="9">LEFT(F41,SEARCH(" ",F41)-1)</f>
        <v>Ross</v>
      </c>
      <c r="H41" s="1" t="str">
        <f t="shared" ref="H41:H45" si="10">MID(F41,SEARCH(" ",F41)+1,SEARCH(" ",F41,SEARCH(" ",F41)+1)-(SEARCH(" ",F41)+1))</f>
        <v>James</v>
      </c>
      <c r="I41" s="1" t="str">
        <f t="shared" ref="I41:I45" si="11">RIGHT(F41, LEN(F41) -FIND("^", SUBSTITUTE(F41, " ", "^", LEN(F41)-LEN(SUBSTITUTE(F41, " ", "")))))</f>
        <v>Geller</v>
      </c>
    </row>
    <row r="42" spans="1:12" x14ac:dyDescent="0.35">
      <c r="A42" s="1" t="s">
        <v>8</v>
      </c>
      <c r="B42" s="1" t="str">
        <v>Marco</v>
      </c>
      <c r="C42" s="1">
        <f t="shared" si="8"/>
        <v>1</v>
      </c>
      <c r="F42" s="1" t="s">
        <v>56</v>
      </c>
      <c r="G42" s="1" t="str">
        <f t="shared" si="9"/>
        <v>Natasha</v>
      </c>
      <c r="H42" s="1" t="str">
        <f t="shared" si="10"/>
        <v>Yvonne</v>
      </c>
      <c r="I42" s="1" t="str">
        <f t="shared" si="11"/>
        <v>Romanoff</v>
      </c>
    </row>
    <row r="43" spans="1:12" x14ac:dyDescent="0.35">
      <c r="A43" s="1" t="s">
        <v>6</v>
      </c>
      <c r="B43" s="1" t="str">
        <v>Leonardo</v>
      </c>
      <c r="C43" s="1">
        <f t="shared" si="8"/>
        <v>2</v>
      </c>
      <c r="F43" s="1" t="s">
        <v>57</v>
      </c>
      <c r="G43" s="1" t="str">
        <f t="shared" si="9"/>
        <v>William</v>
      </c>
      <c r="H43" s="1" t="str">
        <f t="shared" si="10"/>
        <v>Jackson</v>
      </c>
      <c r="I43" s="1" t="str">
        <f t="shared" si="11"/>
        <v>Harper</v>
      </c>
    </row>
    <row r="44" spans="1:12" x14ac:dyDescent="0.35">
      <c r="A44" s="1" t="s">
        <v>10</v>
      </c>
      <c r="B44" s="1" t="str">
        <v>Casper</v>
      </c>
      <c r="C44" s="1">
        <f t="shared" si="8"/>
        <v>2</v>
      </c>
      <c r="F44" s="1" t="s">
        <v>58</v>
      </c>
      <c r="G44" s="1" t="str">
        <f t="shared" si="9"/>
        <v>Marco</v>
      </c>
      <c r="H44" s="1" t="str">
        <f t="shared" si="10"/>
        <v>Van</v>
      </c>
      <c r="I44" s="1" t="str">
        <f t="shared" si="11"/>
        <v>Basten</v>
      </c>
    </row>
    <row r="45" spans="1:12" x14ac:dyDescent="0.35">
      <c r="A45" s="1" t="s">
        <v>49</v>
      </c>
      <c r="B45" s="1"/>
      <c r="C45" s="1">
        <f t="shared" si="8"/>
        <v>0</v>
      </c>
      <c r="F45" s="1" t="s">
        <v>59</v>
      </c>
      <c r="G45" s="1" t="str">
        <f t="shared" si="9"/>
        <v>Diego</v>
      </c>
      <c r="H45" s="1" t="str">
        <f t="shared" si="10"/>
        <v>Garcia</v>
      </c>
      <c r="I45" s="1" t="str">
        <f t="shared" si="11"/>
        <v>Lopez</v>
      </c>
    </row>
    <row r="46" spans="1:12" x14ac:dyDescent="0.35">
      <c r="A46" s="1" t="s">
        <v>50</v>
      </c>
      <c r="B46" s="1"/>
      <c r="C46" s="1">
        <f t="shared" si="8"/>
        <v>0</v>
      </c>
    </row>
    <row r="47" spans="1:12" x14ac:dyDescent="0.35">
      <c r="A47" s="1" t="s">
        <v>49</v>
      </c>
      <c r="B47" s="1"/>
      <c r="C47" s="1">
        <f t="shared" si="8"/>
        <v>0</v>
      </c>
    </row>
    <row r="48" spans="1:12" x14ac:dyDescent="0.35">
      <c r="A48" s="1" t="s">
        <v>8</v>
      </c>
      <c r="B48" s="1"/>
      <c r="C48" s="1">
        <f t="shared" si="8"/>
        <v>0</v>
      </c>
    </row>
    <row r="49" spans="1:6" x14ac:dyDescent="0.35">
      <c r="A49" s="1" t="s">
        <v>6</v>
      </c>
      <c r="B49" s="1"/>
      <c r="C49" s="1">
        <f t="shared" si="8"/>
        <v>0</v>
      </c>
    </row>
    <row r="50" spans="1:6" x14ac:dyDescent="0.35">
      <c r="A50" s="1" t="s">
        <v>50</v>
      </c>
      <c r="B50" s="1"/>
      <c r="C50" s="1">
        <f t="shared" si="8"/>
        <v>0</v>
      </c>
    </row>
    <row r="51" spans="1:6" x14ac:dyDescent="0.35">
      <c r="A51" s="1" t="s">
        <v>8</v>
      </c>
      <c r="B51" s="1"/>
      <c r="C51" s="1">
        <f t="shared" si="8"/>
        <v>0</v>
      </c>
    </row>
    <row r="55" spans="1:6" x14ac:dyDescent="0.35">
      <c r="A55" s="10" t="s">
        <v>60</v>
      </c>
      <c r="B55" s="10"/>
      <c r="E55" s="10" t="s">
        <v>68</v>
      </c>
      <c r="F55" s="10"/>
    </row>
    <row r="57" spans="1:6" x14ac:dyDescent="0.35">
      <c r="A57" s="15" t="s">
        <v>61</v>
      </c>
      <c r="B57" s="15" t="s">
        <v>63</v>
      </c>
      <c r="E57" s="3" t="s">
        <v>61</v>
      </c>
      <c r="F57" s="3" t="s">
        <v>63</v>
      </c>
    </row>
    <row r="58" spans="1:6" x14ac:dyDescent="0.35">
      <c r="A58" s="1" t="s">
        <v>64</v>
      </c>
      <c r="B58" s="14">
        <v>500000</v>
      </c>
      <c r="E58" s="1" t="s">
        <v>64</v>
      </c>
      <c r="F58" s="14"/>
    </row>
    <row r="59" spans="1:6" x14ac:dyDescent="0.35">
      <c r="A59" s="1" t="s">
        <v>65</v>
      </c>
      <c r="B59" s="14">
        <v>350000</v>
      </c>
      <c r="E59" s="1" t="s">
        <v>65</v>
      </c>
      <c r="F59" s="14"/>
    </row>
    <row r="60" spans="1:6" x14ac:dyDescent="0.35">
      <c r="A60" s="1" t="s">
        <v>66</v>
      </c>
      <c r="B60" s="14">
        <v>450000</v>
      </c>
      <c r="E60" s="1" t="s">
        <v>66</v>
      </c>
      <c r="F60" s="14"/>
    </row>
    <row r="61" spans="1:6" x14ac:dyDescent="0.35">
      <c r="A61" s="1" t="s">
        <v>66</v>
      </c>
      <c r="B61" s="14">
        <v>398000</v>
      </c>
      <c r="E61" s="1" t="s">
        <v>66</v>
      </c>
      <c r="F61" s="14"/>
    </row>
    <row r="62" spans="1:6" x14ac:dyDescent="0.35">
      <c r="A62" s="1" t="s">
        <v>64</v>
      </c>
      <c r="B62" s="14">
        <v>458000</v>
      </c>
      <c r="E62" s="1" t="s">
        <v>64</v>
      </c>
      <c r="F62" s="14"/>
    </row>
    <row r="63" spans="1:6" x14ac:dyDescent="0.35">
      <c r="A63" s="1" t="s">
        <v>67</v>
      </c>
      <c r="B63" s="14">
        <v>300000</v>
      </c>
      <c r="E63" s="1" t="s">
        <v>67</v>
      </c>
      <c r="F63" s="14"/>
    </row>
    <row r="65" spans="1:4" x14ac:dyDescent="0.35">
      <c r="A65" s="15" t="s">
        <v>61</v>
      </c>
      <c r="B65" s="15" t="s">
        <v>62</v>
      </c>
    </row>
    <row r="66" spans="1:4" x14ac:dyDescent="0.35">
      <c r="A66" s="1" t="s">
        <v>64</v>
      </c>
      <c r="B66" s="1">
        <f>SUMIF(A58:A63,A66, B58:B63)</f>
        <v>958000</v>
      </c>
    </row>
    <row r="70" spans="1:4" x14ac:dyDescent="0.35">
      <c r="A70" s="10" t="s">
        <v>90</v>
      </c>
      <c r="B70" s="10"/>
      <c r="C70" s="10"/>
      <c r="D70" s="10"/>
    </row>
    <row r="72" spans="1:4" x14ac:dyDescent="0.35">
      <c r="A72" s="3" t="s">
        <v>69</v>
      </c>
      <c r="B72" s="3" t="s">
        <v>70</v>
      </c>
      <c r="C72" s="3" t="s">
        <v>71</v>
      </c>
      <c r="D72" s="3" t="s">
        <v>72</v>
      </c>
    </row>
    <row r="73" spans="1:4" x14ac:dyDescent="0.35">
      <c r="A73" s="17">
        <v>44166</v>
      </c>
      <c r="B73" s="18" t="s">
        <v>78</v>
      </c>
      <c r="C73" s="18" t="s">
        <v>84</v>
      </c>
      <c r="D73" s="1" t="str">
        <f>IF(AND(C73&gt;=A73, C73&lt;=B73), "In Between", "Not In Between")</f>
        <v>In Between</v>
      </c>
    </row>
    <row r="74" spans="1:4" x14ac:dyDescent="0.35">
      <c r="A74" s="18" t="s">
        <v>73</v>
      </c>
      <c r="B74" s="18" t="s">
        <v>79</v>
      </c>
      <c r="C74" s="18" t="s">
        <v>85</v>
      </c>
      <c r="D74" s="1" t="str">
        <f t="shared" ref="D74:D78" si="12">IF(AND(C74&gt;=A74, C74&lt;=B74), "In Between", "Not In Between")</f>
        <v>Not In Between</v>
      </c>
    </row>
    <row r="75" spans="1:4" x14ac:dyDescent="0.35">
      <c r="A75" s="18" t="s">
        <v>74</v>
      </c>
      <c r="B75" s="18" t="s">
        <v>80</v>
      </c>
      <c r="C75" s="18" t="s">
        <v>86</v>
      </c>
      <c r="D75" s="1" t="str">
        <f t="shared" si="12"/>
        <v>Not In Between</v>
      </c>
    </row>
    <row r="76" spans="1:4" x14ac:dyDescent="0.35">
      <c r="A76" s="18" t="s">
        <v>75</v>
      </c>
      <c r="B76" s="18" t="s">
        <v>81</v>
      </c>
      <c r="C76" s="18" t="s">
        <v>87</v>
      </c>
      <c r="D76" s="1" t="str">
        <f t="shared" si="12"/>
        <v>In Between</v>
      </c>
    </row>
    <row r="77" spans="1:4" x14ac:dyDescent="0.35">
      <c r="A77" s="18" t="s">
        <v>76</v>
      </c>
      <c r="B77" s="18" t="s">
        <v>82</v>
      </c>
      <c r="C77" s="18" t="s">
        <v>88</v>
      </c>
      <c r="D77" s="1" t="str">
        <f t="shared" si="12"/>
        <v>Not In Between</v>
      </c>
    </row>
    <row r="78" spans="1:4" x14ac:dyDescent="0.35">
      <c r="A78" s="18" t="s">
        <v>77</v>
      </c>
      <c r="B78" s="18" t="s">
        <v>83</v>
      </c>
      <c r="C78" s="18" t="s">
        <v>89</v>
      </c>
      <c r="D78" s="1" t="str">
        <f t="shared" si="12"/>
        <v>In Between</v>
      </c>
    </row>
  </sheetData>
  <mergeCells count="12">
    <mergeCell ref="A70:D70"/>
    <mergeCell ref="A37:C37"/>
    <mergeCell ref="F37:I37"/>
    <mergeCell ref="A55:B55"/>
    <mergeCell ref="E55:F55"/>
    <mergeCell ref="A1:F1"/>
    <mergeCell ref="I1:N1"/>
    <mergeCell ref="A13:F13"/>
    <mergeCell ref="I13:M13"/>
    <mergeCell ref="A25:C25"/>
    <mergeCell ref="F25:H25"/>
    <mergeCell ref="J25:L25"/>
  </mergeCells>
  <conditionalFormatting sqref="L28:L33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{7D9EAFC9-F38C-4722-8773-FB073079A8D3}</x14:id>
        </ext>
      </extLst>
    </cfRule>
  </conditionalFormatting>
  <dataValidations count="1">
    <dataValidation type="whole" operator="greaterThanOrEqual" allowBlank="1" showInputMessage="1" showErrorMessage="1" errorTitle="Sales Error" error="This Sales figure is invalid" sqref="F58:F63" xr:uid="{BA4C11AB-8852-40A1-8B30-90872531EC80}">
      <formula1>0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9EAFC9-F38C-4722-8773-FB073079A8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L28:L33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ED414-02AA-4B35-A5EF-C7865E5E4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NWADIKE</dc:creator>
  <cp:lastModifiedBy>VICTORY NWADIKE</cp:lastModifiedBy>
  <dcterms:created xsi:type="dcterms:W3CDTF">2024-03-17T10:49:08Z</dcterms:created>
  <dcterms:modified xsi:type="dcterms:W3CDTF">2024-03-18T18:43:38Z</dcterms:modified>
</cp:coreProperties>
</file>