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<sst xmlns="http://schemas.openxmlformats.org/spreadsheetml/2006/main" count="85" uniqueCount="63">
  <si>
    <t xml:space="preserve">               January</t>
  </si>
  <si>
    <t xml:space="preserve">                               February</t>
  </si>
  <si>
    <t>March</t>
  </si>
  <si>
    <t>April</t>
  </si>
  <si>
    <t>May</t>
  </si>
  <si>
    <t>June</t>
  </si>
  <si>
    <t>July</t>
  </si>
  <si>
    <t>Augest</t>
  </si>
  <si>
    <t>September</t>
  </si>
  <si>
    <t>Octobar</t>
  </si>
  <si>
    <t>November</t>
  </si>
  <si>
    <t>December</t>
  </si>
  <si>
    <t xml:space="preserve">  </t>
  </si>
  <si>
    <t>REVENUE</t>
  </si>
  <si>
    <t>Subscription</t>
  </si>
  <si>
    <t>Advertising</t>
  </si>
  <si>
    <t>Total:</t>
  </si>
  <si>
    <t>Total (NPV):</t>
  </si>
  <si>
    <t>EXPENSES</t>
  </si>
  <si>
    <t>Human Resource Cost</t>
  </si>
  <si>
    <t>*Technical Resources</t>
  </si>
  <si>
    <t>System Architect</t>
  </si>
  <si>
    <t>Server Software</t>
  </si>
  <si>
    <t xml:space="preserve">                                1,00,000</t>
  </si>
  <si>
    <t>Trade Licence</t>
  </si>
  <si>
    <t>Domain</t>
  </si>
  <si>
    <t>Dekstop</t>
  </si>
  <si>
    <t xml:space="preserve">                                 6,00,000</t>
  </si>
  <si>
    <t>Printing Machine</t>
  </si>
  <si>
    <t>Stationaries</t>
  </si>
  <si>
    <t>*Administrative Resources</t>
  </si>
  <si>
    <t>Programmer</t>
  </si>
  <si>
    <t xml:space="preserve">                             3,00,000</t>
  </si>
  <si>
    <t>3,00,000</t>
  </si>
  <si>
    <t>3,60,000</t>
  </si>
  <si>
    <t>Web-Designer</t>
  </si>
  <si>
    <t>Database Specialist</t>
  </si>
  <si>
    <t>System Analysist</t>
  </si>
  <si>
    <t>Employee Training</t>
  </si>
  <si>
    <t xml:space="preserve">Other Staff </t>
  </si>
  <si>
    <t xml:space="preserve">                               1,00,000</t>
  </si>
  <si>
    <t xml:space="preserve">                            1,00,000</t>
  </si>
  <si>
    <t>1,00,000</t>
  </si>
  <si>
    <t>Maintanance</t>
  </si>
  <si>
    <t>Total</t>
  </si>
  <si>
    <t>Operational Cost</t>
  </si>
  <si>
    <t>House Rent</t>
  </si>
  <si>
    <t>Electricity Bill</t>
  </si>
  <si>
    <t>Internet Bill</t>
  </si>
  <si>
    <t xml:space="preserve">Others Utility </t>
  </si>
  <si>
    <t>Consumable Cost</t>
  </si>
  <si>
    <t>Paper</t>
  </si>
  <si>
    <t>Food</t>
  </si>
  <si>
    <t>Annual Programm</t>
  </si>
  <si>
    <t>Promotion Cost</t>
  </si>
  <si>
    <t>Social Media Ads</t>
  </si>
  <si>
    <t>Print Media Ads</t>
  </si>
  <si>
    <t>Total Expense</t>
  </si>
  <si>
    <t>Total Expense (NPV)</t>
  </si>
  <si>
    <t>Net profit/Loss</t>
  </si>
  <si>
    <t>NPV(10%)</t>
  </si>
  <si>
    <t>Cumulative profit/loss</t>
  </si>
  <si>
    <t>Cumulatiove NPV(10%)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</si>
</sst>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A64D79"/>
        <bgColor rgb="FFA64D7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1" fillId="3" fontId="3" numFmtId="0" xfId="0" applyAlignment="1" applyBorder="1" applyFill="1" applyFont="1">
      <alignment shrinkToFit="0" wrapText="1"/>
    </xf>
    <xf borderId="0" fillId="3" fontId="1" numFmtId="0" xfId="0" applyFont="1"/>
    <xf borderId="0" fillId="3" fontId="1" numFmtId="0" xfId="0" applyAlignment="1" applyFont="1">
      <alignment horizontal="right"/>
    </xf>
    <xf borderId="0" fillId="0" fontId="1" numFmtId="3" xfId="0" applyAlignment="1" applyFont="1" applyNumberFormat="1">
      <alignment horizontal="right"/>
    </xf>
    <xf borderId="0" fillId="0" fontId="4" numFmtId="3" xfId="0" applyAlignment="1" applyFont="1" applyNumberFormat="1">
      <alignment horizontal="right"/>
    </xf>
    <xf borderId="1" fillId="0" fontId="2" numFmtId="3" xfId="0" applyAlignment="1" applyBorder="1" applyFont="1" applyNumberFormat="1">
      <alignment horizontal="right" shrinkToFit="0" wrapText="1"/>
    </xf>
    <xf borderId="1" fillId="0" fontId="2" numFmtId="3" xfId="0" applyAlignment="1" applyBorder="1" applyFont="1" applyNumberFormat="1">
      <alignment shrinkToFit="0" wrapText="1"/>
    </xf>
    <xf borderId="1" fillId="4" fontId="2" numFmtId="0" xfId="0" applyAlignment="1" applyBorder="1" applyFill="1" applyFont="1">
      <alignment shrinkToFit="0" wrapText="1"/>
    </xf>
    <xf borderId="0" fillId="4" fontId="1" numFmtId="0" xfId="0" applyFont="1"/>
    <xf borderId="0" fillId="4" fontId="1" numFmtId="3" xfId="0" applyAlignment="1" applyFont="1" applyNumberFormat="1">
      <alignment horizontal="right"/>
    </xf>
    <xf borderId="0" fillId="4" fontId="1" numFmtId="0" xfId="0" applyAlignment="1" applyFont="1">
      <alignment horizontal="right"/>
    </xf>
    <xf borderId="0" fillId="4" fontId="1" numFmtId="3" xfId="0" applyFont="1" applyNumberFormat="1"/>
    <xf borderId="1" fillId="5" fontId="2" numFmtId="0" xfId="0" applyAlignment="1" applyBorder="1" applyFill="1" applyFont="1">
      <alignment shrinkToFit="0" wrapText="1"/>
    </xf>
    <xf borderId="0" fillId="5" fontId="1" numFmtId="0" xfId="0" applyFont="1"/>
    <xf borderId="0" fillId="5" fontId="1" numFmtId="0" xfId="0" applyAlignment="1" applyFont="1">
      <alignment horizontal="right"/>
    </xf>
    <xf borderId="0" fillId="0" fontId="1" numFmtId="0" xfId="0" applyFont="1"/>
    <xf borderId="1" fillId="0" fontId="3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2" fillId="6" fontId="2" numFmtId="0" xfId="0" applyAlignment="1" applyBorder="1" applyFill="1" applyFont="1">
      <alignment shrinkToFit="0" wrapText="1"/>
    </xf>
    <xf borderId="0" fillId="6" fontId="1" numFmtId="0" xfId="0" applyFont="1"/>
    <xf borderId="0" fillId="6" fontId="1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shrinkToFit="0" wrapText="1"/>
    </xf>
    <xf borderId="0" fillId="7" fontId="6" numFmtId="0" xfId="0" applyAlignment="1" applyFill="1" applyFont="1">
      <alignment horizontal="right"/>
    </xf>
    <xf borderId="0" fillId="7" fontId="6" numFmtId="0" xfId="0" applyAlignment="1" applyFont="1">
      <alignment horizontal="left"/>
    </xf>
    <xf borderId="0" fillId="0" fontId="4" numFmtId="3" xfId="0" applyFont="1" applyNumberFormat="1"/>
    <xf borderId="0" fillId="6" fontId="1" numFmtId="3" xfId="0" applyAlignment="1" applyFont="1" applyNumberFormat="1">
      <alignment horizontal="right"/>
    </xf>
    <xf borderId="0" fillId="6" fontId="1" numFmtId="3" xfId="0" applyFont="1" applyNumberFormat="1"/>
    <xf borderId="0" fillId="0" fontId="3" numFmtId="0" xfId="0" applyAlignment="1" applyFont="1">
      <alignment shrinkToFit="0" wrapText="1"/>
    </xf>
    <xf borderId="0" fillId="8" fontId="5" numFmtId="0" xfId="0" applyFill="1" applyFont="1"/>
    <xf borderId="0" fillId="8" fontId="1" numFmtId="0" xfId="0" applyFont="1"/>
    <xf borderId="0" fillId="8" fontId="1" numFmtId="3" xfId="0" applyAlignment="1" applyFont="1" applyNumberFormat="1">
      <alignment horizontal="right"/>
    </xf>
    <xf borderId="0" fillId="8" fontId="1" numFmtId="3" xfId="0" applyFont="1" applyNumberFormat="1"/>
    <xf borderId="0" fillId="5" fontId="5" numFmtId="0" xfId="0" applyFont="1"/>
    <xf borderId="0" fillId="9" fontId="5" numFmtId="0" xfId="0" applyFill="1" applyFont="1"/>
    <xf borderId="0" fillId="9" fontId="1" numFmtId="0" xfId="0" applyFont="1"/>
    <xf borderId="0" fillId="9" fontId="1" numFmtId="3" xfId="0" applyAlignment="1" applyFont="1" applyNumberFormat="1">
      <alignment horizontal="right"/>
    </xf>
    <xf borderId="0" fillId="9" fontId="1" numFmtId="3" xfId="0" applyFont="1" applyNumberFormat="1"/>
    <xf borderId="0" fillId="9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2.25"/>
    <col customWidth="1" min="3" max="3" width="20.88"/>
    <col customWidth="1" min="4" max="4" width="22.0"/>
    <col customWidth="1" min="5" max="5" width="19.5"/>
    <col customWidth="1" min="6" max="6" width="19.88"/>
    <col customWidth="1" min="7" max="8" width="20.5"/>
    <col customWidth="1" min="9" max="9" width="20.88"/>
    <col customWidth="1" min="10" max="10" width="18.75"/>
    <col customWidth="1" min="11" max="11" width="19.25"/>
    <col customWidth="1" min="12" max="12" width="20.88"/>
    <col customWidth="1" min="13" max="13" width="22.25"/>
    <col customWidth="1" min="14" max="14" width="23.0"/>
    <col customWidth="1" min="15" max="26" width="7.63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/>
      <c r="P1" s="4"/>
      <c r="Q1" s="4"/>
    </row>
    <row r="2">
      <c r="A2" s="4" t="s">
        <v>12</v>
      </c>
      <c r="C2" s="5"/>
      <c r="D2" s="5"/>
      <c r="E2" s="5"/>
      <c r="F2" s="5"/>
      <c r="G2" s="5"/>
      <c r="H2" s="5"/>
      <c r="I2" s="5"/>
    </row>
    <row r="3">
      <c r="A3" s="6" t="s">
        <v>13</v>
      </c>
      <c r="B3" s="7"/>
      <c r="C3" s="8"/>
      <c r="D3" s="8"/>
      <c r="E3" s="8"/>
      <c r="F3" s="8"/>
      <c r="G3" s="8"/>
      <c r="H3" s="8"/>
      <c r="I3" s="8"/>
      <c r="J3" s="7"/>
      <c r="K3" s="7"/>
      <c r="L3" s="7"/>
      <c r="M3" s="7"/>
      <c r="N3" s="7"/>
    </row>
    <row r="4">
      <c r="A4" s="4" t="s">
        <v>14</v>
      </c>
      <c r="C4" s="9">
        <v>200000.0</v>
      </c>
      <c r="D4" s="5">
        <v>300000.0</v>
      </c>
      <c r="E4" s="10">
        <v>350000.0</v>
      </c>
      <c r="F4" s="10">
        <v>400000.0</v>
      </c>
      <c r="G4" s="11">
        <v>450000.0</v>
      </c>
      <c r="H4" s="11">
        <v>550000.0</v>
      </c>
      <c r="I4" s="11">
        <v>600000.0</v>
      </c>
      <c r="J4" s="12">
        <v>650000.0</v>
      </c>
      <c r="K4" s="12">
        <v>750000.0</v>
      </c>
      <c r="L4" s="12">
        <v>800000.0</v>
      </c>
      <c r="M4" s="12">
        <v>850000.0</v>
      </c>
      <c r="N4" s="12">
        <v>1000000.0</v>
      </c>
      <c r="O4" s="4"/>
    </row>
    <row r="5">
      <c r="A5" s="4" t="s">
        <v>15</v>
      </c>
      <c r="C5" s="5">
        <v>50000.0</v>
      </c>
      <c r="D5" s="5">
        <v>50000.0</v>
      </c>
      <c r="E5" s="10">
        <v>100000.0</v>
      </c>
      <c r="F5" s="10">
        <v>150000.0</v>
      </c>
      <c r="G5" s="11">
        <v>200000.0</v>
      </c>
      <c r="H5" s="11">
        <v>250000.0</v>
      </c>
      <c r="I5" s="11">
        <v>250000.0</v>
      </c>
      <c r="J5" s="12">
        <v>300000.0</v>
      </c>
      <c r="K5" s="12">
        <v>450000.0</v>
      </c>
      <c r="L5" s="12">
        <v>450000.0</v>
      </c>
      <c r="M5" s="12">
        <v>500000.0</v>
      </c>
      <c r="N5" s="12">
        <v>500000.0</v>
      </c>
      <c r="O5" s="4"/>
    </row>
    <row r="6">
      <c r="A6" s="13" t="s">
        <v>16</v>
      </c>
      <c r="B6" s="14"/>
      <c r="C6" s="15">
        <f t="shared" ref="C6:N6" si="1">SUM(C4:C5)</f>
        <v>250000</v>
      </c>
      <c r="D6" s="16">
        <f t="shared" si="1"/>
        <v>350000</v>
      </c>
      <c r="E6" s="15">
        <f t="shared" si="1"/>
        <v>450000</v>
      </c>
      <c r="F6" s="15">
        <f t="shared" si="1"/>
        <v>550000</v>
      </c>
      <c r="G6" s="15">
        <f t="shared" si="1"/>
        <v>650000</v>
      </c>
      <c r="H6" s="15">
        <f t="shared" si="1"/>
        <v>800000</v>
      </c>
      <c r="I6" s="15">
        <f t="shared" si="1"/>
        <v>850000</v>
      </c>
      <c r="J6" s="15">
        <f t="shared" si="1"/>
        <v>950000</v>
      </c>
      <c r="K6" s="15">
        <f t="shared" si="1"/>
        <v>1200000</v>
      </c>
      <c r="L6" s="15">
        <f t="shared" si="1"/>
        <v>1250000</v>
      </c>
      <c r="M6" s="17">
        <f t="shared" si="1"/>
        <v>1350000</v>
      </c>
      <c r="N6" s="17">
        <f t="shared" si="1"/>
        <v>1500000</v>
      </c>
    </row>
    <row r="7">
      <c r="A7" s="18" t="s">
        <v>17</v>
      </c>
      <c r="B7" s="19"/>
      <c r="C7" s="20">
        <f>C6/(1+0.1)^1</f>
        <v>227272.7273</v>
      </c>
      <c r="D7" s="20">
        <f>D6/(1+0.1)^2</f>
        <v>289256.1983</v>
      </c>
      <c r="E7" s="20">
        <f>E6/(1+0.1)^3</f>
        <v>338091.6604</v>
      </c>
      <c r="F7" s="20">
        <f>F6/(1+0.1)^4</f>
        <v>375657.4005</v>
      </c>
      <c r="G7" s="20">
        <f>G6/(1+0.1)^5</f>
        <v>403598.86</v>
      </c>
      <c r="H7" s="20">
        <f>H6/(1+0.1)^6</f>
        <v>451579.144</v>
      </c>
      <c r="I7" s="20">
        <f>I6/(1+0.1)^7</f>
        <v>436184.4005</v>
      </c>
      <c r="J7" s="20">
        <f>J6/(1+0.1)^8</f>
        <v>443182.0112</v>
      </c>
      <c r="K7" s="20">
        <f>K6/(1+0.1)^9</f>
        <v>508917.142</v>
      </c>
      <c r="L7" s="20">
        <f>L6/(1+0.1)^10</f>
        <v>481929.1118</v>
      </c>
      <c r="M7" s="20">
        <f>M6/(1+0.1)^11</f>
        <v>473166.7643</v>
      </c>
      <c r="N7" s="20">
        <f>N6/(1+0.1)^12</f>
        <v>477946.2266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4"/>
      <c r="C8" s="5"/>
      <c r="D8" s="5"/>
      <c r="E8" s="5"/>
      <c r="F8" s="5"/>
      <c r="G8" s="5"/>
      <c r="H8" s="5"/>
      <c r="I8" s="5"/>
      <c r="J8" s="5"/>
      <c r="K8" s="5"/>
      <c r="L8" s="5"/>
      <c r="M8" s="21"/>
      <c r="N8" s="21"/>
    </row>
    <row r="9">
      <c r="A9" s="6" t="s">
        <v>18</v>
      </c>
      <c r="B9" s="7"/>
      <c r="C9" s="8"/>
      <c r="D9" s="8"/>
      <c r="E9" s="8"/>
      <c r="F9" s="8"/>
      <c r="G9" s="8"/>
      <c r="H9" s="8"/>
      <c r="I9" s="8"/>
      <c r="J9" s="7"/>
      <c r="K9" s="7"/>
      <c r="L9" s="7"/>
      <c r="M9" s="7"/>
      <c r="N9" s="7"/>
    </row>
    <row r="10">
      <c r="A10" s="22" t="s">
        <v>19</v>
      </c>
      <c r="C10" s="5"/>
      <c r="D10" s="5"/>
      <c r="E10" s="5"/>
      <c r="F10" s="5"/>
      <c r="G10" s="5"/>
      <c r="H10" s="5"/>
      <c r="I10" s="5"/>
    </row>
    <row r="11">
      <c r="A11" s="22" t="s">
        <v>20</v>
      </c>
      <c r="C11" s="5"/>
      <c r="D11" s="5"/>
      <c r="E11" s="5"/>
      <c r="F11" s="5"/>
      <c r="G11" s="5"/>
      <c r="H11" s="5"/>
      <c r="I11" s="5"/>
    </row>
    <row r="12">
      <c r="A12" s="4" t="s">
        <v>21</v>
      </c>
      <c r="C12" s="10">
        <v>30000.0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21">
        <v>0.0</v>
      </c>
      <c r="K12" s="21">
        <v>0.0</v>
      </c>
      <c r="L12" s="21">
        <v>0.0</v>
      </c>
      <c r="M12" s="21">
        <v>0.0</v>
      </c>
      <c r="N12" s="21">
        <v>0.0</v>
      </c>
    </row>
    <row r="13">
      <c r="A13" s="4" t="s">
        <v>22</v>
      </c>
      <c r="C13" s="5" t="s">
        <v>23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21">
        <v>0.0</v>
      </c>
      <c r="K13" s="21">
        <v>0.0</v>
      </c>
      <c r="L13" s="21">
        <v>0.0</v>
      </c>
      <c r="M13" s="21">
        <v>0.0</v>
      </c>
      <c r="N13" s="21">
        <v>0.0</v>
      </c>
    </row>
    <row r="14">
      <c r="A14" s="4" t="s">
        <v>24</v>
      </c>
      <c r="C14" s="10">
        <v>50000.0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21">
        <v>0.0</v>
      </c>
      <c r="K14" s="21">
        <v>0.0</v>
      </c>
      <c r="L14" s="21">
        <v>0.0</v>
      </c>
      <c r="M14" s="21">
        <v>0.0</v>
      </c>
      <c r="N14" s="21">
        <v>0.0</v>
      </c>
    </row>
    <row r="15">
      <c r="A15" s="4" t="s">
        <v>25</v>
      </c>
      <c r="C15" s="10">
        <v>20000.0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21">
        <v>0.0</v>
      </c>
      <c r="K15" s="21">
        <v>0.0</v>
      </c>
      <c r="L15" s="21">
        <v>0.0</v>
      </c>
      <c r="M15" s="21">
        <v>0.0</v>
      </c>
      <c r="N15" s="21">
        <v>0.0</v>
      </c>
    </row>
    <row r="16">
      <c r="A16" s="4" t="s">
        <v>26</v>
      </c>
      <c r="C16" s="5" t="s">
        <v>27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21">
        <v>0.0</v>
      </c>
      <c r="K16" s="21">
        <v>0.0</v>
      </c>
      <c r="L16" s="21">
        <v>0.0</v>
      </c>
      <c r="M16" s="21">
        <v>0.0</v>
      </c>
      <c r="N16" s="21">
        <v>0.0</v>
      </c>
    </row>
    <row r="17">
      <c r="A17" s="23" t="s">
        <v>28</v>
      </c>
      <c r="C17" s="10">
        <v>30000.0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21">
        <v>0.0</v>
      </c>
      <c r="K17" s="21">
        <v>0.0</v>
      </c>
      <c r="L17" s="21">
        <v>0.0</v>
      </c>
      <c r="M17" s="21">
        <v>0.0</v>
      </c>
      <c r="N17" s="21">
        <v>0.0</v>
      </c>
    </row>
    <row r="18">
      <c r="A18" s="23" t="s">
        <v>29</v>
      </c>
      <c r="C18" s="10">
        <v>5000.0</v>
      </c>
      <c r="D18" s="5">
        <v>5000.0</v>
      </c>
      <c r="E18" s="5">
        <v>5000.0</v>
      </c>
      <c r="F18" s="5">
        <v>5000.0</v>
      </c>
      <c r="G18" s="5">
        <v>5000.0</v>
      </c>
      <c r="H18" s="5">
        <v>5000.0</v>
      </c>
      <c r="I18" s="5">
        <v>5000.0</v>
      </c>
      <c r="J18" s="21">
        <v>5000.0</v>
      </c>
      <c r="K18" s="21">
        <v>5000.0</v>
      </c>
      <c r="L18" s="21">
        <v>10000.0</v>
      </c>
      <c r="M18" s="21">
        <v>10000.0</v>
      </c>
      <c r="N18" s="21">
        <v>10000.0</v>
      </c>
    </row>
    <row r="19">
      <c r="A19" s="24" t="s">
        <v>16</v>
      </c>
      <c r="B19" s="25"/>
      <c r="C19" s="26">
        <v>735000.0</v>
      </c>
      <c r="D19" s="26">
        <f t="shared" ref="D19:N19" si="2">SUM(D12:D18)</f>
        <v>5000</v>
      </c>
      <c r="E19" s="26">
        <f t="shared" si="2"/>
        <v>5000</v>
      </c>
      <c r="F19" s="26">
        <f t="shared" si="2"/>
        <v>5000</v>
      </c>
      <c r="G19" s="26">
        <f t="shared" si="2"/>
        <v>5000</v>
      </c>
      <c r="H19" s="26">
        <f t="shared" si="2"/>
        <v>5000</v>
      </c>
      <c r="I19" s="26">
        <f t="shared" si="2"/>
        <v>5000</v>
      </c>
      <c r="J19" s="25">
        <f t="shared" si="2"/>
        <v>5000</v>
      </c>
      <c r="K19" s="25">
        <f t="shared" si="2"/>
        <v>5000</v>
      </c>
      <c r="L19" s="25">
        <f t="shared" si="2"/>
        <v>10000</v>
      </c>
      <c r="M19" s="25">
        <f t="shared" si="2"/>
        <v>10000</v>
      </c>
      <c r="N19" s="25">
        <f t="shared" si="2"/>
        <v>10000</v>
      </c>
    </row>
    <row r="20">
      <c r="A20" s="23"/>
      <c r="C20" s="5"/>
      <c r="D20" s="5"/>
      <c r="E20" s="5"/>
      <c r="F20" s="5"/>
      <c r="G20" s="5"/>
      <c r="H20" s="5"/>
      <c r="I20" s="5"/>
    </row>
    <row r="21" ht="15.75" customHeight="1">
      <c r="A21" s="27" t="s">
        <v>30</v>
      </c>
      <c r="C21" s="5"/>
      <c r="D21" s="5"/>
      <c r="E21" s="5"/>
      <c r="F21" s="5"/>
      <c r="G21" s="5"/>
      <c r="H21" s="5"/>
      <c r="I21" s="5"/>
    </row>
    <row r="22" ht="15.75" customHeight="1">
      <c r="A22" s="28" t="s">
        <v>31</v>
      </c>
      <c r="C22" s="5" t="s">
        <v>32</v>
      </c>
      <c r="D22" s="29" t="s">
        <v>33</v>
      </c>
      <c r="E22" s="29" t="s">
        <v>33</v>
      </c>
      <c r="F22" s="29" t="s">
        <v>33</v>
      </c>
      <c r="G22" s="29" t="s">
        <v>33</v>
      </c>
      <c r="H22" s="29" t="s">
        <v>33</v>
      </c>
      <c r="I22" s="29" t="s">
        <v>33</v>
      </c>
      <c r="J22" s="30" t="s">
        <v>33</v>
      </c>
      <c r="K22" s="30" t="s">
        <v>33</v>
      </c>
      <c r="L22" s="30" t="s">
        <v>34</v>
      </c>
      <c r="M22" s="30" t="s">
        <v>34</v>
      </c>
      <c r="N22" s="30" t="s">
        <v>33</v>
      </c>
    </row>
    <row r="23" ht="15.75" customHeight="1">
      <c r="A23" s="28" t="s">
        <v>35</v>
      </c>
      <c r="C23" s="10">
        <v>30000.0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21">
        <v>0.0</v>
      </c>
      <c r="K23" s="21">
        <v>0.0</v>
      </c>
      <c r="L23" s="21">
        <v>0.0</v>
      </c>
      <c r="M23" s="21">
        <v>0.0</v>
      </c>
      <c r="N23" s="21">
        <v>0.0</v>
      </c>
    </row>
    <row r="24" ht="15.75" customHeight="1">
      <c r="A24" s="28" t="s">
        <v>36</v>
      </c>
      <c r="C24" s="10">
        <v>20000.0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21">
        <v>0.0</v>
      </c>
      <c r="K24" s="21">
        <v>0.0</v>
      </c>
      <c r="L24" s="21">
        <v>0.0</v>
      </c>
      <c r="M24" s="21">
        <v>0.0</v>
      </c>
      <c r="N24" s="21">
        <v>0.0</v>
      </c>
    </row>
    <row r="25" ht="15.75" customHeight="1">
      <c r="A25" s="28" t="s">
        <v>37</v>
      </c>
      <c r="C25" s="10">
        <v>60000.0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21">
        <v>0.0</v>
      </c>
      <c r="K25" s="21">
        <v>0.0</v>
      </c>
      <c r="L25" s="21">
        <v>0.0</v>
      </c>
      <c r="M25" s="21">
        <v>0.0</v>
      </c>
      <c r="N25" s="21">
        <v>0.0</v>
      </c>
    </row>
    <row r="26" ht="15.75" customHeight="1">
      <c r="A26" s="28" t="s">
        <v>38</v>
      </c>
      <c r="C26" s="10">
        <v>60000.0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21">
        <v>0.0</v>
      </c>
      <c r="K26" s="21">
        <v>0.0</v>
      </c>
      <c r="L26" s="21">
        <v>0.0</v>
      </c>
      <c r="M26" s="21">
        <v>0.0</v>
      </c>
      <c r="N26" s="21">
        <v>0.0</v>
      </c>
    </row>
    <row r="27" ht="15.75" customHeight="1">
      <c r="A27" s="28" t="s">
        <v>39</v>
      </c>
      <c r="C27" s="5" t="s">
        <v>40</v>
      </c>
      <c r="D27" s="29">
        <v>100000.0</v>
      </c>
      <c r="E27" s="29" t="s">
        <v>41</v>
      </c>
      <c r="F27" s="29" t="s">
        <v>42</v>
      </c>
      <c r="G27" s="29" t="s">
        <v>42</v>
      </c>
      <c r="H27" s="29" t="s">
        <v>42</v>
      </c>
      <c r="I27" s="29" t="s">
        <v>42</v>
      </c>
      <c r="J27" s="30" t="s">
        <v>42</v>
      </c>
      <c r="K27" s="30" t="s">
        <v>42</v>
      </c>
      <c r="L27" s="30" t="s">
        <v>42</v>
      </c>
      <c r="M27" s="30" t="s">
        <v>42</v>
      </c>
      <c r="N27" s="30" t="s">
        <v>42</v>
      </c>
    </row>
    <row r="28" ht="15.75" customHeight="1">
      <c r="A28" s="28" t="s">
        <v>43</v>
      </c>
      <c r="C28" s="10">
        <v>5000.0</v>
      </c>
      <c r="D28" s="10">
        <v>5500.0</v>
      </c>
      <c r="E28" s="10">
        <v>3300.0</v>
      </c>
      <c r="F28" s="10">
        <v>4000.0</v>
      </c>
      <c r="G28" s="10">
        <v>0.0</v>
      </c>
      <c r="H28" s="10">
        <v>1500.0</v>
      </c>
      <c r="I28" s="10">
        <v>10000.0</v>
      </c>
      <c r="J28" s="31">
        <v>7000.0</v>
      </c>
      <c r="K28" s="31">
        <v>4500.0</v>
      </c>
      <c r="L28" s="31">
        <v>0.0</v>
      </c>
      <c r="M28" s="31">
        <v>3000.0</v>
      </c>
      <c r="N28" s="31">
        <v>3200.0</v>
      </c>
    </row>
    <row r="29" ht="15.75" customHeight="1">
      <c r="A29" s="25" t="s">
        <v>44</v>
      </c>
      <c r="B29" s="25"/>
      <c r="C29" s="26">
        <v>475000.0</v>
      </c>
      <c r="D29" s="26">
        <v>405500.0</v>
      </c>
      <c r="E29" s="26">
        <v>403300.0</v>
      </c>
      <c r="F29" s="26">
        <v>404000.0</v>
      </c>
      <c r="G29" s="26">
        <v>400000.0</v>
      </c>
      <c r="H29" s="26">
        <v>401500.0</v>
      </c>
      <c r="I29" s="26">
        <v>410000.0</v>
      </c>
      <c r="J29" s="25">
        <v>407000.0</v>
      </c>
      <c r="K29" s="25">
        <v>404500.0</v>
      </c>
      <c r="L29" s="25">
        <v>460000.0</v>
      </c>
      <c r="M29" s="25">
        <v>463000.0</v>
      </c>
      <c r="N29" s="25">
        <v>463200.0</v>
      </c>
    </row>
    <row r="30" ht="15.75" customHeight="1">
      <c r="C30" s="5"/>
      <c r="D30" s="5"/>
      <c r="E30" s="5"/>
      <c r="F30" s="5"/>
      <c r="G30" s="5"/>
      <c r="H30" s="5"/>
      <c r="I30" s="5"/>
    </row>
    <row r="31" ht="15.75" customHeight="1">
      <c r="A31" s="27" t="s">
        <v>45</v>
      </c>
      <c r="C31" s="5"/>
      <c r="D31" s="5"/>
      <c r="E31" s="5"/>
      <c r="F31" s="5"/>
      <c r="G31" s="5"/>
      <c r="H31" s="5"/>
      <c r="I31" s="5"/>
    </row>
    <row r="32" ht="15.75" customHeight="1">
      <c r="A32" s="28" t="s">
        <v>46</v>
      </c>
      <c r="C32" s="10">
        <v>15000.0</v>
      </c>
      <c r="D32" s="10">
        <v>15000.0</v>
      </c>
      <c r="E32" s="10">
        <v>15000.0</v>
      </c>
      <c r="F32" s="10">
        <v>15000.0</v>
      </c>
      <c r="G32" s="10">
        <v>15000.0</v>
      </c>
      <c r="H32" s="10">
        <v>15000.0</v>
      </c>
      <c r="I32" s="10">
        <v>15000.0</v>
      </c>
      <c r="J32" s="31">
        <v>15000.0</v>
      </c>
      <c r="K32" s="31">
        <v>17000.0</v>
      </c>
      <c r="L32" s="31">
        <v>17000.0</v>
      </c>
      <c r="M32" s="31">
        <v>17000.0</v>
      </c>
      <c r="N32" s="31">
        <v>17000.0</v>
      </c>
    </row>
    <row r="33" ht="15.75" customHeight="1">
      <c r="A33" s="28" t="s">
        <v>47</v>
      </c>
      <c r="C33" s="10">
        <v>2000.0</v>
      </c>
      <c r="D33" s="5">
        <v>3000.0</v>
      </c>
      <c r="E33" s="5">
        <v>2500.0</v>
      </c>
      <c r="F33" s="5">
        <v>1800.0</v>
      </c>
      <c r="G33" s="5">
        <v>2600.0</v>
      </c>
      <c r="H33" s="5">
        <v>2100.0</v>
      </c>
      <c r="I33" s="5">
        <v>3500.0</v>
      </c>
      <c r="J33" s="21">
        <v>2400.0</v>
      </c>
      <c r="K33" s="21">
        <v>2800.0</v>
      </c>
      <c r="L33" s="21">
        <v>2600.0</v>
      </c>
      <c r="M33" s="21">
        <v>1900.0</v>
      </c>
      <c r="N33" s="21">
        <v>2300.0</v>
      </c>
    </row>
    <row r="34" ht="15.75" customHeight="1">
      <c r="A34" s="28" t="s">
        <v>48</v>
      </c>
      <c r="C34" s="10">
        <v>3000.0</v>
      </c>
      <c r="D34" s="10">
        <v>3000.0</v>
      </c>
      <c r="E34" s="10">
        <v>3000.0</v>
      </c>
      <c r="F34" s="10">
        <v>3000.0</v>
      </c>
      <c r="G34" s="10">
        <v>3000.0</v>
      </c>
      <c r="H34" s="10">
        <v>3000.0</v>
      </c>
      <c r="I34" s="10">
        <v>3000.0</v>
      </c>
      <c r="J34" s="31">
        <v>3000.0</v>
      </c>
      <c r="K34" s="31">
        <v>3000.0</v>
      </c>
      <c r="L34" s="31">
        <v>3000.0</v>
      </c>
      <c r="M34" s="31">
        <v>3000.0</v>
      </c>
      <c r="N34" s="31">
        <v>3000.0</v>
      </c>
    </row>
    <row r="35" ht="15.75" customHeight="1">
      <c r="A35" s="28" t="s">
        <v>49</v>
      </c>
      <c r="C35" s="10">
        <v>5000.0</v>
      </c>
      <c r="D35" s="10">
        <v>5000.0</v>
      </c>
      <c r="E35" s="10">
        <v>5000.0</v>
      </c>
      <c r="F35" s="10">
        <v>5000.0</v>
      </c>
      <c r="G35" s="10">
        <v>5000.0</v>
      </c>
      <c r="H35" s="10">
        <v>5000.0</v>
      </c>
      <c r="I35" s="10">
        <v>5000.0</v>
      </c>
      <c r="J35" s="31">
        <v>5000.0</v>
      </c>
      <c r="K35" s="31">
        <v>5000.0</v>
      </c>
      <c r="L35" s="31">
        <v>5000.0</v>
      </c>
      <c r="M35" s="31">
        <v>5000.0</v>
      </c>
      <c r="N35" s="31">
        <v>5000.0</v>
      </c>
    </row>
    <row r="36" ht="15.75" customHeight="1">
      <c r="A36" s="25" t="s">
        <v>44</v>
      </c>
      <c r="B36" s="25"/>
      <c r="C36" s="32">
        <f t="shared" ref="C36:F36" si="3">SUM(C32:C35)</f>
        <v>25000</v>
      </c>
      <c r="D36" s="32">
        <f t="shared" si="3"/>
        <v>26000</v>
      </c>
      <c r="E36" s="32">
        <f t="shared" si="3"/>
        <v>25500</v>
      </c>
      <c r="F36" s="32">
        <f t="shared" si="3"/>
        <v>24800</v>
      </c>
      <c r="G36" s="26">
        <f>SUM(G31:G35)</f>
        <v>25600</v>
      </c>
      <c r="H36" s="32">
        <f t="shared" ref="H36:N36" si="4">SUM(H32:H35)</f>
        <v>25100</v>
      </c>
      <c r="I36" s="32">
        <f t="shared" si="4"/>
        <v>26500</v>
      </c>
      <c r="J36" s="33">
        <f t="shared" si="4"/>
        <v>25400</v>
      </c>
      <c r="K36" s="33">
        <f t="shared" si="4"/>
        <v>27800</v>
      </c>
      <c r="L36" s="33">
        <f t="shared" si="4"/>
        <v>27600</v>
      </c>
      <c r="M36" s="33">
        <f t="shared" si="4"/>
        <v>26900</v>
      </c>
      <c r="N36" s="33">
        <f t="shared" si="4"/>
        <v>27300</v>
      </c>
    </row>
    <row r="37" ht="15.75" customHeight="1">
      <c r="C37" s="5"/>
      <c r="D37" s="5"/>
      <c r="E37" s="5"/>
      <c r="F37" s="5"/>
      <c r="G37" s="5"/>
      <c r="H37" s="5"/>
      <c r="I37" s="5"/>
    </row>
    <row r="38" ht="15.75" customHeight="1">
      <c r="A38" s="34" t="s">
        <v>50</v>
      </c>
      <c r="C38" s="5"/>
      <c r="D38" s="5"/>
      <c r="E38" s="5"/>
      <c r="F38" s="5"/>
      <c r="G38" s="5"/>
      <c r="H38" s="5"/>
      <c r="I38" s="5"/>
    </row>
    <row r="39" ht="15.75" customHeight="1">
      <c r="A39" s="28" t="s">
        <v>51</v>
      </c>
      <c r="C39" s="10">
        <v>200.0</v>
      </c>
      <c r="D39" s="10">
        <v>300.0</v>
      </c>
      <c r="E39" s="5">
        <v>250.0</v>
      </c>
      <c r="F39" s="5">
        <v>350.0</v>
      </c>
      <c r="G39" s="5">
        <v>240.0</v>
      </c>
      <c r="H39" s="5">
        <v>500.0</v>
      </c>
      <c r="I39" s="5">
        <v>450.0</v>
      </c>
      <c r="J39" s="21">
        <v>350.0</v>
      </c>
      <c r="K39" s="21">
        <v>260.0</v>
      </c>
      <c r="L39" s="21">
        <v>150.0</v>
      </c>
      <c r="M39" s="21">
        <v>230.0</v>
      </c>
      <c r="N39" s="21">
        <v>400.0</v>
      </c>
    </row>
    <row r="40" ht="15.75" customHeight="1">
      <c r="A40" s="28" t="s">
        <v>52</v>
      </c>
      <c r="C40" s="10">
        <v>50000.0</v>
      </c>
      <c r="D40" s="5">
        <v>50000.0</v>
      </c>
      <c r="E40" s="5">
        <v>50000.0</v>
      </c>
      <c r="F40" s="5">
        <v>50000.0</v>
      </c>
      <c r="G40" s="5">
        <v>50000.0</v>
      </c>
      <c r="H40" s="5">
        <v>50000.0</v>
      </c>
      <c r="I40" s="5">
        <v>60000.0</v>
      </c>
      <c r="J40" s="21">
        <v>60000.0</v>
      </c>
      <c r="K40" s="21">
        <v>60000.0</v>
      </c>
      <c r="L40" s="21">
        <v>60000.0</v>
      </c>
      <c r="M40" s="21">
        <v>70000.0</v>
      </c>
      <c r="N40" s="21">
        <v>70000.0</v>
      </c>
    </row>
    <row r="41" ht="15.75" customHeight="1">
      <c r="A41" s="28" t="s">
        <v>53</v>
      </c>
      <c r="C41" s="10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21">
        <v>0.0</v>
      </c>
      <c r="K41" s="21">
        <v>0.0</v>
      </c>
      <c r="L41" s="21">
        <v>0.0</v>
      </c>
      <c r="M41" s="21">
        <v>0.0</v>
      </c>
      <c r="N41" s="5" t="s">
        <v>42</v>
      </c>
    </row>
    <row r="42" ht="15.75" customHeight="1">
      <c r="A42" s="25" t="s">
        <v>16</v>
      </c>
      <c r="B42" s="25"/>
      <c r="C42" s="32">
        <f t="shared" ref="C42:K42" si="5">SUM(C39:C41)</f>
        <v>50200</v>
      </c>
      <c r="D42" s="32">
        <f t="shared" si="5"/>
        <v>50300</v>
      </c>
      <c r="E42" s="26">
        <f t="shared" si="5"/>
        <v>50250</v>
      </c>
      <c r="F42" s="26">
        <f t="shared" si="5"/>
        <v>50350</v>
      </c>
      <c r="G42" s="26">
        <f t="shared" si="5"/>
        <v>50240</v>
      </c>
      <c r="H42" s="26">
        <f t="shared" si="5"/>
        <v>50500</v>
      </c>
      <c r="I42" s="26">
        <f t="shared" si="5"/>
        <v>60450</v>
      </c>
      <c r="J42" s="25">
        <f t="shared" si="5"/>
        <v>60350</v>
      </c>
      <c r="K42" s="25">
        <f t="shared" si="5"/>
        <v>60260</v>
      </c>
      <c r="L42" s="25">
        <f>SUM(L38:L41)</f>
        <v>60150</v>
      </c>
      <c r="M42" s="25">
        <f>SUM(M39:M41)</f>
        <v>70230</v>
      </c>
      <c r="N42" s="25">
        <v>170400.0</v>
      </c>
    </row>
    <row r="43" ht="15.75" customHeight="1">
      <c r="C43" s="5"/>
      <c r="D43" s="5"/>
      <c r="E43" s="5"/>
      <c r="F43" s="5"/>
      <c r="G43" s="5"/>
      <c r="H43" s="5"/>
      <c r="I43" s="5"/>
    </row>
    <row r="44" ht="15.75" customHeight="1">
      <c r="A44" s="27" t="s">
        <v>54</v>
      </c>
      <c r="C44" s="5"/>
      <c r="D44" s="5"/>
      <c r="E44" s="5"/>
      <c r="F44" s="5"/>
      <c r="G44" s="5"/>
      <c r="H44" s="5"/>
      <c r="I44" s="5"/>
    </row>
    <row r="45" ht="15.75" customHeight="1">
      <c r="A45" s="28" t="s">
        <v>55</v>
      </c>
      <c r="C45" s="10">
        <v>30000.0</v>
      </c>
      <c r="D45" s="10">
        <v>25000.0</v>
      </c>
      <c r="E45" s="10">
        <v>27000.0</v>
      </c>
      <c r="F45" s="10">
        <v>0.0</v>
      </c>
      <c r="G45" s="10">
        <v>26000.0</v>
      </c>
      <c r="H45" s="10">
        <v>25000.0</v>
      </c>
      <c r="I45" s="5">
        <v>0.0</v>
      </c>
      <c r="J45" s="21">
        <v>0.0</v>
      </c>
      <c r="K45" s="21">
        <v>30000.0</v>
      </c>
      <c r="L45" s="21">
        <v>0.0</v>
      </c>
      <c r="M45" s="31">
        <v>35000.0</v>
      </c>
      <c r="N45" s="31">
        <v>30000.0</v>
      </c>
    </row>
    <row r="46" ht="15.75" customHeight="1">
      <c r="A46" s="28" t="s">
        <v>56</v>
      </c>
      <c r="C46" s="10">
        <v>20000.0</v>
      </c>
      <c r="D46" s="10">
        <v>20000.0</v>
      </c>
      <c r="E46" s="10">
        <v>18000.0</v>
      </c>
      <c r="F46" s="10">
        <v>0.0</v>
      </c>
      <c r="G46" s="10">
        <v>15000.0</v>
      </c>
      <c r="H46" s="10">
        <v>17000.0</v>
      </c>
      <c r="I46" s="5">
        <v>0.0</v>
      </c>
      <c r="J46" s="21">
        <v>0.0</v>
      </c>
      <c r="K46" s="21">
        <v>20000.0</v>
      </c>
      <c r="L46" s="21">
        <v>0.0</v>
      </c>
      <c r="M46" s="31">
        <v>25000.0</v>
      </c>
      <c r="N46" s="31">
        <v>25000.0</v>
      </c>
    </row>
    <row r="47" ht="15.75" customHeight="1">
      <c r="A47" s="25" t="s">
        <v>16</v>
      </c>
      <c r="B47" s="25"/>
      <c r="C47" s="32">
        <f t="shared" ref="C47:F47" si="6">SUM(C45:C46)</f>
        <v>50000</v>
      </c>
      <c r="D47" s="32">
        <f t="shared" si="6"/>
        <v>45000</v>
      </c>
      <c r="E47" s="32">
        <f t="shared" si="6"/>
        <v>45000</v>
      </c>
      <c r="F47" s="32">
        <f t="shared" si="6"/>
        <v>0</v>
      </c>
      <c r="G47" s="26">
        <f t="shared" ref="G47:H47" si="7">SUM(G44:G46)</f>
        <v>41000</v>
      </c>
      <c r="H47" s="26">
        <f t="shared" si="7"/>
        <v>42000</v>
      </c>
      <c r="I47" s="26">
        <f t="shared" ref="I47:N47" si="8">SUM(I45:I46)</f>
        <v>0</v>
      </c>
      <c r="J47" s="25">
        <f t="shared" si="8"/>
        <v>0</v>
      </c>
      <c r="K47" s="25">
        <f t="shared" si="8"/>
        <v>50000</v>
      </c>
      <c r="L47" s="25">
        <f t="shared" si="8"/>
        <v>0</v>
      </c>
      <c r="M47" s="33">
        <f t="shared" si="8"/>
        <v>60000</v>
      </c>
      <c r="N47" s="33">
        <f t="shared" si="8"/>
        <v>55000</v>
      </c>
    </row>
    <row r="48" ht="15.75" customHeight="1">
      <c r="C48" s="5"/>
      <c r="D48" s="5"/>
      <c r="E48" s="5"/>
      <c r="F48" s="5"/>
      <c r="G48" s="5"/>
      <c r="H48" s="5"/>
      <c r="I48" s="5"/>
    </row>
    <row r="49" ht="15.75" customHeight="1">
      <c r="A49" s="14" t="s">
        <v>57</v>
      </c>
      <c r="B49" s="14"/>
      <c r="C49" s="15">
        <f t="shared" ref="C49:N49" si="9">SUM(C19+C29+C36+C42+C47)</f>
        <v>1335200</v>
      </c>
      <c r="D49" s="15">
        <f t="shared" si="9"/>
        <v>531800</v>
      </c>
      <c r="E49" s="15">
        <f t="shared" si="9"/>
        <v>529050</v>
      </c>
      <c r="F49" s="15">
        <f t="shared" si="9"/>
        <v>484150</v>
      </c>
      <c r="G49" s="16">
        <f t="shared" si="9"/>
        <v>521840</v>
      </c>
      <c r="H49" s="15">
        <f t="shared" si="9"/>
        <v>524100</v>
      </c>
      <c r="I49" s="15">
        <f t="shared" si="9"/>
        <v>501950</v>
      </c>
      <c r="J49" s="15">
        <f t="shared" si="9"/>
        <v>497750</v>
      </c>
      <c r="K49" s="15">
        <f t="shared" si="9"/>
        <v>547560</v>
      </c>
      <c r="L49" s="15">
        <f t="shared" si="9"/>
        <v>557750</v>
      </c>
      <c r="M49" s="15">
        <f t="shared" si="9"/>
        <v>630130</v>
      </c>
      <c r="N49" s="15">
        <f t="shared" si="9"/>
        <v>725900</v>
      </c>
    </row>
    <row r="50" ht="15.75" customHeight="1">
      <c r="A50" s="19" t="s">
        <v>58</v>
      </c>
      <c r="B50" s="19"/>
      <c r="C50" s="20">
        <f>C49/(1+0.1)^1</f>
        <v>1213818.182</v>
      </c>
      <c r="D50" s="20">
        <f>D49/(1+0.1)^2</f>
        <v>439504.1322</v>
      </c>
      <c r="E50" s="20">
        <f>E49/(1+0.1)^3</f>
        <v>397483.0954</v>
      </c>
      <c r="F50" s="20">
        <f>F49/(1+0.1)^4</f>
        <v>330680.9644</v>
      </c>
      <c r="G50" s="20">
        <f>G49/(1+0.1)^5</f>
        <v>324021.5832</v>
      </c>
      <c r="H50" s="20">
        <f>H49/(1+0.1)^6</f>
        <v>295840.7867</v>
      </c>
      <c r="I50" s="20">
        <f>I49/(1+0.1)^7</f>
        <v>257579.7174</v>
      </c>
      <c r="J50" s="20">
        <f>J49/(1+0.1)^8</f>
        <v>232204.0485</v>
      </c>
      <c r="K50" s="20">
        <f>K49/(1+0.1)^9</f>
        <v>232218.8919</v>
      </c>
      <c r="L50" s="20">
        <f>L49/(1+0.1)^10</f>
        <v>215036.7697</v>
      </c>
      <c r="M50" s="20">
        <f>M49/(1+0.1)^11</f>
        <v>220856.7209</v>
      </c>
      <c r="N50" s="20">
        <f>N49/(1+0.1)^12</f>
        <v>231294.1106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C51" s="5"/>
      <c r="D51" s="5"/>
      <c r="E51" s="5"/>
      <c r="F51" s="5"/>
      <c r="G51" s="5"/>
      <c r="H51" s="5"/>
      <c r="I51" s="5"/>
    </row>
    <row r="52" ht="15.75" customHeight="1">
      <c r="A52" s="35" t="s">
        <v>59</v>
      </c>
      <c r="B52" s="36"/>
      <c r="C52" s="37">
        <f t="shared" ref="C52:N52" si="10">C6 - (SUM(C19+C29+C36+C42+C47))</f>
        <v>-1085200</v>
      </c>
      <c r="D52" s="37">
        <f t="shared" si="10"/>
        <v>-181800</v>
      </c>
      <c r="E52" s="37">
        <f t="shared" si="10"/>
        <v>-79050</v>
      </c>
      <c r="F52" s="37">
        <f t="shared" si="10"/>
        <v>65850</v>
      </c>
      <c r="G52" s="38">
        <f t="shared" si="10"/>
        <v>128160</v>
      </c>
      <c r="H52" s="37">
        <f t="shared" si="10"/>
        <v>275900</v>
      </c>
      <c r="I52" s="37">
        <f t="shared" si="10"/>
        <v>348050</v>
      </c>
      <c r="J52" s="38">
        <f t="shared" si="10"/>
        <v>452250</v>
      </c>
      <c r="K52" s="38">
        <f t="shared" si="10"/>
        <v>652440</v>
      </c>
      <c r="L52" s="38">
        <f t="shared" si="10"/>
        <v>692250</v>
      </c>
      <c r="M52" s="38">
        <f t="shared" si="10"/>
        <v>719870</v>
      </c>
      <c r="N52" s="38">
        <f t="shared" si="10"/>
        <v>774100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9" t="s">
        <v>60</v>
      </c>
      <c r="B53" s="19"/>
      <c r="C53" s="20">
        <f>C52/(1+0.1)^1</f>
        <v>-986545.4545</v>
      </c>
      <c r="D53" s="20">
        <f>D52/(1+0.1)^2</f>
        <v>-150247.9339</v>
      </c>
      <c r="E53" s="20">
        <f>E52/(1+0.1)^3</f>
        <v>-59391.43501</v>
      </c>
      <c r="F53" s="20">
        <f>F52/(1+0.1)^4</f>
        <v>44976.43604</v>
      </c>
      <c r="G53" s="20">
        <f>G52/(1+0.1)^5</f>
        <v>79577.27676</v>
      </c>
      <c r="H53" s="20">
        <f>H52/(1+0.1)^6</f>
        <v>155738.3573</v>
      </c>
      <c r="I53" s="20">
        <f>I52/(1+0.1)^7</f>
        <v>178604.6831</v>
      </c>
      <c r="J53" s="20">
        <f>J52/(1+0.1)^8</f>
        <v>210977.9627</v>
      </c>
      <c r="K53" s="20">
        <f>K52/(1+0.1)^9</f>
        <v>276698.2501</v>
      </c>
      <c r="L53" s="20">
        <f>L52/(1+0.1)^10</f>
        <v>266892.3421</v>
      </c>
      <c r="M53" s="20">
        <f>M52/(1+0.1)^11</f>
        <v>252310.0434</v>
      </c>
      <c r="N53" s="20">
        <f>N52/(1+0.1)^12</f>
        <v>246652.116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C54" s="5"/>
      <c r="D54" s="5"/>
      <c r="E54" s="5"/>
      <c r="F54" s="5"/>
      <c r="G54" s="5"/>
      <c r="H54" s="5"/>
      <c r="I54" s="5"/>
    </row>
    <row r="55" ht="15.75" customHeight="1">
      <c r="A55" s="40" t="s">
        <v>61</v>
      </c>
      <c r="B55" s="41"/>
      <c r="C55" s="42">
        <f>SUM(0+C52)</f>
        <v>-1085200</v>
      </c>
      <c r="D55" s="42">
        <f>SUM(D52+C52)</f>
        <v>-1267000</v>
      </c>
      <c r="E55" s="42">
        <f t="shared" ref="E55:N55" si="11">SUM(D55+E52)</f>
        <v>-1346050</v>
      </c>
      <c r="F55" s="42">
        <f t="shared" si="11"/>
        <v>-1280200</v>
      </c>
      <c r="G55" s="43">
        <f t="shared" si="11"/>
        <v>-1152040</v>
      </c>
      <c r="H55" s="42">
        <f t="shared" si="11"/>
        <v>-876140</v>
      </c>
      <c r="I55" s="42">
        <f t="shared" si="11"/>
        <v>-528090</v>
      </c>
      <c r="J55" s="43">
        <f t="shared" si="11"/>
        <v>-75840</v>
      </c>
      <c r="K55" s="43">
        <f t="shared" si="11"/>
        <v>576600</v>
      </c>
      <c r="L55" s="43">
        <f t="shared" si="11"/>
        <v>1268850</v>
      </c>
      <c r="M55" s="43">
        <f t="shared" si="11"/>
        <v>1988720</v>
      </c>
      <c r="N55" s="43">
        <f t="shared" si="11"/>
        <v>2762820</v>
      </c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0" t="s">
        <v>62</v>
      </c>
      <c r="B56" s="41"/>
      <c r="C56" s="44">
        <v>-986545.4545</v>
      </c>
      <c r="D56" s="44">
        <f t="shared" ref="D56:N56" si="12">SUM(C56+D53)</f>
        <v>-1136793.388</v>
      </c>
      <c r="E56" s="44">
        <f t="shared" si="12"/>
        <v>-1196184.823</v>
      </c>
      <c r="F56" s="44">
        <f t="shared" si="12"/>
        <v>-1151208.387</v>
      </c>
      <c r="G56" s="44">
        <f t="shared" si="12"/>
        <v>-1071631.111</v>
      </c>
      <c r="H56" s="44">
        <f t="shared" si="12"/>
        <v>-915892.7533</v>
      </c>
      <c r="I56" s="44">
        <f t="shared" si="12"/>
        <v>-737288.0702</v>
      </c>
      <c r="J56" s="44">
        <f t="shared" si="12"/>
        <v>-526310.1075</v>
      </c>
      <c r="K56" s="44">
        <f t="shared" si="12"/>
        <v>-249611.8574</v>
      </c>
      <c r="L56" s="44">
        <f t="shared" si="12"/>
        <v>17280.48469</v>
      </c>
      <c r="M56" s="44">
        <f t="shared" si="12"/>
        <v>269590.5281</v>
      </c>
      <c r="N56" s="44">
        <f t="shared" si="12"/>
        <v>516242.6441</v>
      </c>
    </row>
    <row r="57" ht="15.75" customHeight="1">
      <c r="C57" s="5"/>
      <c r="D57" s="5"/>
      <c r="E57" s="5"/>
      <c r="F57" s="5"/>
      <c r="G57" s="5"/>
      <c r="H57" s="5"/>
      <c r="I57" s="5"/>
    </row>
    <row r="58" ht="15.75" customHeight="1">
      <c r="C58" s="5"/>
      <c r="D58" s="5"/>
      <c r="E58" s="5"/>
      <c r="F58" s="5"/>
      <c r="G58" s="5"/>
      <c r="H58" s="5"/>
      <c r="I58" s="5"/>
    </row>
    <row r="59" ht="15.75" customHeight="1">
      <c r="C59" s="5"/>
      <c r="D59" s="5"/>
      <c r="E59" s="5"/>
      <c r="F59" s="5"/>
      <c r="G59" s="5"/>
      <c r="H59" s="5"/>
      <c r="I59" s="5"/>
    </row>
    <row r="60" ht="15.75" customHeight="1">
      <c r="C60" s="5"/>
      <c r="D60" s="5"/>
      <c r="E60" s="5"/>
      <c r="F60" s="5"/>
      <c r="G60" s="5"/>
      <c r="H60" s="5"/>
      <c r="I60" s="5"/>
    </row>
    <row r="61" ht="15.75" customHeight="1">
      <c r="C61" s="5"/>
      <c r="D61" s="5"/>
      <c r="E61" s="5"/>
      <c r="F61" s="5"/>
      <c r="G61" s="5"/>
      <c r="H61" s="5"/>
      <c r="I61" s="5"/>
    </row>
    <row r="62" ht="15.75" customHeight="1">
      <c r="C62" s="5"/>
      <c r="D62" s="5"/>
      <c r="E62" s="5"/>
      <c r="F62" s="5"/>
      <c r="G62" s="5"/>
      <c r="H62" s="5"/>
      <c r="I62" s="5"/>
    </row>
    <row r="63" ht="15.75" customHeight="1">
      <c r="C63" s="5"/>
      <c r="D63" s="5"/>
      <c r="E63" s="5"/>
      <c r="F63" s="5"/>
      <c r="G63" s="5"/>
      <c r="H63" s="5"/>
      <c r="I63" s="5"/>
    </row>
    <row r="64" ht="15.75" customHeight="1">
      <c r="C64" s="5"/>
      <c r="D64" s="5"/>
      <c r="E64" s="5"/>
      <c r="F64" s="5"/>
      <c r="G64" s="5"/>
      <c r="H64" s="5"/>
      <c r="I64" s="5"/>
    </row>
    <row r="65" ht="15.75" customHeight="1">
      <c r="C65" s="5"/>
      <c r="D65" s="5"/>
      <c r="E65" s="5"/>
      <c r="F65" s="5"/>
      <c r="G65" s="5"/>
      <c r="H65" s="5"/>
      <c r="I65" s="5"/>
    </row>
    <row r="66" ht="15.75" customHeight="1">
      <c r="C66" s="5"/>
      <c r="D66" s="5"/>
      <c r="E66" s="5"/>
      <c r="F66" s="5"/>
      <c r="G66" s="5"/>
      <c r="H66" s="5"/>
      <c r="I66" s="5"/>
    </row>
    <row r="67" ht="15.75" customHeight="1">
      <c r="C67" s="5"/>
      <c r="D67" s="5"/>
      <c r="E67" s="5"/>
      <c r="F67" s="5"/>
      <c r="G67" s="5"/>
      <c r="H67" s="5"/>
      <c r="I67" s="5"/>
    </row>
    <row r="68" ht="15.75" customHeight="1">
      <c r="C68" s="5"/>
      <c r="D68" s="5"/>
      <c r="E68" s="5"/>
      <c r="F68" s="5"/>
      <c r="G68" s="5"/>
      <c r="H68" s="5"/>
      <c r="I68" s="5"/>
    </row>
    <row r="69" ht="15.75" customHeight="1">
      <c r="C69" s="5"/>
      <c r="D69" s="5"/>
      <c r="E69" s="5"/>
      <c r="F69" s="5"/>
      <c r="G69" s="5"/>
      <c r="H69" s="5"/>
      <c r="I69" s="5"/>
    </row>
    <row r="70" ht="15.75" customHeight="1">
      <c r="C70" s="5"/>
      <c r="D70" s="5"/>
      <c r="E70" s="5"/>
      <c r="F70" s="5"/>
      <c r="G70" s="5"/>
      <c r="H70" s="5"/>
      <c r="I70" s="5"/>
    </row>
    <row r="71" ht="15.75" customHeight="1">
      <c r="C71" s="5"/>
      <c r="D71" s="5"/>
      <c r="E71" s="5"/>
      <c r="F71" s="5"/>
      <c r="G71" s="5"/>
      <c r="H71" s="5"/>
      <c r="I71" s="5"/>
    </row>
    <row r="72" ht="15.75" customHeight="1">
      <c r="C72" s="5"/>
      <c r="D72" s="5"/>
      <c r="E72" s="5"/>
      <c r="F72" s="5"/>
      <c r="G72" s="5"/>
      <c r="H72" s="5"/>
      <c r="I72" s="5"/>
    </row>
    <row r="73" ht="15.75" customHeight="1">
      <c r="C73" s="5"/>
      <c r="D73" s="5"/>
      <c r="E73" s="5"/>
      <c r="F73" s="5"/>
      <c r="G73" s="5"/>
      <c r="H73" s="5"/>
      <c r="I73" s="5"/>
    </row>
    <row r="74" ht="15.75" customHeight="1">
      <c r="C74" s="5"/>
      <c r="D74" s="5"/>
      <c r="E74" s="5"/>
      <c r="F74" s="5"/>
      <c r="G74" s="5"/>
      <c r="H74" s="5"/>
      <c r="I74" s="5"/>
    </row>
    <row r="75" ht="15.75" customHeight="1">
      <c r="C75" s="5"/>
      <c r="D75" s="5"/>
      <c r="E75" s="5"/>
      <c r="F75" s="5"/>
      <c r="G75" s="5"/>
      <c r="H75" s="5"/>
      <c r="I75" s="5"/>
    </row>
    <row r="76" ht="15.75" customHeight="1">
      <c r="C76" s="5"/>
      <c r="D76" s="5"/>
      <c r="E76" s="5"/>
      <c r="F76" s="5"/>
      <c r="G76" s="5"/>
      <c r="H76" s="5"/>
      <c r="I76" s="5"/>
    </row>
    <row r="77" ht="15.75" customHeight="1">
      <c r="C77" s="5"/>
      <c r="D77" s="5"/>
      <c r="E77" s="5"/>
      <c r="F77" s="5"/>
      <c r="G77" s="5"/>
      <c r="H77" s="5"/>
      <c r="I77" s="5"/>
    </row>
    <row r="78" ht="15.75" customHeight="1">
      <c r="C78" s="5"/>
      <c r="D78" s="5"/>
      <c r="E78" s="5"/>
      <c r="F78" s="5"/>
      <c r="G78" s="5"/>
      <c r="H78" s="5"/>
      <c r="I78" s="5"/>
    </row>
    <row r="79" ht="15.75" customHeight="1">
      <c r="C79" s="5"/>
      <c r="D79" s="5"/>
      <c r="E79" s="5"/>
      <c r="F79" s="5"/>
      <c r="G79" s="5"/>
      <c r="H79" s="5"/>
      <c r="I79" s="5"/>
    </row>
    <row r="80" ht="15.75" customHeight="1">
      <c r="C80" s="5"/>
      <c r="D80" s="5"/>
      <c r="E80" s="5"/>
      <c r="F80" s="5"/>
      <c r="G80" s="5"/>
      <c r="H80" s="5"/>
      <c r="I80" s="5"/>
    </row>
    <row r="81" ht="15.75" customHeight="1">
      <c r="C81" s="5"/>
      <c r="D81" s="5"/>
      <c r="E81" s="5"/>
      <c r="F81" s="5"/>
      <c r="G81" s="5"/>
      <c r="H81" s="5"/>
      <c r="I81" s="5"/>
    </row>
    <row r="82" ht="15.75" customHeight="1">
      <c r="C82" s="5"/>
      <c r="D82" s="5"/>
      <c r="E82" s="5"/>
      <c r="F82" s="5"/>
      <c r="G82" s="5"/>
      <c r="H82" s="5"/>
      <c r="I82" s="5"/>
    </row>
    <row r="83" ht="15.75" customHeight="1">
      <c r="C83" s="5"/>
      <c r="D83" s="5"/>
      <c r="E83" s="5"/>
      <c r="F83" s="5"/>
      <c r="G83" s="5"/>
      <c r="H83" s="5"/>
      <c r="I83" s="5"/>
    </row>
    <row r="84" ht="15.75" customHeight="1">
      <c r="C84" s="5"/>
      <c r="D84" s="5"/>
      <c r="E84" s="5"/>
      <c r="F84" s="5"/>
      <c r="G84" s="5"/>
      <c r="H84" s="5"/>
      <c r="I84" s="5"/>
    </row>
    <row r="85" ht="15.75" customHeight="1">
      <c r="C85" s="5"/>
      <c r="D85" s="5"/>
      <c r="E85" s="5"/>
      <c r="F85" s="5"/>
      <c r="G85" s="5"/>
      <c r="H85" s="5"/>
      <c r="I85" s="5"/>
    </row>
    <row r="86" ht="15.75" customHeight="1">
      <c r="C86" s="5"/>
      <c r="D86" s="5"/>
      <c r="E86" s="5"/>
      <c r="F86" s="5"/>
      <c r="G86" s="5"/>
      <c r="H86" s="5"/>
      <c r="I86" s="5"/>
    </row>
    <row r="87" ht="15.75" customHeight="1">
      <c r="C87" s="5"/>
      <c r="D87" s="5"/>
      <c r="E87" s="5"/>
      <c r="F87" s="5"/>
      <c r="G87" s="5"/>
      <c r="H87" s="5"/>
      <c r="I87" s="5"/>
    </row>
    <row r="88" ht="15.75" customHeight="1">
      <c r="C88" s="5"/>
      <c r="D88" s="5"/>
      <c r="E88" s="5"/>
      <c r="F88" s="5"/>
      <c r="G88" s="5"/>
      <c r="H88" s="5"/>
      <c r="I88" s="5"/>
    </row>
    <row r="89" ht="15.75" customHeight="1">
      <c r="C89" s="5"/>
      <c r="D89" s="5"/>
      <c r="E89" s="5"/>
      <c r="F89" s="5"/>
      <c r="G89" s="5"/>
      <c r="H89" s="5"/>
      <c r="I89" s="5"/>
    </row>
    <row r="90" ht="15.75" customHeight="1">
      <c r="C90" s="5"/>
      <c r="D90" s="5"/>
      <c r="E90" s="5"/>
      <c r="F90" s="5"/>
      <c r="G90" s="5"/>
      <c r="H90" s="5"/>
      <c r="I90" s="5"/>
    </row>
    <row r="91" ht="15.75" customHeight="1">
      <c r="C91" s="5"/>
      <c r="D91" s="5"/>
      <c r="E91" s="5"/>
      <c r="F91" s="5"/>
      <c r="G91" s="5"/>
      <c r="H91" s="5"/>
      <c r="I91" s="5"/>
    </row>
    <row r="92" ht="15.75" customHeight="1">
      <c r="C92" s="5"/>
      <c r="D92" s="5"/>
      <c r="E92" s="5"/>
      <c r="F92" s="5"/>
      <c r="G92" s="5"/>
      <c r="H92" s="5"/>
      <c r="I92" s="5"/>
    </row>
    <row r="93" ht="15.75" customHeight="1">
      <c r="C93" s="5"/>
      <c r="D93" s="5"/>
      <c r="E93" s="5"/>
      <c r="F93" s="5"/>
      <c r="G93" s="5"/>
      <c r="H93" s="5"/>
      <c r="I93" s="5"/>
    </row>
    <row r="94" ht="15.75" customHeight="1">
      <c r="C94" s="5"/>
      <c r="D94" s="5"/>
      <c r="E94" s="5"/>
      <c r="F94" s="5"/>
      <c r="G94" s="5"/>
      <c r="H94" s="5"/>
      <c r="I94" s="5"/>
    </row>
    <row r="95" ht="15.75" customHeight="1">
      <c r="C95" s="5"/>
      <c r="D95" s="5"/>
      <c r="E95" s="5"/>
      <c r="F95" s="5"/>
      <c r="G95" s="5"/>
      <c r="H95" s="5"/>
      <c r="I95" s="5"/>
    </row>
    <row r="96" ht="15.75" customHeight="1">
      <c r="C96" s="5"/>
      <c r="D96" s="5"/>
      <c r="E96" s="5"/>
      <c r="F96" s="5"/>
      <c r="G96" s="5"/>
      <c r="H96" s="5"/>
      <c r="I96" s="5"/>
    </row>
    <row r="97" ht="15.75" customHeight="1">
      <c r="C97" s="5"/>
      <c r="D97" s="5"/>
      <c r="E97" s="5"/>
      <c r="F97" s="5"/>
      <c r="G97" s="5"/>
      <c r="H97" s="5"/>
      <c r="I97" s="5"/>
    </row>
    <row r="98" ht="15.75" customHeight="1">
      <c r="C98" s="5"/>
      <c r="D98" s="5"/>
      <c r="E98" s="5"/>
      <c r="F98" s="5"/>
      <c r="G98" s="5"/>
      <c r="H98" s="5"/>
      <c r="I98" s="5"/>
    </row>
    <row r="99" ht="15.75" customHeight="1">
      <c r="C99" s="5"/>
      <c r="D99" s="5"/>
      <c r="E99" s="5"/>
      <c r="F99" s="5"/>
      <c r="G99" s="5"/>
      <c r="H99" s="5"/>
      <c r="I99" s="5"/>
    </row>
    <row r="100" ht="15.75" customHeight="1">
      <c r="C100" s="5"/>
      <c r="D100" s="5"/>
      <c r="E100" s="5"/>
      <c r="F100" s="5"/>
      <c r="G100" s="5"/>
      <c r="H100" s="5"/>
      <c r="I100" s="5"/>
    </row>
    <row r="101" ht="15.75" customHeight="1">
      <c r="C101" s="5"/>
      <c r="D101" s="5"/>
      <c r="E101" s="5"/>
      <c r="F101" s="5"/>
      <c r="G101" s="5"/>
      <c r="H101" s="5"/>
      <c r="I101" s="5"/>
    </row>
    <row r="102" ht="15.75" customHeight="1">
      <c r="C102" s="5"/>
      <c r="D102" s="5"/>
      <c r="E102" s="5"/>
      <c r="F102" s="5"/>
      <c r="G102" s="5"/>
      <c r="H102" s="5"/>
      <c r="I102" s="5"/>
    </row>
    <row r="103" ht="15.75" customHeight="1">
      <c r="C103" s="5"/>
      <c r="D103" s="5"/>
      <c r="E103" s="5"/>
      <c r="F103" s="5"/>
      <c r="G103" s="5"/>
      <c r="H103" s="5"/>
      <c r="I103" s="5"/>
    </row>
    <row r="104" ht="15.75" customHeight="1">
      <c r="C104" s="5"/>
      <c r="D104" s="5"/>
      <c r="E104" s="5"/>
      <c r="F104" s="5"/>
      <c r="G104" s="5"/>
      <c r="H104" s="5"/>
      <c r="I104" s="5"/>
    </row>
    <row r="105" ht="15.75" customHeight="1">
      <c r="C105" s="5"/>
      <c r="D105" s="5"/>
      <c r="E105" s="5"/>
      <c r="F105" s="5"/>
      <c r="G105" s="5"/>
      <c r="H105" s="5"/>
      <c r="I105" s="5"/>
    </row>
    <row r="106" ht="15.75" customHeight="1">
      <c r="C106" s="5"/>
      <c r="D106" s="5"/>
      <c r="E106" s="5"/>
      <c r="F106" s="5"/>
      <c r="G106" s="5"/>
      <c r="H106" s="5"/>
      <c r="I106" s="5"/>
    </row>
    <row r="107" ht="15.75" customHeight="1">
      <c r="C107" s="5"/>
      <c r="D107" s="5"/>
      <c r="E107" s="5"/>
      <c r="F107" s="5"/>
      <c r="G107" s="5"/>
      <c r="H107" s="5"/>
      <c r="I107" s="5"/>
    </row>
    <row r="108" ht="15.75" customHeight="1">
      <c r="C108" s="5"/>
      <c r="D108" s="5"/>
      <c r="E108" s="5"/>
      <c r="F108" s="5"/>
      <c r="G108" s="5"/>
      <c r="H108" s="5"/>
      <c r="I108" s="5"/>
    </row>
    <row r="109" ht="15.75" customHeight="1">
      <c r="C109" s="5"/>
      <c r="D109" s="5"/>
      <c r="E109" s="5"/>
      <c r="F109" s="5"/>
      <c r="G109" s="5"/>
      <c r="H109" s="5"/>
      <c r="I109" s="5"/>
    </row>
    <row r="110" ht="15.75" customHeight="1">
      <c r="C110" s="5"/>
      <c r="D110" s="5"/>
      <c r="E110" s="5"/>
      <c r="F110" s="5"/>
      <c r="G110" s="5"/>
      <c r="H110" s="5"/>
      <c r="I110" s="5"/>
    </row>
    <row r="111" ht="15.75" customHeight="1">
      <c r="C111" s="5"/>
      <c r="D111" s="5"/>
      <c r="E111" s="5"/>
      <c r="F111" s="5"/>
      <c r="G111" s="5"/>
      <c r="H111" s="5"/>
      <c r="I111" s="5"/>
    </row>
    <row r="112" ht="15.75" customHeight="1">
      <c r="C112" s="5"/>
      <c r="D112" s="5"/>
      <c r="E112" s="5"/>
      <c r="F112" s="5"/>
      <c r="G112" s="5"/>
      <c r="H112" s="5"/>
      <c r="I112" s="5"/>
    </row>
    <row r="113" ht="15.75" customHeight="1">
      <c r="C113" s="5"/>
      <c r="D113" s="5"/>
      <c r="E113" s="5"/>
      <c r="F113" s="5"/>
      <c r="G113" s="5"/>
      <c r="H113" s="5"/>
      <c r="I113" s="5"/>
    </row>
    <row r="114" ht="15.75" customHeight="1">
      <c r="C114" s="5"/>
      <c r="D114" s="5"/>
      <c r="E114" s="5"/>
      <c r="F114" s="5"/>
      <c r="G114" s="5"/>
      <c r="H114" s="5"/>
      <c r="I114" s="5"/>
    </row>
    <row r="115" ht="15.75" customHeight="1">
      <c r="C115" s="5"/>
      <c r="D115" s="5"/>
      <c r="E115" s="5"/>
      <c r="F115" s="5"/>
      <c r="G115" s="5"/>
      <c r="H115" s="5"/>
      <c r="I115" s="5"/>
    </row>
    <row r="116" ht="15.75" customHeight="1">
      <c r="C116" s="5"/>
      <c r="D116" s="5"/>
      <c r="E116" s="5"/>
      <c r="F116" s="5"/>
      <c r="G116" s="5"/>
      <c r="H116" s="5"/>
      <c r="I116" s="5"/>
    </row>
    <row r="117" ht="15.75" customHeight="1">
      <c r="C117" s="5"/>
      <c r="D117" s="5"/>
      <c r="E117" s="5"/>
      <c r="F117" s="5"/>
      <c r="G117" s="5"/>
      <c r="H117" s="5"/>
      <c r="I117" s="5"/>
    </row>
    <row r="118" ht="15.75" customHeight="1">
      <c r="C118" s="5"/>
      <c r="D118" s="5"/>
      <c r="E118" s="5"/>
      <c r="F118" s="5"/>
      <c r="G118" s="5"/>
      <c r="H118" s="5"/>
      <c r="I118" s="5"/>
    </row>
    <row r="119" ht="15.75" customHeight="1">
      <c r="C119" s="5"/>
      <c r="D119" s="5"/>
      <c r="E119" s="5"/>
      <c r="F119" s="5"/>
      <c r="G119" s="5"/>
      <c r="H119" s="5"/>
      <c r="I119" s="5"/>
    </row>
    <row r="120" ht="15.75" customHeight="1">
      <c r="C120" s="5"/>
      <c r="D120" s="5"/>
      <c r="E120" s="5"/>
      <c r="F120" s="5"/>
      <c r="G120" s="5"/>
      <c r="H120" s="5"/>
      <c r="I120" s="5"/>
    </row>
    <row r="121" ht="15.75" customHeight="1">
      <c r="C121" s="5"/>
      <c r="D121" s="5"/>
      <c r="E121" s="5"/>
      <c r="F121" s="5"/>
      <c r="G121" s="5"/>
      <c r="H121" s="5"/>
      <c r="I121" s="5"/>
    </row>
    <row r="122" ht="15.75" customHeight="1">
      <c r="C122" s="5"/>
      <c r="D122" s="5"/>
      <c r="E122" s="5"/>
      <c r="F122" s="5"/>
      <c r="G122" s="5"/>
      <c r="H122" s="5"/>
      <c r="I122" s="5"/>
    </row>
    <row r="123" ht="15.75" customHeight="1">
      <c r="C123" s="5"/>
      <c r="D123" s="5"/>
      <c r="E123" s="5"/>
      <c r="F123" s="5"/>
      <c r="G123" s="5"/>
      <c r="H123" s="5"/>
      <c r="I123" s="5"/>
    </row>
    <row r="124" ht="15.75" customHeight="1">
      <c r="C124" s="5"/>
      <c r="D124" s="5"/>
      <c r="E124" s="5"/>
      <c r="F124" s="5"/>
      <c r="G124" s="5"/>
      <c r="H124" s="5"/>
      <c r="I124" s="5"/>
    </row>
    <row r="125" ht="15.75" customHeight="1">
      <c r="C125" s="5"/>
      <c r="D125" s="5"/>
      <c r="E125" s="5"/>
      <c r="F125" s="5"/>
      <c r="G125" s="5"/>
      <c r="H125" s="5"/>
      <c r="I125" s="5"/>
    </row>
    <row r="126" ht="15.75" customHeight="1">
      <c r="C126" s="5"/>
      <c r="D126" s="5"/>
      <c r="E126" s="5"/>
      <c r="F126" s="5"/>
      <c r="G126" s="5"/>
      <c r="H126" s="5"/>
      <c r="I126" s="5"/>
    </row>
    <row r="127" ht="15.75" customHeight="1">
      <c r="C127" s="5"/>
      <c r="D127" s="5"/>
      <c r="E127" s="5"/>
      <c r="F127" s="5"/>
      <c r="G127" s="5"/>
      <c r="H127" s="5"/>
      <c r="I127" s="5"/>
    </row>
    <row r="128" ht="15.75" customHeight="1">
      <c r="C128" s="5"/>
      <c r="D128" s="5"/>
      <c r="E128" s="5"/>
      <c r="F128" s="5"/>
      <c r="G128" s="5"/>
      <c r="H128" s="5"/>
      <c r="I128" s="5"/>
    </row>
    <row r="129" ht="15.75" customHeight="1">
      <c r="C129" s="5"/>
      <c r="D129" s="5"/>
      <c r="E129" s="5"/>
      <c r="F129" s="5"/>
      <c r="G129" s="5"/>
      <c r="H129" s="5"/>
      <c r="I129" s="5"/>
    </row>
    <row r="130" ht="15.75" customHeight="1">
      <c r="C130" s="5"/>
      <c r="D130" s="5"/>
      <c r="E130" s="5"/>
      <c r="F130" s="5"/>
      <c r="G130" s="5"/>
      <c r="H130" s="5"/>
      <c r="I130" s="5"/>
    </row>
    <row r="131" ht="15.75" customHeight="1">
      <c r="C131" s="5"/>
      <c r="D131" s="5"/>
      <c r="E131" s="5"/>
      <c r="F131" s="5"/>
      <c r="G131" s="5"/>
      <c r="H131" s="5"/>
      <c r="I131" s="5"/>
    </row>
    <row r="132" ht="15.75" customHeight="1">
      <c r="C132" s="5"/>
      <c r="D132" s="5"/>
      <c r="E132" s="5"/>
      <c r="F132" s="5"/>
      <c r="G132" s="5"/>
      <c r="H132" s="5"/>
      <c r="I132" s="5"/>
    </row>
    <row r="133" ht="15.75" customHeight="1">
      <c r="C133" s="5"/>
      <c r="D133" s="5"/>
      <c r="E133" s="5"/>
      <c r="F133" s="5"/>
      <c r="G133" s="5"/>
      <c r="H133" s="5"/>
      <c r="I133" s="5"/>
    </row>
    <row r="134" ht="15.75" customHeight="1">
      <c r="C134" s="5"/>
      <c r="D134" s="5"/>
      <c r="E134" s="5"/>
      <c r="F134" s="5"/>
      <c r="G134" s="5"/>
      <c r="H134" s="5"/>
      <c r="I134" s="5"/>
    </row>
    <row r="135" ht="15.75" customHeight="1">
      <c r="C135" s="5"/>
      <c r="D135" s="5"/>
      <c r="E135" s="5"/>
      <c r="F135" s="5"/>
      <c r="G135" s="5"/>
      <c r="H135" s="5"/>
      <c r="I135" s="5"/>
    </row>
    <row r="136" ht="15.75" customHeight="1">
      <c r="C136" s="5"/>
      <c r="D136" s="5"/>
      <c r="E136" s="5"/>
      <c r="F136" s="5"/>
      <c r="G136" s="5"/>
      <c r="H136" s="5"/>
      <c r="I136" s="5"/>
    </row>
    <row r="137" ht="15.75" customHeight="1">
      <c r="C137" s="5"/>
      <c r="D137" s="5"/>
      <c r="E137" s="5"/>
      <c r="F137" s="5"/>
      <c r="G137" s="5"/>
      <c r="H137" s="5"/>
      <c r="I137" s="5"/>
    </row>
    <row r="138" ht="15.75" customHeight="1">
      <c r="C138" s="5"/>
      <c r="D138" s="5"/>
      <c r="E138" s="5"/>
      <c r="F138" s="5"/>
      <c r="G138" s="5"/>
      <c r="H138" s="5"/>
      <c r="I138" s="5"/>
    </row>
    <row r="139" ht="15.75" customHeight="1">
      <c r="C139" s="5"/>
      <c r="D139" s="5"/>
      <c r="E139" s="5"/>
      <c r="F139" s="5"/>
      <c r="G139" s="5"/>
      <c r="H139" s="5"/>
      <c r="I139" s="5"/>
    </row>
    <row r="140" ht="15.75" customHeight="1">
      <c r="C140" s="5"/>
      <c r="D140" s="5"/>
      <c r="E140" s="5"/>
      <c r="F140" s="5"/>
      <c r="G140" s="5"/>
      <c r="H140" s="5"/>
      <c r="I140" s="5"/>
    </row>
    <row r="141" ht="15.75" customHeight="1">
      <c r="C141" s="5"/>
      <c r="D141" s="5"/>
      <c r="E141" s="5"/>
      <c r="F141" s="5"/>
      <c r="G141" s="5"/>
      <c r="H141" s="5"/>
      <c r="I141" s="5"/>
    </row>
    <row r="142" ht="15.75" customHeight="1">
      <c r="C142" s="5"/>
      <c r="D142" s="5"/>
      <c r="E142" s="5"/>
      <c r="F142" s="5"/>
      <c r="G142" s="5"/>
      <c r="H142" s="5"/>
      <c r="I142" s="5"/>
    </row>
    <row r="143" ht="15.75" customHeight="1">
      <c r="C143" s="5"/>
      <c r="D143" s="5"/>
      <c r="E143" s="5"/>
      <c r="F143" s="5"/>
      <c r="G143" s="5"/>
      <c r="H143" s="5"/>
      <c r="I143" s="5"/>
    </row>
    <row r="144" ht="15.75" customHeight="1">
      <c r="C144" s="5"/>
      <c r="D144" s="5"/>
      <c r="E144" s="5"/>
      <c r="F144" s="5"/>
      <c r="G144" s="5"/>
      <c r="H144" s="5"/>
      <c r="I144" s="5"/>
    </row>
    <row r="145" ht="15.75" customHeight="1">
      <c r="C145" s="5"/>
      <c r="D145" s="5"/>
      <c r="E145" s="5"/>
      <c r="F145" s="5"/>
      <c r="G145" s="5"/>
      <c r="H145" s="5"/>
      <c r="I145" s="5"/>
    </row>
    <row r="146" ht="15.75" customHeight="1">
      <c r="C146" s="5"/>
      <c r="D146" s="5"/>
      <c r="E146" s="5"/>
      <c r="F146" s="5"/>
      <c r="G146" s="5"/>
      <c r="H146" s="5"/>
      <c r="I146" s="5"/>
    </row>
    <row r="147" ht="15.75" customHeight="1">
      <c r="C147" s="5"/>
      <c r="D147" s="5"/>
      <c r="E147" s="5"/>
      <c r="F147" s="5"/>
      <c r="G147" s="5"/>
      <c r="H147" s="5"/>
      <c r="I147" s="5"/>
    </row>
    <row r="148" ht="15.75" customHeight="1">
      <c r="C148" s="5"/>
      <c r="D148" s="5"/>
      <c r="E148" s="5"/>
      <c r="F148" s="5"/>
      <c r="G148" s="5"/>
      <c r="H148" s="5"/>
      <c r="I148" s="5"/>
    </row>
    <row r="149" ht="15.75" customHeight="1">
      <c r="C149" s="5"/>
      <c r="D149" s="5"/>
      <c r="E149" s="5"/>
      <c r="F149" s="5"/>
      <c r="G149" s="5"/>
      <c r="H149" s="5"/>
      <c r="I149" s="5"/>
    </row>
    <row r="150" ht="15.75" customHeight="1">
      <c r="C150" s="5"/>
      <c r="D150" s="5"/>
      <c r="E150" s="5"/>
      <c r="F150" s="5"/>
      <c r="G150" s="5"/>
      <c r="H150" s="5"/>
      <c r="I150" s="5"/>
    </row>
    <row r="151" ht="15.75" customHeight="1">
      <c r="C151" s="5"/>
      <c r="D151" s="5"/>
      <c r="E151" s="5"/>
      <c r="F151" s="5"/>
      <c r="G151" s="5"/>
      <c r="H151" s="5"/>
      <c r="I151" s="5"/>
    </row>
    <row r="152" ht="15.75" customHeight="1">
      <c r="C152" s="5"/>
      <c r="D152" s="5"/>
      <c r="E152" s="5"/>
      <c r="F152" s="5"/>
      <c r="G152" s="5"/>
      <c r="H152" s="5"/>
      <c r="I152" s="5"/>
    </row>
    <row r="153" ht="15.75" customHeight="1">
      <c r="C153" s="5"/>
      <c r="D153" s="5"/>
      <c r="E153" s="5"/>
      <c r="F153" s="5"/>
      <c r="G153" s="5"/>
      <c r="H153" s="5"/>
      <c r="I153" s="5"/>
    </row>
    <row r="154" ht="15.75" customHeight="1">
      <c r="C154" s="5"/>
      <c r="D154" s="5"/>
      <c r="E154" s="5"/>
      <c r="F154" s="5"/>
      <c r="G154" s="5"/>
      <c r="H154" s="5"/>
      <c r="I154" s="5"/>
    </row>
    <row r="155" ht="15.75" customHeight="1">
      <c r="C155" s="5"/>
      <c r="D155" s="5"/>
      <c r="E155" s="5"/>
      <c r="F155" s="5"/>
      <c r="G155" s="5"/>
      <c r="H155" s="5"/>
      <c r="I155" s="5"/>
    </row>
    <row r="156" ht="15.75" customHeight="1">
      <c r="C156" s="5"/>
      <c r="D156" s="5"/>
      <c r="E156" s="5"/>
      <c r="F156" s="5"/>
      <c r="G156" s="5"/>
      <c r="H156" s="5"/>
      <c r="I156" s="5"/>
    </row>
    <row r="157" ht="15.75" customHeight="1">
      <c r="C157" s="5"/>
      <c r="D157" s="5"/>
      <c r="E157" s="5"/>
      <c r="F157" s="5"/>
      <c r="G157" s="5"/>
      <c r="H157" s="5"/>
      <c r="I157" s="5"/>
    </row>
    <row r="158" ht="15.75" customHeight="1">
      <c r="C158" s="5"/>
      <c r="D158" s="5"/>
      <c r="E158" s="5"/>
      <c r="F158" s="5"/>
      <c r="G158" s="5"/>
      <c r="H158" s="5"/>
      <c r="I158" s="5"/>
    </row>
    <row r="159" ht="15.75" customHeight="1">
      <c r="C159" s="5"/>
      <c r="D159" s="5"/>
      <c r="E159" s="5"/>
      <c r="F159" s="5"/>
      <c r="G159" s="5"/>
      <c r="H159" s="5"/>
      <c r="I159" s="5"/>
    </row>
    <row r="160" ht="15.75" customHeight="1">
      <c r="C160" s="5"/>
      <c r="D160" s="5"/>
      <c r="E160" s="5"/>
      <c r="F160" s="5"/>
      <c r="G160" s="5"/>
      <c r="H160" s="5"/>
      <c r="I160" s="5"/>
    </row>
    <row r="161" ht="15.75" customHeight="1">
      <c r="C161" s="5"/>
      <c r="D161" s="5"/>
      <c r="E161" s="5"/>
      <c r="F161" s="5"/>
      <c r="G161" s="5"/>
      <c r="H161" s="5"/>
      <c r="I161" s="5"/>
    </row>
    <row r="162" ht="15.75" customHeight="1">
      <c r="C162" s="5"/>
      <c r="D162" s="5"/>
      <c r="E162" s="5"/>
      <c r="F162" s="5"/>
      <c r="G162" s="5"/>
      <c r="H162" s="5"/>
      <c r="I162" s="5"/>
    </row>
    <row r="163" ht="15.75" customHeight="1">
      <c r="C163" s="5"/>
      <c r="D163" s="5"/>
      <c r="E163" s="5"/>
      <c r="F163" s="5"/>
      <c r="G163" s="5"/>
      <c r="H163" s="5"/>
      <c r="I163" s="5"/>
    </row>
    <row r="164" ht="15.75" customHeight="1">
      <c r="C164" s="5"/>
      <c r="D164" s="5"/>
      <c r="E164" s="5"/>
      <c r="F164" s="5"/>
      <c r="G164" s="5"/>
      <c r="H164" s="5"/>
      <c r="I164" s="5"/>
    </row>
    <row r="165" ht="15.75" customHeight="1">
      <c r="C165" s="5"/>
      <c r="D165" s="5"/>
      <c r="E165" s="5"/>
      <c r="F165" s="5"/>
      <c r="G165" s="5"/>
      <c r="H165" s="5"/>
      <c r="I165" s="5"/>
    </row>
    <row r="166" ht="15.75" customHeight="1">
      <c r="C166" s="5"/>
      <c r="D166" s="5"/>
      <c r="E166" s="5"/>
      <c r="F166" s="5"/>
      <c r="G166" s="5"/>
      <c r="H166" s="5"/>
      <c r="I166" s="5"/>
    </row>
    <row r="167" ht="15.75" customHeight="1">
      <c r="C167" s="5"/>
      <c r="D167" s="5"/>
      <c r="E167" s="5"/>
      <c r="F167" s="5"/>
      <c r="G167" s="5"/>
      <c r="H167" s="5"/>
      <c r="I167" s="5"/>
    </row>
    <row r="168" ht="15.75" customHeight="1">
      <c r="C168" s="5"/>
      <c r="D168" s="5"/>
      <c r="E168" s="5"/>
      <c r="F168" s="5"/>
      <c r="G168" s="5"/>
      <c r="H168" s="5"/>
      <c r="I168" s="5"/>
    </row>
    <row r="169" ht="15.75" customHeight="1">
      <c r="C169" s="5"/>
      <c r="D169" s="5"/>
      <c r="E169" s="5"/>
      <c r="F169" s="5"/>
      <c r="G169" s="5"/>
      <c r="H169" s="5"/>
      <c r="I169" s="5"/>
    </row>
    <row r="170" ht="15.75" customHeight="1">
      <c r="C170" s="5"/>
      <c r="D170" s="5"/>
      <c r="E170" s="5"/>
      <c r="F170" s="5"/>
      <c r="G170" s="5"/>
      <c r="H170" s="5"/>
      <c r="I170" s="5"/>
    </row>
    <row r="171" ht="15.75" customHeight="1">
      <c r="C171" s="5"/>
      <c r="D171" s="5"/>
      <c r="E171" s="5"/>
      <c r="F171" s="5"/>
      <c r="G171" s="5"/>
      <c r="H171" s="5"/>
      <c r="I171" s="5"/>
    </row>
    <row r="172" ht="15.75" customHeight="1">
      <c r="C172" s="5"/>
      <c r="D172" s="5"/>
      <c r="E172" s="5"/>
      <c r="F172" s="5"/>
      <c r="G172" s="5"/>
      <c r="H172" s="5"/>
      <c r="I172" s="5"/>
    </row>
    <row r="173" ht="15.75" customHeight="1">
      <c r="C173" s="5"/>
      <c r="D173" s="5"/>
      <c r="E173" s="5"/>
      <c r="F173" s="5"/>
      <c r="G173" s="5"/>
      <c r="H173" s="5"/>
      <c r="I173" s="5"/>
    </row>
    <row r="174" ht="15.75" customHeight="1">
      <c r="C174" s="5"/>
      <c r="D174" s="5"/>
      <c r="E174" s="5"/>
      <c r="F174" s="5"/>
      <c r="G174" s="5"/>
      <c r="H174" s="5"/>
      <c r="I174" s="5"/>
    </row>
    <row r="175" ht="15.75" customHeight="1">
      <c r="C175" s="5"/>
      <c r="D175" s="5"/>
      <c r="E175" s="5"/>
      <c r="F175" s="5"/>
      <c r="G175" s="5"/>
      <c r="H175" s="5"/>
      <c r="I175" s="5"/>
    </row>
    <row r="176" ht="15.75" customHeight="1">
      <c r="C176" s="5"/>
      <c r="D176" s="5"/>
      <c r="E176" s="5"/>
      <c r="F176" s="5"/>
      <c r="G176" s="5"/>
      <c r="H176" s="5"/>
      <c r="I176" s="5"/>
    </row>
    <row r="177" ht="15.75" customHeight="1">
      <c r="C177" s="5"/>
      <c r="D177" s="5"/>
      <c r="E177" s="5"/>
      <c r="F177" s="5"/>
      <c r="G177" s="5"/>
      <c r="H177" s="5"/>
      <c r="I177" s="5"/>
    </row>
    <row r="178" ht="15.75" customHeight="1">
      <c r="C178" s="5"/>
      <c r="D178" s="5"/>
      <c r="E178" s="5"/>
      <c r="F178" s="5"/>
      <c r="G178" s="5"/>
      <c r="H178" s="5"/>
      <c r="I178" s="5"/>
    </row>
    <row r="179" ht="15.75" customHeight="1">
      <c r="C179" s="5"/>
      <c r="D179" s="5"/>
      <c r="E179" s="5"/>
      <c r="F179" s="5"/>
      <c r="G179" s="5"/>
      <c r="H179" s="5"/>
      <c r="I179" s="5"/>
    </row>
    <row r="180" ht="15.75" customHeight="1">
      <c r="C180" s="5"/>
      <c r="D180" s="5"/>
      <c r="E180" s="5"/>
      <c r="F180" s="5"/>
      <c r="G180" s="5"/>
      <c r="H180" s="5"/>
      <c r="I180" s="5"/>
    </row>
    <row r="181" ht="15.75" customHeight="1">
      <c r="C181" s="5"/>
      <c r="D181" s="5"/>
      <c r="E181" s="5"/>
      <c r="F181" s="5"/>
      <c r="G181" s="5"/>
      <c r="H181" s="5"/>
      <c r="I181" s="5"/>
    </row>
    <row r="182" ht="15.75" customHeight="1">
      <c r="C182" s="5"/>
      <c r="D182" s="5"/>
      <c r="E182" s="5"/>
      <c r="F182" s="5"/>
      <c r="G182" s="5"/>
      <c r="H182" s="5"/>
      <c r="I182" s="5"/>
    </row>
    <row r="183" ht="15.75" customHeight="1">
      <c r="C183" s="5"/>
      <c r="D183" s="5"/>
      <c r="E183" s="5"/>
      <c r="F183" s="5"/>
      <c r="G183" s="5"/>
      <c r="H183" s="5"/>
      <c r="I183" s="5"/>
    </row>
    <row r="184" ht="15.75" customHeight="1">
      <c r="C184" s="5"/>
      <c r="D184" s="5"/>
      <c r="E184" s="5"/>
      <c r="F184" s="5"/>
      <c r="G184" s="5"/>
      <c r="H184" s="5"/>
      <c r="I184" s="5"/>
    </row>
    <row r="185" ht="15.75" customHeight="1">
      <c r="C185" s="5"/>
      <c r="D185" s="5"/>
      <c r="E185" s="5"/>
      <c r="F185" s="5"/>
      <c r="G185" s="5"/>
      <c r="H185" s="5"/>
      <c r="I185" s="5"/>
    </row>
    <row r="186" ht="15.75" customHeight="1">
      <c r="C186" s="5"/>
      <c r="D186" s="5"/>
      <c r="E186" s="5"/>
      <c r="F186" s="5"/>
      <c r="G186" s="5"/>
      <c r="H186" s="5"/>
      <c r="I186" s="5"/>
    </row>
    <row r="187" ht="15.75" customHeight="1">
      <c r="C187" s="5"/>
      <c r="D187" s="5"/>
      <c r="E187" s="5"/>
      <c r="F187" s="5"/>
      <c r="G187" s="5"/>
      <c r="H187" s="5"/>
      <c r="I187" s="5"/>
    </row>
    <row r="188" ht="15.75" customHeight="1">
      <c r="C188" s="5"/>
      <c r="D188" s="5"/>
      <c r="E188" s="5"/>
      <c r="F188" s="5"/>
      <c r="G188" s="5"/>
      <c r="H188" s="5"/>
      <c r="I188" s="5"/>
    </row>
    <row r="189" ht="15.75" customHeight="1">
      <c r="C189" s="5"/>
      <c r="D189" s="5"/>
      <c r="E189" s="5"/>
      <c r="F189" s="5"/>
      <c r="G189" s="5"/>
      <c r="H189" s="5"/>
      <c r="I189" s="5"/>
    </row>
    <row r="190" ht="15.75" customHeight="1">
      <c r="C190" s="5"/>
      <c r="D190" s="5"/>
      <c r="E190" s="5"/>
      <c r="F190" s="5"/>
      <c r="G190" s="5"/>
      <c r="H190" s="5"/>
      <c r="I190" s="5"/>
    </row>
    <row r="191" ht="15.75" customHeight="1">
      <c r="C191" s="5"/>
      <c r="D191" s="5"/>
      <c r="E191" s="5"/>
      <c r="F191" s="5"/>
      <c r="G191" s="5"/>
      <c r="H191" s="5"/>
      <c r="I191" s="5"/>
    </row>
    <row r="192" ht="15.75" customHeight="1">
      <c r="C192" s="5"/>
      <c r="D192" s="5"/>
      <c r="E192" s="5"/>
      <c r="F192" s="5"/>
      <c r="G192" s="5"/>
      <c r="H192" s="5"/>
      <c r="I192" s="5"/>
    </row>
    <row r="193" ht="15.75" customHeight="1">
      <c r="C193" s="5"/>
      <c r="D193" s="5"/>
      <c r="E193" s="5"/>
      <c r="F193" s="5"/>
      <c r="G193" s="5"/>
      <c r="H193" s="5"/>
      <c r="I193" s="5"/>
    </row>
    <row r="194" ht="15.75" customHeight="1">
      <c r="C194" s="5"/>
      <c r="D194" s="5"/>
      <c r="E194" s="5"/>
      <c r="F194" s="5"/>
      <c r="G194" s="5"/>
      <c r="H194" s="5"/>
      <c r="I194" s="5"/>
    </row>
    <row r="195" ht="15.75" customHeight="1">
      <c r="C195" s="5"/>
      <c r="D195" s="5"/>
      <c r="E195" s="5"/>
      <c r="F195" s="5"/>
      <c r="G195" s="5"/>
      <c r="H195" s="5"/>
      <c r="I195" s="5"/>
    </row>
    <row r="196" ht="15.75" customHeight="1">
      <c r="C196" s="5"/>
      <c r="D196" s="5"/>
      <c r="E196" s="5"/>
      <c r="F196" s="5"/>
      <c r="G196" s="5"/>
      <c r="H196" s="5"/>
      <c r="I196" s="5"/>
    </row>
    <row r="197" ht="15.75" customHeight="1">
      <c r="C197" s="5"/>
      <c r="D197" s="5"/>
      <c r="E197" s="5"/>
      <c r="F197" s="5"/>
      <c r="G197" s="5"/>
      <c r="H197" s="5"/>
      <c r="I197" s="5"/>
    </row>
    <row r="198" ht="15.75" customHeight="1">
      <c r="C198" s="5"/>
      <c r="D198" s="5"/>
      <c r="E198" s="5"/>
      <c r="F198" s="5"/>
      <c r="G198" s="5"/>
      <c r="H198" s="5"/>
      <c r="I198" s="5"/>
    </row>
    <row r="199" ht="15.75" customHeight="1">
      <c r="C199" s="5"/>
      <c r="D199" s="5"/>
      <c r="E199" s="5"/>
      <c r="F199" s="5"/>
      <c r="G199" s="5"/>
      <c r="H199" s="5"/>
      <c r="I199" s="5"/>
    </row>
    <row r="200" ht="15.75" customHeight="1">
      <c r="C200" s="5"/>
      <c r="D200" s="5"/>
      <c r="E200" s="5"/>
      <c r="F200" s="5"/>
      <c r="G200" s="5"/>
      <c r="H200" s="5"/>
      <c r="I200" s="5"/>
    </row>
    <row r="201" ht="15.75" customHeight="1">
      <c r="C201" s="5"/>
      <c r="D201" s="5"/>
      <c r="E201" s="5"/>
      <c r="F201" s="5"/>
      <c r="G201" s="5"/>
      <c r="H201" s="5"/>
      <c r="I201" s="5"/>
    </row>
    <row r="202" ht="15.75" customHeight="1">
      <c r="C202" s="5"/>
      <c r="D202" s="5"/>
      <c r="E202" s="5"/>
      <c r="F202" s="5"/>
      <c r="G202" s="5"/>
      <c r="H202" s="5"/>
      <c r="I202" s="5"/>
    </row>
    <row r="203" ht="15.75" customHeight="1">
      <c r="C203" s="5"/>
      <c r="D203" s="5"/>
      <c r="E203" s="5"/>
      <c r="F203" s="5"/>
      <c r="G203" s="5"/>
      <c r="H203" s="5"/>
      <c r="I203" s="5"/>
    </row>
    <row r="204" ht="15.75" customHeight="1">
      <c r="C204" s="5"/>
      <c r="D204" s="5"/>
      <c r="E204" s="5"/>
      <c r="F204" s="5"/>
      <c r="G204" s="5"/>
      <c r="H204" s="5"/>
      <c r="I204" s="5"/>
    </row>
    <row r="205" ht="15.75" customHeight="1">
      <c r="C205" s="5"/>
      <c r="D205" s="5"/>
      <c r="E205" s="5"/>
      <c r="F205" s="5"/>
      <c r="G205" s="5"/>
      <c r="H205" s="5"/>
      <c r="I205" s="5"/>
    </row>
    <row r="206" ht="15.75" customHeight="1">
      <c r="C206" s="5"/>
      <c r="D206" s="5"/>
      <c r="E206" s="5"/>
      <c r="F206" s="5"/>
      <c r="G206" s="5"/>
      <c r="H206" s="5"/>
      <c r="I206" s="5"/>
    </row>
    <row r="207" ht="15.75" customHeight="1">
      <c r="C207" s="5"/>
      <c r="D207" s="5"/>
      <c r="E207" s="5"/>
      <c r="F207" s="5"/>
      <c r="G207" s="5"/>
      <c r="H207" s="5"/>
      <c r="I207" s="5"/>
    </row>
    <row r="208" ht="15.75" customHeight="1">
      <c r="C208" s="5"/>
      <c r="D208" s="5"/>
      <c r="E208" s="5"/>
      <c r="F208" s="5"/>
      <c r="G208" s="5"/>
      <c r="H208" s="5"/>
      <c r="I208" s="5"/>
    </row>
    <row r="209" ht="15.75" customHeight="1">
      <c r="C209" s="5"/>
      <c r="D209" s="5"/>
      <c r="E209" s="5"/>
      <c r="F209" s="5"/>
      <c r="G209" s="5"/>
      <c r="H209" s="5"/>
      <c r="I209" s="5"/>
    </row>
    <row r="210" ht="15.75" customHeight="1">
      <c r="C210" s="5"/>
      <c r="D210" s="5"/>
      <c r="E210" s="5"/>
      <c r="F210" s="5"/>
      <c r="G210" s="5"/>
      <c r="H210" s="5"/>
      <c r="I210" s="5"/>
    </row>
    <row r="211" ht="15.75" customHeight="1">
      <c r="C211" s="5"/>
      <c r="D211" s="5"/>
      <c r="E211" s="5"/>
      <c r="F211" s="5"/>
      <c r="G211" s="5"/>
      <c r="H211" s="5"/>
      <c r="I211" s="5"/>
    </row>
    <row r="212" ht="15.75" customHeight="1">
      <c r="C212" s="5"/>
      <c r="D212" s="5"/>
      <c r="E212" s="5"/>
      <c r="F212" s="5"/>
      <c r="G212" s="5"/>
      <c r="H212" s="5"/>
      <c r="I212" s="5"/>
    </row>
    <row r="213" ht="15.75" customHeight="1">
      <c r="C213" s="5"/>
      <c r="D213" s="5"/>
      <c r="E213" s="5"/>
      <c r="F213" s="5"/>
      <c r="G213" s="5"/>
      <c r="H213" s="5"/>
      <c r="I213" s="5"/>
    </row>
    <row r="214" ht="15.75" customHeight="1">
      <c r="C214" s="5"/>
      <c r="D214" s="5"/>
      <c r="E214" s="5"/>
      <c r="F214" s="5"/>
      <c r="G214" s="5"/>
      <c r="H214" s="5"/>
      <c r="I214" s="5"/>
    </row>
    <row r="215" ht="15.75" customHeight="1">
      <c r="C215" s="5"/>
      <c r="D215" s="5"/>
      <c r="E215" s="5"/>
      <c r="F215" s="5"/>
      <c r="G215" s="5"/>
      <c r="H215" s="5"/>
      <c r="I215" s="5"/>
    </row>
    <row r="216" ht="15.75" customHeight="1">
      <c r="C216" s="5"/>
      <c r="D216" s="5"/>
      <c r="E216" s="5"/>
      <c r="F216" s="5"/>
      <c r="G216" s="5"/>
      <c r="H216" s="5"/>
      <c r="I216" s="5"/>
    </row>
    <row r="217" ht="15.75" customHeight="1">
      <c r="C217" s="5"/>
      <c r="D217" s="5"/>
      <c r="E217" s="5"/>
      <c r="F217" s="5"/>
      <c r="G217" s="5"/>
      <c r="H217" s="5"/>
      <c r="I217" s="5"/>
    </row>
    <row r="218" ht="15.75" customHeight="1">
      <c r="C218" s="5"/>
      <c r="D218" s="5"/>
      <c r="E218" s="5"/>
      <c r="F218" s="5"/>
      <c r="G218" s="5"/>
      <c r="H218" s="5"/>
      <c r="I218" s="5"/>
    </row>
    <row r="219" ht="15.75" customHeight="1">
      <c r="C219" s="5"/>
      <c r="D219" s="5"/>
      <c r="E219" s="5"/>
      <c r="F219" s="5"/>
      <c r="G219" s="5"/>
      <c r="H219" s="5"/>
      <c r="I219" s="5"/>
    </row>
    <row r="220" ht="15.75" customHeight="1">
      <c r="C220" s="5"/>
      <c r="D220" s="5"/>
      <c r="E220" s="5"/>
      <c r="F220" s="5"/>
      <c r="G220" s="5"/>
      <c r="H220" s="5"/>
      <c r="I220" s="5"/>
    </row>
    <row r="221" ht="15.75" customHeight="1">
      <c r="C221" s="5"/>
      <c r="D221" s="5"/>
      <c r="E221" s="5"/>
      <c r="F221" s="5"/>
      <c r="G221" s="5"/>
      <c r="H221" s="5"/>
      <c r="I221" s="5"/>
    </row>
    <row r="222" ht="15.75" customHeight="1">
      <c r="C222" s="5"/>
      <c r="D222" s="5"/>
      <c r="E222" s="5"/>
      <c r="F222" s="5"/>
      <c r="G222" s="5"/>
      <c r="H222" s="5"/>
      <c r="I222" s="5"/>
    </row>
    <row r="223" ht="15.75" customHeight="1">
      <c r="C223" s="5"/>
      <c r="D223" s="5"/>
      <c r="E223" s="5"/>
      <c r="F223" s="5"/>
      <c r="G223" s="5"/>
      <c r="H223" s="5"/>
      <c r="I223" s="5"/>
    </row>
    <row r="224" ht="15.75" customHeight="1">
      <c r="C224" s="5"/>
      <c r="D224" s="5"/>
      <c r="E224" s="5"/>
      <c r="F224" s="5"/>
      <c r="G224" s="5"/>
      <c r="H224" s="5"/>
      <c r="I224" s="5"/>
    </row>
    <row r="225" ht="15.75" customHeight="1">
      <c r="C225" s="5"/>
      <c r="D225" s="5"/>
      <c r="E225" s="5"/>
      <c r="F225" s="5"/>
      <c r="G225" s="5"/>
      <c r="H225" s="5"/>
      <c r="I225" s="5"/>
    </row>
    <row r="226" ht="15.75" customHeight="1">
      <c r="C226" s="5"/>
      <c r="D226" s="5"/>
      <c r="E226" s="5"/>
      <c r="F226" s="5"/>
      <c r="G226" s="5"/>
      <c r="H226" s="5"/>
      <c r="I226" s="5"/>
    </row>
    <row r="227" ht="15.75" customHeight="1">
      <c r="C227" s="5"/>
      <c r="D227" s="5"/>
      <c r="E227" s="5"/>
      <c r="F227" s="5"/>
      <c r="G227" s="5"/>
      <c r="H227" s="5"/>
      <c r="I227" s="5"/>
    </row>
    <row r="228" ht="15.75" customHeight="1">
      <c r="C228" s="5"/>
      <c r="D228" s="5"/>
      <c r="E228" s="5"/>
      <c r="F228" s="5"/>
      <c r="G228" s="5"/>
      <c r="H228" s="5"/>
      <c r="I228" s="5"/>
    </row>
    <row r="229" ht="15.75" customHeight="1">
      <c r="C229" s="5"/>
      <c r="D229" s="5"/>
      <c r="E229" s="5"/>
      <c r="F229" s="5"/>
      <c r="G229" s="5"/>
      <c r="H229" s="5"/>
      <c r="I229" s="5"/>
    </row>
    <row r="230" ht="15.75" customHeight="1">
      <c r="C230" s="5"/>
      <c r="D230" s="5"/>
      <c r="E230" s="5"/>
      <c r="F230" s="5"/>
      <c r="G230" s="5"/>
      <c r="H230" s="5"/>
      <c r="I230" s="5"/>
    </row>
    <row r="231" ht="15.75" customHeight="1">
      <c r="C231" s="5"/>
      <c r="D231" s="5"/>
      <c r="E231" s="5"/>
      <c r="F231" s="5"/>
      <c r="G231" s="5"/>
      <c r="H231" s="5"/>
      <c r="I231" s="5"/>
    </row>
    <row r="232" ht="15.75" customHeight="1">
      <c r="C232" s="5"/>
      <c r="D232" s="5"/>
      <c r="E232" s="5"/>
      <c r="F232" s="5"/>
      <c r="G232" s="5"/>
      <c r="H232" s="5"/>
      <c r="I232" s="5"/>
    </row>
    <row r="233" ht="15.75" customHeight="1">
      <c r="C233" s="5"/>
      <c r="D233" s="5"/>
      <c r="E233" s="5"/>
      <c r="F233" s="5"/>
      <c r="G233" s="5"/>
      <c r="H233" s="5"/>
      <c r="I233" s="5"/>
    </row>
    <row r="234" ht="15.75" customHeight="1">
      <c r="C234" s="5"/>
      <c r="D234" s="5"/>
      <c r="E234" s="5"/>
      <c r="F234" s="5"/>
      <c r="G234" s="5"/>
      <c r="H234" s="5"/>
      <c r="I234" s="5"/>
    </row>
    <row r="235" ht="15.75" customHeight="1">
      <c r="C235" s="5"/>
      <c r="D235" s="5"/>
      <c r="E235" s="5"/>
      <c r="F235" s="5"/>
      <c r="G235" s="5"/>
      <c r="H235" s="5"/>
      <c r="I235" s="5"/>
    </row>
    <row r="236" ht="15.75" customHeight="1">
      <c r="C236" s="5"/>
      <c r="D236" s="5"/>
      <c r="E236" s="5"/>
      <c r="F236" s="5"/>
      <c r="G236" s="5"/>
      <c r="H236" s="5"/>
      <c r="I236" s="5"/>
    </row>
    <row r="237" ht="15.75" customHeight="1">
      <c r="C237" s="5"/>
      <c r="D237" s="5"/>
      <c r="E237" s="5"/>
      <c r="F237" s="5"/>
      <c r="G237" s="5"/>
      <c r="H237" s="5"/>
      <c r="I237" s="5"/>
    </row>
    <row r="238" ht="15.75" customHeight="1">
      <c r="C238" s="5"/>
      <c r="D238" s="5"/>
      <c r="E238" s="5"/>
      <c r="F238" s="5"/>
      <c r="G238" s="5"/>
      <c r="H238" s="5"/>
      <c r="I238" s="5"/>
    </row>
    <row r="239" ht="15.75" customHeight="1">
      <c r="C239" s="5"/>
      <c r="D239" s="5"/>
      <c r="E239" s="5"/>
      <c r="F239" s="5"/>
      <c r="G239" s="5"/>
      <c r="H239" s="5"/>
      <c r="I239" s="5"/>
    </row>
    <row r="240" ht="15.75" customHeight="1">
      <c r="C240" s="5"/>
      <c r="D240" s="5"/>
      <c r="E240" s="5"/>
      <c r="F240" s="5"/>
      <c r="G240" s="5"/>
      <c r="H240" s="5"/>
      <c r="I240" s="5"/>
    </row>
    <row r="241" ht="15.75" customHeight="1">
      <c r="C241" s="5"/>
      <c r="D241" s="5"/>
      <c r="E241" s="5"/>
      <c r="F241" s="5"/>
      <c r="G241" s="5"/>
      <c r="H241" s="5"/>
      <c r="I241" s="5"/>
    </row>
    <row r="242" ht="15.75" customHeight="1">
      <c r="C242" s="5"/>
      <c r="D242" s="5"/>
      <c r="E242" s="5"/>
      <c r="F242" s="5"/>
      <c r="G242" s="5"/>
      <c r="H242" s="5"/>
      <c r="I242" s="5"/>
    </row>
    <row r="243" ht="15.75" customHeight="1">
      <c r="C243" s="5"/>
      <c r="D243" s="5"/>
      <c r="E243" s="5"/>
      <c r="F243" s="5"/>
      <c r="G243" s="5"/>
      <c r="H243" s="5"/>
      <c r="I243" s="5"/>
    </row>
    <row r="244" ht="15.75" customHeight="1">
      <c r="C244" s="5"/>
      <c r="D244" s="5"/>
      <c r="E244" s="5"/>
      <c r="F244" s="5"/>
      <c r="G244" s="5"/>
      <c r="H244" s="5"/>
      <c r="I244" s="5"/>
    </row>
    <row r="245" ht="15.75" customHeight="1">
      <c r="C245" s="5"/>
      <c r="D245" s="5"/>
      <c r="E245" s="5"/>
      <c r="F245" s="5"/>
      <c r="G245" s="5"/>
      <c r="H245" s="5"/>
      <c r="I245" s="5"/>
    </row>
    <row r="246" ht="15.75" customHeight="1">
      <c r="C246" s="5"/>
      <c r="D246" s="5"/>
      <c r="E246" s="5"/>
      <c r="F246" s="5"/>
      <c r="G246" s="5"/>
      <c r="H246" s="5"/>
      <c r="I246" s="5"/>
    </row>
    <row r="247" ht="15.75" customHeight="1">
      <c r="C247" s="5"/>
      <c r="D247" s="5"/>
      <c r="E247" s="5"/>
      <c r="F247" s="5"/>
      <c r="G247" s="5"/>
      <c r="H247" s="5"/>
      <c r="I247" s="5"/>
    </row>
    <row r="248" ht="15.75" customHeight="1">
      <c r="C248" s="5"/>
      <c r="D248" s="5"/>
      <c r="E248" s="5"/>
      <c r="F248" s="5"/>
      <c r="G248" s="5"/>
      <c r="H248" s="5"/>
      <c r="I248" s="5"/>
    </row>
    <row r="249" ht="15.75" customHeight="1">
      <c r="C249" s="5"/>
      <c r="D249" s="5"/>
      <c r="E249" s="5"/>
      <c r="F249" s="5"/>
      <c r="G249" s="5"/>
      <c r="H249" s="5"/>
      <c r="I249" s="5"/>
    </row>
    <row r="250" ht="15.75" customHeight="1">
      <c r="C250" s="5"/>
      <c r="D250" s="5"/>
      <c r="E250" s="5"/>
      <c r="F250" s="5"/>
      <c r="G250" s="5"/>
      <c r="H250" s="5"/>
      <c r="I250" s="5"/>
    </row>
    <row r="251" ht="15.75" customHeight="1">
      <c r="C251" s="5"/>
      <c r="D251" s="5"/>
      <c r="E251" s="5"/>
      <c r="F251" s="5"/>
      <c r="G251" s="5"/>
      <c r="H251" s="5"/>
      <c r="I251" s="5"/>
    </row>
    <row r="252" ht="15.75" customHeight="1">
      <c r="C252" s="5"/>
      <c r="D252" s="5"/>
      <c r="E252" s="5"/>
      <c r="F252" s="5"/>
      <c r="G252" s="5"/>
      <c r="H252" s="5"/>
      <c r="I252" s="5"/>
    </row>
    <row r="253" ht="15.75" customHeight="1">
      <c r="C253" s="5"/>
      <c r="D253" s="5"/>
      <c r="E253" s="5"/>
      <c r="F253" s="5"/>
      <c r="G253" s="5"/>
      <c r="H253" s="5"/>
      <c r="I253" s="5"/>
    </row>
    <row r="254" ht="15.75" customHeight="1">
      <c r="C254" s="5"/>
      <c r="D254" s="5"/>
      <c r="E254" s="5"/>
      <c r="F254" s="5"/>
      <c r="G254" s="5"/>
      <c r="H254" s="5"/>
      <c r="I254" s="5"/>
    </row>
    <row r="255" ht="15.75" customHeight="1">
      <c r="C255" s="5"/>
      <c r="D255" s="5"/>
      <c r="E255" s="5"/>
      <c r="F255" s="5"/>
      <c r="G255" s="5"/>
      <c r="H255" s="5"/>
      <c r="I255" s="5"/>
    </row>
    <row r="256" ht="15.75" customHeight="1">
      <c r="C256" s="5"/>
      <c r="D256" s="5"/>
      <c r="E256" s="5"/>
      <c r="F256" s="5"/>
      <c r="G256" s="5"/>
      <c r="H256" s="5"/>
      <c r="I256" s="5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