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esktop\Backup\New folder - Time Sheet-March-2017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I165" i="3" l="1"/>
  <c r="G189" i="3"/>
  <c r="G187" i="3"/>
  <c r="G180" i="3"/>
  <c r="G185" i="3"/>
  <c r="G184" i="3"/>
  <c r="G183" i="3"/>
  <c r="G182" i="3"/>
  <c r="G181" i="3"/>
  <c r="G186" i="3"/>
  <c r="G188" i="3"/>
  <c r="G179" i="3"/>
  <c r="G176" i="3"/>
  <c r="G175" i="3"/>
  <c r="G174" i="3"/>
  <c r="G164" i="3"/>
  <c r="G154" i="3"/>
  <c r="G153" i="3"/>
  <c r="G165" i="3"/>
  <c r="G173" i="3"/>
  <c r="G172" i="3"/>
  <c r="G171" i="3"/>
  <c r="G170" i="3"/>
  <c r="G169" i="3"/>
  <c r="G168" i="3"/>
  <c r="G167" i="3"/>
  <c r="G166" i="3"/>
  <c r="G163" i="3"/>
  <c r="G177" i="3"/>
  <c r="G178" i="3"/>
  <c r="G155" i="3"/>
  <c r="G162" i="3"/>
  <c r="G161" i="3"/>
  <c r="G160" i="3"/>
  <c r="G159" i="3"/>
  <c r="G158" i="3"/>
  <c r="G157" i="3"/>
  <c r="G156" i="3"/>
  <c r="G152" i="3"/>
  <c r="G150" i="3" l="1"/>
  <c r="G151" i="3"/>
  <c r="G147" i="3"/>
  <c r="G148" i="3"/>
  <c r="G149" i="3"/>
  <c r="G116" i="3"/>
  <c r="I108" i="3"/>
  <c r="I106" i="3"/>
  <c r="G36" i="3" l="1"/>
  <c r="G37" i="3"/>
  <c r="G38" i="3"/>
  <c r="G39" i="3"/>
  <c r="G40" i="3"/>
  <c r="I59" i="3" l="1"/>
  <c r="G144" i="3"/>
  <c r="G145" i="3"/>
  <c r="G146" i="3"/>
  <c r="I141" i="3" l="1"/>
  <c r="G141" i="3"/>
  <c r="G115" i="3" l="1"/>
  <c r="G41" i="3"/>
  <c r="G42" i="3"/>
  <c r="G43" i="3"/>
  <c r="G31" i="3"/>
  <c r="G32" i="3"/>
  <c r="G33" i="3"/>
  <c r="G34" i="3"/>
  <c r="G16" i="3" l="1"/>
  <c r="G17" i="3"/>
  <c r="G18" i="3"/>
  <c r="G19" i="3"/>
  <c r="G20" i="3"/>
  <c r="G142" i="3" l="1"/>
  <c r="G143" i="3"/>
  <c r="G140" i="3"/>
  <c r="I91" i="3" l="1"/>
  <c r="G69" i="3"/>
  <c r="G68" i="3"/>
  <c r="G25" i="3" l="1"/>
  <c r="G22" i="3"/>
  <c r="G23" i="3"/>
  <c r="G24" i="3"/>
  <c r="G21" i="3"/>
  <c r="I114" i="3" l="1"/>
  <c r="I112" i="3"/>
  <c r="I72" i="3" l="1"/>
  <c r="I70" i="3"/>
  <c r="I55" i="3"/>
  <c r="I53" i="3"/>
  <c r="G94" i="3" l="1"/>
  <c r="G70" i="3"/>
  <c r="G11" i="3" l="1"/>
  <c r="I122" i="3" l="1"/>
  <c r="G135" i="3" l="1"/>
  <c r="G136" i="3"/>
  <c r="G137" i="3"/>
  <c r="G138" i="3"/>
  <c r="G139" i="3"/>
  <c r="G134" i="3"/>
  <c r="G131" i="3"/>
  <c r="G132" i="3"/>
  <c r="G133" i="3"/>
  <c r="G126" i="3"/>
  <c r="G127" i="3"/>
  <c r="G128" i="3"/>
  <c r="G129" i="3"/>
  <c r="G130" i="3"/>
  <c r="G117" i="3" l="1"/>
  <c r="G106" i="3"/>
  <c r="G107" i="3"/>
  <c r="G108" i="3"/>
  <c r="G109" i="3"/>
  <c r="G110" i="3"/>
  <c r="G111" i="3"/>
  <c r="G112" i="3"/>
  <c r="G113" i="3"/>
  <c r="G114" i="3"/>
  <c r="G103" i="3"/>
  <c r="G104" i="3"/>
  <c r="G105" i="3"/>
  <c r="G88" i="3"/>
  <c r="G89" i="3"/>
  <c r="G90" i="3"/>
  <c r="G91" i="3"/>
  <c r="G92" i="3"/>
  <c r="G93" i="3"/>
  <c r="G95" i="3"/>
  <c r="G96" i="3"/>
  <c r="G80" i="3"/>
  <c r="G81" i="3"/>
  <c r="G82" i="3"/>
  <c r="G83" i="3"/>
  <c r="G84" i="3"/>
  <c r="G85" i="3"/>
  <c r="G86" i="3"/>
  <c r="G87" i="3"/>
  <c r="G59" i="3"/>
  <c r="G60" i="3"/>
  <c r="G61" i="3"/>
  <c r="G62" i="3"/>
  <c r="G63" i="3"/>
  <c r="G64" i="3"/>
  <c r="G65" i="3"/>
  <c r="G66" i="3"/>
  <c r="G67" i="3"/>
  <c r="G49" i="3" l="1"/>
  <c r="G50" i="3"/>
  <c r="G51" i="3"/>
  <c r="G44" i="3"/>
  <c r="G45" i="3"/>
  <c r="G46" i="3"/>
  <c r="G47" i="3"/>
  <c r="G48" i="3"/>
  <c r="G35" i="3"/>
  <c r="G30" i="3"/>
  <c r="G28" i="3"/>
  <c r="G29" i="3"/>
  <c r="G26" i="3"/>
  <c r="G27" i="3"/>
  <c r="G15" i="3"/>
  <c r="G14" i="3"/>
  <c r="G13" i="3"/>
  <c r="G12" i="3"/>
  <c r="G79" i="3" l="1"/>
  <c r="G102" i="3"/>
  <c r="I131" i="3"/>
  <c r="I129" i="3"/>
  <c r="I189" i="3" s="1"/>
  <c r="G124" i="3" l="1"/>
  <c r="G125" i="3"/>
  <c r="G118" i="3"/>
  <c r="G119" i="3"/>
  <c r="G120" i="3"/>
  <c r="G121" i="3"/>
  <c r="G122" i="3"/>
  <c r="G97" i="3"/>
  <c r="G98" i="3"/>
  <c r="G99" i="3"/>
  <c r="G100" i="3"/>
  <c r="G101" i="3"/>
  <c r="G71" i="3"/>
  <c r="G72" i="3"/>
  <c r="G73" i="3"/>
  <c r="G74" i="3"/>
  <c r="G75" i="3"/>
  <c r="G76" i="3"/>
  <c r="G58" i="3"/>
  <c r="G77" i="3"/>
  <c r="G78" i="3"/>
  <c r="G56" i="3"/>
  <c r="G57" i="3"/>
  <c r="G53" i="3"/>
  <c r="G54" i="3" l="1"/>
  <c r="G55" i="3"/>
  <c r="G52" i="3"/>
  <c r="G123" i="3" l="1"/>
  <c r="I4" i="4" l="1"/>
  <c r="G4" i="4"/>
  <c r="G3" i="4"/>
  <c r="G2" i="4"/>
  <c r="I1" i="4"/>
  <c r="G1" i="4"/>
  <c r="H189" i="3" l="1"/>
  <c r="H190" i="3" s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<sst xmlns="http://schemas.openxmlformats.org/spreadsheetml/2006/main" count="1204" uniqueCount="328">
  <si>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</si>
  <si>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</si>
  <si>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</si>
  <si>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</si>
  <si>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</si>
  <si>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</si>
  <si>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</si>
  <si>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</si>
  <si>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</si>
  <si>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</si>
  <si>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</si>
  <si>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</si>
  <si>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</si>
  <si>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</si>
  <si>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</si>
  <si>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</si>
  <si>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</si>
  <si>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</si>
  <si>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</si>
  <si>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</si>
  <si>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</si>
  <si>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</si>
  <si>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</si>
  <si>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</si>
  <si>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</si>
  <si>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</si>
  <si>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</si>
  <si>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</si>
  <si>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</si>
  <si>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</si>
  <si>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</si>
  <si>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</si>
  <si>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</si>
  <si>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</si>
  <si>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</si>
  <si>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</si>
  <si>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</si>
  <si>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</si>
  <si>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</si>
  <si>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</si>
  <si>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</si>
  <si>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</si>
  <si>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</si>
  <si>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</si>
  <si>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</si>
  <si>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</si>
  <si>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</si>
  <si>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</si>
  <si>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</si>
  <si>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</si>
  <si>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</si>
  <si>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</si>
  <si>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</si>
  <si>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</si>
  <si>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</si>
  <si>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</si>
  <si>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</si>
  <si>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</si>
  <si>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</si>
  <si>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</si>
  <si>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</si>
  <si>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</si>
  <si>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</si>
  <si>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</si>
  <si>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</si>
  <si>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</si>
  <si>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</si>
  <si>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</si>
  <si>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</si>
  <si>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</si>
  <si>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</si>
  <si>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</si>
  <si>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</si>
  <si>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</si>
  <si>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</si>
  <si>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</si>
  <si>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</si>
  <si>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</si>
  <si>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</si>
  <si>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</si>
  <si>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</si>
  <si>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</si>
  <si>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</si>
  <si>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</si>
  <si>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</si>
  <si>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</si>
  <si>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</si>
  <si>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</si>
  <si>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</si>
  <si>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</si>
  <si>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</si>
  <si>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</si>
  <si>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</si>
  <si>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</si>
  <si>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</si>
  <si>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</si>
  <si>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</si>
  <si>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</si>
  <si>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</si>
  <si>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</si>
  <si>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</si>
  <si>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</si>
  <si>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</si>
  <si>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</si>
  <si>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</si>
  <si>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</si>
  <si>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</si>
  <si>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</si>
  <si>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</si>
  <si>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</si>
  <si>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</si>
  <si>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</si>
  <si>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</si>
  <si>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</si>
  <si>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</si>
  <si>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</si>
  <si>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</si>
  <si>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</si>
  <si>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</si>
  <si>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</si>
  <si>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</si>
  <si>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</si>
  <si>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</si>
  <si>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</si>
  <si>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</si>
  <si>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</si>
  <si>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</si>
  <si>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</si>
  <si>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</si>
  <si>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</si>
  <si>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</si>
  <si>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</si>
  <si>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</si>
  <si>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</si>
  <si>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</si>
  <si>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</si>
  <si>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</si>
  <si>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</si>
  <si>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</si>
  <si>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</si>
  <si>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</si>
  <si>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</si>
  <si>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</si>
  <si>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</si>
  <si>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</si>
  <si>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</si>
  <si>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</si>
  <si>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</si>
  <si>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</si>
  <si>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</si>
  <si>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</si>
  <si>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</si>
  <si>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</si>
  <si>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</si>
  <si>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</si>
  <si>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</si>
  <si>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</si>
  <si>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</si>
  <si>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</si>
  <si>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</si>
  <si>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</si>
  <si>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</si>
  <si>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</si>
  <si>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</si>
  <si>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</si>
  <si>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</si>
  <si>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</si>
  <si>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</si>
  <si>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</si>
  <si>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</si>
  <si>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</si>
  <si>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</si>
  <si>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</si>
  <si>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</si>
  <si>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</si>
  <si>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</si>
  <si>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</si>
  <si>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</si>
  <si>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</si>
  <si>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</si>
  <si>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</si>
  <si>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</si>
  <si>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</si>
  <si>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</si>
  <si>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</si>
  <si>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</si>
  <si>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</si>
  <si>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</si>
  <si>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</si>
  <si>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</si>
  <si>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</si>
  <si>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</si>
  <si>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</si>
  <si>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</si>
  <si>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</si>
  <si>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</si>
  <si>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</si>
  <si>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</si>
  <si>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</si>
  <si>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BCC</t>
  </si>
  <si>
    <t>SECL</t>
  </si>
  <si>
    <t>Bus+Rikshaw</t>
  </si>
  <si>
    <t>Office RTN</t>
  </si>
  <si>
    <t>CNG</t>
  </si>
  <si>
    <t>BSCCL</t>
  </si>
  <si>
    <t>Gulshan Link Road</t>
  </si>
  <si>
    <t>DBL, IFIC, SBL, B-Asia Ranks</t>
  </si>
  <si>
    <t>Sadmosjid Mirpur BR,Topkhana,Motijheel, Paltan</t>
  </si>
  <si>
    <t>Meet with A/C DPT/RTN</t>
  </si>
  <si>
    <t>RTN</t>
  </si>
  <si>
    <t>CNG+Bus+Rikshaw</t>
  </si>
  <si>
    <t>Islam Garments Ltd, Brac Net City Bank Ltd</t>
  </si>
  <si>
    <t>Banani, Mohakhali, Gulshan-2</t>
  </si>
  <si>
    <t>Rikshawa</t>
  </si>
  <si>
    <t>Md. Siddiqur Rahman</t>
  </si>
  <si>
    <t>Manager Accounts Receivable</t>
  </si>
  <si>
    <t>Md. Monirul Islam(AGM)</t>
  </si>
  <si>
    <t>Friday</t>
  </si>
  <si>
    <t>BCC Bhaban Agargaon -Dhaka</t>
  </si>
  <si>
    <t>Bills Collection Purpose</t>
  </si>
  <si>
    <t>Meet With A/C DPT</t>
  </si>
  <si>
    <t>Panthapath</t>
  </si>
  <si>
    <t xml:space="preserve">Panthapath </t>
  </si>
  <si>
    <t>Operation</t>
  </si>
  <si>
    <t>Accounts &amp; Finance</t>
  </si>
  <si>
    <t>Meet With GSD A/C DPT</t>
  </si>
  <si>
    <t>CityBank Ltd</t>
  </si>
  <si>
    <t>Bill Collection Purpose</t>
  </si>
  <si>
    <t>City Bank Ltd</t>
  </si>
  <si>
    <t>Meet With,ICL &amp; NOC DPT</t>
  </si>
  <si>
    <t>Meet With,DGM IIG&amp; NOC DPT</t>
  </si>
  <si>
    <t>BCC Project</t>
  </si>
  <si>
    <t>Meet With,ICL DPT</t>
  </si>
  <si>
    <t>BSCCL Project</t>
  </si>
  <si>
    <t>AMC Bills Collection Purpose</t>
  </si>
  <si>
    <t>AMC &amp; Additional Bills Collection Purpose</t>
  </si>
  <si>
    <t>Ranks ITT B A Baban Building</t>
  </si>
  <si>
    <t>E Road Banglamotor</t>
  </si>
  <si>
    <t>Additional Bill Collection Purpose</t>
  </si>
  <si>
    <t>Motijheel C/A</t>
  </si>
  <si>
    <t>Desk WORK ERP Postiong</t>
  </si>
  <si>
    <t>MTBL</t>
  </si>
  <si>
    <t>ASA</t>
  </si>
  <si>
    <t>ERP Posting &amp; Others Works</t>
  </si>
  <si>
    <t>Gulshan City Bhaban</t>
  </si>
  <si>
    <t>SOS</t>
  </si>
  <si>
    <t>Shaymoli</t>
  </si>
  <si>
    <t>Midland &amp; MTBL</t>
  </si>
  <si>
    <t>City , Green Delta</t>
  </si>
  <si>
    <t>Rikshawa/CNG</t>
  </si>
  <si>
    <t>Gulshan Link Road/Motijheel</t>
  </si>
  <si>
    <t>Intercloud Ltd</t>
  </si>
  <si>
    <t xml:space="preserve">SBL </t>
  </si>
  <si>
    <t>Multiplan/Motijheel</t>
  </si>
  <si>
    <t>Bill Submission Purpose</t>
  </si>
  <si>
    <t>CASh Flow &amp; Project Sheet Works</t>
  </si>
  <si>
    <t>Old Elephant Road &amp; New Elephant Road Area</t>
  </si>
  <si>
    <t>10% Bill &amp; FAC Purpose</t>
  </si>
  <si>
    <t>Meet With,DGM &amp; PD</t>
  </si>
  <si>
    <t>Additional  Bills Purpose</t>
  </si>
  <si>
    <t>Meet With,A/C &amp; DPD</t>
  </si>
  <si>
    <t>BCC Bhaban</t>
  </si>
  <si>
    <t>Union /Midland Bank Ltd</t>
  </si>
  <si>
    <t>Additional Good Generator Bills Collection Purpose</t>
  </si>
  <si>
    <t>ERP &amp;CASh Flow Project Sheet Works With Meeting</t>
  </si>
  <si>
    <t xml:space="preserve">Advance &amp; Regular Bills Purpose Collection </t>
  </si>
  <si>
    <t>Mohammad Pur</t>
  </si>
  <si>
    <t>MTBL/BSCCL</t>
  </si>
  <si>
    <t xml:space="preserve">HSM &amp; Project Bills Purpose Collection </t>
  </si>
  <si>
    <t>Gulshan</t>
  </si>
  <si>
    <t>Mohammadpur/Gulshan</t>
  </si>
  <si>
    <t>10% &amp; Bills Sub Purpose</t>
  </si>
  <si>
    <t>Meet With,DGMDPT</t>
  </si>
  <si>
    <t>Gulshan-2</t>
  </si>
  <si>
    <t>Retention Money Bills Sub Purpose</t>
  </si>
  <si>
    <t>Meet With,DGM&amp; Audite DPT</t>
  </si>
  <si>
    <t xml:space="preserve">HSM Bill  Purpose Collection </t>
  </si>
  <si>
    <t>Gulshan -2</t>
  </si>
  <si>
    <t>ASA Project</t>
  </si>
  <si>
    <t>10%&amp; Bills Sub Purpose</t>
  </si>
  <si>
    <t>Meet With,PD &amp; DGM Finance DPT</t>
  </si>
  <si>
    <t>Midland, ,MTBD&amp; Union</t>
  </si>
  <si>
    <t>Meet With GSD  DPT</t>
  </si>
  <si>
    <t>Gulshan-2,1</t>
  </si>
  <si>
    <t>Meet With,DGM &amp; A/C DPT</t>
  </si>
  <si>
    <t xml:space="preserve">MTBL, SBL Project </t>
  </si>
  <si>
    <t>Bills With Collection Purpose</t>
  </si>
  <si>
    <t>11 Brancg Bills CollectionVat &amp; TAX Collection Purpose</t>
  </si>
  <si>
    <t>Shymoli Asa Tower</t>
  </si>
  <si>
    <t>Addi Doc &amp; Bills Sub Purpose</t>
  </si>
  <si>
    <t>Al- Amin</t>
  </si>
  <si>
    <t>VAT &amp; TAX  Purpose</t>
  </si>
  <si>
    <t>FBL,Midland &amp; MTBL</t>
  </si>
  <si>
    <t>Midland &amp; Union</t>
  </si>
  <si>
    <t>Addi Bills Sub Purpose</t>
  </si>
  <si>
    <t>Addi VAT &amp; TAX&amp; Bills Sub Purpose</t>
  </si>
  <si>
    <t>The Farmers Bank Ltd</t>
  </si>
  <si>
    <t xml:space="preserve">Union MTBL,Exim Project </t>
  </si>
  <si>
    <t>Gulshan,1,2</t>
  </si>
  <si>
    <t>Meet With,C A/C DPT</t>
  </si>
  <si>
    <t>Midland &amp; MTBL, Al-Amin</t>
  </si>
  <si>
    <t>Advice Purpose</t>
  </si>
  <si>
    <t xml:space="preserve">Meet WithHead of IT  </t>
  </si>
  <si>
    <t>Meet With Head of FCD DPT</t>
  </si>
  <si>
    <t>March,2018</t>
  </si>
  <si>
    <t>BCC Project AMC</t>
  </si>
  <si>
    <t>additional Bills VAT &amp; TAX Work With Bills Others Doc</t>
  </si>
  <si>
    <t xml:space="preserve">Semcorb ,Xebec /Al-Amin </t>
  </si>
  <si>
    <t>Green Delta City Bank Ltd</t>
  </si>
  <si>
    <t>Midland Bank Ltd</t>
  </si>
  <si>
    <t>Gulshan South Avenue</t>
  </si>
  <si>
    <t>Additional Bills VAT &amp; TAX Work With Bills Others Doc</t>
  </si>
  <si>
    <t>Al-Amin.Net</t>
  </si>
  <si>
    <t>Elephant Road</t>
  </si>
  <si>
    <t>MTBL,Green Delta Insurance Co. Ltd</t>
  </si>
  <si>
    <t>Mohakhali/Gulshan</t>
  </si>
  <si>
    <t>CNG&amp; Rikshawa</t>
  </si>
  <si>
    <t>Midland Bank Ltd,Union</t>
  </si>
  <si>
    <t>Union,Al-Amin.Net</t>
  </si>
  <si>
    <t xml:space="preserve"> MTBL</t>
  </si>
  <si>
    <t>Xebac,Semcorb</t>
  </si>
  <si>
    <t>Birth of Father of the Nation Bangabandhu Sheikh Mujibur Rahman</t>
  </si>
  <si>
    <t>BCC Agargaon</t>
  </si>
  <si>
    <t>Meet With Amitave  Sir of FBL Purpose</t>
  </si>
  <si>
    <t>Independence &amp; National Day</t>
  </si>
  <si>
    <t>CNG/Rikshawa</t>
  </si>
  <si>
    <t>03.04.18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</si>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</sst>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000000"/>
      <name val="Arial"/>
      <family val="2"/>
    </font>
    <font>
      <b/>
      <u/>
      <sz val="12"/>
      <name val="Calibri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166" fontId="10" fillId="0" borderId="4" xfId="0" applyNumberFormat="1" applyFont="1" applyBorder="1" applyAlignment="1">
      <alignment horizontal="center" vertical="top" wrapText="1"/>
    </xf>
    <xf numFmtId="166" fontId="10" fillId="0" borderId="1" xfId="0" applyNumberFormat="1" applyFont="1" applyBorder="1" applyAlignment="1">
      <alignment vertical="top" wrapText="1"/>
    </xf>
    <xf numFmtId="166" fontId="14" fillId="2" borderId="1" xfId="0" applyNumberFormat="1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167" fontId="11" fillId="0" borderId="0" xfId="0" applyNumberFormat="1" applyFont="1"/>
    <xf numFmtId="20" fontId="11" fillId="0" borderId="0" xfId="0" applyNumberFormat="1" applyFont="1"/>
    <xf numFmtId="0" fontId="9" fillId="0" borderId="8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0" fillId="0" borderId="0" xfId="0" applyFont="1" applyAlignment="1"/>
    <xf numFmtId="166" fontId="16" fillId="0" borderId="1" xfId="0" applyNumberFormat="1" applyFont="1" applyBorder="1" applyAlignment="1">
      <alignment vertical="top" wrapText="1"/>
    </xf>
    <xf numFmtId="164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165" fontId="16" fillId="0" borderId="1" xfId="0" applyNumberFormat="1" applyFont="1" applyBorder="1" applyAlignment="1">
      <alignment vertical="top" wrapText="1"/>
    </xf>
    <xf numFmtId="20" fontId="16" fillId="0" borderId="1" xfId="0" applyNumberFormat="1" applyFont="1" applyBorder="1" applyAlignment="1">
      <alignment vertical="top" wrapText="1"/>
    </xf>
    <xf numFmtId="166" fontId="16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/>
    <xf numFmtId="0" fontId="12" fillId="0" borderId="0" xfId="0" applyFont="1" applyAlignment="1">
      <alignment vertical="top"/>
    </xf>
    <xf numFmtId="0" fontId="15" fillId="0" borderId="0" xfId="0" applyFont="1"/>
    <xf numFmtId="0" fontId="9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166" fontId="9" fillId="0" borderId="5" xfId="0" applyNumberFormat="1" applyFont="1" applyBorder="1" applyAlignment="1">
      <alignment horizontal="left" vertical="top" wrapText="1"/>
    </xf>
    <xf numFmtId="166" fontId="9" fillId="0" borderId="7" xfId="0" applyNumberFormat="1" applyFont="1" applyBorder="1" applyAlignment="1">
      <alignment horizontal="left" vertical="top" wrapText="1"/>
    </xf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9" fillId="0" borderId="0" xfId="0" applyFont="1" applyBorder="1" applyAlignment="1">
      <alignment horizontal="left" vertical="top" wrapText="1"/>
    </xf>
    <xf numFmtId="0" fontId="17" fillId="0" borderId="0" xfId="0" applyFont="1" applyAlignment="1"/>
    <xf numFmtId="0" fontId="1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8" fillId="0" borderId="0" xfId="0" applyFont="1" applyAlignment="1">
      <alignment horizontal="left"/>
    </xf>
    <xf numFmtId="0" fontId="17" fillId="0" borderId="0" xfId="0" applyFont="1" applyAlignment="1"/>
    <xf numFmtId="20" fontId="13" fillId="0" borderId="5" xfId="0" applyNumberFormat="1" applyFont="1" applyBorder="1" applyAlignment="1">
      <alignment horizontal="left" vertical="top" wrapText="1"/>
    </xf>
    <xf numFmtId="0" fontId="19" fillId="0" borderId="6" xfId="0" applyFont="1" applyBorder="1"/>
    <xf numFmtId="166" fontId="10" fillId="0" borderId="5" xfId="0" applyNumberFormat="1" applyFont="1" applyBorder="1" applyAlignment="1">
      <alignment horizontal="right" vertical="top" wrapText="1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7" t="s">
        <v>36</v>
      </c>
    </row>
    <row r="38" spans="1:26" ht="12.75" customHeight="1">
      <c r="A38" s="10" t="s">
        <v>50</v>
      </c>
      <c r="B38" s="98"/>
    </row>
    <row r="39" spans="1:26" ht="12.75" customHeight="1">
      <c r="A39" s="10" t="s">
        <v>51</v>
      </c>
      <c r="B39" s="98"/>
    </row>
    <row r="40" spans="1:26" ht="12.75" customHeight="1">
      <c r="A40" s="10" t="s">
        <v>52</v>
      </c>
      <c r="B40" s="9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IF(TimeSheet!$C$5=$C$2,$C3,IF(TimeSheet!$C$5=$D$2,$D3,IF(TimeSheet!$C$5=$E$2,$E3,IF(TimeSheet!$C$5=$F$2,$F3,IF(TimeSheet!$C$5=$G$2,$G3,IF(TimeSheet!$C$5=$H$2,H3,IF(TimeSheet!$C$5=$I$2,I3,IF(TimeSheet!$C$5=$J$2,J3,N3))))))))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IF(TimeSheet!$C$5=$C$2,$C4,IF(TimeSheet!$C$5=$D$2,$D4,IF(TimeSheet!$C$5=$E$2,$E4,IF(TimeSheet!$C$5=$F$2,$F4,IF(TimeSheet!$C$5=$G$2,$G4,IF(TimeSheet!$C$5=$H$2,H4,IF(TimeSheet!$C$5=$I$2,I4,IF(TimeSheet!$C$5=$J$2,J4,N4))))))))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IF(TimeSheet!$C$5=$C$2,$C5,IF(TimeSheet!$C$5=$D$2,$D5,IF(TimeSheet!$C$5=$E$2,$E5,IF(TimeSheet!$C$5=$F$2,$F5,IF(TimeSheet!$C$5=$G$2,$G5,IF(TimeSheet!$C$5=$H$2,H5,IF(TimeSheet!$C$5=$I$2,I5,IF(TimeSheet!$C$5=$J$2,J5,N5))))))))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IF(TimeSheet!$C$5=$C$2,$C6,IF(TimeSheet!$C$5=$D$2,$D6,IF(TimeSheet!$C$5=$E$2,$E6,IF(TimeSheet!$C$5=$F$2,$F6,IF(TimeSheet!$C$5=$G$2,$G6,IF(TimeSheet!$C$5=$H$2,H6,IF(TimeSheet!$C$5=$I$2,I6,IF(TimeSheet!$C$5=$J$2,J6,N6))))))))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IF(TimeSheet!$C$5=$C$2,$C7,IF(TimeSheet!$C$5=$D$2,$D7,IF(TimeSheet!$C$5=$E$2,$E7,IF(TimeSheet!$C$5=$F$2,$F7,IF(TimeSheet!$C$5=$G$2,$G7,IF(TimeSheet!$C$5=$H$2,H7,IF(TimeSheet!$C$5=$I$2,I7,IF(TimeSheet!$C$5=$J$2,J7,N7))))))))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IF(TimeSheet!$C$5=$C$2,$C8,IF(TimeSheet!$C$5=$D$2,$D8,IF(TimeSheet!$C$5=$E$2,$E8,IF(TimeSheet!$C$5=$F$2,$F8,IF(TimeSheet!$C$5=$G$2,$G8,IF(TimeSheet!$C$5=$H$2,H8,IF(TimeSheet!$C$5=$I$2,I8,IF(TimeSheet!$C$5=$J$2,J8,N8))))))))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IF(TimeSheet!$C$5=$C$2,$C9,IF(TimeSheet!$C$5=$D$2,$D9,IF(TimeSheet!$C$5=$E$2,$E9,IF(TimeSheet!$C$5=$F$2,$F9,IF(TimeSheet!$C$5=$G$2,$G9,IF(TimeSheet!$C$5=$H$2,H9,IF(TimeSheet!$C$5=$I$2,I9,IF(TimeSheet!$C$5=$J$2,J9,N9))))))))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IF(TimeSheet!$C$5=$C$2,$C10,IF(TimeSheet!$C$5=$D$2,$D10,IF(TimeSheet!$C$5=$E$2,$E10,IF(TimeSheet!$C$5=$F$2,$F10,IF(TimeSheet!$C$5=$G$2,$G10,IF(TimeSheet!$C$5=$H$2,H10,IF(TimeSheet!$C$5=$I$2,I10,IF(TimeSheet!$C$5=$J$2,J10,N10))))))))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IF(TimeSheet!$C$5=$C$2,$C11,IF(TimeSheet!$C$5=$D$2,$D11,IF(TimeSheet!$C$5=$E$2,$E11,IF(TimeSheet!$C$5=$F$2,$F11,IF(TimeSheet!$C$5=$G$2,$G11,IF(TimeSheet!$C$5=$H$2,H11,IF(TimeSheet!$C$5=$I$2,I11,IF(TimeSheet!$C$5=$J$2,J11,N11))))))))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IF(TimeSheet!$C$5=$C$2,$C12,IF(TimeSheet!$C$5=$D$2,$D12,IF(TimeSheet!$C$5=$E$2,$E12,IF(TimeSheet!$C$5=$F$2,$F12,IF(TimeSheet!$C$5=$G$2,$G12,IF(TimeSheet!$C$5=$H$2,H12,IF(TimeSheet!$C$5=$I$2,I12,IF(TimeSheet!$C$5=$J$2,J12,N12))))))))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IF(TimeSheet!$C$5=$C$2,$C13,IF(TimeSheet!$C$5=$D$2,$D13,IF(TimeSheet!$C$5=$E$2,$E13,IF(TimeSheet!$C$5=$F$2,$F13,IF(TimeSheet!$C$5=$G$2,$G13,IF(TimeSheet!$C$5=$H$2,H13,IF(TimeSheet!$C$5=$I$2,I13,IF(TimeSheet!$C$5=$J$2,J13,N13))))))))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IF(TimeSheet!$C$5=$C$2,$C14,IF(TimeSheet!$C$5=$D$2,$D14,IF(TimeSheet!$C$5=$E$2,$E14,IF(TimeSheet!$C$5=$F$2,$F14,IF(TimeSheet!$C$5=$G$2,$G14,IF(TimeSheet!$C$5=$H$2,H14,IF(TimeSheet!$C$5=$I$2,I14,IF(TimeSheet!$C$5=$J$2,J14,N14))))))))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IF(TimeSheet!$C$5=$C$2,$C15,IF(TimeSheet!$C$5=$D$2,$D15,IF(TimeSheet!$C$5=$E$2,$E15,IF(TimeSheet!$C$5=$F$2,$F15,IF(TimeSheet!$C$5=$G$2,$G15,IF(TimeSheet!$C$5=$H$2,H15,IF(TimeSheet!$C$5=$I$2,I15,IF(TimeSheet!$C$5=$J$2,J15,N15))))))))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IF(TimeSheet!$C$5=$C$2,$C16,IF(TimeSheet!$C$5=$D$2,$D16,IF(TimeSheet!$C$5=$E$2,$E16,IF(TimeSheet!$C$5=$F$2,$F16,IF(TimeSheet!$C$5=$G$2,$G16,IF(TimeSheet!$C$5=$H$2,H16,IF(TimeSheet!$C$5=$I$2,I16,IF(TimeSheet!$C$5=$J$2,J16,N16))))))))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IF(TimeSheet!$C$5=$C$2,$C17,IF(TimeSheet!$C$5=$D$2,$D17,IF(TimeSheet!$C$5=$E$2,$E17,IF(TimeSheet!$C$5=$F$2,$F17,IF(TimeSheet!$C$5=$G$2,$G17,IF(TimeSheet!$C$5=$H$2,H17,IF(TimeSheet!$C$5=$I$2,I17,IF(TimeSheet!$C$5=$J$2,J17,N17))))))))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IF(TimeSheet!$C$5=$C$2,$C18,IF(TimeSheet!$C$5=$D$2,$D18,IF(TimeSheet!$C$5=$E$2,$E18,IF(TimeSheet!$C$5=$F$2,$F18,IF(TimeSheet!$C$5=$G$2,$G18,IF(TimeSheet!$C$5=$H$2,H18,IF(TimeSheet!$C$5=$I$2,I18,IF(TimeSheet!$C$5=$J$2,J18,N18))))))))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IF(TimeSheet!$C$5=$C$2,$C19,IF(TimeSheet!$C$5=$D$2,$D19,IF(TimeSheet!$C$5=$E$2,$E19,IF(TimeSheet!$C$5=$F$2,$F19,IF(TimeSheet!$C$5=$G$2,$G19,IF(TimeSheet!$C$5=$H$2,H19,IF(TimeSheet!$C$5=$I$2,I19,IF(TimeSheet!$C$5=$J$2,J19,N19))))))))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IF(TimeSheet!$C$5=$C$2,$C20,IF(TimeSheet!$C$5=$D$2,$D20,IF(TimeSheet!$C$5=$E$2,$E20,IF(TimeSheet!$C$5=$F$2,$F20,IF(TimeSheet!$C$5=$G$2,$G20,IF(TimeSheet!$C$5=$H$2,H20,IF(TimeSheet!$C$5=$I$2,I20,IF(TimeSheet!$C$5=$J$2,J20,N20))))))))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IF(TimeSheet!$C$5=$C$2,$C21,IF(TimeSheet!$C$5=$D$2,$D21,IF(TimeSheet!$C$5=$E$2,$E21,IF(TimeSheet!$C$5=$F$2,$F21,IF(TimeSheet!$C$5=$G$2,$G21,IF(TimeSheet!$C$5=$H$2,H21,IF(TimeSheet!$C$5=$I$2,I21,IF(TimeSheet!$C$5=$J$2,J21,N21))))))))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IF(TimeSheet!$C$5=$C$2,$C22,IF(TimeSheet!$C$5=$D$2,$D22,IF(TimeSheet!$C$5=$E$2,$E22,IF(TimeSheet!$C$5=$F$2,$F22,IF(TimeSheet!$C$5=$G$2,$G22,IF(TimeSheet!$C$5=$H$2,H22,IF(TimeSheet!$C$5=$I$2,I22,IF(TimeSheet!$C$5=$J$2,J22,N22))))))))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IF(TimeSheet!$C$5=$C$2,$C23,IF(TimeSheet!$C$5=$D$2,$D23,IF(TimeSheet!$C$5=$E$2,$E23,IF(TimeSheet!$C$5=$F$2,$F23,IF(TimeSheet!$C$5=$G$2,$G23,IF(TimeSheet!$C$5=$H$2,H23,IF(TimeSheet!$C$5=$I$2,I23,IF(TimeSheet!$C$5=$J$2,J23,N23))))))))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IF(TimeSheet!$C$5=$C$2,$C24,IF(TimeSheet!$C$5=$D$2,$D24,IF(TimeSheet!$C$5=$E$2,$E24,IF(TimeSheet!$C$5=$F$2,$F24,IF(TimeSheet!$C$5=$G$2,$G24,IF(TimeSheet!$C$5=$H$2,H24,IF(TimeSheet!$C$5=$I$2,I24,IF(TimeSheet!$C$5=$J$2,J24,N24))))))))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IF(TimeSheet!$C$5=$C$2,$C25,IF(TimeSheet!$C$5=$D$2,$D25,IF(TimeSheet!$C$5=$E$2,$E25,IF(TimeSheet!$C$5=$F$2,$F25,IF(TimeSheet!$C$5=$G$2,$G25,IF(TimeSheet!$C$5=$H$2,H25,IF(TimeSheet!$C$5=$I$2,I25,IF(TimeSheet!$C$5=$J$2,J25,N25))))))))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IF(TimeSheet!$C$5=$C$2,$C26,IF(TimeSheet!$C$5=$D$2,$D26,IF(TimeSheet!$C$5=$E$2,$E26,IF(TimeSheet!$C$5=$F$2,$F26,IF(TimeSheet!$C$5=$G$2,$G26,IF(TimeSheet!$C$5=$H$2,H26,IF(TimeSheet!$C$5=$I$2,I26,IF(TimeSheet!$C$5=$J$2,J26,N26))))))))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IF(TimeSheet!$C$5=$C$2,$C27,IF(TimeSheet!$C$5=$D$2,$D27,IF(TimeSheet!$C$5=$E$2,$E27,IF(TimeSheet!$C$5=$F$2,$F27,IF(TimeSheet!$C$5=$G$2,$G27,IF(TimeSheet!$C$5=$H$2,H27,IF(TimeSheet!$C$5=$I$2,I27,IF(TimeSheet!$C$5=$J$2,J27,N27))))))))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IF(TimeSheet!$C$5=$C$2,$C28,IF(TimeSheet!$C$5=$D$2,$D28,IF(TimeSheet!$C$5=$E$2,$E28,IF(TimeSheet!$C$5=$F$2,$F28,IF(TimeSheet!$C$5=$G$2,$G28,IF(TimeSheet!$C$5=$H$2,H28,IF(TimeSheet!$C$5=$I$2,I28,IF(TimeSheet!$C$5=$J$2,J28,N28))))))))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IF(TimeSheet!$C$5=$C$2,$C29,IF(TimeSheet!$C$5=$D$2,$D29,IF(TimeSheet!$C$5=$E$2,$E29,IF(TimeSheet!$C$5=$F$2,$F29,IF(TimeSheet!$C$5=$G$2,$G29,IF(TimeSheet!$C$5=$H$2,H29,IF(TimeSheet!$C$5=$I$2,I29,IF(TimeSheet!$C$5=$J$2,J29,N29))))))))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IF(TimeSheet!$C$5=$C$2,$C30,IF(TimeSheet!$C$5=$D$2,$D30,IF(TimeSheet!$C$5=$E$2,$E30,IF(TimeSheet!$C$5=$F$2,$F30,IF(TimeSheet!$C$5=$G$2,$G30,IF(TimeSheet!$C$5=$H$2,H30,IF(TimeSheet!$C$5=$I$2,I30,IF(TimeSheet!$C$5=$J$2,J30,N30))))))))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IF(TimeSheet!$C$5=$C$2,$C31,IF(TimeSheet!$C$5=$D$2,$D31,IF(TimeSheet!$C$5=$E$2,$E31,IF(TimeSheet!$C$5=$F$2,$F31,IF(TimeSheet!$C$5=$G$2,$G31,IF(TimeSheet!$C$5=$H$2,H31,IF(TimeSheet!$C$5=$I$2,I31,IF(TimeSheet!$C$5=$J$2,J31,N31))))))))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IF(TimeSheet!$C$5=$C$2,$C32,IF(TimeSheet!$C$5=$D$2,$D32,IF(TimeSheet!$C$5=$E$2,$E32,IF(TimeSheet!$C$5=$F$2,$F32,IF(TimeSheet!$C$5=$G$2,$G32,IF(TimeSheet!$C$5=$H$2,H32,IF(TimeSheet!$C$5=$I$2,I32,IF(TimeSheet!$C$5=$J$2,J32,N32))))))))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IF(TimeSheet!$C$5=$C$2,$C33,IF(TimeSheet!$C$5=$D$2,$D33,IF(TimeSheet!$C$5=$E$2,$E33,IF(TimeSheet!$C$5=$F$2,$F33,IF(TimeSheet!$C$5=$G$2,$G33,IF(TimeSheet!$C$5=$H$2,H33,IF(TimeSheet!$C$5=$I$2,I33,IF(TimeSheet!$C$5=$J$2,J33,N33))))))))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2"/>
  <sheetViews>
    <sheetView tabSelected="1" topLeftCell="A183" workbookViewId="0">
      <selection activeCell="J191" sqref="J191"/>
    </sheetView>
  </sheetViews>
  <sheetFormatPr defaultColWidth="17.28515625" defaultRowHeight="15" customHeight="1"/>
  <cols>
    <col min="1" max="1" width="16.85546875" style="64" customWidth="1"/>
    <col min="2" max="2" width="13.42578125" style="64" customWidth="1"/>
    <col min="3" max="3" width="24" style="64" customWidth="1"/>
    <col min="4" max="4" width="24.28515625" style="64" customWidth="1"/>
    <col min="5" max="5" width="12.7109375" style="64" customWidth="1"/>
    <col min="6" max="6" width="13.28515625" style="64" customWidth="1"/>
    <col min="7" max="7" width="9.7109375" style="64" customWidth="1"/>
    <col min="8" max="8" width="5.42578125" style="64" customWidth="1"/>
    <col min="9" max="9" width="10.42578125" style="64" customWidth="1"/>
    <col min="10" max="12" width="13.5703125" style="64" customWidth="1"/>
    <col min="13" max="13" width="14" style="64" customWidth="1"/>
    <col min="14" max="21" width="9.140625" style="64" customWidth="1"/>
    <col min="22" max="24" width="8" style="64" customWidth="1"/>
    <col min="25" max="16384" width="17.28515625" style="64"/>
  </cols>
  <sheetData>
    <row r="1" spans="1:24" ht="18.75" customHeight="1">
      <c r="A1" s="100" t="s">
        <v>327</v>
      </c>
      <c r="B1" s="101"/>
      <c r="C1" s="101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5.75" customHeight="1">
      <c r="A2" s="54" t="s">
        <v>171</v>
      </c>
      <c r="B2" s="106" t="s">
        <v>326</v>
      </c>
      <c r="C2" s="103"/>
      <c r="D2" s="28"/>
      <c r="E2" s="28"/>
      <c r="F2" s="28"/>
      <c r="G2" s="28"/>
      <c r="H2" s="28"/>
      <c r="I2" s="28"/>
      <c r="J2" s="28"/>
      <c r="K2" s="28"/>
      <c r="L2" s="28"/>
      <c r="M2" s="2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.75" customHeight="1">
      <c r="A3" s="54" t="s">
        <v>172</v>
      </c>
      <c r="B3" s="105" t="s">
        <v>214</v>
      </c>
      <c r="C3" s="103"/>
      <c r="D3" s="28"/>
      <c r="E3" s="28"/>
      <c r="F3" s="28"/>
      <c r="G3" s="28"/>
      <c r="H3" s="28"/>
      <c r="I3" s="28"/>
      <c r="J3" s="28"/>
      <c r="K3" s="28"/>
      <c r="L3" s="28"/>
      <c r="M3" s="2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.75" customHeight="1">
      <c r="A4" s="54" t="s">
        <v>173</v>
      </c>
      <c r="B4" s="105" t="s">
        <v>215</v>
      </c>
      <c r="C4" s="103"/>
      <c r="D4" s="28"/>
      <c r="E4" s="28"/>
      <c r="F4" s="28"/>
      <c r="G4" s="28"/>
      <c r="H4" s="28"/>
      <c r="I4" s="28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5.75" customHeight="1">
      <c r="A5" s="54" t="s">
        <v>174</v>
      </c>
      <c r="B5" s="105" t="s">
        <v>223</v>
      </c>
      <c r="C5" s="103"/>
      <c r="D5" s="29"/>
      <c r="E5" s="30"/>
      <c r="F5" s="30"/>
      <c r="G5" s="30"/>
      <c r="H5" s="28"/>
      <c r="I5" s="28"/>
      <c r="J5" s="28"/>
      <c r="K5" s="28"/>
      <c r="L5" s="28"/>
      <c r="M5" s="28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5.75" customHeight="1">
      <c r="A6" s="54" t="s">
        <v>175</v>
      </c>
      <c r="B6" s="105" t="s">
        <v>224</v>
      </c>
      <c r="C6" s="103"/>
      <c r="D6" s="29"/>
      <c r="E6" s="30"/>
      <c r="F6" s="30"/>
      <c r="G6" s="30"/>
      <c r="H6" s="28"/>
      <c r="I6" s="28"/>
      <c r="J6" s="28"/>
      <c r="K6" s="28"/>
      <c r="L6" s="28"/>
      <c r="M6" s="28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5.75" customHeight="1">
      <c r="A7" s="54" t="s">
        <v>176</v>
      </c>
      <c r="B7" s="105" t="s">
        <v>216</v>
      </c>
      <c r="C7" s="103"/>
      <c r="D7" s="28"/>
      <c r="E7" s="29"/>
      <c r="F7" s="28"/>
      <c r="G7" s="28"/>
      <c r="H7" s="28"/>
      <c r="I7" s="28"/>
      <c r="J7" s="28"/>
      <c r="K7" s="28"/>
      <c r="L7" s="28"/>
      <c r="M7" s="31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5.75" customHeight="1">
      <c r="A8" s="54" t="s">
        <v>177</v>
      </c>
      <c r="B8" s="106" t="s">
        <v>304</v>
      </c>
      <c r="C8" s="103"/>
      <c r="D8" s="28"/>
      <c r="E8" s="28"/>
      <c r="F8" s="28"/>
      <c r="G8" s="28"/>
      <c r="H8" s="28"/>
      <c r="I8" s="28"/>
      <c r="J8" s="28"/>
      <c r="K8" s="28"/>
      <c r="L8" s="28"/>
      <c r="M8" s="31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5.75" customHeight="1">
      <c r="A9" s="32"/>
      <c r="B9" s="32"/>
      <c r="C9" s="32"/>
      <c r="D9" s="28"/>
      <c r="E9" s="28"/>
      <c r="F9" s="28"/>
      <c r="G9" s="28"/>
      <c r="H9" s="28"/>
      <c r="I9" s="28"/>
      <c r="J9" s="28"/>
      <c r="K9" s="28"/>
      <c r="L9" s="28"/>
      <c r="M9" s="31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47.25" customHeight="1">
      <c r="A10" s="33" t="s">
        <v>178</v>
      </c>
      <c r="B10" s="33" t="s">
        <v>179</v>
      </c>
      <c r="C10" s="33" t="s">
        <v>180</v>
      </c>
      <c r="D10" s="33" t="s">
        <v>181</v>
      </c>
      <c r="E10" s="33" t="s">
        <v>182</v>
      </c>
      <c r="F10" s="33" t="s">
        <v>183</v>
      </c>
      <c r="G10" s="33" t="s">
        <v>184</v>
      </c>
      <c r="H10" s="33" t="s">
        <v>102</v>
      </c>
      <c r="I10" s="33" t="s">
        <v>185</v>
      </c>
      <c r="J10" s="34" t="s">
        <v>186</v>
      </c>
      <c r="K10" s="34" t="s">
        <v>187</v>
      </c>
      <c r="L10" s="34" t="s">
        <v>188</v>
      </c>
      <c r="M10" s="34" t="s">
        <v>189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s="82" customFormat="1" ht="15" customHeight="1">
      <c r="A11" s="35">
        <v>43160</v>
      </c>
      <c r="B11" s="35" t="s">
        <v>204</v>
      </c>
      <c r="C11" s="35" t="s">
        <v>204</v>
      </c>
      <c r="D11" s="36" t="s">
        <v>301</v>
      </c>
      <c r="E11" s="37">
        <v>0.40625</v>
      </c>
      <c r="F11" s="37">
        <v>0.4513888888888889</v>
      </c>
      <c r="G11" s="38">
        <f>F11-E11</f>
        <v>4.5138888888888895E-2</v>
      </c>
      <c r="H11" s="40"/>
      <c r="I11" s="39">
        <v>170</v>
      </c>
      <c r="J11" s="39" t="s">
        <v>205</v>
      </c>
      <c r="K11" s="39" t="s">
        <v>221</v>
      </c>
      <c r="L11" s="39" t="s">
        <v>203</v>
      </c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s="69" customFormat="1" ht="15" customHeight="1">
      <c r="A12" s="35">
        <v>43160</v>
      </c>
      <c r="B12" s="35" t="s">
        <v>204</v>
      </c>
      <c r="C12" s="35" t="s">
        <v>204</v>
      </c>
      <c r="D12" s="36" t="s">
        <v>220</v>
      </c>
      <c r="E12" s="37">
        <v>0.4513888888888889</v>
      </c>
      <c r="F12" s="37">
        <v>0.48958333333333331</v>
      </c>
      <c r="G12" s="38">
        <f t="shared" ref="G12" si="0">F12-E12</f>
        <v>3.819444444444442E-2</v>
      </c>
      <c r="H12" s="40"/>
      <c r="I12" s="39"/>
      <c r="J12" s="39"/>
      <c r="K12" s="39"/>
      <c r="L12" s="39"/>
      <c r="M12" s="3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s="69" customFormat="1" ht="15" customHeight="1">
      <c r="A13" s="35">
        <v>43160</v>
      </c>
      <c r="B13" s="35" t="s">
        <v>204</v>
      </c>
      <c r="C13" s="35" t="s">
        <v>204</v>
      </c>
      <c r="D13" s="36" t="s">
        <v>202</v>
      </c>
      <c r="E13" s="37">
        <v>0.48958333333333331</v>
      </c>
      <c r="F13" s="37">
        <v>0.53819444444444442</v>
      </c>
      <c r="G13" s="38">
        <f t="shared" ref="G13" si="1">F13-E13</f>
        <v>4.8611111111111105E-2</v>
      </c>
      <c r="H13" s="40"/>
      <c r="I13" s="39">
        <v>165</v>
      </c>
      <c r="J13" s="39" t="s">
        <v>221</v>
      </c>
      <c r="K13" s="39" t="s">
        <v>222</v>
      </c>
      <c r="L13" s="39"/>
      <c r="M13" s="3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s="77" customFormat="1" ht="15" customHeight="1">
      <c r="A14" s="35">
        <v>43160</v>
      </c>
      <c r="B14" s="35" t="s">
        <v>199</v>
      </c>
      <c r="C14" s="35" t="s">
        <v>305</v>
      </c>
      <c r="D14" s="36" t="s">
        <v>306</v>
      </c>
      <c r="E14" s="37">
        <v>0.57291666666666663</v>
      </c>
      <c r="F14" s="37">
        <v>0.61805555555555558</v>
      </c>
      <c r="G14" s="38">
        <f t="shared" ref="G14:G25" si="2">F14-E14</f>
        <v>4.5138888888888951E-2</v>
      </c>
      <c r="H14" s="40"/>
      <c r="I14" s="39">
        <v>155</v>
      </c>
      <c r="J14" s="39" t="s">
        <v>200</v>
      </c>
      <c r="K14" s="39" t="s">
        <v>218</v>
      </c>
      <c r="L14" s="39" t="s">
        <v>203</v>
      </c>
      <c r="M14" s="3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s="77" customFormat="1" ht="15" customHeight="1">
      <c r="A15" s="35">
        <v>43160</v>
      </c>
      <c r="B15" s="35" t="s">
        <v>199</v>
      </c>
      <c r="C15" s="35" t="s">
        <v>305</v>
      </c>
      <c r="D15" s="36" t="s">
        <v>299</v>
      </c>
      <c r="E15" s="37">
        <v>0.61805555555555558</v>
      </c>
      <c r="F15" s="37">
        <v>0.67013888888888884</v>
      </c>
      <c r="G15" s="38">
        <f t="shared" si="2"/>
        <v>5.2083333333333259E-2</v>
      </c>
      <c r="H15" s="40"/>
      <c r="I15" s="39"/>
      <c r="J15" s="39"/>
      <c r="K15" s="39"/>
      <c r="L15" s="39"/>
      <c r="M15" s="3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s="77" customFormat="1" ht="15" customHeight="1">
      <c r="A16" s="35">
        <v>43160</v>
      </c>
      <c r="B16" s="35" t="s">
        <v>199</v>
      </c>
      <c r="C16" s="35" t="s">
        <v>305</v>
      </c>
      <c r="D16" s="36" t="s">
        <v>202</v>
      </c>
      <c r="E16" s="37">
        <v>0.67013888888888884</v>
      </c>
      <c r="F16" s="37">
        <v>0.70486111111111105</v>
      </c>
      <c r="G16" s="38">
        <f t="shared" si="2"/>
        <v>3.472222222222221E-2</v>
      </c>
      <c r="H16" s="40"/>
      <c r="I16" s="39">
        <v>150</v>
      </c>
      <c r="J16" s="39" t="s">
        <v>218</v>
      </c>
      <c r="K16" s="39" t="s">
        <v>222</v>
      </c>
      <c r="L16" s="39" t="s">
        <v>203</v>
      </c>
      <c r="M16" s="3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s="88" customFormat="1" ht="15" customHeight="1">
      <c r="A17" s="35">
        <v>43160</v>
      </c>
      <c r="B17" s="35" t="s">
        <v>262</v>
      </c>
      <c r="C17" s="35" t="s">
        <v>262</v>
      </c>
      <c r="D17" s="36" t="s">
        <v>254</v>
      </c>
      <c r="E17" s="37">
        <v>0.71180555555555547</v>
      </c>
      <c r="F17" s="37">
        <v>0.75694444444444453</v>
      </c>
      <c r="G17" s="38">
        <f t="shared" si="2"/>
        <v>4.5138888888889062E-2</v>
      </c>
      <c r="H17" s="40"/>
      <c r="I17" s="39">
        <v>185</v>
      </c>
      <c r="J17" s="39" t="s">
        <v>200</v>
      </c>
      <c r="K17" s="39" t="s">
        <v>269</v>
      </c>
      <c r="L17" s="39" t="s">
        <v>203</v>
      </c>
      <c r="M17" s="3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s="88" customFormat="1" ht="15" customHeight="1">
      <c r="A18" s="35">
        <v>43160</v>
      </c>
      <c r="B18" s="35" t="s">
        <v>262</v>
      </c>
      <c r="C18" s="35" t="s">
        <v>262</v>
      </c>
      <c r="D18" s="36" t="s">
        <v>220</v>
      </c>
      <c r="E18" s="37">
        <v>0.75694444444444453</v>
      </c>
      <c r="F18" s="37">
        <v>0.80208333333333337</v>
      </c>
      <c r="G18" s="38">
        <f t="shared" si="2"/>
        <v>4.513888888888884E-2</v>
      </c>
      <c r="H18" s="40"/>
      <c r="I18" s="39"/>
      <c r="J18" s="39"/>
      <c r="K18" s="39"/>
      <c r="L18" s="39"/>
      <c r="M18" s="3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s="88" customFormat="1" ht="15" customHeight="1">
      <c r="A19" s="35">
        <v>43160</v>
      </c>
      <c r="B19" s="35" t="s">
        <v>262</v>
      </c>
      <c r="C19" s="35" t="s">
        <v>262</v>
      </c>
      <c r="D19" s="36" t="s">
        <v>202</v>
      </c>
      <c r="E19" s="37">
        <v>0.80208333333333337</v>
      </c>
      <c r="F19" s="37">
        <v>0.84722222222222221</v>
      </c>
      <c r="G19" s="38">
        <f t="shared" si="2"/>
        <v>4.513888888888884E-2</v>
      </c>
      <c r="H19" s="40"/>
      <c r="I19" s="39">
        <v>175</v>
      </c>
      <c r="J19" s="39" t="s">
        <v>269</v>
      </c>
      <c r="K19" s="39" t="s">
        <v>222</v>
      </c>
      <c r="L19" s="39" t="s">
        <v>203</v>
      </c>
      <c r="M19" s="3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s="85" customFormat="1" ht="15" customHeight="1">
      <c r="A20" s="35">
        <v>43161</v>
      </c>
      <c r="B20" s="35"/>
      <c r="C20" s="35" t="s">
        <v>217</v>
      </c>
      <c r="D20" s="36"/>
      <c r="E20" s="37"/>
      <c r="F20" s="37"/>
      <c r="G20" s="38">
        <f t="shared" si="2"/>
        <v>0</v>
      </c>
      <c r="H20" s="40"/>
      <c r="I20" s="39"/>
      <c r="J20" s="39"/>
      <c r="K20" s="39"/>
      <c r="L20" s="39"/>
      <c r="M20" s="3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s="85" customFormat="1" ht="15" customHeight="1">
      <c r="A21" s="35">
        <v>43162</v>
      </c>
      <c r="B21" s="35"/>
      <c r="C21" s="35" t="s">
        <v>243</v>
      </c>
      <c r="D21" s="36" t="s">
        <v>240</v>
      </c>
      <c r="E21" s="37">
        <v>0.42708333333333331</v>
      </c>
      <c r="F21" s="37">
        <v>0.51041666666666663</v>
      </c>
      <c r="G21" s="38">
        <f t="shared" si="2"/>
        <v>8.3333333333333315E-2</v>
      </c>
      <c r="H21" s="40"/>
      <c r="I21" s="39"/>
      <c r="J21" s="39"/>
      <c r="K21" s="39"/>
      <c r="L21" s="39"/>
      <c r="M21" s="3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s="85" customFormat="1" ht="15" customHeight="1">
      <c r="A22" s="35">
        <v>43162</v>
      </c>
      <c r="B22" s="35"/>
      <c r="C22" s="35" t="s">
        <v>307</v>
      </c>
      <c r="D22" s="36" t="s">
        <v>219</v>
      </c>
      <c r="E22" s="37">
        <v>0.55208333333333337</v>
      </c>
      <c r="F22" s="37">
        <v>0.60069444444444442</v>
      </c>
      <c r="G22" s="38">
        <f t="shared" si="2"/>
        <v>4.8611111111111049E-2</v>
      </c>
      <c r="H22" s="40"/>
      <c r="I22" s="39">
        <v>65</v>
      </c>
      <c r="J22" s="39" t="s">
        <v>200</v>
      </c>
      <c r="K22" s="39" t="s">
        <v>256</v>
      </c>
      <c r="L22" s="39" t="s">
        <v>213</v>
      </c>
      <c r="M22" s="3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s="85" customFormat="1" ht="15" customHeight="1">
      <c r="A23" s="35">
        <v>43162</v>
      </c>
      <c r="B23" s="35"/>
      <c r="C23" s="35" t="s">
        <v>307</v>
      </c>
      <c r="D23" s="36" t="s">
        <v>220</v>
      </c>
      <c r="E23" s="37">
        <v>0.60069444444444442</v>
      </c>
      <c r="F23" s="37">
        <v>0.68402777777777779</v>
      </c>
      <c r="G23" s="38">
        <f t="shared" si="2"/>
        <v>8.333333333333337E-2</v>
      </c>
      <c r="H23" s="40"/>
      <c r="I23" s="39"/>
      <c r="J23" s="39"/>
      <c r="K23" s="39"/>
      <c r="L23" s="39"/>
      <c r="M23" s="3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s="85" customFormat="1" ht="15" customHeight="1">
      <c r="A24" s="35">
        <v>43162</v>
      </c>
      <c r="B24" s="35"/>
      <c r="C24" s="35" t="s">
        <v>307</v>
      </c>
      <c r="D24" s="36" t="s">
        <v>202</v>
      </c>
      <c r="E24" s="37">
        <v>0.68402777777777779</v>
      </c>
      <c r="F24" s="37">
        <v>0.76041666666666663</v>
      </c>
      <c r="G24" s="38">
        <f t="shared" si="2"/>
        <v>7.638888888888884E-2</v>
      </c>
      <c r="H24" s="40"/>
      <c r="I24" s="39">
        <v>70</v>
      </c>
      <c r="J24" s="39" t="s">
        <v>256</v>
      </c>
      <c r="K24" s="39" t="s">
        <v>221</v>
      </c>
      <c r="L24" s="39" t="s">
        <v>213</v>
      </c>
      <c r="M24" s="3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s="85" customFormat="1" ht="15" customHeight="1">
      <c r="A25" s="35">
        <v>43162</v>
      </c>
      <c r="B25" s="35"/>
      <c r="C25" s="35" t="s">
        <v>255</v>
      </c>
      <c r="D25" s="35" t="s">
        <v>255</v>
      </c>
      <c r="E25" s="37">
        <v>0.76041666666666663</v>
      </c>
      <c r="F25" s="37">
        <v>0.81597222222222221</v>
      </c>
      <c r="G25" s="38">
        <f t="shared" si="2"/>
        <v>5.555555555555558E-2</v>
      </c>
      <c r="H25" s="40"/>
      <c r="I25" s="39"/>
      <c r="J25" s="39"/>
      <c r="K25" s="39"/>
      <c r="L25" s="39"/>
      <c r="M25" s="3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s="77" customFormat="1" ht="15" customHeight="1">
      <c r="A26" s="35">
        <v>43163</v>
      </c>
      <c r="B26" s="35" t="s">
        <v>308</v>
      </c>
      <c r="C26" s="35" t="s">
        <v>308</v>
      </c>
      <c r="D26" s="36" t="s">
        <v>227</v>
      </c>
      <c r="E26" s="37">
        <v>0.39930555555555558</v>
      </c>
      <c r="F26" s="37">
        <v>0.45833333333333331</v>
      </c>
      <c r="G26" s="38">
        <f t="shared" ref="G26:G29" si="3">F26-E26</f>
        <v>5.9027777777777735E-2</v>
      </c>
      <c r="H26" s="40"/>
      <c r="I26" s="39">
        <v>185</v>
      </c>
      <c r="J26" s="39" t="s">
        <v>200</v>
      </c>
      <c r="K26" s="39" t="s">
        <v>226</v>
      </c>
      <c r="L26" s="39" t="s">
        <v>203</v>
      </c>
      <c r="M26" s="3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s="77" customFormat="1" ht="15" customHeight="1">
      <c r="A27" s="35">
        <v>43163</v>
      </c>
      <c r="B27" s="35" t="s">
        <v>308</v>
      </c>
      <c r="C27" s="35" t="s">
        <v>308</v>
      </c>
      <c r="D27" s="36" t="s">
        <v>225</v>
      </c>
      <c r="E27" s="37">
        <v>0.45833333333333331</v>
      </c>
      <c r="F27" s="37">
        <v>0.4826388888888889</v>
      </c>
      <c r="G27" s="38">
        <f t="shared" si="3"/>
        <v>2.430555555555558E-2</v>
      </c>
      <c r="H27" s="40"/>
      <c r="I27" s="39"/>
      <c r="J27" s="39"/>
      <c r="K27" s="39"/>
      <c r="L27" s="39"/>
      <c r="M27" s="3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s="77" customFormat="1" ht="15" customHeight="1">
      <c r="A28" s="35">
        <v>43163</v>
      </c>
      <c r="B28" s="35" t="s">
        <v>308</v>
      </c>
      <c r="C28" s="35" t="s">
        <v>308</v>
      </c>
      <c r="D28" s="36" t="s">
        <v>202</v>
      </c>
      <c r="E28" s="37">
        <v>0.4826388888888889</v>
      </c>
      <c r="F28" s="37">
        <v>0.53125</v>
      </c>
      <c r="G28" s="38">
        <f t="shared" si="3"/>
        <v>4.8611111111111105E-2</v>
      </c>
      <c r="H28" s="40"/>
      <c r="I28" s="39">
        <v>180</v>
      </c>
      <c r="J28" s="39" t="s">
        <v>226</v>
      </c>
      <c r="K28" s="39" t="s">
        <v>221</v>
      </c>
      <c r="L28" s="39" t="s">
        <v>203</v>
      </c>
      <c r="M28" s="3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s="77" customFormat="1" ht="15" customHeight="1">
      <c r="A29" s="35">
        <v>43163</v>
      </c>
      <c r="B29" s="35" t="s">
        <v>204</v>
      </c>
      <c r="C29" s="35" t="s">
        <v>233</v>
      </c>
      <c r="D29" s="36" t="s">
        <v>257</v>
      </c>
      <c r="E29" s="37">
        <v>0.55902777777777779</v>
      </c>
      <c r="F29" s="37">
        <v>0.59722222222222221</v>
      </c>
      <c r="G29" s="38">
        <f t="shared" si="3"/>
        <v>3.819444444444442E-2</v>
      </c>
      <c r="H29" s="40"/>
      <c r="I29" s="39">
        <v>160</v>
      </c>
      <c r="J29" s="39" t="s">
        <v>222</v>
      </c>
      <c r="K29" s="39" t="s">
        <v>250</v>
      </c>
      <c r="L29" s="39" t="s">
        <v>203</v>
      </c>
      <c r="M29" s="3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s="77" customFormat="1" ht="15" customHeight="1">
      <c r="A30" s="35">
        <v>43163</v>
      </c>
      <c r="B30" s="35" t="s">
        <v>204</v>
      </c>
      <c r="C30" s="35" t="s">
        <v>233</v>
      </c>
      <c r="D30" s="36" t="s">
        <v>258</v>
      </c>
      <c r="E30" s="37">
        <v>0.59722222222222221</v>
      </c>
      <c r="F30" s="37">
        <v>0.62847222222222221</v>
      </c>
      <c r="G30" s="38">
        <f>F30-E30</f>
        <v>3.125E-2</v>
      </c>
      <c r="H30" s="40"/>
      <c r="I30" s="39"/>
      <c r="J30" s="39"/>
      <c r="K30" s="39"/>
      <c r="L30" s="39"/>
      <c r="M30" s="3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s="77" customFormat="1" ht="15" customHeight="1">
      <c r="A31" s="35">
        <v>43163</v>
      </c>
      <c r="B31" s="35" t="s">
        <v>204</v>
      </c>
      <c r="C31" s="35" t="s">
        <v>233</v>
      </c>
      <c r="D31" s="36" t="s">
        <v>202</v>
      </c>
      <c r="E31" s="37">
        <v>0.62847222222222221</v>
      </c>
      <c r="F31" s="37">
        <v>0.67361111111111116</v>
      </c>
      <c r="G31" s="38">
        <f t="shared" ref="G31:G34" si="4">F31-E31</f>
        <v>4.5138888888888951E-2</v>
      </c>
      <c r="H31" s="40"/>
      <c r="I31" s="39">
        <v>165</v>
      </c>
      <c r="J31" s="39" t="s">
        <v>250</v>
      </c>
      <c r="K31" s="39" t="s">
        <v>221</v>
      </c>
      <c r="L31" s="39" t="s">
        <v>203</v>
      </c>
      <c r="M31" s="3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s="89" customFormat="1" ht="15" customHeight="1">
      <c r="A32" s="35">
        <v>43163</v>
      </c>
      <c r="B32" s="35" t="s">
        <v>309</v>
      </c>
      <c r="C32" s="35" t="s">
        <v>309</v>
      </c>
      <c r="D32" s="36" t="s">
        <v>254</v>
      </c>
      <c r="E32" s="37">
        <v>0.67708333333333337</v>
      </c>
      <c r="F32" s="37">
        <v>0.72222222222222221</v>
      </c>
      <c r="G32" s="38">
        <f t="shared" si="4"/>
        <v>4.513888888888884E-2</v>
      </c>
      <c r="H32" s="40"/>
      <c r="I32" s="39">
        <v>180</v>
      </c>
      <c r="J32" s="39" t="s">
        <v>200</v>
      </c>
      <c r="K32" s="39" t="s">
        <v>273</v>
      </c>
      <c r="L32" s="39" t="s">
        <v>203</v>
      </c>
      <c r="M32" s="3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s="89" customFormat="1" ht="15" customHeight="1">
      <c r="A33" s="35">
        <v>43163</v>
      </c>
      <c r="B33" s="35" t="s">
        <v>309</v>
      </c>
      <c r="C33" s="35" t="s">
        <v>309</v>
      </c>
      <c r="D33" s="36" t="s">
        <v>220</v>
      </c>
      <c r="E33" s="37">
        <v>0.72222222222222221</v>
      </c>
      <c r="F33" s="37">
        <v>0.75347222222222221</v>
      </c>
      <c r="G33" s="38">
        <f t="shared" si="4"/>
        <v>3.125E-2</v>
      </c>
      <c r="H33" s="40"/>
      <c r="I33" s="39"/>
      <c r="J33" s="39"/>
      <c r="K33" s="39"/>
      <c r="L33" s="39"/>
      <c r="M33" s="3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s="89" customFormat="1" ht="15" customHeight="1">
      <c r="A34" s="35">
        <v>43163</v>
      </c>
      <c r="B34" s="35" t="s">
        <v>309</v>
      </c>
      <c r="C34" s="35" t="s">
        <v>309</v>
      </c>
      <c r="D34" s="36" t="s">
        <v>202</v>
      </c>
      <c r="E34" s="37">
        <v>0.75347222222222221</v>
      </c>
      <c r="F34" s="37">
        <v>0.80208333333333337</v>
      </c>
      <c r="G34" s="38">
        <f t="shared" si="4"/>
        <v>4.861111111111116E-2</v>
      </c>
      <c r="H34" s="40"/>
      <c r="I34" s="39">
        <v>185</v>
      </c>
      <c r="J34" s="39" t="s">
        <v>273</v>
      </c>
      <c r="K34" s="39" t="s">
        <v>222</v>
      </c>
      <c r="L34" s="39" t="s">
        <v>203</v>
      </c>
      <c r="M34" s="3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s="77" customFormat="1" ht="15" customHeight="1">
      <c r="A35" s="35">
        <v>43164</v>
      </c>
      <c r="B35" s="35" t="s">
        <v>241</v>
      </c>
      <c r="C35" s="35" t="s">
        <v>241</v>
      </c>
      <c r="D35" s="36" t="s">
        <v>219</v>
      </c>
      <c r="E35" s="37">
        <v>0.37152777777777773</v>
      </c>
      <c r="F35" s="37">
        <v>0.41319444444444442</v>
      </c>
      <c r="G35" s="38">
        <f t="shared" ref="G35:G51" si="5">F35-E35</f>
        <v>4.1666666666666685E-2</v>
      </c>
      <c r="H35" s="40"/>
      <c r="I35" s="39">
        <v>165</v>
      </c>
      <c r="J35" s="39" t="s">
        <v>222</v>
      </c>
      <c r="K35" s="39" t="s">
        <v>310</v>
      </c>
      <c r="L35" s="39" t="s">
        <v>203</v>
      </c>
      <c r="M35" s="3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s="77" customFormat="1" ht="15" customHeight="1">
      <c r="A36" s="35">
        <v>43164</v>
      </c>
      <c r="B36" s="35" t="s">
        <v>241</v>
      </c>
      <c r="C36" s="35" t="s">
        <v>241</v>
      </c>
      <c r="D36" s="36" t="s">
        <v>220</v>
      </c>
      <c r="E36" s="37">
        <v>0.40625</v>
      </c>
      <c r="F36" s="37">
        <v>0.4513888888888889</v>
      </c>
      <c r="G36" s="38">
        <f t="shared" si="5"/>
        <v>4.5138888888888895E-2</v>
      </c>
      <c r="H36" s="40"/>
      <c r="I36" s="39"/>
      <c r="J36" s="39"/>
      <c r="K36" s="39"/>
      <c r="L36" s="39"/>
      <c r="M36" s="3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s="77" customFormat="1" ht="15" customHeight="1">
      <c r="A37" s="35">
        <v>43164</v>
      </c>
      <c r="B37" s="35" t="s">
        <v>241</v>
      </c>
      <c r="C37" s="35" t="s">
        <v>241</v>
      </c>
      <c r="D37" s="36" t="s">
        <v>202</v>
      </c>
      <c r="E37" s="37">
        <v>0.4513888888888889</v>
      </c>
      <c r="F37" s="37">
        <v>0.48958333333333331</v>
      </c>
      <c r="G37" s="38">
        <f t="shared" si="5"/>
        <v>3.819444444444442E-2</v>
      </c>
      <c r="H37" s="40"/>
      <c r="I37" s="39">
        <v>170</v>
      </c>
      <c r="J37" s="39" t="s">
        <v>310</v>
      </c>
      <c r="K37" s="39" t="s">
        <v>222</v>
      </c>
      <c r="L37" s="39" t="s">
        <v>203</v>
      </c>
      <c r="M37" s="3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s="84" customFormat="1" ht="15" customHeight="1">
      <c r="A38" s="35">
        <v>43164</v>
      </c>
      <c r="B38" s="35" t="s">
        <v>199</v>
      </c>
      <c r="C38" s="35" t="s">
        <v>231</v>
      </c>
      <c r="D38" s="36" t="s">
        <v>259</v>
      </c>
      <c r="E38" s="37">
        <v>0.52777777777777779</v>
      </c>
      <c r="F38" s="37">
        <v>0.57291666666666663</v>
      </c>
      <c r="G38" s="38">
        <f t="shared" si="5"/>
        <v>4.513888888888884E-2</v>
      </c>
      <c r="H38" s="40"/>
      <c r="I38" s="39">
        <v>155</v>
      </c>
      <c r="J38" s="39" t="s">
        <v>222</v>
      </c>
      <c r="K38" s="39" t="s">
        <v>261</v>
      </c>
      <c r="L38" s="39" t="s">
        <v>203</v>
      </c>
      <c r="M38" s="3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s="84" customFormat="1" ht="15" customHeight="1">
      <c r="A39" s="35">
        <v>43164</v>
      </c>
      <c r="B39" s="35" t="s">
        <v>199</v>
      </c>
      <c r="C39" s="35" t="s">
        <v>231</v>
      </c>
      <c r="D39" s="36" t="s">
        <v>260</v>
      </c>
      <c r="E39" s="37">
        <v>0.57291666666666663</v>
      </c>
      <c r="F39" s="37">
        <v>0.61805555555555558</v>
      </c>
      <c r="G39" s="38">
        <f t="shared" si="5"/>
        <v>4.5138888888888951E-2</v>
      </c>
      <c r="H39" s="40"/>
      <c r="I39" s="39"/>
      <c r="J39" s="39"/>
      <c r="K39" s="39"/>
      <c r="L39" s="39"/>
      <c r="M39" s="3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s="84" customFormat="1" ht="15" customHeight="1">
      <c r="A40" s="35">
        <v>43164</v>
      </c>
      <c r="B40" s="35" t="s">
        <v>199</v>
      </c>
      <c r="C40" s="35" t="s">
        <v>231</v>
      </c>
      <c r="D40" s="36" t="s">
        <v>202</v>
      </c>
      <c r="E40" s="37">
        <v>0.61805555555555558</v>
      </c>
      <c r="F40" s="37">
        <v>0.66319444444444442</v>
      </c>
      <c r="G40" s="38">
        <f t="shared" si="5"/>
        <v>4.513888888888884E-2</v>
      </c>
      <c r="H40" s="40"/>
      <c r="I40" s="39">
        <v>160</v>
      </c>
      <c r="J40" s="39" t="s">
        <v>261</v>
      </c>
      <c r="K40" s="39" t="s">
        <v>221</v>
      </c>
      <c r="L40" s="39" t="s">
        <v>203</v>
      </c>
      <c r="M40" s="3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s="89" customFormat="1" ht="15" customHeight="1">
      <c r="A41" s="35">
        <v>43164</v>
      </c>
      <c r="B41" s="35" t="s">
        <v>242</v>
      </c>
      <c r="C41" s="35" t="s">
        <v>278</v>
      </c>
      <c r="D41" s="36" t="s">
        <v>311</v>
      </c>
      <c r="E41" s="37">
        <v>0.63541666666666663</v>
      </c>
      <c r="F41" s="37">
        <v>0.67708333333333304</v>
      </c>
      <c r="G41" s="38">
        <f t="shared" si="5"/>
        <v>4.1666666666666408E-2</v>
      </c>
      <c r="H41" s="40"/>
      <c r="I41" s="39">
        <v>170</v>
      </c>
      <c r="J41" s="39" t="s">
        <v>200</v>
      </c>
      <c r="K41" s="39" t="s">
        <v>288</v>
      </c>
      <c r="L41" s="39" t="s">
        <v>203</v>
      </c>
      <c r="M41" s="3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s="89" customFormat="1" ht="15" customHeight="1">
      <c r="A42" s="35">
        <v>43164</v>
      </c>
      <c r="B42" s="35" t="s">
        <v>242</v>
      </c>
      <c r="C42" s="35" t="s">
        <v>278</v>
      </c>
      <c r="D42" s="36" t="s">
        <v>220</v>
      </c>
      <c r="E42" s="37">
        <v>0.67708333333333304</v>
      </c>
      <c r="F42" s="37">
        <v>0.71527777777777779</v>
      </c>
      <c r="G42" s="38">
        <f t="shared" si="5"/>
        <v>3.8194444444444753E-2</v>
      </c>
      <c r="H42" s="40"/>
      <c r="I42" s="39"/>
      <c r="J42" s="39"/>
      <c r="K42" s="39"/>
      <c r="L42" s="39"/>
      <c r="M42" s="3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s="89" customFormat="1" ht="15" customHeight="1">
      <c r="A43" s="35">
        <v>43164</v>
      </c>
      <c r="B43" s="35" t="s">
        <v>242</v>
      </c>
      <c r="C43" s="35" t="s">
        <v>278</v>
      </c>
      <c r="D43" s="36" t="s">
        <v>202</v>
      </c>
      <c r="E43" s="37">
        <v>0.71527777777777779</v>
      </c>
      <c r="F43" s="37">
        <v>0.76388888888888884</v>
      </c>
      <c r="G43" s="38">
        <f t="shared" si="5"/>
        <v>4.8611111111111049E-2</v>
      </c>
      <c r="H43" s="40"/>
      <c r="I43" s="39">
        <v>165</v>
      </c>
      <c r="J43" s="39" t="s">
        <v>288</v>
      </c>
      <c r="K43" s="39" t="s">
        <v>222</v>
      </c>
      <c r="L43" s="39" t="s">
        <v>203</v>
      </c>
      <c r="M43" s="3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s="77" customFormat="1" ht="15" customHeight="1">
      <c r="A44" s="35">
        <v>43165</v>
      </c>
      <c r="B44" s="35" t="s">
        <v>204</v>
      </c>
      <c r="C44" s="35" t="s">
        <v>204</v>
      </c>
      <c r="D44" s="36" t="s">
        <v>289</v>
      </c>
      <c r="E44" s="37">
        <v>0.38194444444444442</v>
      </c>
      <c r="F44" s="37">
        <v>0.4201388888888889</v>
      </c>
      <c r="G44" s="38">
        <f t="shared" si="5"/>
        <v>3.8194444444444475E-2</v>
      </c>
      <c r="H44" s="39"/>
      <c r="I44" s="39">
        <v>165</v>
      </c>
      <c r="J44" s="39" t="s">
        <v>222</v>
      </c>
      <c r="K44" s="39" t="s">
        <v>250</v>
      </c>
      <c r="L44" s="39" t="s">
        <v>203</v>
      </c>
      <c r="M44" s="3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s="77" customFormat="1" ht="15" customHeight="1">
      <c r="A45" s="35">
        <v>43165</v>
      </c>
      <c r="B45" s="35" t="s">
        <v>204</v>
      </c>
      <c r="C45" s="35" t="s">
        <v>204</v>
      </c>
      <c r="D45" s="36" t="s">
        <v>230</v>
      </c>
      <c r="E45" s="37">
        <v>0.4201388888888889</v>
      </c>
      <c r="F45" s="37">
        <v>0.46180555555555558</v>
      </c>
      <c r="G45" s="38">
        <f t="shared" si="5"/>
        <v>4.1666666666666685E-2</v>
      </c>
      <c r="H45" s="40"/>
      <c r="I45" s="39"/>
      <c r="J45" s="39"/>
      <c r="K45" s="39"/>
      <c r="L45" s="39"/>
      <c r="M45" s="3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s="77" customFormat="1" ht="15" customHeight="1">
      <c r="A46" s="35">
        <v>43165</v>
      </c>
      <c r="B46" s="35" t="s">
        <v>204</v>
      </c>
      <c r="C46" s="35" t="s">
        <v>204</v>
      </c>
      <c r="D46" s="36" t="s">
        <v>202</v>
      </c>
      <c r="E46" s="37">
        <v>0.46180555555555558</v>
      </c>
      <c r="F46" s="37">
        <v>0.5</v>
      </c>
      <c r="G46" s="38">
        <f t="shared" si="5"/>
        <v>3.819444444444442E-2</v>
      </c>
      <c r="H46" s="40"/>
      <c r="I46" s="39">
        <v>160</v>
      </c>
      <c r="J46" s="39" t="s">
        <v>250</v>
      </c>
      <c r="K46" s="39" t="s">
        <v>221</v>
      </c>
      <c r="L46" s="39" t="s">
        <v>203</v>
      </c>
      <c r="M46" s="3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s="80" customFormat="1" ht="15" customHeight="1">
      <c r="A47" s="35">
        <v>43165</v>
      </c>
      <c r="B47" s="35" t="s">
        <v>199</v>
      </c>
      <c r="C47" s="35" t="s">
        <v>231</v>
      </c>
      <c r="D47" s="36" t="s">
        <v>259</v>
      </c>
      <c r="E47" s="37">
        <v>0.52777777777777779</v>
      </c>
      <c r="F47" s="37">
        <v>0.57291666666666663</v>
      </c>
      <c r="G47" s="38">
        <f t="shared" si="5"/>
        <v>4.513888888888884E-2</v>
      </c>
      <c r="H47" s="40"/>
      <c r="I47" s="39">
        <v>155</v>
      </c>
      <c r="J47" s="39" t="s">
        <v>222</v>
      </c>
      <c r="K47" s="39" t="s">
        <v>261</v>
      </c>
      <c r="L47" s="39" t="s">
        <v>203</v>
      </c>
      <c r="M47" s="3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s="80" customFormat="1" ht="15" customHeight="1">
      <c r="A48" s="35">
        <v>43165</v>
      </c>
      <c r="B48" s="35" t="s">
        <v>199</v>
      </c>
      <c r="C48" s="35" t="s">
        <v>231</v>
      </c>
      <c r="D48" s="36" t="s">
        <v>260</v>
      </c>
      <c r="E48" s="37">
        <v>0.57291666666666663</v>
      </c>
      <c r="F48" s="37">
        <v>0.61805555555555558</v>
      </c>
      <c r="G48" s="38">
        <f t="shared" si="5"/>
        <v>4.5138888888888951E-2</v>
      </c>
      <c r="H48" s="40"/>
      <c r="I48" s="39"/>
      <c r="J48" s="39"/>
      <c r="K48" s="39"/>
      <c r="L48" s="39"/>
      <c r="M48" s="3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s="80" customFormat="1" ht="15" customHeight="1">
      <c r="A49" s="35">
        <v>43165</v>
      </c>
      <c r="B49" s="35" t="s">
        <v>199</v>
      </c>
      <c r="C49" s="35" t="s">
        <v>231</v>
      </c>
      <c r="D49" s="36" t="s">
        <v>202</v>
      </c>
      <c r="E49" s="37">
        <v>0.61805555555555558</v>
      </c>
      <c r="F49" s="37">
        <v>0.66319444444444442</v>
      </c>
      <c r="G49" s="38">
        <f t="shared" si="5"/>
        <v>4.513888888888884E-2</v>
      </c>
      <c r="H49" s="40"/>
      <c r="I49" s="39">
        <v>160</v>
      </c>
      <c r="J49" s="39" t="s">
        <v>261</v>
      </c>
      <c r="K49" s="39" t="s">
        <v>221</v>
      </c>
      <c r="L49" s="39" t="s">
        <v>203</v>
      </c>
      <c r="M49" s="3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s="77" customFormat="1" ht="15" customHeight="1">
      <c r="A50" s="35">
        <v>43165</v>
      </c>
      <c r="B50" s="35" t="s">
        <v>312</v>
      </c>
      <c r="C50" s="35" t="s">
        <v>312</v>
      </c>
      <c r="D50" s="36" t="s">
        <v>219</v>
      </c>
      <c r="E50" s="37">
        <v>0.67013888888888884</v>
      </c>
      <c r="F50" s="37">
        <v>0.70486111111111116</v>
      </c>
      <c r="G50" s="38">
        <f t="shared" si="5"/>
        <v>3.4722222222222321E-2</v>
      </c>
      <c r="H50" s="40"/>
      <c r="I50" s="39">
        <v>85</v>
      </c>
      <c r="J50" s="39" t="s">
        <v>200</v>
      </c>
      <c r="K50" s="39" t="s">
        <v>313</v>
      </c>
      <c r="L50" s="39" t="s">
        <v>213</v>
      </c>
      <c r="M50" s="3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s="77" customFormat="1" ht="15" customHeight="1">
      <c r="A51" s="35">
        <v>43165</v>
      </c>
      <c r="B51" s="35" t="s">
        <v>312</v>
      </c>
      <c r="C51" s="35" t="s">
        <v>312</v>
      </c>
      <c r="D51" s="36" t="s">
        <v>220</v>
      </c>
      <c r="E51" s="37">
        <v>0.70486111111111116</v>
      </c>
      <c r="F51" s="37">
        <v>0.72916666666666663</v>
      </c>
      <c r="G51" s="38">
        <f t="shared" si="5"/>
        <v>2.4305555555555469E-2</v>
      </c>
      <c r="H51" s="40"/>
      <c r="I51" s="39"/>
      <c r="J51" s="39"/>
      <c r="K51" s="39"/>
      <c r="L51" s="39"/>
      <c r="M51" s="3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s="77" customFormat="1" ht="15" customHeight="1">
      <c r="A52" s="35">
        <v>43165</v>
      </c>
      <c r="B52" s="35" t="s">
        <v>312</v>
      </c>
      <c r="C52" s="35" t="s">
        <v>312</v>
      </c>
      <c r="D52" s="36" t="s">
        <v>202</v>
      </c>
      <c r="E52" s="37">
        <v>0.72916666666666663</v>
      </c>
      <c r="F52" s="37">
        <v>0.76388888888888884</v>
      </c>
      <c r="G52" s="38">
        <f>F52-E52</f>
        <v>3.472222222222221E-2</v>
      </c>
      <c r="H52" s="40"/>
      <c r="I52" s="39">
        <v>80</v>
      </c>
      <c r="J52" s="39" t="s">
        <v>313</v>
      </c>
      <c r="K52" s="39" t="s">
        <v>222</v>
      </c>
      <c r="L52" s="39" t="s">
        <v>213</v>
      </c>
      <c r="M52" s="3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s="78" customFormat="1" ht="15" customHeight="1">
      <c r="A53" s="35">
        <v>43166</v>
      </c>
      <c r="B53" s="35" t="s">
        <v>314</v>
      </c>
      <c r="C53" s="35" t="s">
        <v>314</v>
      </c>
      <c r="D53" s="36" t="s">
        <v>219</v>
      </c>
      <c r="E53" s="37">
        <v>0.3888888888888889</v>
      </c>
      <c r="F53" s="37">
        <v>0.43402777777777773</v>
      </c>
      <c r="G53" s="38">
        <f>F53-E53</f>
        <v>4.513888888888884E-2</v>
      </c>
      <c r="H53" s="39"/>
      <c r="I53" s="39">
        <f>165+30</f>
        <v>195</v>
      </c>
      <c r="J53" s="39" t="s">
        <v>200</v>
      </c>
      <c r="K53" s="39" t="s">
        <v>315</v>
      </c>
      <c r="L53" s="39" t="s">
        <v>203</v>
      </c>
      <c r="M53" s="3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s="78" customFormat="1" ht="15" customHeight="1">
      <c r="A54" s="35">
        <v>43166</v>
      </c>
      <c r="B54" s="35" t="s">
        <v>314</v>
      </c>
      <c r="C54" s="35" t="s">
        <v>314</v>
      </c>
      <c r="D54" s="36" t="s">
        <v>220</v>
      </c>
      <c r="E54" s="37">
        <v>0.43402777777777773</v>
      </c>
      <c r="F54" s="37">
        <v>0.4826388888888889</v>
      </c>
      <c r="G54" s="38">
        <f t="shared" ref="G54:G78" si="6">F54-E54</f>
        <v>4.861111111111116E-2</v>
      </c>
      <c r="H54" s="39"/>
      <c r="I54" s="39"/>
      <c r="J54" s="39"/>
      <c r="K54" s="39"/>
      <c r="L54" s="39"/>
      <c r="M54" s="3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s="78" customFormat="1" ht="15" customHeight="1">
      <c r="A55" s="35">
        <v>43166</v>
      </c>
      <c r="B55" s="35" t="s">
        <v>314</v>
      </c>
      <c r="C55" s="35" t="s">
        <v>314</v>
      </c>
      <c r="D55" s="36" t="s">
        <v>202</v>
      </c>
      <c r="E55" s="37">
        <v>0.4826388888888889</v>
      </c>
      <c r="F55" s="37">
        <v>0.53125</v>
      </c>
      <c r="G55" s="38">
        <f t="shared" si="6"/>
        <v>4.8611111111111105E-2</v>
      </c>
      <c r="H55" s="39"/>
      <c r="I55" s="39">
        <f>155+35</f>
        <v>190</v>
      </c>
      <c r="J55" s="39" t="s">
        <v>315</v>
      </c>
      <c r="K55" s="39" t="s">
        <v>200</v>
      </c>
      <c r="L55" s="39" t="s">
        <v>203</v>
      </c>
      <c r="M55" s="3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s="76" customFormat="1" ht="15" customHeight="1">
      <c r="A56" s="35">
        <v>43166</v>
      </c>
      <c r="B56" s="35" t="s">
        <v>251</v>
      </c>
      <c r="C56" s="35" t="s">
        <v>251</v>
      </c>
      <c r="D56" s="36" t="s">
        <v>219</v>
      </c>
      <c r="E56" s="37">
        <v>0.57986111111111105</v>
      </c>
      <c r="F56" s="37">
        <v>0.63888888888888895</v>
      </c>
      <c r="G56" s="38">
        <f t="shared" si="6"/>
        <v>5.9027777777777901E-2</v>
      </c>
      <c r="H56" s="40"/>
      <c r="I56" s="39">
        <v>240</v>
      </c>
      <c r="J56" s="39" t="s">
        <v>222</v>
      </c>
      <c r="K56" s="39" t="s">
        <v>205</v>
      </c>
      <c r="L56" s="39" t="s">
        <v>203</v>
      </c>
      <c r="M56" s="3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s="76" customFormat="1" ht="15" customHeight="1">
      <c r="A57" s="35">
        <v>43166</v>
      </c>
      <c r="B57" s="35" t="s">
        <v>251</v>
      </c>
      <c r="C57" s="35" t="s">
        <v>251</v>
      </c>
      <c r="D57" s="36" t="s">
        <v>220</v>
      </c>
      <c r="E57" s="37">
        <v>0.63888888888888895</v>
      </c>
      <c r="F57" s="37">
        <v>0.68055555555555602</v>
      </c>
      <c r="G57" s="38">
        <f t="shared" si="6"/>
        <v>4.1666666666667074E-2</v>
      </c>
      <c r="H57" s="40"/>
      <c r="I57" s="39"/>
      <c r="J57" s="39"/>
      <c r="K57" s="39"/>
      <c r="L57" s="39"/>
      <c r="M57" s="3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s="76" customFormat="1" ht="15" customHeight="1">
      <c r="A58" s="35">
        <v>43166</v>
      </c>
      <c r="B58" s="35" t="s">
        <v>251</v>
      </c>
      <c r="C58" s="35" t="s">
        <v>251</v>
      </c>
      <c r="D58" s="36" t="s">
        <v>202</v>
      </c>
      <c r="E58" s="37">
        <v>0.68055555555555602</v>
      </c>
      <c r="F58" s="37">
        <v>0.72569444444444453</v>
      </c>
      <c r="G58" s="38">
        <f t="shared" si="6"/>
        <v>4.5138888888888506E-2</v>
      </c>
      <c r="H58" s="40"/>
      <c r="I58" s="39">
        <v>245</v>
      </c>
      <c r="J58" s="39" t="s">
        <v>205</v>
      </c>
      <c r="K58" s="39" t="s">
        <v>221</v>
      </c>
      <c r="L58" s="39" t="s">
        <v>203</v>
      </c>
      <c r="M58" s="3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s="78" customFormat="1" ht="15" customHeight="1">
      <c r="A59" s="35">
        <v>43167</v>
      </c>
      <c r="B59" s="35" t="s">
        <v>262</v>
      </c>
      <c r="C59" s="35" t="s">
        <v>262</v>
      </c>
      <c r="D59" s="36" t="s">
        <v>219</v>
      </c>
      <c r="E59" s="37">
        <v>0.38194444444444442</v>
      </c>
      <c r="F59" s="37">
        <v>0.44097222222222227</v>
      </c>
      <c r="G59" s="38">
        <f t="shared" si="6"/>
        <v>5.9027777777777846E-2</v>
      </c>
      <c r="H59" s="40"/>
      <c r="I59" s="39">
        <f>170+25</f>
        <v>195</v>
      </c>
      <c r="J59" s="39" t="s">
        <v>222</v>
      </c>
      <c r="K59" s="39" t="s">
        <v>244</v>
      </c>
      <c r="L59" s="39" t="s">
        <v>203</v>
      </c>
      <c r="M59" s="3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s="78" customFormat="1" ht="15" customHeight="1">
      <c r="A60" s="35">
        <v>43167</v>
      </c>
      <c r="B60" s="35" t="s">
        <v>262</v>
      </c>
      <c r="C60" s="35" t="s">
        <v>262</v>
      </c>
      <c r="D60" s="36" t="s">
        <v>220</v>
      </c>
      <c r="E60" s="37">
        <v>0.44097222222222227</v>
      </c>
      <c r="F60" s="37">
        <v>0.48263888888888901</v>
      </c>
      <c r="G60" s="38">
        <f t="shared" si="6"/>
        <v>4.1666666666666741E-2</v>
      </c>
      <c r="H60" s="40"/>
      <c r="I60" s="39"/>
      <c r="J60" s="39"/>
      <c r="K60" s="39"/>
      <c r="L60" s="39"/>
      <c r="M60" s="3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s="78" customFormat="1" ht="15" customHeight="1">
      <c r="A61" s="35">
        <v>43167</v>
      </c>
      <c r="B61" s="35" t="s">
        <v>262</v>
      </c>
      <c r="C61" s="35" t="s">
        <v>262</v>
      </c>
      <c r="D61" s="36" t="s">
        <v>202</v>
      </c>
      <c r="E61" s="37">
        <v>0.48263888888888901</v>
      </c>
      <c r="F61" s="37">
        <v>0.53125</v>
      </c>
      <c r="G61" s="38">
        <f t="shared" si="6"/>
        <v>4.8611111111110994E-2</v>
      </c>
      <c r="H61" s="40"/>
      <c r="I61" s="39">
        <v>190</v>
      </c>
      <c r="J61" s="39" t="s">
        <v>244</v>
      </c>
      <c r="K61" s="39" t="s">
        <v>221</v>
      </c>
      <c r="L61" s="39" t="s">
        <v>203</v>
      </c>
      <c r="M61" s="3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s="78" customFormat="1" ht="15" customHeight="1">
      <c r="A62" s="35">
        <v>43167</v>
      </c>
      <c r="B62" s="35"/>
      <c r="C62" s="35" t="s">
        <v>290</v>
      </c>
      <c r="D62" s="36" t="s">
        <v>219</v>
      </c>
      <c r="E62" s="37">
        <v>0.53472222222222221</v>
      </c>
      <c r="F62" s="37">
        <v>0.57986111111111105</v>
      </c>
      <c r="G62" s="38">
        <f t="shared" si="6"/>
        <v>4.513888888888884E-2</v>
      </c>
      <c r="H62" s="40"/>
      <c r="I62" s="39">
        <v>65</v>
      </c>
      <c r="J62" s="39" t="s">
        <v>222</v>
      </c>
      <c r="K62" s="39" t="s">
        <v>237</v>
      </c>
      <c r="L62" s="39" t="s">
        <v>213</v>
      </c>
      <c r="M62" s="3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s="78" customFormat="1" ht="15" customHeight="1">
      <c r="A63" s="35">
        <v>43167</v>
      </c>
      <c r="B63" s="35"/>
      <c r="C63" s="35" t="s">
        <v>290</v>
      </c>
      <c r="D63" s="36" t="s">
        <v>220</v>
      </c>
      <c r="E63" s="37">
        <v>0.57986111111111105</v>
      </c>
      <c r="F63" s="37">
        <v>0.625</v>
      </c>
      <c r="G63" s="38">
        <f t="shared" si="6"/>
        <v>4.5138888888888951E-2</v>
      </c>
      <c r="H63" s="40"/>
      <c r="I63" s="39"/>
      <c r="J63" s="39"/>
      <c r="K63" s="39"/>
      <c r="L63" s="39"/>
      <c r="M63" s="3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s="78" customFormat="1" ht="15" customHeight="1">
      <c r="A64" s="35">
        <v>43167</v>
      </c>
      <c r="B64" s="35"/>
      <c r="C64" s="35" t="s">
        <v>290</v>
      </c>
      <c r="D64" s="36" t="s">
        <v>202</v>
      </c>
      <c r="E64" s="37">
        <v>0.625</v>
      </c>
      <c r="F64" s="37">
        <v>0.67013888888888884</v>
      </c>
      <c r="G64" s="38">
        <f t="shared" si="6"/>
        <v>4.513888888888884E-2</v>
      </c>
      <c r="H64" s="40"/>
      <c r="I64" s="39">
        <v>70</v>
      </c>
      <c r="J64" s="39" t="s">
        <v>237</v>
      </c>
      <c r="K64" s="39" t="s">
        <v>221</v>
      </c>
      <c r="L64" s="39" t="s">
        <v>213</v>
      </c>
      <c r="M64" s="3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s="78" customFormat="1" ht="15" customHeight="1">
      <c r="A65" s="35">
        <v>43167</v>
      </c>
      <c r="B65" s="35" t="s">
        <v>199</v>
      </c>
      <c r="C65" s="35" t="s">
        <v>231</v>
      </c>
      <c r="D65" s="36" t="s">
        <v>263</v>
      </c>
      <c r="E65" s="37">
        <v>0.67013888888888884</v>
      </c>
      <c r="F65" s="37">
        <v>0.70833333333333337</v>
      </c>
      <c r="G65" s="38">
        <f t="shared" si="6"/>
        <v>3.8194444444444531E-2</v>
      </c>
      <c r="H65" s="40"/>
      <c r="I65" s="39">
        <v>155</v>
      </c>
      <c r="J65" s="39" t="s">
        <v>222</v>
      </c>
      <c r="K65" s="39" t="s">
        <v>218</v>
      </c>
      <c r="L65" s="39" t="s">
        <v>203</v>
      </c>
      <c r="M65" s="3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s="78" customFormat="1" ht="15" customHeight="1">
      <c r="A66" s="35">
        <v>43167</v>
      </c>
      <c r="B66" s="35" t="s">
        <v>199</v>
      </c>
      <c r="C66" s="35" t="s">
        <v>231</v>
      </c>
      <c r="D66" s="36" t="s">
        <v>229</v>
      </c>
      <c r="E66" s="37">
        <v>0.70833333333333337</v>
      </c>
      <c r="F66" s="37">
        <v>0.73958333333333337</v>
      </c>
      <c r="G66" s="38">
        <f t="shared" si="6"/>
        <v>3.125E-2</v>
      </c>
      <c r="H66" s="40"/>
      <c r="I66" s="39"/>
      <c r="J66" s="39"/>
      <c r="K66" s="39"/>
      <c r="L66" s="39"/>
      <c r="M66" s="3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s="78" customFormat="1" ht="15" customHeight="1">
      <c r="A67" s="35">
        <v>43167</v>
      </c>
      <c r="B67" s="35" t="s">
        <v>199</v>
      </c>
      <c r="C67" s="35" t="s">
        <v>231</v>
      </c>
      <c r="D67" s="36" t="s">
        <v>202</v>
      </c>
      <c r="E67" s="37">
        <v>0.73958333333333337</v>
      </c>
      <c r="F67" s="37">
        <v>0.77777777777777779</v>
      </c>
      <c r="G67" s="38">
        <f t="shared" si="6"/>
        <v>3.819444444444442E-2</v>
      </c>
      <c r="H67" s="40"/>
      <c r="I67" s="39">
        <v>160</v>
      </c>
      <c r="J67" s="39" t="s">
        <v>218</v>
      </c>
      <c r="K67" s="39" t="s">
        <v>222</v>
      </c>
      <c r="L67" s="39" t="s">
        <v>203</v>
      </c>
      <c r="M67" s="3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s="86" customFormat="1" ht="15" customHeight="1">
      <c r="A68" s="35">
        <v>43168</v>
      </c>
      <c r="B68" s="35"/>
      <c r="C68" s="35" t="s">
        <v>217</v>
      </c>
      <c r="D68" s="36"/>
      <c r="E68" s="37"/>
      <c r="F68" s="37"/>
      <c r="G68" s="38">
        <f t="shared" si="6"/>
        <v>0</v>
      </c>
      <c r="H68" s="40"/>
      <c r="I68" s="39"/>
      <c r="J68" s="39"/>
      <c r="K68" s="39"/>
      <c r="L68" s="39"/>
      <c r="M68" s="3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s="86" customFormat="1" ht="15" customHeight="1">
      <c r="A69" s="35">
        <v>43169</v>
      </c>
      <c r="B69" s="35"/>
      <c r="C69" s="35" t="s">
        <v>255</v>
      </c>
      <c r="D69" s="35" t="s">
        <v>264</v>
      </c>
      <c r="E69" s="37">
        <v>0.44097222222222227</v>
      </c>
      <c r="F69" s="37">
        <v>0.73263888888888884</v>
      </c>
      <c r="G69" s="38">
        <f t="shared" si="6"/>
        <v>0.29166666666666657</v>
      </c>
      <c r="H69" s="40"/>
      <c r="I69" s="39"/>
      <c r="J69" s="39"/>
      <c r="K69" s="39"/>
      <c r="L69" s="39"/>
      <c r="M69" s="3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s="70" customFormat="1" ht="15" customHeight="1">
      <c r="A70" s="35">
        <v>43170</v>
      </c>
      <c r="B70" s="35" t="s">
        <v>292</v>
      </c>
      <c r="C70" s="35" t="s">
        <v>228</v>
      </c>
      <c r="D70" s="36" t="s">
        <v>227</v>
      </c>
      <c r="E70" s="37">
        <v>0.39583333333333331</v>
      </c>
      <c r="F70" s="37">
        <v>0.46180555555555558</v>
      </c>
      <c r="G70" s="38">
        <f>F70-E70</f>
        <v>6.5972222222222265E-2</v>
      </c>
      <c r="H70" s="40"/>
      <c r="I70" s="39">
        <f>180+65</f>
        <v>245</v>
      </c>
      <c r="J70" s="39" t="s">
        <v>200</v>
      </c>
      <c r="K70" s="39" t="s">
        <v>226</v>
      </c>
      <c r="L70" s="39" t="s">
        <v>316</v>
      </c>
      <c r="M70" s="3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s="70" customFormat="1" ht="15" customHeight="1">
      <c r="A71" s="35">
        <v>43170</v>
      </c>
      <c r="B71" s="35" t="s">
        <v>247</v>
      </c>
      <c r="C71" s="35" t="s">
        <v>228</v>
      </c>
      <c r="D71" s="36" t="s">
        <v>225</v>
      </c>
      <c r="E71" s="37">
        <v>0.46180555555555558</v>
      </c>
      <c r="F71" s="37">
        <v>0.50347222222222221</v>
      </c>
      <c r="G71" s="38">
        <f t="shared" si="6"/>
        <v>4.166666666666663E-2</v>
      </c>
      <c r="H71" s="40"/>
      <c r="I71" s="39"/>
      <c r="J71" s="39"/>
      <c r="K71" s="39"/>
      <c r="L71" s="39"/>
      <c r="M71" s="3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s="70" customFormat="1" ht="15" customHeight="1">
      <c r="A72" s="35">
        <v>43170</v>
      </c>
      <c r="B72" s="35" t="s">
        <v>247</v>
      </c>
      <c r="C72" s="35" t="s">
        <v>228</v>
      </c>
      <c r="D72" s="36" t="s">
        <v>202</v>
      </c>
      <c r="E72" s="37">
        <v>0.50347222222222221</v>
      </c>
      <c r="F72" s="37">
        <v>0.55902777777777779</v>
      </c>
      <c r="G72" s="38">
        <f t="shared" si="6"/>
        <v>5.555555555555558E-2</v>
      </c>
      <c r="H72" s="40"/>
      <c r="I72" s="39">
        <f>185+55</f>
        <v>240</v>
      </c>
      <c r="J72" s="39" t="s">
        <v>226</v>
      </c>
      <c r="K72" s="39" t="s">
        <v>221</v>
      </c>
      <c r="L72" s="39" t="s">
        <v>316</v>
      </c>
      <c r="M72" s="3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s="73" customFormat="1" ht="15" customHeight="1">
      <c r="A73" s="35">
        <v>43170</v>
      </c>
      <c r="B73" s="35" t="s">
        <v>204</v>
      </c>
      <c r="C73" s="35" t="s">
        <v>204</v>
      </c>
      <c r="D73" s="36" t="s">
        <v>291</v>
      </c>
      <c r="E73" s="37">
        <v>0.57638888888888895</v>
      </c>
      <c r="F73" s="37">
        <v>0.61458333333333337</v>
      </c>
      <c r="G73" s="38">
        <f t="shared" si="6"/>
        <v>3.819444444444442E-2</v>
      </c>
      <c r="H73" s="40"/>
      <c r="I73" s="39">
        <v>150</v>
      </c>
      <c r="J73" s="39" t="s">
        <v>222</v>
      </c>
      <c r="K73" s="39" t="s">
        <v>205</v>
      </c>
      <c r="L73" s="39" t="s">
        <v>203</v>
      </c>
      <c r="M73" s="3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s="73" customFormat="1" ht="15" customHeight="1">
      <c r="A74" s="35">
        <v>43170</v>
      </c>
      <c r="B74" s="35" t="s">
        <v>204</v>
      </c>
      <c r="C74" s="35" t="s">
        <v>204</v>
      </c>
      <c r="D74" s="36" t="s">
        <v>272</v>
      </c>
      <c r="E74" s="37">
        <v>0.60763888888888895</v>
      </c>
      <c r="F74" s="37">
        <v>0.64583333333333337</v>
      </c>
      <c r="G74" s="38">
        <f t="shared" si="6"/>
        <v>3.819444444444442E-2</v>
      </c>
      <c r="H74" s="40"/>
      <c r="I74" s="39"/>
      <c r="J74" s="39"/>
      <c r="K74" s="39"/>
      <c r="L74" s="39"/>
      <c r="M74" s="3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s="73" customFormat="1" ht="15" customHeight="1">
      <c r="A75" s="35">
        <v>43170</v>
      </c>
      <c r="B75" s="35" t="s">
        <v>204</v>
      </c>
      <c r="C75" s="35" t="s">
        <v>204</v>
      </c>
      <c r="D75" s="36" t="s">
        <v>202</v>
      </c>
      <c r="E75" s="37">
        <v>0.64583333333333337</v>
      </c>
      <c r="F75" s="37">
        <v>0.68402777777777779</v>
      </c>
      <c r="G75" s="38">
        <f t="shared" si="6"/>
        <v>3.819444444444442E-2</v>
      </c>
      <c r="H75" s="40"/>
      <c r="I75" s="39">
        <v>155</v>
      </c>
      <c r="J75" s="39" t="s">
        <v>205</v>
      </c>
      <c r="K75" s="39" t="s">
        <v>221</v>
      </c>
      <c r="L75" s="39" t="s">
        <v>203</v>
      </c>
      <c r="M75" s="3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s="70" customFormat="1" ht="15" customHeight="1">
      <c r="A76" s="35">
        <v>43170</v>
      </c>
      <c r="B76" s="35"/>
      <c r="C76" s="35" t="s">
        <v>245</v>
      </c>
      <c r="D76" s="36" t="s">
        <v>265</v>
      </c>
      <c r="E76" s="37">
        <v>0.68402777777777779</v>
      </c>
      <c r="F76" s="37">
        <v>0.72222222222222221</v>
      </c>
      <c r="G76" s="38">
        <f t="shared" si="6"/>
        <v>3.819444444444442E-2</v>
      </c>
      <c r="H76" s="40"/>
      <c r="I76" s="39">
        <v>165</v>
      </c>
      <c r="J76" s="39" t="s">
        <v>222</v>
      </c>
      <c r="K76" s="39" t="s">
        <v>266</v>
      </c>
      <c r="L76" s="39" t="s">
        <v>203</v>
      </c>
      <c r="M76" s="3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s="70" customFormat="1" ht="15" customHeight="1">
      <c r="A77" s="35">
        <v>43170</v>
      </c>
      <c r="B77" s="35"/>
      <c r="C77" s="35" t="s">
        <v>245</v>
      </c>
      <c r="D77" s="36" t="s">
        <v>220</v>
      </c>
      <c r="E77" s="37">
        <v>0.72222222222222221</v>
      </c>
      <c r="F77" s="37">
        <v>0.75347222222222221</v>
      </c>
      <c r="G77" s="38">
        <f t="shared" si="6"/>
        <v>3.125E-2</v>
      </c>
      <c r="H77" s="40"/>
      <c r="I77" s="39"/>
      <c r="J77" s="39"/>
      <c r="K77" s="39"/>
      <c r="L77" s="39"/>
      <c r="M77" s="3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s="68" customFormat="1" ht="15" customHeight="1">
      <c r="A78" s="35">
        <v>43170</v>
      </c>
      <c r="B78" s="35"/>
      <c r="C78" s="35" t="s">
        <v>245</v>
      </c>
      <c r="D78" s="36" t="s">
        <v>202</v>
      </c>
      <c r="E78" s="37">
        <v>0.75347222222222221</v>
      </c>
      <c r="F78" s="37">
        <v>0.78819444444444453</v>
      </c>
      <c r="G78" s="38">
        <f t="shared" si="6"/>
        <v>3.4722222222222321E-2</v>
      </c>
      <c r="H78" s="40"/>
      <c r="I78" s="39">
        <v>160</v>
      </c>
      <c r="J78" s="39" t="s">
        <v>266</v>
      </c>
      <c r="K78" s="39" t="s">
        <v>222</v>
      </c>
      <c r="L78" s="39" t="s">
        <v>203</v>
      </c>
      <c r="M78" s="3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s="68" customFormat="1" ht="15" customHeight="1">
      <c r="A79" s="35">
        <v>43171</v>
      </c>
      <c r="B79" s="35" t="s">
        <v>199</v>
      </c>
      <c r="C79" s="35" t="s">
        <v>231</v>
      </c>
      <c r="D79" s="36" t="s">
        <v>234</v>
      </c>
      <c r="E79" s="37">
        <v>0.36458333333333331</v>
      </c>
      <c r="F79" s="37">
        <v>0.40625</v>
      </c>
      <c r="G79" s="38">
        <f>F79-E79</f>
        <v>4.1666666666666685E-2</v>
      </c>
      <c r="H79" s="40"/>
      <c r="I79" s="39">
        <v>155</v>
      </c>
      <c r="J79" s="39" t="s">
        <v>222</v>
      </c>
      <c r="K79" s="39" t="s">
        <v>218</v>
      </c>
      <c r="L79" s="39" t="s">
        <v>203</v>
      </c>
      <c r="M79" s="3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s="68" customFormat="1" ht="15" customHeight="1">
      <c r="A80" s="35">
        <v>43171</v>
      </c>
      <c r="B80" s="35" t="s">
        <v>199</v>
      </c>
      <c r="C80" s="35" t="s">
        <v>231</v>
      </c>
      <c r="D80" s="36" t="s">
        <v>232</v>
      </c>
      <c r="E80" s="37">
        <v>0.40625</v>
      </c>
      <c r="F80" s="37">
        <v>0.44097222222222227</v>
      </c>
      <c r="G80" s="38">
        <f t="shared" ref="G80:G87" si="7">F80-E80</f>
        <v>3.4722222222222265E-2</v>
      </c>
      <c r="H80" s="40"/>
      <c r="I80" s="39"/>
      <c r="J80" s="39"/>
      <c r="K80" s="39"/>
      <c r="L80" s="39"/>
      <c r="M80" s="3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s="68" customFormat="1" ht="15" customHeight="1">
      <c r="A81" s="35">
        <v>43171</v>
      </c>
      <c r="B81" s="35" t="s">
        <v>199</v>
      </c>
      <c r="C81" s="35" t="s">
        <v>231</v>
      </c>
      <c r="D81" s="36" t="s">
        <v>202</v>
      </c>
      <c r="E81" s="37">
        <v>0.44097222222222227</v>
      </c>
      <c r="F81" s="37">
        <v>0.47916666666666669</v>
      </c>
      <c r="G81" s="38">
        <f t="shared" si="7"/>
        <v>3.819444444444442E-2</v>
      </c>
      <c r="H81" s="40"/>
      <c r="I81" s="39">
        <v>150</v>
      </c>
      <c r="J81" s="39" t="s">
        <v>218</v>
      </c>
      <c r="K81" s="39" t="s">
        <v>222</v>
      </c>
      <c r="L81" s="39" t="s">
        <v>203</v>
      </c>
      <c r="M81" s="3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s="70" customFormat="1" ht="15" customHeight="1">
      <c r="A82" s="35">
        <v>43171</v>
      </c>
      <c r="B82" s="35" t="s">
        <v>242</v>
      </c>
      <c r="C82" s="35" t="s">
        <v>278</v>
      </c>
      <c r="D82" s="36" t="s">
        <v>291</v>
      </c>
      <c r="E82" s="37">
        <v>0.50694444444444442</v>
      </c>
      <c r="F82" s="37">
        <v>0.55208333333333337</v>
      </c>
      <c r="G82" s="38">
        <f t="shared" si="7"/>
        <v>4.5138888888888951E-2</v>
      </c>
      <c r="H82" s="40"/>
      <c r="I82" s="39">
        <v>165</v>
      </c>
      <c r="J82" s="39" t="s">
        <v>222</v>
      </c>
      <c r="K82" s="39" t="s">
        <v>246</v>
      </c>
      <c r="L82" s="39" t="s">
        <v>203</v>
      </c>
      <c r="M82" s="3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s="70" customFormat="1" ht="15" customHeight="1">
      <c r="A83" s="35">
        <v>43171</v>
      </c>
      <c r="B83" s="35" t="s">
        <v>242</v>
      </c>
      <c r="C83" s="35" t="s">
        <v>278</v>
      </c>
      <c r="D83" s="36" t="s">
        <v>272</v>
      </c>
      <c r="E83" s="37">
        <v>0.55208333333333337</v>
      </c>
      <c r="F83" s="37">
        <v>0.58333333333333337</v>
      </c>
      <c r="G83" s="38">
        <f t="shared" si="7"/>
        <v>3.125E-2</v>
      </c>
      <c r="H83" s="40"/>
      <c r="I83" s="39"/>
      <c r="J83" s="39"/>
      <c r="K83" s="39"/>
      <c r="L83" s="39" t="s">
        <v>203</v>
      </c>
      <c r="M83" s="3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s="70" customFormat="1" ht="15" customHeight="1">
      <c r="A84" s="35">
        <v>43171</v>
      </c>
      <c r="B84" s="35" t="s">
        <v>242</v>
      </c>
      <c r="C84" s="35" t="s">
        <v>278</v>
      </c>
      <c r="D84" s="36" t="s">
        <v>202</v>
      </c>
      <c r="E84" s="37">
        <v>0.58333333333333337</v>
      </c>
      <c r="F84" s="37">
        <v>0.62847222222222221</v>
      </c>
      <c r="G84" s="38">
        <f t="shared" si="7"/>
        <v>4.513888888888884E-2</v>
      </c>
      <c r="H84" s="40"/>
      <c r="I84" s="39">
        <v>160</v>
      </c>
      <c r="J84" s="39" t="s">
        <v>246</v>
      </c>
      <c r="K84" s="39" t="s">
        <v>222</v>
      </c>
      <c r="L84" s="39" t="s">
        <v>203</v>
      </c>
      <c r="M84" s="3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s="80" customFormat="1" ht="15" customHeight="1">
      <c r="A85" s="35">
        <v>43171</v>
      </c>
      <c r="B85" s="35" t="s">
        <v>204</v>
      </c>
      <c r="C85" s="35" t="s">
        <v>204</v>
      </c>
      <c r="D85" s="36" t="s">
        <v>291</v>
      </c>
      <c r="E85" s="37">
        <v>0.65277777777777779</v>
      </c>
      <c r="F85" s="37">
        <v>0.69791666666666663</v>
      </c>
      <c r="G85" s="38">
        <f t="shared" si="7"/>
        <v>4.513888888888884E-2</v>
      </c>
      <c r="H85" s="40"/>
      <c r="I85" s="39">
        <v>150</v>
      </c>
      <c r="J85" s="39" t="s">
        <v>222</v>
      </c>
      <c r="K85" s="39" t="s">
        <v>205</v>
      </c>
      <c r="L85" s="39" t="s">
        <v>203</v>
      </c>
      <c r="M85" s="3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s="80" customFormat="1" ht="15" customHeight="1">
      <c r="A86" s="35">
        <v>43171</v>
      </c>
      <c r="B86" s="35" t="s">
        <v>204</v>
      </c>
      <c r="C86" s="35" t="s">
        <v>204</v>
      </c>
      <c r="D86" s="36" t="s">
        <v>272</v>
      </c>
      <c r="E86" s="37">
        <v>0.69791666666666663</v>
      </c>
      <c r="F86" s="37">
        <v>0.74305555555555547</v>
      </c>
      <c r="G86" s="38">
        <f t="shared" si="7"/>
        <v>4.513888888888884E-2</v>
      </c>
      <c r="H86" s="40"/>
      <c r="I86" s="39"/>
      <c r="J86" s="39"/>
      <c r="K86" s="39"/>
      <c r="L86" s="39"/>
      <c r="M86" s="3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s="80" customFormat="1" ht="15" customHeight="1">
      <c r="A87" s="35">
        <v>43171</v>
      </c>
      <c r="B87" s="35" t="s">
        <v>204</v>
      </c>
      <c r="C87" s="35" t="s">
        <v>204</v>
      </c>
      <c r="D87" s="36" t="s">
        <v>202</v>
      </c>
      <c r="E87" s="37">
        <v>0.74305555555555547</v>
      </c>
      <c r="F87" s="37">
        <v>0.78472222222222221</v>
      </c>
      <c r="G87" s="38">
        <f t="shared" si="7"/>
        <v>4.1666666666666741E-2</v>
      </c>
      <c r="H87" s="40"/>
      <c r="I87" s="39">
        <v>155</v>
      </c>
      <c r="J87" s="39" t="s">
        <v>205</v>
      </c>
      <c r="K87" s="39" t="s">
        <v>221</v>
      </c>
      <c r="L87" s="39" t="s">
        <v>203</v>
      </c>
      <c r="M87" s="3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s="78" customFormat="1" ht="15" customHeight="1">
      <c r="A88" s="35">
        <v>43172</v>
      </c>
      <c r="B88" s="35" t="s">
        <v>267</v>
      </c>
      <c r="C88" s="35" t="s">
        <v>267</v>
      </c>
      <c r="D88" s="36" t="s">
        <v>268</v>
      </c>
      <c r="E88" s="37">
        <v>0.3923611111111111</v>
      </c>
      <c r="F88" s="37">
        <v>0.4375</v>
      </c>
      <c r="G88" s="38">
        <f t="shared" ref="G88:G122" si="8">F88-E88</f>
        <v>4.5138888888888895E-2</v>
      </c>
      <c r="H88" s="40"/>
      <c r="I88" s="39">
        <v>165</v>
      </c>
      <c r="J88" s="39" t="s">
        <v>222</v>
      </c>
      <c r="K88" s="39" t="s">
        <v>269</v>
      </c>
      <c r="L88" s="39" t="s">
        <v>203</v>
      </c>
      <c r="M88" s="3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s="78" customFormat="1" ht="15" customHeight="1">
      <c r="A89" s="35">
        <v>43172</v>
      </c>
      <c r="B89" s="35" t="s">
        <v>267</v>
      </c>
      <c r="C89" s="35" t="s">
        <v>267</v>
      </c>
      <c r="D89" s="36" t="s">
        <v>220</v>
      </c>
      <c r="E89" s="37">
        <v>0.4375</v>
      </c>
      <c r="F89" s="37">
        <v>0.48958333333333331</v>
      </c>
      <c r="G89" s="38">
        <f t="shared" si="8"/>
        <v>5.2083333333333315E-2</v>
      </c>
      <c r="H89" s="40"/>
      <c r="I89" s="39"/>
      <c r="J89" s="39"/>
      <c r="K89" s="39"/>
      <c r="L89" s="39"/>
      <c r="M89" s="3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s="78" customFormat="1" ht="15" customHeight="1">
      <c r="A90" s="35">
        <v>43172</v>
      </c>
      <c r="B90" s="35" t="s">
        <v>267</v>
      </c>
      <c r="C90" s="35" t="s">
        <v>267</v>
      </c>
      <c r="D90" s="36" t="s">
        <v>202</v>
      </c>
      <c r="E90" s="37">
        <v>0.48958333333333331</v>
      </c>
      <c r="F90" s="37">
        <v>0.53125</v>
      </c>
      <c r="G90" s="38">
        <f t="shared" si="8"/>
        <v>4.1666666666666685E-2</v>
      </c>
      <c r="H90" s="40"/>
      <c r="I90" s="39">
        <v>160</v>
      </c>
      <c r="J90" s="39" t="s">
        <v>269</v>
      </c>
      <c r="K90" s="39" t="s">
        <v>222</v>
      </c>
      <c r="L90" s="39" t="s">
        <v>203</v>
      </c>
      <c r="M90" s="3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s="79" customFormat="1" ht="15" customHeight="1">
      <c r="A91" s="35">
        <v>43172</v>
      </c>
      <c r="B91" s="35" t="s">
        <v>317</v>
      </c>
      <c r="C91" s="35" t="s">
        <v>317</v>
      </c>
      <c r="D91" s="36" t="s">
        <v>227</v>
      </c>
      <c r="E91" s="37">
        <v>0.55902777777777779</v>
      </c>
      <c r="F91" s="37">
        <v>0.60763888888888895</v>
      </c>
      <c r="G91" s="38">
        <f t="shared" si="8"/>
        <v>4.861111111111116E-2</v>
      </c>
      <c r="H91" s="40"/>
      <c r="I91" s="39">
        <f>155+120</f>
        <v>275</v>
      </c>
      <c r="J91" s="39" t="s">
        <v>200</v>
      </c>
      <c r="K91" s="39" t="s">
        <v>270</v>
      </c>
      <c r="L91" s="39" t="s">
        <v>203</v>
      </c>
      <c r="M91" s="3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s="79" customFormat="1" ht="15" customHeight="1">
      <c r="A92" s="35">
        <v>43172</v>
      </c>
      <c r="B92" s="35" t="s">
        <v>317</v>
      </c>
      <c r="C92" s="35" t="s">
        <v>317</v>
      </c>
      <c r="D92" s="36" t="s">
        <v>225</v>
      </c>
      <c r="E92" s="37">
        <v>0.60763888888888895</v>
      </c>
      <c r="F92" s="37">
        <v>0.64583333333333337</v>
      </c>
      <c r="G92" s="38">
        <f t="shared" si="8"/>
        <v>3.819444444444442E-2</v>
      </c>
      <c r="H92" s="40"/>
      <c r="I92" s="39"/>
      <c r="J92" s="39"/>
      <c r="K92" s="39"/>
      <c r="L92" s="39"/>
      <c r="M92" s="3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s="79" customFormat="1" ht="15" customHeight="1">
      <c r="A93" s="35">
        <v>43172</v>
      </c>
      <c r="B93" s="35" t="s">
        <v>317</v>
      </c>
      <c r="C93" s="35" t="s">
        <v>317</v>
      </c>
      <c r="D93" s="36" t="s">
        <v>202</v>
      </c>
      <c r="E93" s="37">
        <v>0.64583333333333337</v>
      </c>
      <c r="F93" s="37">
        <v>0.69097222222222221</v>
      </c>
      <c r="G93" s="38">
        <f t="shared" si="8"/>
        <v>4.513888888888884E-2</v>
      </c>
      <c r="H93" s="40"/>
      <c r="I93" s="39">
        <v>270</v>
      </c>
      <c r="J93" s="39" t="s">
        <v>270</v>
      </c>
      <c r="K93" s="39" t="s">
        <v>222</v>
      </c>
      <c r="L93" s="39" t="s">
        <v>203</v>
      </c>
      <c r="M93" s="3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s="68" customFormat="1" ht="15" customHeight="1">
      <c r="A94" s="35">
        <v>43172</v>
      </c>
      <c r="B94" s="35" t="s">
        <v>199</v>
      </c>
      <c r="C94" s="35" t="s">
        <v>231</v>
      </c>
      <c r="D94" s="36" t="s">
        <v>235</v>
      </c>
      <c r="E94" s="37">
        <v>0.69097222222222221</v>
      </c>
      <c r="F94" s="37">
        <v>0.73263888888888895</v>
      </c>
      <c r="G94" s="38">
        <f t="shared" si="8"/>
        <v>4.1666666666666741E-2</v>
      </c>
      <c r="H94" s="39"/>
      <c r="I94" s="39">
        <v>160</v>
      </c>
      <c r="J94" s="39" t="s">
        <v>222</v>
      </c>
      <c r="K94" s="39" t="s">
        <v>218</v>
      </c>
      <c r="L94" s="39" t="s">
        <v>203</v>
      </c>
      <c r="M94" s="3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s="68" customFormat="1" ht="15" customHeight="1">
      <c r="A95" s="35">
        <v>43172</v>
      </c>
      <c r="B95" s="35" t="s">
        <v>199</v>
      </c>
      <c r="C95" s="35" t="s">
        <v>231</v>
      </c>
      <c r="D95" s="36" t="s">
        <v>229</v>
      </c>
      <c r="E95" s="37">
        <v>0.73263888888888895</v>
      </c>
      <c r="F95" s="37">
        <v>0.76736111111111116</v>
      </c>
      <c r="G95" s="38">
        <f t="shared" si="8"/>
        <v>3.472222222222221E-2</v>
      </c>
      <c r="H95" s="40"/>
      <c r="I95" s="39"/>
      <c r="J95" s="39"/>
      <c r="K95" s="39"/>
      <c r="L95" s="39"/>
      <c r="M95" s="3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s="68" customFormat="1" ht="15" customHeight="1">
      <c r="A96" s="35">
        <v>43172</v>
      </c>
      <c r="B96" s="35" t="s">
        <v>199</v>
      </c>
      <c r="C96" s="35" t="s">
        <v>231</v>
      </c>
      <c r="D96" s="36" t="s">
        <v>202</v>
      </c>
      <c r="E96" s="37">
        <v>0.76736111111111116</v>
      </c>
      <c r="F96" s="37">
        <v>0.80555555555555547</v>
      </c>
      <c r="G96" s="38">
        <f t="shared" si="8"/>
        <v>3.8194444444444309E-2</v>
      </c>
      <c r="H96" s="40"/>
      <c r="I96" s="39">
        <v>150</v>
      </c>
      <c r="J96" s="39" t="s">
        <v>218</v>
      </c>
      <c r="K96" s="39" t="s">
        <v>222</v>
      </c>
      <c r="L96" s="39" t="s">
        <v>203</v>
      </c>
      <c r="M96" s="3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s="68" customFormat="1" ht="15" customHeight="1">
      <c r="A97" s="35">
        <v>43173</v>
      </c>
      <c r="B97" s="35" t="s">
        <v>204</v>
      </c>
      <c r="C97" s="35" t="s">
        <v>204</v>
      </c>
      <c r="D97" s="36" t="s">
        <v>271</v>
      </c>
      <c r="E97" s="37">
        <v>0.37152777777777773</v>
      </c>
      <c r="F97" s="37">
        <v>0.41319444444444398</v>
      </c>
      <c r="G97" s="38">
        <f t="shared" si="8"/>
        <v>4.1666666666666241E-2</v>
      </c>
      <c r="H97" s="40"/>
      <c r="I97" s="39">
        <v>165</v>
      </c>
      <c r="J97" s="39" t="s">
        <v>222</v>
      </c>
      <c r="K97" s="39" t="s">
        <v>205</v>
      </c>
      <c r="L97" s="39" t="s">
        <v>203</v>
      </c>
      <c r="M97" s="3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s="68" customFormat="1" ht="15" customHeight="1">
      <c r="A98" s="35">
        <v>43173</v>
      </c>
      <c r="B98" s="35" t="s">
        <v>204</v>
      </c>
      <c r="C98" s="35" t="s">
        <v>204</v>
      </c>
      <c r="D98" s="36" t="s">
        <v>272</v>
      </c>
      <c r="E98" s="37">
        <v>0.41319444444444398</v>
      </c>
      <c r="F98" s="37">
        <v>0.4513888888888889</v>
      </c>
      <c r="G98" s="38">
        <f t="shared" si="8"/>
        <v>3.8194444444444919E-2</v>
      </c>
      <c r="H98" s="40"/>
      <c r="I98" s="39"/>
      <c r="J98" s="39"/>
      <c r="K98" s="39"/>
      <c r="L98" s="39"/>
      <c r="M98" s="3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s="68" customFormat="1" ht="15" customHeight="1">
      <c r="A99" s="35">
        <v>43173</v>
      </c>
      <c r="B99" s="35" t="s">
        <v>204</v>
      </c>
      <c r="C99" s="35" t="s">
        <v>204</v>
      </c>
      <c r="D99" s="36" t="s">
        <v>202</v>
      </c>
      <c r="E99" s="37">
        <v>0.4513888888888889</v>
      </c>
      <c r="F99" s="37">
        <v>0.48958333333333331</v>
      </c>
      <c r="G99" s="38">
        <f t="shared" si="8"/>
        <v>3.819444444444442E-2</v>
      </c>
      <c r="H99" s="40"/>
      <c r="I99" s="39">
        <v>160</v>
      </c>
      <c r="J99" s="39" t="s">
        <v>205</v>
      </c>
      <c r="K99" s="39" t="s">
        <v>221</v>
      </c>
      <c r="L99" s="39" t="s">
        <v>203</v>
      </c>
      <c r="M99" s="3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s="76" customFormat="1" ht="15" customHeight="1">
      <c r="A100" s="35">
        <v>43173</v>
      </c>
      <c r="B100" s="35" t="s">
        <v>292</v>
      </c>
      <c r="C100" s="35" t="s">
        <v>300</v>
      </c>
      <c r="D100" s="36" t="s">
        <v>227</v>
      </c>
      <c r="E100" s="37">
        <v>0.49652777777777773</v>
      </c>
      <c r="F100" s="37">
        <v>0.55208333333333337</v>
      </c>
      <c r="G100" s="38">
        <f t="shared" si="8"/>
        <v>5.5555555555555636E-2</v>
      </c>
      <c r="H100" s="40"/>
      <c r="I100" s="39">
        <v>185</v>
      </c>
      <c r="J100" s="39" t="s">
        <v>200</v>
      </c>
      <c r="K100" s="39" t="s">
        <v>273</v>
      </c>
      <c r="L100" s="39" t="s">
        <v>203</v>
      </c>
      <c r="M100" s="3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s="76" customFormat="1" ht="15" customHeight="1">
      <c r="A101" s="35">
        <v>43173</v>
      </c>
      <c r="B101" s="35" t="s">
        <v>292</v>
      </c>
      <c r="C101" s="35" t="s">
        <v>300</v>
      </c>
      <c r="D101" s="36" t="s">
        <v>225</v>
      </c>
      <c r="E101" s="37">
        <v>0.55208333333333337</v>
      </c>
      <c r="F101" s="37">
        <v>0.59027777777777779</v>
      </c>
      <c r="G101" s="38">
        <f t="shared" si="8"/>
        <v>3.819444444444442E-2</v>
      </c>
      <c r="H101" s="40"/>
      <c r="I101" s="39"/>
      <c r="J101" s="39"/>
      <c r="K101" s="39"/>
      <c r="L101" s="39"/>
      <c r="M101" s="3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s="76" customFormat="1" ht="15" customHeight="1">
      <c r="A102" s="35">
        <v>43173</v>
      </c>
      <c r="B102" s="35" t="s">
        <v>292</v>
      </c>
      <c r="C102" s="35" t="s">
        <v>300</v>
      </c>
      <c r="D102" s="36" t="s">
        <v>202</v>
      </c>
      <c r="E102" s="37">
        <v>0.59027777777777779</v>
      </c>
      <c r="F102" s="37">
        <v>0.64236111111111105</v>
      </c>
      <c r="G102" s="38">
        <f t="shared" si="8"/>
        <v>5.2083333333333259E-2</v>
      </c>
      <c r="H102" s="40"/>
      <c r="I102" s="39">
        <v>190</v>
      </c>
      <c r="J102" s="39" t="s">
        <v>273</v>
      </c>
      <c r="K102" s="39" t="s">
        <v>221</v>
      </c>
      <c r="L102" s="39" t="s">
        <v>203</v>
      </c>
      <c r="M102" s="3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s="81" customFormat="1" ht="15" customHeight="1">
      <c r="A103" s="35">
        <v>43173</v>
      </c>
      <c r="B103" s="35" t="s">
        <v>204</v>
      </c>
      <c r="C103" s="35" t="s">
        <v>204</v>
      </c>
      <c r="D103" s="36" t="s">
        <v>274</v>
      </c>
      <c r="E103" s="37">
        <v>0.64930555555555558</v>
      </c>
      <c r="F103" s="37">
        <v>0.6875</v>
      </c>
      <c r="G103" s="38">
        <f t="shared" ref="G103:G117" si="9">F103-E103</f>
        <v>3.819444444444442E-2</v>
      </c>
      <c r="H103" s="40"/>
      <c r="I103" s="39">
        <v>155</v>
      </c>
      <c r="J103" s="39" t="s">
        <v>222</v>
      </c>
      <c r="K103" s="39" t="s">
        <v>205</v>
      </c>
      <c r="L103" s="39" t="s">
        <v>203</v>
      </c>
      <c r="M103" s="3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s="81" customFormat="1" ht="15" customHeight="1">
      <c r="A104" s="35">
        <v>43173</v>
      </c>
      <c r="B104" s="35" t="s">
        <v>204</v>
      </c>
      <c r="C104" s="35" t="s">
        <v>204</v>
      </c>
      <c r="D104" s="36" t="s">
        <v>275</v>
      </c>
      <c r="E104" s="37">
        <v>0.68402777777777779</v>
      </c>
      <c r="F104" s="37">
        <v>0.72916666666666663</v>
      </c>
      <c r="G104" s="38">
        <f t="shared" si="9"/>
        <v>4.513888888888884E-2</v>
      </c>
      <c r="H104" s="40"/>
      <c r="I104" s="39"/>
      <c r="J104" s="39"/>
      <c r="K104" s="39"/>
      <c r="L104" s="39"/>
      <c r="M104" s="3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s="81" customFormat="1" ht="15" customHeight="1">
      <c r="A105" s="35">
        <v>43173</v>
      </c>
      <c r="B105" s="35" t="s">
        <v>204</v>
      </c>
      <c r="C105" s="35" t="s">
        <v>204</v>
      </c>
      <c r="D105" s="36" t="s">
        <v>202</v>
      </c>
      <c r="E105" s="37">
        <v>0.72916666666666663</v>
      </c>
      <c r="F105" s="37">
        <v>0.77083333333333337</v>
      </c>
      <c r="G105" s="38">
        <f t="shared" si="9"/>
        <v>4.1666666666666741E-2</v>
      </c>
      <c r="H105" s="40"/>
      <c r="I105" s="39">
        <v>155</v>
      </c>
      <c r="J105" s="39" t="s">
        <v>205</v>
      </c>
      <c r="K105" s="39" t="s">
        <v>221</v>
      </c>
      <c r="L105" s="39" t="s">
        <v>203</v>
      </c>
      <c r="M105" s="3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s="73" customFormat="1" ht="15" customHeight="1">
      <c r="A106" s="35">
        <v>43174</v>
      </c>
      <c r="B106" s="35" t="s">
        <v>318</v>
      </c>
      <c r="C106" s="35" t="s">
        <v>318</v>
      </c>
      <c r="D106" s="36" t="s">
        <v>219</v>
      </c>
      <c r="E106" s="37">
        <v>0.37152777777777773</v>
      </c>
      <c r="F106" s="37">
        <v>0.40625</v>
      </c>
      <c r="G106" s="38">
        <f t="shared" si="9"/>
        <v>3.4722222222222265E-2</v>
      </c>
      <c r="H106" s="40"/>
      <c r="I106" s="39">
        <f>40+20+125</f>
        <v>185</v>
      </c>
      <c r="J106" s="39" t="s">
        <v>222</v>
      </c>
      <c r="K106" s="39" t="s">
        <v>253</v>
      </c>
      <c r="L106" s="39" t="s">
        <v>249</v>
      </c>
      <c r="M106" s="3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s="73" customFormat="1" ht="15" customHeight="1">
      <c r="A107" s="35">
        <v>43174</v>
      </c>
      <c r="B107" s="35" t="s">
        <v>318</v>
      </c>
      <c r="C107" s="35" t="s">
        <v>318</v>
      </c>
      <c r="D107" s="36" t="s">
        <v>220</v>
      </c>
      <c r="E107" s="37">
        <v>0.40625</v>
      </c>
      <c r="F107" s="37">
        <v>0.46180555555555558</v>
      </c>
      <c r="G107" s="38">
        <f t="shared" si="9"/>
        <v>5.555555555555558E-2</v>
      </c>
      <c r="H107" s="40"/>
      <c r="I107" s="39"/>
      <c r="J107" s="39"/>
      <c r="K107" s="39"/>
      <c r="L107" s="39"/>
      <c r="M107" s="3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s="70" customFormat="1" ht="15" customHeight="1">
      <c r="A108" s="35">
        <v>43174</v>
      </c>
      <c r="B108" s="35" t="s">
        <v>318</v>
      </c>
      <c r="C108" s="35" t="s">
        <v>318</v>
      </c>
      <c r="D108" s="36" t="s">
        <v>202</v>
      </c>
      <c r="E108" s="37">
        <v>0.46180555555555558</v>
      </c>
      <c r="F108" s="37">
        <v>0.5</v>
      </c>
      <c r="G108" s="38">
        <f t="shared" si="9"/>
        <v>3.819444444444442E-2</v>
      </c>
      <c r="H108" s="40"/>
      <c r="I108" s="39">
        <f>45+20+130</f>
        <v>195</v>
      </c>
      <c r="J108" s="39" t="s">
        <v>253</v>
      </c>
      <c r="K108" s="39" t="s">
        <v>222</v>
      </c>
      <c r="L108" s="39" t="s">
        <v>249</v>
      </c>
      <c r="M108" s="3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s="74" customFormat="1" ht="15" customHeight="1">
      <c r="A109" s="35">
        <v>43174</v>
      </c>
      <c r="B109" s="35" t="s">
        <v>319</v>
      </c>
      <c r="C109" s="35" t="s">
        <v>319</v>
      </c>
      <c r="D109" s="36" t="s">
        <v>276</v>
      </c>
      <c r="E109" s="37">
        <v>0.55208333333333337</v>
      </c>
      <c r="F109" s="37">
        <v>0.59722222222222221</v>
      </c>
      <c r="G109" s="38">
        <f t="shared" si="9"/>
        <v>4.513888888888884E-2</v>
      </c>
      <c r="H109" s="40"/>
      <c r="I109" s="39">
        <v>175</v>
      </c>
      <c r="J109" s="39" t="s">
        <v>222</v>
      </c>
      <c r="K109" s="39" t="s">
        <v>269</v>
      </c>
      <c r="L109" s="39" t="s">
        <v>203</v>
      </c>
      <c r="M109" s="3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s="74" customFormat="1" ht="15" customHeight="1">
      <c r="A110" s="35">
        <v>43174</v>
      </c>
      <c r="B110" s="35" t="s">
        <v>319</v>
      </c>
      <c r="C110" s="35" t="s">
        <v>319</v>
      </c>
      <c r="D110" s="36" t="s">
        <v>323</v>
      </c>
      <c r="E110" s="37">
        <v>0.59722222222222221</v>
      </c>
      <c r="F110" s="37">
        <v>0.64236111111111105</v>
      </c>
      <c r="G110" s="38">
        <f t="shared" si="9"/>
        <v>4.513888888888884E-2</v>
      </c>
      <c r="H110" s="40"/>
      <c r="I110" s="39"/>
      <c r="J110" s="39"/>
      <c r="K110" s="39"/>
      <c r="L110" s="39"/>
      <c r="M110" s="3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s="74" customFormat="1" ht="15" customHeight="1">
      <c r="A111" s="35">
        <v>43174</v>
      </c>
      <c r="B111" s="35" t="s">
        <v>319</v>
      </c>
      <c r="C111" s="35" t="s">
        <v>319</v>
      </c>
      <c r="D111" s="36" t="s">
        <v>202</v>
      </c>
      <c r="E111" s="37">
        <v>0.64236111111111105</v>
      </c>
      <c r="F111" s="37">
        <v>0.69097222222222221</v>
      </c>
      <c r="G111" s="38">
        <f t="shared" si="9"/>
        <v>4.861111111111116E-2</v>
      </c>
      <c r="H111" s="40"/>
      <c r="I111" s="39">
        <v>180</v>
      </c>
      <c r="J111" s="39" t="s">
        <v>269</v>
      </c>
      <c r="K111" s="39" t="s">
        <v>222</v>
      </c>
      <c r="L111" s="39" t="s">
        <v>203</v>
      </c>
      <c r="M111" s="3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s="76" customFormat="1" ht="15" customHeight="1">
      <c r="A112" s="35">
        <v>43174</v>
      </c>
      <c r="B112" s="35" t="s">
        <v>252</v>
      </c>
      <c r="C112" s="35" t="s">
        <v>320</v>
      </c>
      <c r="D112" s="36" t="s">
        <v>219</v>
      </c>
      <c r="E112" s="37">
        <v>0.69444444444444453</v>
      </c>
      <c r="F112" s="37">
        <v>0.75347222222222199</v>
      </c>
      <c r="G112" s="38">
        <f t="shared" si="9"/>
        <v>5.9027777777777457E-2</v>
      </c>
      <c r="H112" s="40"/>
      <c r="I112" s="39">
        <f>40+20+125</f>
        <v>185</v>
      </c>
      <c r="J112" s="39" t="s">
        <v>222</v>
      </c>
      <c r="K112" s="39" t="s">
        <v>253</v>
      </c>
      <c r="L112" s="39" t="s">
        <v>249</v>
      </c>
      <c r="M112" s="3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s="76" customFormat="1" ht="15" customHeight="1">
      <c r="A113" s="35">
        <v>43174</v>
      </c>
      <c r="B113" s="35" t="s">
        <v>252</v>
      </c>
      <c r="C113" s="35" t="s">
        <v>320</v>
      </c>
      <c r="D113" s="36" t="s">
        <v>220</v>
      </c>
      <c r="E113" s="37">
        <v>0.75347222222222199</v>
      </c>
      <c r="F113" s="37">
        <v>0.79166666666666663</v>
      </c>
      <c r="G113" s="38">
        <f t="shared" si="9"/>
        <v>3.8194444444444642E-2</v>
      </c>
      <c r="H113" s="40"/>
      <c r="I113" s="39"/>
      <c r="J113" s="39"/>
      <c r="K113" s="39"/>
      <c r="L113" s="39"/>
      <c r="M113" s="3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s="76" customFormat="1" ht="15" customHeight="1">
      <c r="A114" s="35">
        <v>43174</v>
      </c>
      <c r="B114" s="35" t="s">
        <v>252</v>
      </c>
      <c r="C114" s="35" t="s">
        <v>320</v>
      </c>
      <c r="D114" s="36" t="s">
        <v>202</v>
      </c>
      <c r="E114" s="37">
        <v>0.79166666666666663</v>
      </c>
      <c r="F114" s="37">
        <v>0.83680555555555602</v>
      </c>
      <c r="G114" s="38">
        <f t="shared" si="9"/>
        <v>4.5138888888889395E-2</v>
      </c>
      <c r="H114" s="40"/>
      <c r="I114" s="39">
        <f>45+20+130</f>
        <v>195</v>
      </c>
      <c r="J114" s="39" t="s">
        <v>253</v>
      </c>
      <c r="K114" s="39" t="s">
        <v>222</v>
      </c>
      <c r="L114" s="39" t="s">
        <v>249</v>
      </c>
      <c r="M114" s="3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s="89" customFormat="1" ht="15" customHeight="1">
      <c r="A115" s="35">
        <v>43175</v>
      </c>
      <c r="B115" s="35"/>
      <c r="C115" s="35" t="s">
        <v>217</v>
      </c>
      <c r="D115" s="36"/>
      <c r="E115" s="37"/>
      <c r="F115" s="37"/>
      <c r="G115" s="38">
        <f t="shared" si="9"/>
        <v>0</v>
      </c>
      <c r="H115" s="40"/>
      <c r="I115" s="39"/>
      <c r="J115" s="39"/>
      <c r="K115" s="39"/>
      <c r="L115" s="39"/>
      <c r="M115" s="3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s="89" customFormat="1" ht="15" customHeight="1">
      <c r="A116" s="35">
        <v>43176</v>
      </c>
      <c r="B116" s="35"/>
      <c r="C116" s="35" t="s">
        <v>321</v>
      </c>
      <c r="D116" s="35"/>
      <c r="E116" s="37"/>
      <c r="F116" s="37"/>
      <c r="G116" s="38">
        <f t="shared" si="9"/>
        <v>0</v>
      </c>
      <c r="H116" s="40"/>
      <c r="I116" s="39"/>
      <c r="J116" s="39"/>
      <c r="K116" s="39"/>
      <c r="L116" s="39"/>
      <c r="M116" s="3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s="74" customFormat="1" ht="15" customHeight="1">
      <c r="A117" s="35">
        <v>43177</v>
      </c>
      <c r="B117" s="35" t="s">
        <v>199</v>
      </c>
      <c r="C117" s="35" t="s">
        <v>231</v>
      </c>
      <c r="D117" s="36" t="s">
        <v>238</v>
      </c>
      <c r="E117" s="37">
        <v>0.38194444444444442</v>
      </c>
      <c r="F117" s="37">
        <v>0.4201388888888889</v>
      </c>
      <c r="G117" s="38">
        <f t="shared" si="9"/>
        <v>3.8194444444444475E-2</v>
      </c>
      <c r="H117" s="40"/>
      <c r="I117" s="39">
        <v>165</v>
      </c>
      <c r="J117" s="39" t="s">
        <v>222</v>
      </c>
      <c r="K117" s="39" t="s">
        <v>218</v>
      </c>
      <c r="L117" s="39" t="s">
        <v>203</v>
      </c>
      <c r="M117" s="3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s="74" customFormat="1" ht="15" customHeight="1">
      <c r="A118" s="35">
        <v>43177</v>
      </c>
      <c r="B118" s="35" t="s">
        <v>199</v>
      </c>
      <c r="C118" s="35" t="s">
        <v>231</v>
      </c>
      <c r="D118" s="36" t="s">
        <v>232</v>
      </c>
      <c r="E118" s="37">
        <v>0.4201388888888889</v>
      </c>
      <c r="F118" s="37">
        <v>0.47916666666666669</v>
      </c>
      <c r="G118" s="38">
        <f t="shared" si="8"/>
        <v>5.902777777777779E-2</v>
      </c>
      <c r="H118" s="40"/>
      <c r="I118" s="39"/>
      <c r="J118" s="39"/>
      <c r="K118" s="39"/>
      <c r="L118" s="39"/>
      <c r="M118" s="3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s="74" customFormat="1" ht="15" customHeight="1">
      <c r="A119" s="35">
        <v>43177</v>
      </c>
      <c r="B119" s="35" t="s">
        <v>199</v>
      </c>
      <c r="C119" s="35" t="s">
        <v>231</v>
      </c>
      <c r="D119" s="36" t="s">
        <v>202</v>
      </c>
      <c r="E119" s="37">
        <v>0.47916666666666669</v>
      </c>
      <c r="F119" s="37">
        <v>0.52083333333333337</v>
      </c>
      <c r="G119" s="38">
        <f t="shared" si="8"/>
        <v>4.1666666666666685E-2</v>
      </c>
      <c r="H119" s="40"/>
      <c r="I119" s="39">
        <v>160</v>
      </c>
      <c r="J119" s="39" t="s">
        <v>218</v>
      </c>
      <c r="K119" s="39" t="s">
        <v>222</v>
      </c>
      <c r="L119" s="39" t="s">
        <v>203</v>
      </c>
      <c r="M119" s="3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s="74" customFormat="1" ht="15" customHeight="1">
      <c r="A120" s="35">
        <v>43177</v>
      </c>
      <c r="B120" s="35" t="s">
        <v>293</v>
      </c>
      <c r="C120" s="35" t="s">
        <v>293</v>
      </c>
      <c r="D120" s="36" t="s">
        <v>219</v>
      </c>
      <c r="E120" s="37">
        <v>0.56597222222222221</v>
      </c>
      <c r="F120" s="37">
        <v>0.61111111111111105</v>
      </c>
      <c r="G120" s="38">
        <f t="shared" si="8"/>
        <v>4.513888888888884E-2</v>
      </c>
      <c r="H120" s="40"/>
      <c r="I120" s="39">
        <v>175</v>
      </c>
      <c r="J120" s="39" t="s">
        <v>222</v>
      </c>
      <c r="K120" s="39" t="s">
        <v>277</v>
      </c>
      <c r="L120" s="39" t="s">
        <v>203</v>
      </c>
      <c r="M120" s="3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s="74" customFormat="1" ht="15" customHeight="1">
      <c r="A121" s="35">
        <v>43177</v>
      </c>
      <c r="B121" s="35" t="s">
        <v>293</v>
      </c>
      <c r="C121" s="35" t="s">
        <v>293</v>
      </c>
      <c r="D121" s="36" t="s">
        <v>220</v>
      </c>
      <c r="E121" s="37">
        <v>0.61111111111111105</v>
      </c>
      <c r="F121" s="37">
        <v>0.63888888888888895</v>
      </c>
      <c r="G121" s="38">
        <f t="shared" si="8"/>
        <v>2.7777777777777901E-2</v>
      </c>
      <c r="H121" s="40"/>
      <c r="I121" s="39"/>
      <c r="J121" s="39"/>
      <c r="K121" s="39"/>
      <c r="L121" s="39"/>
      <c r="M121" s="3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s="74" customFormat="1" ht="15" customHeight="1">
      <c r="A122" s="35">
        <v>43177</v>
      </c>
      <c r="B122" s="35" t="s">
        <v>293</v>
      </c>
      <c r="C122" s="35" t="s">
        <v>293</v>
      </c>
      <c r="D122" s="36" t="s">
        <v>202</v>
      </c>
      <c r="E122" s="37">
        <v>0.63888888888888895</v>
      </c>
      <c r="F122" s="37">
        <v>0.68402777777777779</v>
      </c>
      <c r="G122" s="38">
        <f t="shared" si="8"/>
        <v>4.513888888888884E-2</v>
      </c>
      <c r="H122" s="40"/>
      <c r="I122" s="39">
        <f>55+130</f>
        <v>185</v>
      </c>
      <c r="J122" s="39" t="s">
        <v>277</v>
      </c>
      <c r="K122" s="39" t="s">
        <v>222</v>
      </c>
      <c r="L122" s="39" t="s">
        <v>203</v>
      </c>
      <c r="M122" s="3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s="75" customFormat="1" ht="15" customHeight="1">
      <c r="A123" s="35">
        <v>43177</v>
      </c>
      <c r="B123" s="35" t="s">
        <v>204</v>
      </c>
      <c r="C123" s="35" t="s">
        <v>204</v>
      </c>
      <c r="D123" s="36" t="s">
        <v>294</v>
      </c>
      <c r="E123" s="37">
        <v>0.69097222222222221</v>
      </c>
      <c r="F123" s="37">
        <v>0.72916666666666663</v>
      </c>
      <c r="G123" s="38">
        <f t="shared" ref="G123:G125" si="10">F123-E123</f>
        <v>3.819444444444442E-2</v>
      </c>
      <c r="H123" s="40"/>
      <c r="I123" s="39">
        <v>170</v>
      </c>
      <c r="J123" s="39" t="s">
        <v>222</v>
      </c>
      <c r="K123" s="39" t="s">
        <v>205</v>
      </c>
      <c r="L123" s="39" t="s">
        <v>203</v>
      </c>
      <c r="M123" s="3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s="74" customFormat="1" ht="15" customHeight="1">
      <c r="A124" s="35">
        <v>43177</v>
      </c>
      <c r="B124" s="35" t="s">
        <v>204</v>
      </c>
      <c r="C124" s="35" t="s">
        <v>204</v>
      </c>
      <c r="D124" s="36" t="s">
        <v>280</v>
      </c>
      <c r="E124" s="37">
        <v>0.72916666666666663</v>
      </c>
      <c r="F124" s="37">
        <v>0.77430555555555547</v>
      </c>
      <c r="G124" s="38">
        <f t="shared" si="10"/>
        <v>4.513888888888884E-2</v>
      </c>
      <c r="H124" s="40"/>
      <c r="I124" s="39"/>
      <c r="J124" s="39"/>
      <c r="K124" s="39"/>
      <c r="L124" s="39"/>
      <c r="M124" s="3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s="74" customFormat="1" ht="15" customHeight="1">
      <c r="A125" s="35">
        <v>43177</v>
      </c>
      <c r="B125" s="35" t="s">
        <v>204</v>
      </c>
      <c r="C125" s="35" t="s">
        <v>204</v>
      </c>
      <c r="D125" s="36" t="s">
        <v>202</v>
      </c>
      <c r="E125" s="37">
        <v>0.77430555555555547</v>
      </c>
      <c r="F125" s="37">
        <v>0.82291666666666663</v>
      </c>
      <c r="G125" s="38">
        <f t="shared" si="10"/>
        <v>4.861111111111116E-2</v>
      </c>
      <c r="H125" s="40"/>
      <c r="I125" s="39">
        <v>165</v>
      </c>
      <c r="J125" s="39" t="s">
        <v>205</v>
      </c>
      <c r="K125" s="39" t="s">
        <v>221</v>
      </c>
      <c r="L125" s="39" t="s">
        <v>203</v>
      </c>
      <c r="M125" s="3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s="80" customFormat="1" ht="15" customHeight="1">
      <c r="A126" s="35">
        <v>43178</v>
      </c>
      <c r="B126" s="35" t="s">
        <v>199</v>
      </c>
      <c r="C126" s="35" t="s">
        <v>231</v>
      </c>
      <c r="D126" s="36" t="s">
        <v>238</v>
      </c>
      <c r="E126" s="37">
        <v>0.375</v>
      </c>
      <c r="F126" s="37">
        <v>0.40972222222222227</v>
      </c>
      <c r="G126" s="38">
        <f t="shared" ref="G126:G143" si="11">F126-E126</f>
        <v>3.4722222222222265E-2</v>
      </c>
      <c r="H126" s="40"/>
      <c r="I126" s="39">
        <v>155</v>
      </c>
      <c r="J126" s="39" t="s">
        <v>222</v>
      </c>
      <c r="K126" s="39" t="s">
        <v>218</v>
      </c>
      <c r="L126" s="39" t="s">
        <v>203</v>
      </c>
      <c r="M126" s="3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s="80" customFormat="1" ht="15" customHeight="1">
      <c r="A127" s="35">
        <v>43178</v>
      </c>
      <c r="B127" s="35" t="s">
        <v>199</v>
      </c>
      <c r="C127" s="35" t="s">
        <v>231</v>
      </c>
      <c r="D127" s="36" t="s">
        <v>232</v>
      </c>
      <c r="E127" s="37">
        <v>0.40972222222222227</v>
      </c>
      <c r="F127" s="37">
        <v>0.4548611111111111</v>
      </c>
      <c r="G127" s="38">
        <f t="shared" si="11"/>
        <v>4.513888888888884E-2</v>
      </c>
      <c r="H127" s="40"/>
      <c r="I127" s="39"/>
      <c r="J127" s="39"/>
      <c r="K127" s="39"/>
      <c r="L127" s="39"/>
      <c r="M127" s="3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s="80" customFormat="1" ht="15" customHeight="1">
      <c r="A128" s="35">
        <v>43178</v>
      </c>
      <c r="B128" s="35" t="s">
        <v>199</v>
      </c>
      <c r="C128" s="35" t="s">
        <v>231</v>
      </c>
      <c r="D128" s="36" t="s">
        <v>202</v>
      </c>
      <c r="E128" s="37">
        <v>0.4548611111111111</v>
      </c>
      <c r="F128" s="37">
        <v>0.49305555555555558</v>
      </c>
      <c r="G128" s="38">
        <f t="shared" si="11"/>
        <v>3.8194444444444475E-2</v>
      </c>
      <c r="H128" s="40"/>
      <c r="I128" s="39">
        <v>145</v>
      </c>
      <c r="J128" s="39" t="s">
        <v>218</v>
      </c>
      <c r="K128" s="39" t="s">
        <v>222</v>
      </c>
      <c r="L128" s="39" t="s">
        <v>203</v>
      </c>
      <c r="M128" s="3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s="80" customFormat="1" ht="15" customHeight="1">
      <c r="A129" s="35">
        <v>43178</v>
      </c>
      <c r="B129" s="35" t="s">
        <v>204</v>
      </c>
      <c r="C129" s="35" t="s">
        <v>204</v>
      </c>
      <c r="D129" s="36" t="s">
        <v>279</v>
      </c>
      <c r="E129" s="37">
        <v>0.54513888888888895</v>
      </c>
      <c r="F129" s="37">
        <v>0.59027777777777779</v>
      </c>
      <c r="G129" s="38">
        <f t="shared" si="11"/>
        <v>4.513888888888884E-2</v>
      </c>
      <c r="H129" s="40"/>
      <c r="I129" s="39">
        <f>65+130</f>
        <v>195</v>
      </c>
      <c r="J129" s="39" t="s">
        <v>222</v>
      </c>
      <c r="K129" s="39" t="s">
        <v>236</v>
      </c>
      <c r="L129" s="39" t="s">
        <v>203</v>
      </c>
      <c r="M129" s="3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s="80" customFormat="1" ht="15" customHeight="1">
      <c r="A130" s="35">
        <v>43178</v>
      </c>
      <c r="B130" s="35" t="s">
        <v>204</v>
      </c>
      <c r="C130" s="35" t="s">
        <v>204</v>
      </c>
      <c r="D130" s="36" t="s">
        <v>280</v>
      </c>
      <c r="E130" s="37">
        <v>0.59027777777777779</v>
      </c>
      <c r="F130" s="37">
        <v>0.62847222222222221</v>
      </c>
      <c r="G130" s="38">
        <f t="shared" si="11"/>
        <v>3.819444444444442E-2</v>
      </c>
      <c r="H130" s="40"/>
      <c r="I130" s="39"/>
      <c r="J130" s="39"/>
      <c r="K130" s="39"/>
      <c r="L130" s="39"/>
      <c r="M130" s="3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s="80" customFormat="1" ht="15" customHeight="1">
      <c r="A131" s="35">
        <v>43178</v>
      </c>
      <c r="B131" s="35" t="s">
        <v>204</v>
      </c>
      <c r="C131" s="35" t="s">
        <v>204</v>
      </c>
      <c r="D131" s="36" t="s">
        <v>202</v>
      </c>
      <c r="E131" s="37">
        <v>0.62847222222222221</v>
      </c>
      <c r="F131" s="37">
        <v>0.67361111111111116</v>
      </c>
      <c r="G131" s="38">
        <f t="shared" si="11"/>
        <v>4.5138888888888951E-2</v>
      </c>
      <c r="H131" s="40"/>
      <c r="I131" s="39">
        <f>55+140</f>
        <v>195</v>
      </c>
      <c r="J131" s="39" t="s">
        <v>236</v>
      </c>
      <c r="K131" s="39" t="s">
        <v>222</v>
      </c>
      <c r="L131" s="39" t="s">
        <v>203</v>
      </c>
      <c r="M131" s="3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s="83" customFormat="1" ht="15" customHeight="1">
      <c r="A132" s="35">
        <v>43178</v>
      </c>
      <c r="B132" s="35" t="s">
        <v>281</v>
      </c>
      <c r="C132" s="35" t="s">
        <v>281</v>
      </c>
      <c r="D132" s="36" t="s">
        <v>227</v>
      </c>
      <c r="E132" s="37">
        <v>0.67708333333333337</v>
      </c>
      <c r="F132" s="37">
        <v>0.72569444444444453</v>
      </c>
      <c r="G132" s="38">
        <f t="shared" si="11"/>
        <v>4.861111111111116E-2</v>
      </c>
      <c r="H132" s="40"/>
      <c r="I132" s="39">
        <v>215</v>
      </c>
      <c r="J132" s="39" t="s">
        <v>200</v>
      </c>
      <c r="K132" s="39" t="s">
        <v>283</v>
      </c>
      <c r="L132" s="39" t="s">
        <v>203</v>
      </c>
      <c r="M132" s="3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s="83" customFormat="1" ht="15" customHeight="1">
      <c r="A133" s="35">
        <v>43178</v>
      </c>
      <c r="B133" s="35" t="s">
        <v>281</v>
      </c>
      <c r="C133" s="35" t="s">
        <v>281</v>
      </c>
      <c r="D133" s="36" t="s">
        <v>282</v>
      </c>
      <c r="E133" s="37">
        <v>0.72569444444444453</v>
      </c>
      <c r="F133" s="37">
        <v>0.77083333333333337</v>
      </c>
      <c r="G133" s="38">
        <f t="shared" si="11"/>
        <v>4.513888888888884E-2</v>
      </c>
      <c r="H133" s="40"/>
      <c r="I133" s="39"/>
      <c r="J133" s="39"/>
      <c r="K133" s="39"/>
      <c r="L133" s="39"/>
      <c r="M133" s="3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s="83" customFormat="1" ht="15" customHeight="1">
      <c r="A134" s="35">
        <v>43178</v>
      </c>
      <c r="B134" s="35" t="s">
        <v>281</v>
      </c>
      <c r="C134" s="35" t="s">
        <v>281</v>
      </c>
      <c r="D134" s="36" t="s">
        <v>202</v>
      </c>
      <c r="E134" s="37">
        <v>0.77083333333333337</v>
      </c>
      <c r="F134" s="37">
        <v>0.84375</v>
      </c>
      <c r="G134" s="38">
        <f t="shared" si="11"/>
        <v>7.291666666666663E-2</v>
      </c>
      <c r="H134" s="40"/>
      <c r="I134" s="39">
        <v>220</v>
      </c>
      <c r="J134" s="39" t="s">
        <v>283</v>
      </c>
      <c r="K134" s="39" t="s">
        <v>200</v>
      </c>
      <c r="L134" s="39" t="s">
        <v>203</v>
      </c>
      <c r="M134" s="3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s="83" customFormat="1" ht="15" customHeight="1">
      <c r="A135" s="35">
        <v>43179</v>
      </c>
      <c r="B135" s="35" t="s">
        <v>297</v>
      </c>
      <c r="C135" s="35" t="s">
        <v>285</v>
      </c>
      <c r="D135" s="36" t="s">
        <v>286</v>
      </c>
      <c r="E135" s="37">
        <v>0.37847222222222227</v>
      </c>
      <c r="F135" s="37">
        <v>0.42013888888888901</v>
      </c>
      <c r="G135" s="38">
        <f t="shared" si="11"/>
        <v>4.1666666666666741E-2</v>
      </c>
      <c r="H135" s="40"/>
      <c r="I135" s="39">
        <v>170</v>
      </c>
      <c r="J135" s="39" t="s">
        <v>200</v>
      </c>
      <c r="K135" s="39" t="s">
        <v>239</v>
      </c>
      <c r="L135" s="39" t="s">
        <v>203</v>
      </c>
      <c r="M135" s="3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s="83" customFormat="1" ht="15" customHeight="1">
      <c r="A136" s="35">
        <v>43179</v>
      </c>
      <c r="B136" s="35" t="s">
        <v>297</v>
      </c>
      <c r="C136" s="35" t="s">
        <v>285</v>
      </c>
      <c r="D136" s="36" t="s">
        <v>220</v>
      </c>
      <c r="E136" s="37">
        <v>0.42013888888888901</v>
      </c>
      <c r="F136" s="37">
        <v>0.45833333333333331</v>
      </c>
      <c r="G136" s="38">
        <f t="shared" si="11"/>
        <v>3.8194444444444309E-2</v>
      </c>
      <c r="H136" s="40"/>
      <c r="I136" s="39"/>
      <c r="J136" s="39"/>
      <c r="K136" s="39"/>
      <c r="L136" s="39"/>
      <c r="M136" s="3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s="83" customFormat="1" ht="15" customHeight="1">
      <c r="A137" s="35">
        <v>43179</v>
      </c>
      <c r="B137" s="35" t="s">
        <v>297</v>
      </c>
      <c r="C137" s="35" t="s">
        <v>285</v>
      </c>
      <c r="D137" s="36" t="s">
        <v>202</v>
      </c>
      <c r="E137" s="37">
        <v>0.45833333333333331</v>
      </c>
      <c r="F137" s="37">
        <v>0.5</v>
      </c>
      <c r="G137" s="38">
        <f t="shared" si="11"/>
        <v>4.1666666666666685E-2</v>
      </c>
      <c r="H137" s="40"/>
      <c r="I137" s="39">
        <v>165</v>
      </c>
      <c r="J137" s="39" t="s">
        <v>239</v>
      </c>
      <c r="K137" s="39" t="s">
        <v>200</v>
      </c>
      <c r="L137" s="39" t="s">
        <v>203</v>
      </c>
      <c r="M137" s="3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s="83" customFormat="1" ht="15" customHeight="1">
      <c r="A138" s="35">
        <v>43179</v>
      </c>
      <c r="B138" s="35" t="s">
        <v>248</v>
      </c>
      <c r="C138" s="35" t="s">
        <v>248</v>
      </c>
      <c r="D138" s="36" t="s">
        <v>287</v>
      </c>
      <c r="E138" s="37">
        <v>0.53819444444444442</v>
      </c>
      <c r="F138" s="37">
        <v>0.60069444444444442</v>
      </c>
      <c r="G138" s="38">
        <f t="shared" si="11"/>
        <v>6.25E-2</v>
      </c>
      <c r="H138" s="40"/>
      <c r="I138" s="39">
        <v>270</v>
      </c>
      <c r="J138" s="39" t="s">
        <v>200</v>
      </c>
      <c r="K138" s="39" t="s">
        <v>298</v>
      </c>
      <c r="L138" s="39" t="s">
        <v>203</v>
      </c>
      <c r="M138" s="3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s="83" customFormat="1" ht="15" customHeight="1">
      <c r="A139" s="35">
        <v>43179</v>
      </c>
      <c r="B139" s="35" t="s">
        <v>248</v>
      </c>
      <c r="C139" s="35" t="s">
        <v>248</v>
      </c>
      <c r="D139" s="36" t="s">
        <v>303</v>
      </c>
      <c r="E139" s="37">
        <v>0.60069444444444442</v>
      </c>
      <c r="F139" s="37">
        <v>0.67708333333333337</v>
      </c>
      <c r="G139" s="38">
        <f t="shared" si="11"/>
        <v>7.6388888888888951E-2</v>
      </c>
      <c r="H139" s="40"/>
      <c r="I139" s="39"/>
      <c r="J139" s="39"/>
      <c r="K139" s="39"/>
      <c r="L139" s="39"/>
      <c r="M139" s="3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s="83" customFormat="1" ht="15" customHeight="1">
      <c r="A140" s="35">
        <v>43179</v>
      </c>
      <c r="B140" s="35" t="s">
        <v>248</v>
      </c>
      <c r="C140" s="35" t="s">
        <v>248</v>
      </c>
      <c r="D140" s="36" t="s">
        <v>202</v>
      </c>
      <c r="E140" s="37">
        <v>0.67708333333333337</v>
      </c>
      <c r="F140" s="37">
        <v>0.73263888888888884</v>
      </c>
      <c r="G140" s="38">
        <f t="shared" si="11"/>
        <v>5.5555555555555469E-2</v>
      </c>
      <c r="H140" s="40"/>
      <c r="I140" s="39">
        <v>265</v>
      </c>
      <c r="J140" s="39" t="s">
        <v>298</v>
      </c>
      <c r="K140" s="39" t="s">
        <v>200</v>
      </c>
      <c r="L140" s="39" t="s">
        <v>203</v>
      </c>
      <c r="M140" s="3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s="87" customFormat="1" ht="15" customHeight="1">
      <c r="A141" s="35">
        <v>43180</v>
      </c>
      <c r="B141" s="35" t="s">
        <v>199</v>
      </c>
      <c r="C141" s="35" t="s">
        <v>231</v>
      </c>
      <c r="D141" s="36" t="s">
        <v>238</v>
      </c>
      <c r="E141" s="37">
        <v>0.3923611111111111</v>
      </c>
      <c r="F141" s="37">
        <v>0.43402777777777801</v>
      </c>
      <c r="G141" s="38">
        <f t="shared" si="11"/>
        <v>4.1666666666666907E-2</v>
      </c>
      <c r="H141" s="40"/>
      <c r="I141" s="39">
        <f>55+125</f>
        <v>180</v>
      </c>
      <c r="J141" s="39" t="s">
        <v>200</v>
      </c>
      <c r="K141" s="39" t="s">
        <v>322</v>
      </c>
      <c r="L141" s="39" t="s">
        <v>203</v>
      </c>
      <c r="M141" s="3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s="87" customFormat="1" ht="15" customHeight="1">
      <c r="A142" s="35">
        <v>43180</v>
      </c>
      <c r="B142" s="35" t="s">
        <v>199</v>
      </c>
      <c r="C142" s="35" t="s">
        <v>231</v>
      </c>
      <c r="D142" s="36" t="s">
        <v>232</v>
      </c>
      <c r="E142" s="37">
        <v>0.43402777777777801</v>
      </c>
      <c r="F142" s="37">
        <v>0.4826388888888889</v>
      </c>
      <c r="G142" s="38">
        <f t="shared" si="11"/>
        <v>4.8611111111110883E-2</v>
      </c>
      <c r="H142" s="40"/>
      <c r="I142" s="39"/>
      <c r="J142" s="39"/>
      <c r="K142" s="39"/>
      <c r="L142" s="39"/>
      <c r="M142" s="3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s="87" customFormat="1" ht="15" customHeight="1">
      <c r="A143" s="35">
        <v>43180</v>
      </c>
      <c r="B143" s="35" t="s">
        <v>199</v>
      </c>
      <c r="C143" s="35" t="s">
        <v>231</v>
      </c>
      <c r="D143" s="36" t="s">
        <v>202</v>
      </c>
      <c r="E143" s="37">
        <v>0.4826388888888889</v>
      </c>
      <c r="F143" s="37">
        <v>0.52430555555555602</v>
      </c>
      <c r="G143" s="38">
        <f t="shared" si="11"/>
        <v>4.1666666666667129E-2</v>
      </c>
      <c r="H143" s="40"/>
      <c r="I143" s="39">
        <v>175</v>
      </c>
      <c r="J143" s="39" t="s">
        <v>322</v>
      </c>
      <c r="K143" s="39" t="s">
        <v>221</v>
      </c>
      <c r="L143" s="39" t="s">
        <v>203</v>
      </c>
      <c r="M143" s="3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s="91" customFormat="1" ht="15" customHeight="1">
      <c r="A144" s="35">
        <v>43180</v>
      </c>
      <c r="B144" s="35" t="s">
        <v>204</v>
      </c>
      <c r="C144" s="35" t="s">
        <v>204</v>
      </c>
      <c r="D144" s="36" t="s">
        <v>295</v>
      </c>
      <c r="E144" s="37">
        <v>0.60069444444444442</v>
      </c>
      <c r="F144" s="37">
        <v>0.64583333333333337</v>
      </c>
      <c r="G144" s="38">
        <f t="shared" ref="G144:G178" si="12">F144-E144</f>
        <v>4.5138888888888951E-2</v>
      </c>
      <c r="H144" s="40"/>
      <c r="I144" s="39">
        <v>175</v>
      </c>
      <c r="J144" s="39" t="s">
        <v>200</v>
      </c>
      <c r="K144" s="39" t="s">
        <v>269</v>
      </c>
      <c r="L144" s="39" t="s">
        <v>203</v>
      </c>
      <c r="M144" s="92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s="91" customFormat="1" ht="15" customHeight="1">
      <c r="A145" s="35">
        <v>43180</v>
      </c>
      <c r="B145" s="35" t="s">
        <v>204</v>
      </c>
      <c r="C145" s="35" t="s">
        <v>204</v>
      </c>
      <c r="D145" s="36" t="s">
        <v>284</v>
      </c>
      <c r="E145" s="37">
        <v>0.64583333333333337</v>
      </c>
      <c r="F145" s="37">
        <v>0.69097222222222221</v>
      </c>
      <c r="G145" s="38">
        <f t="shared" si="12"/>
        <v>4.513888888888884E-2</v>
      </c>
      <c r="H145" s="40"/>
      <c r="I145" s="39"/>
      <c r="J145" s="39"/>
      <c r="K145" s="39"/>
      <c r="L145" s="39"/>
      <c r="M145" s="92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s="91" customFormat="1" ht="15" customHeight="1">
      <c r="A146" s="35">
        <v>43180</v>
      </c>
      <c r="B146" s="35" t="s">
        <v>204</v>
      </c>
      <c r="C146" s="35" t="s">
        <v>204</v>
      </c>
      <c r="D146" s="36" t="s">
        <v>202</v>
      </c>
      <c r="E146" s="37">
        <v>0.69097222222222221</v>
      </c>
      <c r="F146" s="37">
        <v>0.73611111111111116</v>
      </c>
      <c r="G146" s="38">
        <f t="shared" si="12"/>
        <v>4.5138888888888951E-2</v>
      </c>
      <c r="H146" s="40"/>
      <c r="I146" s="39">
        <v>180</v>
      </c>
      <c r="J146" s="39" t="s">
        <v>269</v>
      </c>
      <c r="K146" s="39" t="s">
        <v>200</v>
      </c>
      <c r="L146" s="39" t="s">
        <v>203</v>
      </c>
      <c r="M146" s="92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s="93" customFormat="1" ht="15" customHeight="1">
      <c r="A147" s="35">
        <v>43181</v>
      </c>
      <c r="B147" s="35" t="s">
        <v>281</v>
      </c>
      <c r="C147" s="35" t="s">
        <v>281</v>
      </c>
      <c r="D147" s="36" t="s">
        <v>227</v>
      </c>
      <c r="E147" s="37">
        <v>0.38541666666666669</v>
      </c>
      <c r="F147" s="37">
        <v>0.43402777777777773</v>
      </c>
      <c r="G147" s="38">
        <f>F147-E147</f>
        <v>4.8611111111111049E-2</v>
      </c>
      <c r="H147" s="40"/>
      <c r="I147" s="39">
        <v>205</v>
      </c>
      <c r="J147" s="39" t="s">
        <v>200</v>
      </c>
      <c r="K147" s="39" t="s">
        <v>283</v>
      </c>
      <c r="L147" s="39" t="s">
        <v>203</v>
      </c>
      <c r="M147" s="92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s="93" customFormat="1" ht="15" customHeight="1">
      <c r="A148" s="35">
        <v>43181</v>
      </c>
      <c r="B148" s="35" t="s">
        <v>281</v>
      </c>
      <c r="C148" s="35" t="s">
        <v>281</v>
      </c>
      <c r="D148" s="36" t="s">
        <v>282</v>
      </c>
      <c r="E148" s="37">
        <v>0.43402777777777773</v>
      </c>
      <c r="F148" s="37">
        <v>0.4826388888888889</v>
      </c>
      <c r="G148" s="38">
        <f t="shared" si="12"/>
        <v>4.861111111111116E-2</v>
      </c>
      <c r="H148" s="40"/>
      <c r="I148" s="39"/>
      <c r="J148" s="39"/>
      <c r="K148" s="39"/>
      <c r="L148" s="39"/>
      <c r="M148" s="92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s="93" customFormat="1" ht="15" customHeight="1">
      <c r="A149" s="35">
        <v>43181</v>
      </c>
      <c r="B149" s="35" t="s">
        <v>281</v>
      </c>
      <c r="C149" s="35" t="s">
        <v>281</v>
      </c>
      <c r="D149" s="36" t="s">
        <v>202</v>
      </c>
      <c r="E149" s="37">
        <v>0.4826388888888889</v>
      </c>
      <c r="F149" s="37">
        <v>0.52777777777777779</v>
      </c>
      <c r="G149" s="38">
        <f t="shared" si="12"/>
        <v>4.5138888888888895E-2</v>
      </c>
      <c r="H149" s="40"/>
      <c r="I149" s="39">
        <v>215</v>
      </c>
      <c r="J149" s="39" t="s">
        <v>269</v>
      </c>
      <c r="K149" s="39" t="s">
        <v>200</v>
      </c>
      <c r="L149" s="39" t="s">
        <v>203</v>
      </c>
      <c r="M149" s="92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s="93" customFormat="1" ht="15" customHeight="1">
      <c r="A150" s="35">
        <v>43181</v>
      </c>
      <c r="B150" s="35" t="s">
        <v>319</v>
      </c>
      <c r="C150" s="35" t="s">
        <v>319</v>
      </c>
      <c r="D150" s="36" t="s">
        <v>276</v>
      </c>
      <c r="E150" s="37">
        <v>0.65277777777777779</v>
      </c>
      <c r="F150" s="37">
        <v>0.69791666666666663</v>
      </c>
      <c r="G150" s="38">
        <f t="shared" si="12"/>
        <v>4.513888888888884E-2</v>
      </c>
      <c r="H150" s="40"/>
      <c r="I150" s="39">
        <v>145</v>
      </c>
      <c r="J150" s="39" t="s">
        <v>200</v>
      </c>
      <c r="K150" s="39" t="s">
        <v>269</v>
      </c>
      <c r="L150" s="39" t="s">
        <v>203</v>
      </c>
      <c r="M150" s="92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s="93" customFormat="1" ht="15" customHeight="1">
      <c r="A151" s="35">
        <v>43181</v>
      </c>
      <c r="B151" s="35" t="s">
        <v>319</v>
      </c>
      <c r="C151" s="35" t="s">
        <v>319</v>
      </c>
      <c r="D151" s="36" t="s">
        <v>323</v>
      </c>
      <c r="E151" s="37">
        <v>0.69791666666666663</v>
      </c>
      <c r="F151" s="37">
        <v>0.74305555555555547</v>
      </c>
      <c r="G151" s="38">
        <f t="shared" si="12"/>
        <v>4.513888888888884E-2</v>
      </c>
      <c r="H151" s="40"/>
      <c r="I151" s="39"/>
      <c r="J151" s="39"/>
      <c r="K151" s="39"/>
      <c r="L151" s="39"/>
      <c r="M151" s="92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s="93" customFormat="1" ht="15" customHeight="1">
      <c r="A152" s="35">
        <v>43181</v>
      </c>
      <c r="B152" s="35" t="s">
        <v>319</v>
      </c>
      <c r="C152" s="35" t="s">
        <v>319</v>
      </c>
      <c r="D152" s="36" t="s">
        <v>202</v>
      </c>
      <c r="E152" s="37">
        <v>0.74305555555555547</v>
      </c>
      <c r="F152" s="37">
        <v>0.78472222222222199</v>
      </c>
      <c r="G152" s="38">
        <f t="shared" si="12"/>
        <v>4.1666666666666519E-2</v>
      </c>
      <c r="H152" s="40"/>
      <c r="I152" s="39">
        <v>155</v>
      </c>
      <c r="J152" s="39" t="s">
        <v>269</v>
      </c>
      <c r="K152" s="39" t="s">
        <v>200</v>
      </c>
      <c r="L152" s="39" t="s">
        <v>203</v>
      </c>
      <c r="M152" s="92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s="94" customFormat="1" ht="15" customHeight="1">
      <c r="A153" s="35">
        <v>43182</v>
      </c>
      <c r="B153" s="35"/>
      <c r="C153" s="35" t="s">
        <v>217</v>
      </c>
      <c r="D153" s="36"/>
      <c r="E153" s="37"/>
      <c r="F153" s="37"/>
      <c r="G153" s="38">
        <f t="shared" si="12"/>
        <v>0</v>
      </c>
      <c r="H153" s="40"/>
      <c r="I153" s="39"/>
      <c r="J153" s="39"/>
      <c r="K153" s="39"/>
      <c r="L153" s="39"/>
      <c r="M153" s="92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s="94" customFormat="1" ht="15" customHeight="1">
      <c r="A154" s="35">
        <v>43183</v>
      </c>
      <c r="B154" s="35"/>
      <c r="C154" s="35" t="s">
        <v>255</v>
      </c>
      <c r="D154" s="35" t="s">
        <v>264</v>
      </c>
      <c r="E154" s="37">
        <v>0.44097222222222227</v>
      </c>
      <c r="F154" s="37">
        <v>0.73263888888888884</v>
      </c>
      <c r="G154" s="38">
        <f>F154-E154</f>
        <v>0.29166666666666657</v>
      </c>
      <c r="H154" s="40"/>
      <c r="I154" s="39"/>
      <c r="J154" s="39"/>
      <c r="K154" s="39"/>
      <c r="L154" s="39"/>
      <c r="M154" s="92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s="94" customFormat="1" ht="15" customHeight="1">
      <c r="A155" s="35">
        <v>43184</v>
      </c>
      <c r="B155" s="35" t="s">
        <v>204</v>
      </c>
      <c r="C155" s="35" t="s">
        <v>204</v>
      </c>
      <c r="D155" s="36" t="s">
        <v>271</v>
      </c>
      <c r="E155" s="37">
        <v>0.37152777777777773</v>
      </c>
      <c r="F155" s="37">
        <v>0.41319444444444398</v>
      </c>
      <c r="G155" s="38">
        <f>F155-E155</f>
        <v>4.1666666666666241E-2</v>
      </c>
      <c r="H155" s="40"/>
      <c r="I155" s="39">
        <v>155</v>
      </c>
      <c r="J155" s="39" t="s">
        <v>222</v>
      </c>
      <c r="K155" s="39" t="s">
        <v>205</v>
      </c>
      <c r="L155" s="39" t="s">
        <v>203</v>
      </c>
      <c r="M155" s="92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s="94" customFormat="1" ht="15" customHeight="1">
      <c r="A156" s="35">
        <v>43184</v>
      </c>
      <c r="B156" s="35" t="s">
        <v>204</v>
      </c>
      <c r="C156" s="35" t="s">
        <v>204</v>
      </c>
      <c r="D156" s="36" t="s">
        <v>272</v>
      </c>
      <c r="E156" s="37">
        <v>0.41319444444444398</v>
      </c>
      <c r="F156" s="37">
        <v>0.4513888888888889</v>
      </c>
      <c r="G156" s="38">
        <f t="shared" si="12"/>
        <v>3.8194444444444919E-2</v>
      </c>
      <c r="H156" s="40"/>
      <c r="I156" s="39"/>
      <c r="J156" s="39"/>
      <c r="K156" s="39"/>
      <c r="L156" s="39"/>
      <c r="M156" s="92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s="94" customFormat="1" ht="15" customHeight="1">
      <c r="A157" s="35">
        <v>43184</v>
      </c>
      <c r="B157" s="35" t="s">
        <v>204</v>
      </c>
      <c r="C157" s="35" t="s">
        <v>204</v>
      </c>
      <c r="D157" s="36" t="s">
        <v>202</v>
      </c>
      <c r="E157" s="37">
        <v>0.4513888888888889</v>
      </c>
      <c r="F157" s="37">
        <v>0.48958333333333331</v>
      </c>
      <c r="G157" s="38">
        <f t="shared" si="12"/>
        <v>3.819444444444442E-2</v>
      </c>
      <c r="H157" s="40"/>
      <c r="I157" s="39">
        <v>160</v>
      </c>
      <c r="J157" s="39" t="s">
        <v>205</v>
      </c>
      <c r="K157" s="39" t="s">
        <v>221</v>
      </c>
      <c r="L157" s="39" t="s">
        <v>203</v>
      </c>
      <c r="M157" s="92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s="94" customFormat="1" ht="15" customHeight="1">
      <c r="A158" s="35">
        <v>43184</v>
      </c>
      <c r="B158" s="35" t="s">
        <v>292</v>
      </c>
      <c r="C158" s="35" t="s">
        <v>300</v>
      </c>
      <c r="D158" s="36" t="s">
        <v>227</v>
      </c>
      <c r="E158" s="37">
        <v>0.49652777777777773</v>
      </c>
      <c r="F158" s="37">
        <v>0.55208333333333337</v>
      </c>
      <c r="G158" s="38">
        <f t="shared" si="12"/>
        <v>5.5555555555555636E-2</v>
      </c>
      <c r="H158" s="40"/>
      <c r="I158" s="39">
        <v>185</v>
      </c>
      <c r="J158" s="39" t="s">
        <v>200</v>
      </c>
      <c r="K158" s="39" t="s">
        <v>273</v>
      </c>
      <c r="L158" s="39" t="s">
        <v>203</v>
      </c>
      <c r="M158" s="92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s="94" customFormat="1" ht="15" customHeight="1">
      <c r="A159" s="35">
        <v>43184</v>
      </c>
      <c r="B159" s="35" t="s">
        <v>292</v>
      </c>
      <c r="C159" s="35" t="s">
        <v>300</v>
      </c>
      <c r="D159" s="36" t="s">
        <v>225</v>
      </c>
      <c r="E159" s="37">
        <v>0.55208333333333337</v>
      </c>
      <c r="F159" s="37">
        <v>0.59027777777777779</v>
      </c>
      <c r="G159" s="38">
        <f t="shared" si="12"/>
        <v>3.819444444444442E-2</v>
      </c>
      <c r="H159" s="40"/>
      <c r="I159" s="39"/>
      <c r="J159" s="39"/>
      <c r="K159" s="39"/>
      <c r="L159" s="39"/>
      <c r="M159" s="92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s="94" customFormat="1" ht="15" customHeight="1">
      <c r="A160" s="35">
        <v>43184</v>
      </c>
      <c r="B160" s="35" t="s">
        <v>292</v>
      </c>
      <c r="C160" s="35" t="s">
        <v>300</v>
      </c>
      <c r="D160" s="36" t="s">
        <v>202</v>
      </c>
      <c r="E160" s="37">
        <v>0.59027777777777779</v>
      </c>
      <c r="F160" s="37">
        <v>0.64236111111111105</v>
      </c>
      <c r="G160" s="38">
        <f t="shared" si="12"/>
        <v>5.2083333333333259E-2</v>
      </c>
      <c r="H160" s="40"/>
      <c r="I160" s="39">
        <v>180</v>
      </c>
      <c r="J160" s="39" t="s">
        <v>273</v>
      </c>
      <c r="K160" s="39" t="s">
        <v>221</v>
      </c>
      <c r="L160" s="39" t="s">
        <v>203</v>
      </c>
      <c r="M160" s="92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s="94" customFormat="1" ht="15" customHeight="1">
      <c r="A161" s="35">
        <v>43184</v>
      </c>
      <c r="B161" s="35" t="s">
        <v>204</v>
      </c>
      <c r="C161" s="35" t="s">
        <v>204</v>
      </c>
      <c r="D161" s="36" t="s">
        <v>274</v>
      </c>
      <c r="E161" s="37">
        <v>0.64930555555555558</v>
      </c>
      <c r="F161" s="37">
        <v>0.6875</v>
      </c>
      <c r="G161" s="38">
        <f t="shared" si="12"/>
        <v>3.819444444444442E-2</v>
      </c>
      <c r="H161" s="40"/>
      <c r="I161" s="39">
        <v>155</v>
      </c>
      <c r="J161" s="39" t="s">
        <v>222</v>
      </c>
      <c r="K161" s="39" t="s">
        <v>205</v>
      </c>
      <c r="L161" s="39" t="s">
        <v>203</v>
      </c>
      <c r="M161" s="92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s="94" customFormat="1" ht="15" customHeight="1">
      <c r="A162" s="35">
        <v>43184</v>
      </c>
      <c r="B162" s="35" t="s">
        <v>204</v>
      </c>
      <c r="C162" s="35" t="s">
        <v>204</v>
      </c>
      <c r="D162" s="36" t="s">
        <v>275</v>
      </c>
      <c r="E162" s="37">
        <v>0.68402777777777779</v>
      </c>
      <c r="F162" s="37">
        <v>0.72916666666666663</v>
      </c>
      <c r="G162" s="38">
        <f t="shared" si="12"/>
        <v>4.513888888888884E-2</v>
      </c>
      <c r="H162" s="40"/>
      <c r="I162" s="39"/>
      <c r="J162" s="39"/>
      <c r="K162" s="39"/>
      <c r="L162" s="39"/>
      <c r="M162" s="92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s="94" customFormat="1" ht="15" customHeight="1">
      <c r="A163" s="35">
        <v>43184</v>
      </c>
      <c r="B163" s="35" t="s">
        <v>204</v>
      </c>
      <c r="C163" s="35" t="s">
        <v>204</v>
      </c>
      <c r="D163" s="36" t="s">
        <v>202</v>
      </c>
      <c r="E163" s="37">
        <v>0.72916666666666663</v>
      </c>
      <c r="F163" s="37">
        <v>0.77083333333333337</v>
      </c>
      <c r="G163" s="38">
        <f t="shared" si="12"/>
        <v>4.1666666666666741E-2</v>
      </c>
      <c r="H163" s="40"/>
      <c r="I163" s="39">
        <v>155</v>
      </c>
      <c r="J163" s="39" t="s">
        <v>205</v>
      </c>
      <c r="K163" s="39" t="s">
        <v>221</v>
      </c>
      <c r="L163" s="39" t="s">
        <v>203</v>
      </c>
      <c r="M163" s="92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s="94" customFormat="1" ht="15" customHeight="1">
      <c r="A164" s="35">
        <v>43185</v>
      </c>
      <c r="B164" s="35"/>
      <c r="C164" s="35" t="s">
        <v>324</v>
      </c>
      <c r="D164" s="36"/>
      <c r="E164" s="37"/>
      <c r="F164" s="37"/>
      <c r="G164" s="38">
        <f t="shared" si="12"/>
        <v>0</v>
      </c>
      <c r="H164" s="40"/>
      <c r="I164" s="39"/>
      <c r="J164" s="39"/>
      <c r="K164" s="39"/>
      <c r="L164" s="39"/>
      <c r="M164" s="92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s="94" customFormat="1" ht="15" customHeight="1">
      <c r="A165" s="35">
        <v>43186</v>
      </c>
      <c r="B165" s="35" t="s">
        <v>262</v>
      </c>
      <c r="C165" s="35" t="s">
        <v>262</v>
      </c>
      <c r="D165" s="36" t="s">
        <v>219</v>
      </c>
      <c r="E165" s="37">
        <v>0.38194444444444442</v>
      </c>
      <c r="F165" s="37">
        <v>0.44097222222222227</v>
      </c>
      <c r="G165" s="38">
        <f>F165-E165</f>
        <v>5.9027777777777846E-2</v>
      </c>
      <c r="H165" s="40"/>
      <c r="I165" s="39">
        <f>160+25</f>
        <v>185</v>
      </c>
      <c r="J165" s="39" t="s">
        <v>222</v>
      </c>
      <c r="K165" s="39" t="s">
        <v>244</v>
      </c>
      <c r="L165" s="39" t="s">
        <v>325</v>
      </c>
      <c r="M165" s="92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s="94" customFormat="1" ht="15" customHeight="1">
      <c r="A166" s="35">
        <v>43186</v>
      </c>
      <c r="B166" s="35" t="s">
        <v>262</v>
      </c>
      <c r="C166" s="35" t="s">
        <v>262</v>
      </c>
      <c r="D166" s="36" t="s">
        <v>220</v>
      </c>
      <c r="E166" s="37">
        <v>0.44097222222222227</v>
      </c>
      <c r="F166" s="37">
        <v>0.48263888888888901</v>
      </c>
      <c r="G166" s="38">
        <f t="shared" si="12"/>
        <v>4.1666666666666741E-2</v>
      </c>
      <c r="H166" s="40"/>
      <c r="I166" s="39"/>
      <c r="J166" s="39"/>
      <c r="K166" s="39"/>
      <c r="L166" s="39"/>
      <c r="M166" s="92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s="94" customFormat="1" ht="15" customHeight="1">
      <c r="A167" s="35">
        <v>43186</v>
      </c>
      <c r="B167" s="35" t="s">
        <v>262</v>
      </c>
      <c r="C167" s="35" t="s">
        <v>262</v>
      </c>
      <c r="D167" s="36" t="s">
        <v>202</v>
      </c>
      <c r="E167" s="37">
        <v>0.48263888888888901</v>
      </c>
      <c r="F167" s="37">
        <v>0.53125</v>
      </c>
      <c r="G167" s="38">
        <f t="shared" si="12"/>
        <v>4.8611111111110994E-2</v>
      </c>
      <c r="H167" s="40"/>
      <c r="I167" s="39">
        <v>190</v>
      </c>
      <c r="J167" s="39" t="s">
        <v>244</v>
      </c>
      <c r="K167" s="39" t="s">
        <v>221</v>
      </c>
      <c r="L167" s="39" t="s">
        <v>325</v>
      </c>
      <c r="M167" s="92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s="94" customFormat="1" ht="15" customHeight="1">
      <c r="A168" s="35">
        <v>43186</v>
      </c>
      <c r="B168" s="35"/>
      <c r="C168" s="35" t="s">
        <v>290</v>
      </c>
      <c r="D168" s="36" t="s">
        <v>219</v>
      </c>
      <c r="E168" s="37">
        <v>0.53472222222222221</v>
      </c>
      <c r="F168" s="37">
        <v>0.57986111111111105</v>
      </c>
      <c r="G168" s="38">
        <f t="shared" si="12"/>
        <v>4.513888888888884E-2</v>
      </c>
      <c r="H168" s="40"/>
      <c r="I168" s="39">
        <v>65</v>
      </c>
      <c r="J168" s="39" t="s">
        <v>222</v>
      </c>
      <c r="K168" s="39" t="s">
        <v>237</v>
      </c>
      <c r="L168" s="39" t="s">
        <v>213</v>
      </c>
      <c r="M168" s="92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s="94" customFormat="1" ht="15" customHeight="1">
      <c r="A169" s="35">
        <v>43186</v>
      </c>
      <c r="B169" s="35"/>
      <c r="C169" s="35" t="s">
        <v>290</v>
      </c>
      <c r="D169" s="36" t="s">
        <v>220</v>
      </c>
      <c r="E169" s="37">
        <v>0.57986111111111105</v>
      </c>
      <c r="F169" s="37">
        <v>0.625</v>
      </c>
      <c r="G169" s="38">
        <f t="shared" si="12"/>
        <v>4.5138888888888951E-2</v>
      </c>
      <c r="H169" s="40"/>
      <c r="I169" s="39"/>
      <c r="J169" s="39"/>
      <c r="K169" s="39"/>
      <c r="L169" s="39"/>
      <c r="M169" s="92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s="94" customFormat="1" ht="15" customHeight="1">
      <c r="A170" s="35">
        <v>43186</v>
      </c>
      <c r="B170" s="35"/>
      <c r="C170" s="35" t="s">
        <v>290</v>
      </c>
      <c r="D170" s="36" t="s">
        <v>202</v>
      </c>
      <c r="E170" s="37">
        <v>0.625</v>
      </c>
      <c r="F170" s="37">
        <v>0.67013888888888884</v>
      </c>
      <c r="G170" s="38">
        <f t="shared" si="12"/>
        <v>4.513888888888884E-2</v>
      </c>
      <c r="H170" s="40"/>
      <c r="I170" s="39">
        <v>70</v>
      </c>
      <c r="J170" s="39" t="s">
        <v>237</v>
      </c>
      <c r="K170" s="39" t="s">
        <v>221</v>
      </c>
      <c r="L170" s="39" t="s">
        <v>213</v>
      </c>
      <c r="M170" s="92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s="94" customFormat="1" ht="15" customHeight="1">
      <c r="A171" s="35">
        <v>43186</v>
      </c>
      <c r="B171" s="35" t="s">
        <v>199</v>
      </c>
      <c r="C171" s="35" t="s">
        <v>231</v>
      </c>
      <c r="D171" s="36" t="s">
        <v>263</v>
      </c>
      <c r="E171" s="37">
        <v>0.67013888888888884</v>
      </c>
      <c r="F171" s="37">
        <v>0.70833333333333337</v>
      </c>
      <c r="G171" s="38">
        <f t="shared" si="12"/>
        <v>3.8194444444444531E-2</v>
      </c>
      <c r="H171" s="40"/>
      <c r="I171" s="39">
        <v>155</v>
      </c>
      <c r="J171" s="39" t="s">
        <v>222</v>
      </c>
      <c r="K171" s="39" t="s">
        <v>218</v>
      </c>
      <c r="L171" s="39" t="s">
        <v>203</v>
      </c>
      <c r="M171" s="92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s="94" customFormat="1" ht="15" customHeight="1">
      <c r="A172" s="35">
        <v>43186</v>
      </c>
      <c r="B172" s="35" t="s">
        <v>199</v>
      </c>
      <c r="C172" s="35" t="s">
        <v>231</v>
      </c>
      <c r="D172" s="36" t="s">
        <v>229</v>
      </c>
      <c r="E172" s="37">
        <v>0.70833333333333337</v>
      </c>
      <c r="F172" s="37">
        <v>0.73958333333333337</v>
      </c>
      <c r="G172" s="38">
        <f t="shared" si="12"/>
        <v>3.125E-2</v>
      </c>
      <c r="H172" s="40"/>
      <c r="I172" s="39"/>
      <c r="J172" s="39"/>
      <c r="K172" s="39"/>
      <c r="L172" s="39"/>
      <c r="M172" s="92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s="94" customFormat="1" ht="15" customHeight="1">
      <c r="A173" s="35">
        <v>43186</v>
      </c>
      <c r="B173" s="35" t="s">
        <v>199</v>
      </c>
      <c r="C173" s="35" t="s">
        <v>231</v>
      </c>
      <c r="D173" s="36" t="s">
        <v>202</v>
      </c>
      <c r="E173" s="37">
        <v>0.73958333333333337</v>
      </c>
      <c r="F173" s="37">
        <v>0.77777777777777779</v>
      </c>
      <c r="G173" s="38">
        <f t="shared" si="12"/>
        <v>3.819444444444442E-2</v>
      </c>
      <c r="H173" s="40"/>
      <c r="I173" s="39">
        <v>160</v>
      </c>
      <c r="J173" s="39" t="s">
        <v>218</v>
      </c>
      <c r="K173" s="39" t="s">
        <v>222</v>
      </c>
      <c r="L173" s="39" t="s">
        <v>203</v>
      </c>
      <c r="M173" s="92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s="94" customFormat="1" ht="15" customHeight="1">
      <c r="A174" s="35">
        <v>43187</v>
      </c>
      <c r="B174" s="35" t="s">
        <v>204</v>
      </c>
      <c r="C174" s="35" t="s">
        <v>204</v>
      </c>
      <c r="D174" s="36" t="s">
        <v>274</v>
      </c>
      <c r="E174" s="37">
        <v>0.39930555555555558</v>
      </c>
      <c r="F174" s="37">
        <v>0.44791666666666669</v>
      </c>
      <c r="G174" s="38">
        <f t="shared" ref="G174:G176" si="13">F174-E174</f>
        <v>4.8611111111111105E-2</v>
      </c>
      <c r="H174" s="40"/>
      <c r="I174" s="39">
        <v>155</v>
      </c>
      <c r="J174" s="39" t="s">
        <v>222</v>
      </c>
      <c r="K174" s="39" t="s">
        <v>205</v>
      </c>
      <c r="L174" s="39" t="s">
        <v>203</v>
      </c>
      <c r="M174" s="92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s="93" customFormat="1" ht="15" customHeight="1">
      <c r="A175" s="35">
        <v>43187</v>
      </c>
      <c r="B175" s="35" t="s">
        <v>204</v>
      </c>
      <c r="C175" s="35" t="s">
        <v>204</v>
      </c>
      <c r="D175" s="36" t="s">
        <v>275</v>
      </c>
      <c r="E175" s="37">
        <v>0.44791666666666669</v>
      </c>
      <c r="F175" s="37">
        <v>0.49652777777777773</v>
      </c>
      <c r="G175" s="38">
        <f t="shared" si="13"/>
        <v>4.8611111111111049E-2</v>
      </c>
      <c r="H175" s="40"/>
      <c r="I175" s="39"/>
      <c r="J175" s="39"/>
      <c r="K175" s="39"/>
      <c r="L175" s="39"/>
      <c r="M175" s="92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s="93" customFormat="1" ht="15" customHeight="1">
      <c r="A176" s="35">
        <v>43187</v>
      </c>
      <c r="B176" s="35" t="s">
        <v>204</v>
      </c>
      <c r="C176" s="35" t="s">
        <v>204</v>
      </c>
      <c r="D176" s="36" t="s">
        <v>202</v>
      </c>
      <c r="E176" s="37">
        <v>0.49652777777777773</v>
      </c>
      <c r="F176" s="37">
        <v>0.53472222222222221</v>
      </c>
      <c r="G176" s="38">
        <f t="shared" si="13"/>
        <v>3.8194444444444475E-2</v>
      </c>
      <c r="H176" s="40"/>
      <c r="I176" s="39">
        <v>155</v>
      </c>
      <c r="J176" s="39" t="s">
        <v>205</v>
      </c>
      <c r="K176" s="39" t="s">
        <v>221</v>
      </c>
      <c r="L176" s="39" t="s">
        <v>203</v>
      </c>
      <c r="M176" s="92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s="90" customFormat="1" ht="15" customHeight="1">
      <c r="A177" s="35">
        <v>43187</v>
      </c>
      <c r="B177" s="35" t="s">
        <v>296</v>
      </c>
      <c r="C177" s="35" t="s">
        <v>296</v>
      </c>
      <c r="D177" s="36" t="s">
        <v>227</v>
      </c>
      <c r="E177" s="37">
        <v>0.61458333333333337</v>
      </c>
      <c r="F177" s="37">
        <v>0.66319444444444442</v>
      </c>
      <c r="G177" s="38">
        <f t="shared" si="12"/>
        <v>4.8611111111111049E-2</v>
      </c>
      <c r="H177" s="40"/>
      <c r="I177" s="39">
        <v>165</v>
      </c>
      <c r="J177" s="39" t="s">
        <v>200</v>
      </c>
      <c r="K177" s="39" t="s">
        <v>269</v>
      </c>
      <c r="L177" s="39" t="s">
        <v>203</v>
      </c>
      <c r="M177" s="92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s="90" customFormat="1" ht="15" customHeight="1">
      <c r="A178" s="35">
        <v>43187</v>
      </c>
      <c r="B178" s="35" t="s">
        <v>296</v>
      </c>
      <c r="C178" s="35" t="s">
        <v>296</v>
      </c>
      <c r="D178" s="36" t="s">
        <v>302</v>
      </c>
      <c r="E178" s="37">
        <v>0.66319444444444442</v>
      </c>
      <c r="F178" s="37">
        <v>0.70138888888888884</v>
      </c>
      <c r="G178" s="38">
        <f t="shared" si="12"/>
        <v>3.819444444444442E-2</v>
      </c>
      <c r="H178" s="40"/>
      <c r="I178" s="39"/>
      <c r="J178" s="39"/>
      <c r="K178" s="39"/>
      <c r="L178" s="39"/>
      <c r="M178" s="92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s="90" customFormat="1" ht="15" customHeight="1">
      <c r="A179" s="35">
        <v>43187</v>
      </c>
      <c r="B179" s="35" t="s">
        <v>296</v>
      </c>
      <c r="C179" s="35" t="s">
        <v>296</v>
      </c>
      <c r="D179" s="36" t="s">
        <v>202</v>
      </c>
      <c r="E179" s="37">
        <v>0.70138888888888884</v>
      </c>
      <c r="F179" s="37">
        <v>0.74652777777777779</v>
      </c>
      <c r="G179" s="38">
        <f>F179-E179</f>
        <v>4.5138888888888951E-2</v>
      </c>
      <c r="H179" s="40"/>
      <c r="I179" s="39">
        <v>170</v>
      </c>
      <c r="J179" s="39" t="s">
        <v>269</v>
      </c>
      <c r="K179" s="39" t="s">
        <v>200</v>
      </c>
      <c r="L179" s="39" t="s">
        <v>203</v>
      </c>
      <c r="M179" s="92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s="94" customFormat="1" ht="15" customHeight="1">
      <c r="A180" s="35">
        <v>43188</v>
      </c>
      <c r="B180" s="35" t="s">
        <v>281</v>
      </c>
      <c r="C180" s="35" t="s">
        <v>281</v>
      </c>
      <c r="D180" s="36" t="s">
        <v>227</v>
      </c>
      <c r="E180" s="37">
        <v>0.38541666666666669</v>
      </c>
      <c r="F180" s="37">
        <v>0.43402777777777773</v>
      </c>
      <c r="G180" s="38">
        <f>F180-E180</f>
        <v>4.8611111111111049E-2</v>
      </c>
      <c r="H180" s="40"/>
      <c r="I180" s="39">
        <v>215</v>
      </c>
      <c r="J180" s="39" t="s">
        <v>200</v>
      </c>
      <c r="K180" s="39" t="s">
        <v>283</v>
      </c>
      <c r="L180" s="39" t="s">
        <v>203</v>
      </c>
      <c r="M180" s="92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s="94" customFormat="1" ht="15" customHeight="1">
      <c r="A181" s="35">
        <v>43188</v>
      </c>
      <c r="B181" s="35" t="s">
        <v>281</v>
      </c>
      <c r="C181" s="35" t="s">
        <v>281</v>
      </c>
      <c r="D181" s="36" t="s">
        <v>282</v>
      </c>
      <c r="E181" s="37">
        <v>0.43402777777777773</v>
      </c>
      <c r="F181" s="37">
        <v>0.4826388888888889</v>
      </c>
      <c r="G181" s="38">
        <f t="shared" ref="G181:G185" si="14">F181-E181</f>
        <v>4.861111111111116E-2</v>
      </c>
      <c r="H181" s="40"/>
      <c r="I181" s="39"/>
      <c r="J181" s="39"/>
      <c r="K181" s="39"/>
      <c r="L181" s="39"/>
      <c r="M181" s="92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s="94" customFormat="1" ht="15" customHeight="1">
      <c r="A182" s="35">
        <v>43188</v>
      </c>
      <c r="B182" s="35" t="s">
        <v>281</v>
      </c>
      <c r="C182" s="35" t="s">
        <v>281</v>
      </c>
      <c r="D182" s="36" t="s">
        <v>202</v>
      </c>
      <c r="E182" s="37">
        <v>0.4826388888888889</v>
      </c>
      <c r="F182" s="37">
        <v>0.52777777777777779</v>
      </c>
      <c r="G182" s="38">
        <f t="shared" si="14"/>
        <v>4.5138888888888895E-2</v>
      </c>
      <c r="H182" s="40"/>
      <c r="I182" s="39">
        <v>205</v>
      </c>
      <c r="J182" s="39" t="s">
        <v>269</v>
      </c>
      <c r="K182" s="39" t="s">
        <v>200</v>
      </c>
      <c r="L182" s="39" t="s">
        <v>203</v>
      </c>
      <c r="M182" s="92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s="94" customFormat="1" ht="15" customHeight="1">
      <c r="A183" s="35">
        <v>43188</v>
      </c>
      <c r="B183" s="35" t="s">
        <v>319</v>
      </c>
      <c r="C183" s="35" t="s">
        <v>319</v>
      </c>
      <c r="D183" s="36" t="s">
        <v>276</v>
      </c>
      <c r="E183" s="37">
        <v>0.65277777777777779</v>
      </c>
      <c r="F183" s="37">
        <v>0.69791666666666663</v>
      </c>
      <c r="G183" s="38">
        <f t="shared" si="14"/>
        <v>4.513888888888884E-2</v>
      </c>
      <c r="H183" s="40"/>
      <c r="I183" s="39">
        <v>150</v>
      </c>
      <c r="J183" s="39" t="s">
        <v>200</v>
      </c>
      <c r="K183" s="39" t="s">
        <v>269</v>
      </c>
      <c r="L183" s="39" t="s">
        <v>203</v>
      </c>
      <c r="M183" s="92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s="94" customFormat="1" ht="15" customHeight="1">
      <c r="A184" s="35">
        <v>43188</v>
      </c>
      <c r="B184" s="35" t="s">
        <v>319</v>
      </c>
      <c r="C184" s="35" t="s">
        <v>319</v>
      </c>
      <c r="D184" s="36" t="s">
        <v>323</v>
      </c>
      <c r="E184" s="37">
        <v>0.69791666666666663</v>
      </c>
      <c r="F184" s="37">
        <v>0.74305555555555547</v>
      </c>
      <c r="G184" s="38">
        <f t="shared" si="14"/>
        <v>4.513888888888884E-2</v>
      </c>
      <c r="H184" s="40"/>
      <c r="I184" s="39"/>
      <c r="J184" s="39"/>
      <c r="K184" s="39"/>
      <c r="L184" s="39"/>
      <c r="M184" s="92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s="94" customFormat="1" ht="15" customHeight="1">
      <c r="A185" s="35">
        <v>43188</v>
      </c>
      <c r="B185" s="35" t="s">
        <v>319</v>
      </c>
      <c r="C185" s="35" t="s">
        <v>319</v>
      </c>
      <c r="D185" s="36" t="s">
        <v>202</v>
      </c>
      <c r="E185" s="37">
        <v>0.74305555555555547</v>
      </c>
      <c r="F185" s="37">
        <v>0.78472222222222199</v>
      </c>
      <c r="G185" s="38">
        <f t="shared" si="14"/>
        <v>4.1666666666666519E-2</v>
      </c>
      <c r="H185" s="40"/>
      <c r="I185" s="39">
        <v>155</v>
      </c>
      <c r="J185" s="39" t="s">
        <v>269</v>
      </c>
      <c r="K185" s="39" t="s">
        <v>200</v>
      </c>
      <c r="L185" s="39" t="s">
        <v>203</v>
      </c>
      <c r="M185" s="92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s="94" customFormat="1" ht="15" customHeight="1">
      <c r="A186" s="35">
        <v>43189</v>
      </c>
      <c r="B186" s="35"/>
      <c r="C186" s="35" t="s">
        <v>217</v>
      </c>
      <c r="D186" s="36"/>
      <c r="E186" s="37"/>
      <c r="F186" s="37"/>
      <c r="G186" s="38">
        <f t="shared" ref="G186:G188" si="15">F186-E186</f>
        <v>0</v>
      </c>
      <c r="H186" s="40"/>
      <c r="I186" s="39"/>
      <c r="J186" s="39"/>
      <c r="K186" s="39"/>
      <c r="L186" s="39"/>
      <c r="M186" s="92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s="94" customFormat="1" ht="15" customHeight="1">
      <c r="A187" s="35">
        <v>43190</v>
      </c>
      <c r="B187" s="35"/>
      <c r="C187" s="35" t="s">
        <v>255</v>
      </c>
      <c r="D187" s="35" t="s">
        <v>264</v>
      </c>
      <c r="E187" s="37">
        <v>0.44097222222222227</v>
      </c>
      <c r="F187" s="37">
        <v>0.73263888888888884</v>
      </c>
      <c r="G187" s="38">
        <f t="shared" si="15"/>
        <v>0.29166666666666657</v>
      </c>
      <c r="H187" s="40"/>
      <c r="I187" s="39"/>
      <c r="J187" s="39"/>
      <c r="K187" s="39"/>
      <c r="L187" s="39"/>
      <c r="M187" s="92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5.75" customHeight="1">
      <c r="A188" s="35"/>
      <c r="B188" s="35"/>
      <c r="C188" s="35"/>
      <c r="D188" s="36"/>
      <c r="E188" s="37"/>
      <c r="F188" s="37"/>
      <c r="G188" s="38">
        <f t="shared" si="15"/>
        <v>0</v>
      </c>
      <c r="H188" s="39"/>
      <c r="I188" s="39"/>
      <c r="J188" s="39"/>
      <c r="K188" s="39"/>
      <c r="L188" s="39"/>
      <c r="M188" s="48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5.75" customHeight="1">
      <c r="A189" s="41"/>
      <c r="B189" s="29"/>
      <c r="C189" s="29"/>
      <c r="D189" s="42"/>
      <c r="E189" s="43"/>
      <c r="F189" s="44" t="s">
        <v>190</v>
      </c>
      <c r="G189" s="38">
        <f>SUM(G11:G188)</f>
        <v>8.3263888888888928</v>
      </c>
      <c r="H189" s="45">
        <f>SUM(H11:H188)</f>
        <v>0</v>
      </c>
      <c r="I189" s="46">
        <f>SUM(I11:I188)</f>
        <v>18670</v>
      </c>
      <c r="J189" s="46"/>
      <c r="K189" s="46"/>
      <c r="L189" s="46"/>
      <c r="M189" s="48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5.75" customHeight="1">
      <c r="A190" s="41"/>
      <c r="B190" s="29"/>
      <c r="C190" s="29"/>
      <c r="D190" s="42"/>
      <c r="E190" s="43"/>
      <c r="F190" s="102" t="s">
        <v>191</v>
      </c>
      <c r="G190" s="103"/>
      <c r="H190" s="104">
        <f>H189+I189</f>
        <v>18670</v>
      </c>
      <c r="I190" s="103"/>
      <c r="J190" s="47" t="s">
        <v>192</v>
      </c>
      <c r="K190" s="71"/>
      <c r="L190" s="72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5.75" customHeight="1">
      <c r="A191" s="49"/>
      <c r="B191" s="49"/>
      <c r="C191" s="65"/>
      <c r="D191" s="49"/>
      <c r="E191" s="49"/>
      <c r="F191" s="50"/>
      <c r="G191" s="51"/>
      <c r="H191" s="48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2.75" customHeight="1">
      <c r="A192" s="49" t="s">
        <v>193</v>
      </c>
      <c r="B192" s="49"/>
      <c r="C192" s="26"/>
      <c r="D192" s="49" t="s">
        <v>194</v>
      </c>
      <c r="E192" s="49"/>
      <c r="F192" s="27"/>
      <c r="G192" s="27"/>
      <c r="H192" s="50" t="s">
        <v>195</v>
      </c>
      <c r="I192" s="51"/>
      <c r="J192" s="51"/>
      <c r="K192" s="51"/>
      <c r="L192" s="51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2.75" customHeight="1">
      <c r="A193" s="49" t="s">
        <v>196</v>
      </c>
      <c r="B193" s="49"/>
      <c r="C193" s="26"/>
      <c r="D193" s="49" t="s">
        <v>197</v>
      </c>
      <c r="E193" s="49"/>
      <c r="F193" s="27"/>
      <c r="G193" s="27"/>
      <c r="H193" s="50" t="s">
        <v>198</v>
      </c>
      <c r="I193" s="51"/>
      <c r="J193" s="51"/>
      <c r="K193" s="51"/>
      <c r="L193" s="51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2.75" customHeight="1">
      <c r="A194" s="26"/>
      <c r="B194" s="26"/>
      <c r="C194" s="26"/>
      <c r="D194" s="26"/>
      <c r="E194" s="52"/>
      <c r="F194" s="48"/>
      <c r="G194" s="53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5.75">
      <c r="A195" s="26"/>
      <c r="B195" s="26"/>
      <c r="C195" s="26"/>
      <c r="D195" s="26"/>
      <c r="E195" s="27"/>
      <c r="F195" s="48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5.75">
      <c r="A196" s="26"/>
      <c r="B196" s="26"/>
      <c r="C196" s="26"/>
      <c r="D196" s="26"/>
      <c r="E196" s="27"/>
      <c r="F196" s="48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2.75" customHeight="1">
      <c r="A197" s="26"/>
      <c r="B197" s="26"/>
      <c r="C197" s="26"/>
      <c r="D197" s="26"/>
      <c r="E197" s="27"/>
      <c r="F197" s="48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2.75" customHeight="1">
      <c r="A198" s="49"/>
      <c r="B198" s="26"/>
      <c r="C198" s="26"/>
      <c r="D198" s="49"/>
      <c r="E198" s="27"/>
      <c r="F198" s="48"/>
      <c r="G198" s="27"/>
      <c r="H198" s="50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2.75" customHeight="1">
      <c r="A199" s="55"/>
      <c r="B199" s="26"/>
      <c r="C199" s="26"/>
      <c r="D199" s="55"/>
      <c r="E199" s="27"/>
      <c r="F199" s="66"/>
      <c r="G199" s="27"/>
      <c r="H199" s="56"/>
      <c r="I199" s="6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2.75" customHeight="1">
      <c r="A200" s="26"/>
      <c r="B200" s="26"/>
      <c r="C200" s="26"/>
      <c r="D200" s="26"/>
      <c r="E200" s="27"/>
      <c r="F200" s="66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2.75" customHeight="1">
      <c r="A201" s="26"/>
      <c r="B201" s="26"/>
      <c r="C201" s="26"/>
      <c r="D201" s="26"/>
      <c r="E201" s="27"/>
      <c r="F201" s="48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:24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:24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:24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:24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:24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 spans="1:24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 spans="1:24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 spans="1:24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 spans="1:24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 spans="1:24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 spans="1:24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 spans="1:24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 spans="1:24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 spans="1:24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 spans="1:24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 spans="1:24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 spans="1:24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 spans="1:24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 spans="1:24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 spans="1:24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 spans="1:24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 spans="1:24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 spans="1:24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 spans="1:24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 spans="1:24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 spans="1:24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 spans="1:24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 spans="1:24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 spans="1:24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 spans="1:24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 spans="1:24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 spans="1:24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 spans="1:24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 spans="1:24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 spans="1:24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 spans="1:24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 spans="1:24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 spans="1:24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 spans="1:24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 spans="1:24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 spans="1:24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 spans="1:24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 spans="1:24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 spans="1:24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 spans="1:24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 spans="1:24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 spans="1:24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 spans="1:24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 spans="1:24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 spans="1:24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 spans="1:24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 spans="1:24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 spans="1:24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 spans="1:24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 spans="1:24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 spans="1:24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 spans="1:24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 spans="1:24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 spans="1:24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 spans="1:24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 spans="1:24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 spans="1:24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 spans="1:24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 spans="1:24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 spans="1:24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 spans="1:24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 spans="1:24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 spans="1:24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 spans="1:24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 spans="1:24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 spans="1:24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 spans="1:24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 spans="1:24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 spans="1:24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 spans="1:24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 spans="1:24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 spans="1:24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 spans="1:24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 spans="1:24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 spans="1:24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 spans="1:24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 spans="1:24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 spans="1:24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 spans="1:24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 spans="1:24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 spans="1:24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 spans="1:24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 spans="1:24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 spans="1:24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 spans="1:24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 spans="1:24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 spans="1:24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 spans="1:24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 spans="1:24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 spans="1:24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 spans="1:24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 spans="1:24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 spans="1:24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 spans="1:24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 spans="1:24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 spans="1:24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 spans="1:24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 spans="1:24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 spans="1:24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 spans="1:24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 spans="1:24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 spans="1:24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 spans="1:24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 spans="1:24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 spans="1:24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 spans="1:24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 spans="1:24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 spans="1:24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 spans="1:24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 spans="1:24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 spans="1:24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 spans="1:24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 spans="1:24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 spans="1:24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 spans="1:24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 spans="1:24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 spans="1:24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 spans="1:24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 spans="1:24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 spans="1:24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 spans="1:24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 spans="1:24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 spans="1:24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 spans="1:24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 spans="1:24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 spans="1:24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 spans="1:24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 spans="1:24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 spans="1:24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 spans="1:24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 spans="1:24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 spans="1:24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spans="1:24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spans="1:24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spans="1:24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spans="1:24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spans="1:24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spans="1:24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spans="1:24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spans="1:24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spans="1:24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spans="1:24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spans="1:24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spans="1:24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spans="1:24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spans="1:24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spans="1:24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spans="1:24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spans="1:24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spans="1:24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spans="1:24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spans="1:24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spans="1:24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spans="1:24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 spans="1:24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 spans="1:24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 spans="1:24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 spans="1:24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 spans="1:24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 spans="1:24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 spans="1:24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 spans="1:24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 spans="1:24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 spans="1:24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 spans="1:24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 spans="1:24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 spans="1:24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 spans="1:24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 spans="1:24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 spans="1:24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 spans="1:24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 spans="1:24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 spans="1:24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 spans="1:24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 spans="1:24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 spans="1:24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 spans="1:24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 spans="1:24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 spans="1:24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 spans="1:24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 spans="1:24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 spans="1:24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 spans="1:24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 spans="1:24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 spans="1:24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 spans="1:24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 spans="1:24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 spans="1:24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 spans="1:24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 spans="1:24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 spans="1:24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 spans="1:24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 spans="1:24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 spans="1:24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 spans="1:24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 spans="1:24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 spans="1:24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 spans="1:24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 spans="1:24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 spans="1:24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 spans="1:24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 spans="1:24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 spans="1:24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 spans="1:24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 spans="1:24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 spans="1:24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 spans="1:24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 spans="1:24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 spans="1:24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 spans="1:24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 spans="1:24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 spans="1:24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 spans="1:24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 spans="1:24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 spans="1:24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 spans="1:24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 spans="1:24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 spans="1:24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 spans="1:24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 spans="1:24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 spans="1:24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 spans="1:24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 spans="1:24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 spans="1:24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 spans="1:24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 spans="1:24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 spans="1:24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 spans="1:24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 spans="1:24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 spans="1:24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 spans="1:24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 spans="1:24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 spans="1:24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 spans="1:24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 spans="1:24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 spans="1:24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 spans="1:24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 spans="1:24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 spans="1:24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 spans="1:24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 spans="1:24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 spans="1:24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 spans="1:24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 spans="1:24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 spans="1:24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 spans="1:24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 spans="1:24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 spans="1:24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 spans="1:24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 spans="1:24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 spans="1:24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 spans="1:24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 spans="1:24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 spans="1:24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 spans="1:24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 spans="1:24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 spans="1:24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 spans="1:24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 spans="1:24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 spans="1:24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 spans="1:24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 spans="1:24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 spans="1:24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 spans="1:24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 spans="1:24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 spans="1:24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 spans="1:24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 spans="1:24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 spans="1:24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 spans="1:24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 spans="1:24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 spans="1:24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 spans="1:24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 spans="1:24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 spans="1:24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 spans="1:24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 spans="1:24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 spans="1:24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 spans="1:24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 spans="1:24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 spans="1:24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 spans="1:24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 spans="1:24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 spans="1:24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 spans="1:24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 spans="1:24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 spans="1:24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 spans="1:24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 spans="1:24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 spans="1:24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 spans="1:24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 spans="1:24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 spans="1:24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 spans="1:24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 spans="1:24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 spans="1:24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 spans="1:24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 spans="1:24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 spans="1:24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 spans="1:24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 spans="1:24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 spans="1:24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 spans="1:24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 spans="1:24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 spans="1:24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 spans="1:24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 spans="1:24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 spans="1:24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 spans="1:24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 spans="1:24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 spans="1:24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 spans="1:24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 spans="1:24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 spans="1:24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 spans="1:24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 spans="1:24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 spans="1:24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 spans="1:24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 spans="1:24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 spans="1:24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 spans="1:24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 spans="1:24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 spans="1:24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 spans="1:24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 spans="1:24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 spans="1:24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 spans="1:24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 spans="1:24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 spans="1:24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 spans="1:24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 spans="1:24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 spans="1:24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 spans="1:24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 spans="1:24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 spans="1:24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 spans="1:24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 spans="1:24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 spans="1:24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 spans="1:24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 spans="1:24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 spans="1:24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 spans="1:24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 spans="1:24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 spans="1:24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 spans="1:24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 spans="1:24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 spans="1:24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 spans="1:24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 spans="1:24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 spans="1:24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 spans="1:24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 spans="1:24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 spans="1:24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 spans="1:24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 spans="1:24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 spans="1:24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 spans="1:24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 spans="1:24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 spans="1:24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 spans="1:24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 spans="1:24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 spans="1:24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 spans="1:24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 spans="1:24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 spans="1:24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 spans="1:24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 spans="1:24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 spans="1:24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 spans="1:24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 spans="1:24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 spans="1:24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 spans="1:24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 spans="1:24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 spans="1:24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 spans="1:24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 spans="1:24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 spans="1:24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 spans="1:24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 spans="1:24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 spans="1:24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 spans="1:24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 spans="1:24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 spans="1:24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 spans="1:24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 spans="1:24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 spans="1:24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 spans="1:24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 spans="1:24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 spans="1:24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 spans="1:24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 spans="1:24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 spans="1:24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 spans="1:24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 spans="1:24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 spans="1:24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 spans="1:24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 spans="1:24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 spans="1:24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 spans="1:24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 spans="1:24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 spans="1:24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 spans="1:24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 spans="1:24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 spans="1:24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 spans="1:24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 spans="1:24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 spans="1:24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 spans="1:24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 spans="1:24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 spans="1:24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 spans="1:24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 spans="1:24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 spans="1:24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 spans="1:24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 spans="1:24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 spans="1:24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 spans="1:24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 spans="1:24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 spans="1:24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 spans="1:24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 spans="1:24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 spans="1:24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 spans="1:24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 spans="1:24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 spans="1:24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 spans="1:24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 spans="1:24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 spans="1:24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 spans="1:24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 spans="1:24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 spans="1:24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 spans="1:24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 spans="1:24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 spans="1:24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 spans="1:24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 spans="1:24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 spans="1:24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 spans="1:24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 spans="1:24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 spans="1:24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 spans="1:24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 spans="1:24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 spans="1:24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 spans="1:24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 spans="1:24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 spans="1:24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 spans="1:24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 spans="1:24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 spans="1:24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 spans="1:24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 spans="1:24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 spans="1:24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 spans="1:24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 spans="1:24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 spans="1:24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 spans="1:24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 spans="1:24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 spans="1:24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 spans="1:24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 spans="1:24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 spans="1:24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 spans="1:24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 spans="1:24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 spans="1:24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 spans="1:24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 spans="1:24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 spans="1:24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 spans="1:24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 spans="1:24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 spans="1:24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 spans="1:24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 spans="1:24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 spans="1:24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 spans="1:24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 spans="1:24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 spans="1:24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 spans="1:24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 spans="1:24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 spans="1:24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 spans="1:24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 spans="1:24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 spans="1:24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 spans="1:24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 spans="1:24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 spans="1:24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 spans="1:24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 spans="1:24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 spans="1:24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 spans="1:24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 spans="1:24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 spans="1:24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 spans="1:24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 spans="1:24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 spans="1:24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 spans="1:24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 spans="1:24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 spans="1:24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 spans="1:24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 spans="1:24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 spans="1:24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 spans="1:24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 spans="1:24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 spans="1:24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 spans="1:24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 spans="1:24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 spans="1:24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 spans="1:24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 spans="1:24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 spans="1:24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 spans="1:24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 spans="1:24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 spans="1:24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 spans="1:24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 spans="1:24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 spans="1:24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 spans="1:24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 spans="1:24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 spans="1:24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 spans="1:24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 spans="1:24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 spans="1:24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 spans="1:24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 spans="1:24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 spans="1:24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 spans="1:24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 spans="1:24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 spans="1:24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 spans="1:24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 spans="1:24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 spans="1:24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 spans="1:24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 spans="1:24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 spans="1:24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 spans="1:24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 spans="1:24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 spans="1:24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 spans="1:24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 spans="1:24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 spans="1:24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 spans="1:24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 spans="1:24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 spans="1:24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 spans="1:24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 spans="1:24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 spans="1:24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 spans="1:24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 spans="1:24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 spans="1:24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 spans="1:24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 spans="1:24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 spans="1:24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 spans="1:24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 spans="1:24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 spans="1:24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 spans="1:24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 spans="1:24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 spans="1:24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 spans="1:24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 spans="1:24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 spans="1:24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 spans="1:24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 spans="1:24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 spans="1:24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 spans="1:24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 spans="1:24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 spans="1:24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 spans="1:24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 spans="1:24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 spans="1:24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 spans="1:24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 spans="1:24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 spans="1:24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 spans="1:24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 spans="1:24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 spans="1:24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 spans="1:24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 spans="1:24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 spans="1:24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 spans="1:24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 spans="1:24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 spans="1:24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 spans="1:24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 spans="1:24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 spans="1:24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 spans="1:24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 spans="1:24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 spans="1:24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 spans="1:24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 spans="1:24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 spans="1:24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 spans="1:24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 spans="1:24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 spans="1:24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 spans="1:24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 spans="1:24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 spans="1:24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 spans="1:24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 spans="1:24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 spans="1:24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 spans="1:24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 spans="1:24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 spans="1:24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 spans="1:24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 spans="1:24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 spans="1:24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 spans="1:24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 spans="1:24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 spans="1:24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 spans="1:24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 spans="1:24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 spans="1:24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 spans="1:24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 spans="1:24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 spans="1:24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 spans="1:24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 spans="1:24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 spans="1:24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 spans="1:24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 spans="1:24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 spans="1:24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 spans="1:24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 spans="1:24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 spans="1:24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 spans="1:24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 spans="1:24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 spans="1:24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 spans="1:24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 spans="1:24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 spans="1:24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 spans="1:24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 spans="1:24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 spans="1:24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 spans="1:24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 spans="1:24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 spans="1:24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 spans="1:24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 spans="1:24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 spans="1:24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 spans="1:24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 spans="1:24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 spans="1:24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 spans="1:24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 spans="1:24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 spans="1:24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 spans="1:24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 spans="1:24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 spans="1:24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 spans="1:24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 spans="1:24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 spans="1:24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 spans="1:24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 spans="1:24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 spans="1:24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 spans="1:24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 spans="1:24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 spans="1:24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 spans="1:24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 spans="1:24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 spans="1:24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 spans="1:24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 spans="1:24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 spans="1:24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 spans="1:24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 spans="1:24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 spans="1:24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 spans="1:24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 spans="1:24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 spans="1:24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 spans="1:24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 spans="1:24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 spans="1:24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 spans="1:24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 spans="1:24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 spans="1:24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 spans="1:24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 spans="1:24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 spans="1:24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 spans="1:24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 spans="1:24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 spans="1:24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 spans="1:24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 spans="1:24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 spans="1:24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 spans="1:24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 spans="1:24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 spans="1:24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 spans="1:24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 spans="1:24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 spans="1:24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 spans="1:24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 spans="1:24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 spans="1:24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 spans="1:24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 spans="1:24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 spans="1:24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 spans="1:24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 spans="1:24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 spans="1:24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 spans="1:24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 spans="1:24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 spans="1:24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 spans="1:24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 spans="1:24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 spans="1:24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 spans="1:24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 spans="1:24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 spans="1:24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 spans="1:24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 spans="1:24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 spans="1:24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 spans="1:24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 spans="1:24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 spans="1:24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 spans="1:24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 spans="1:24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 spans="1:24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 spans="1:24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 spans="1:24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 spans="1:24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 spans="1:24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 spans="1:24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 spans="1:24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 spans="1:24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 spans="1:24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 spans="1:24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 spans="1:24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 spans="1:24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 spans="1:24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 spans="1:24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 spans="1:24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 spans="1:24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 spans="1:24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 spans="1:24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 spans="1:24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 spans="1:24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 spans="1:24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 spans="1:24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 spans="1:24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 spans="1:24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 spans="1:24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 spans="1:24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 spans="1:24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 spans="1:24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 spans="1:24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 spans="1:24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 spans="1:24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 spans="1:24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 spans="1:24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 spans="1:24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 spans="1:24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 spans="1:24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 spans="1:24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</row>
    <row r="1003" spans="1:24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</row>
    <row r="1004" spans="1:24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</row>
    <row r="1005" spans="1:24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</row>
    <row r="1006" spans="1:24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</row>
    <row r="1007" spans="1:24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</row>
    <row r="1008" spans="1:24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</row>
    <row r="1009" spans="1:24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</row>
    <row r="1010" spans="1:24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</row>
    <row r="1011" spans="1:24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</row>
    <row r="1012" spans="1:24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</row>
    <row r="1013" spans="1:24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</row>
    <row r="1014" spans="1:24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</row>
    <row r="1015" spans="1:24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</row>
    <row r="1016" spans="1:24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</row>
    <row r="1017" spans="1:24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</row>
    <row r="1018" spans="1:24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</row>
    <row r="1019" spans="1:24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</row>
    <row r="1020" spans="1:24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</row>
    <row r="1021" spans="1:24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</row>
    <row r="1022" spans="1:24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</row>
    <row r="1023" spans="1:24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</row>
    <row r="1024" spans="1:24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</row>
    <row r="1025" spans="1:24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</row>
    <row r="1026" spans="1:24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</row>
    <row r="1027" spans="1:24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</row>
    <row r="1028" spans="1:24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</row>
    <row r="1029" spans="1:24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</row>
    <row r="1030" spans="1:24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</row>
    <row r="1031" spans="1:24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</row>
    <row r="1032" spans="1:24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</row>
    <row r="1033" spans="1:24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</row>
    <row r="1034" spans="1:24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</row>
    <row r="1035" spans="1:24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</row>
    <row r="1036" spans="1:24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</row>
    <row r="1037" spans="1:24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</row>
    <row r="1038" spans="1:24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</row>
    <row r="1039" spans="1:24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</row>
    <row r="1040" spans="1:24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</row>
    <row r="1041" spans="1:24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</row>
    <row r="1042" spans="1:24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</row>
    <row r="1043" spans="1:24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</row>
    <row r="1044" spans="1:24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</row>
    <row r="1045" spans="1:24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</row>
    <row r="1046" spans="1:24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</row>
    <row r="1047" spans="1:24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</row>
    <row r="1048" spans="1:24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</row>
    <row r="1049" spans="1:24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</row>
    <row r="1050" spans="1:24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</row>
    <row r="1051" spans="1:24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</row>
    <row r="1052" spans="1:24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</row>
    <row r="1053" spans="1:24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</row>
    <row r="1054" spans="1:24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</row>
    <row r="1055" spans="1:24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</row>
    <row r="1056" spans="1:24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</row>
    <row r="1057" spans="1:24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</row>
    <row r="1058" spans="1:24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</row>
    <row r="1059" spans="1:24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</row>
    <row r="1060" spans="1:24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</row>
    <row r="1061" spans="1:24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</row>
    <row r="1062" spans="1:24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</row>
    <row r="1063" spans="1:24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</row>
    <row r="1064" spans="1:24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</row>
    <row r="1065" spans="1:24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</row>
    <row r="1066" spans="1:24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</row>
    <row r="1067" spans="1:24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</row>
    <row r="1068" spans="1:24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</row>
    <row r="1069" spans="1:24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</row>
    <row r="1070" spans="1:24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</row>
    <row r="1071" spans="1:24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</row>
    <row r="1072" spans="1:24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</row>
    <row r="1073" spans="1:24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</row>
    <row r="1074" spans="1:24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</row>
    <row r="1075" spans="1:24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</row>
    <row r="1076" spans="1:24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</row>
    <row r="1077" spans="1:24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</row>
    <row r="1078" spans="1:24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</row>
    <row r="1079" spans="1:24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</row>
    <row r="1080" spans="1:24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</row>
    <row r="1081" spans="1:24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</row>
    <row r="1082" spans="1:24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</row>
    <row r="1083" spans="1:24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</row>
    <row r="1084" spans="1:24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</row>
    <row r="1085" spans="1:24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</row>
    <row r="1086" spans="1:24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</row>
    <row r="1087" spans="1:24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</row>
    <row r="1088" spans="1:24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</row>
    <row r="1089" spans="1:24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</row>
    <row r="1090" spans="1:24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</row>
    <row r="1091" spans="1:24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</row>
    <row r="1092" spans="1:24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</row>
    <row r="1093" spans="1:24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</row>
    <row r="1094" spans="1:24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</row>
    <row r="1095" spans="1:24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</row>
    <row r="1096" spans="1:24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</row>
    <row r="1097" spans="1:24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</row>
    <row r="1098" spans="1:24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</row>
    <row r="1099" spans="1:24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</row>
    <row r="1100" spans="1:24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</row>
    <row r="1101" spans="1:24" ht="12.75" customHeight="1">
      <c r="A1101" s="26"/>
      <c r="B1101" s="26"/>
      <c r="C1101" s="26"/>
      <c r="D1101" s="26"/>
      <c r="E1101" s="27"/>
      <c r="F1101" s="27"/>
      <c r="G1101" s="27"/>
      <c r="H1101" s="27"/>
      <c r="I1101" s="27"/>
      <c r="J1101" s="27"/>
      <c r="K1101" s="27"/>
      <c r="L1101" s="27"/>
      <c r="M1101" s="26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</row>
    <row r="1102" spans="1:24" ht="12.75" customHeight="1">
      <c r="A1102" s="26"/>
      <c r="B1102" s="26"/>
      <c r="C1102" s="26"/>
      <c r="D1102" s="26"/>
      <c r="E1102" s="27"/>
      <c r="F1102" s="27"/>
      <c r="G1102" s="27"/>
      <c r="H1102" s="27"/>
      <c r="I1102" s="27"/>
      <c r="J1102" s="27"/>
      <c r="K1102" s="27"/>
      <c r="L1102" s="27"/>
      <c r="M1102" s="26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</row>
    <row r="1103" spans="1:24" ht="12.75" customHeight="1">
      <c r="A1103" s="26"/>
      <c r="B1103" s="26"/>
      <c r="C1103" s="26"/>
      <c r="D1103" s="26"/>
      <c r="E1103" s="27"/>
      <c r="F1103" s="27"/>
      <c r="G1103" s="27"/>
      <c r="H1103" s="27"/>
      <c r="I1103" s="27"/>
      <c r="J1103" s="27"/>
      <c r="K1103" s="27"/>
      <c r="L1103" s="27"/>
      <c r="M1103" s="26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</row>
    <row r="1104" spans="1:24" ht="12.75" customHeight="1">
      <c r="A1104" s="26"/>
      <c r="B1104" s="26"/>
      <c r="C1104" s="26"/>
      <c r="D1104" s="26"/>
      <c r="E1104" s="27"/>
      <c r="F1104" s="27"/>
      <c r="G1104" s="27"/>
      <c r="H1104" s="27"/>
      <c r="I1104" s="27"/>
      <c r="J1104" s="27"/>
      <c r="K1104" s="27"/>
      <c r="L1104" s="27"/>
      <c r="M1104" s="26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</row>
    <row r="1105" spans="1:24" ht="12.75" customHeight="1">
      <c r="A1105" s="26"/>
      <c r="B1105" s="26"/>
      <c r="C1105" s="26"/>
      <c r="D1105" s="26"/>
      <c r="E1105" s="27"/>
      <c r="F1105" s="27"/>
      <c r="G1105" s="27"/>
      <c r="H1105" s="27"/>
      <c r="I1105" s="27"/>
      <c r="J1105" s="27"/>
      <c r="K1105" s="27"/>
      <c r="L1105" s="27"/>
      <c r="M1105" s="26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</row>
    <row r="1106" spans="1:24" ht="12.75" customHeight="1">
      <c r="A1106" s="26"/>
      <c r="B1106" s="26"/>
      <c r="C1106" s="26"/>
      <c r="D1106" s="26"/>
      <c r="E1106" s="27"/>
      <c r="F1106" s="27"/>
      <c r="G1106" s="27"/>
      <c r="H1106" s="27"/>
      <c r="I1106" s="27"/>
      <c r="J1106" s="27"/>
      <c r="K1106" s="27"/>
      <c r="L1106" s="27"/>
      <c r="M1106" s="26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</row>
    <row r="1107" spans="1:24" ht="12.75" customHeight="1">
      <c r="A1107" s="26"/>
      <c r="B1107" s="26"/>
      <c r="C1107" s="26"/>
      <c r="D1107" s="26"/>
      <c r="E1107" s="27"/>
      <c r="F1107" s="27"/>
      <c r="G1107" s="27"/>
      <c r="H1107" s="27"/>
      <c r="I1107" s="27"/>
      <c r="J1107" s="27"/>
      <c r="K1107" s="27"/>
      <c r="L1107" s="27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</row>
    <row r="1108" spans="1:24" ht="12.75" customHeight="1">
      <c r="A1108" s="26"/>
      <c r="B1108" s="26"/>
      <c r="C1108" s="26"/>
      <c r="D1108" s="26"/>
      <c r="E1108" s="27"/>
      <c r="F1108" s="27"/>
      <c r="G1108" s="27"/>
      <c r="H1108" s="27"/>
      <c r="I1108" s="27"/>
      <c r="J1108" s="27"/>
      <c r="K1108" s="27"/>
      <c r="L1108" s="27"/>
      <c r="M1108" s="26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</row>
    <row r="1109" spans="1:24" ht="12.75" customHeight="1">
      <c r="A1109" s="26"/>
      <c r="B1109" s="26"/>
      <c r="C1109" s="26"/>
      <c r="D1109" s="26"/>
      <c r="E1109" s="27"/>
      <c r="F1109" s="27"/>
      <c r="G1109" s="27"/>
      <c r="H1109" s="27"/>
      <c r="I1109" s="27"/>
      <c r="J1109" s="27"/>
      <c r="K1109" s="27"/>
      <c r="L1109" s="27"/>
      <c r="M1109" s="26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</row>
    <row r="1110" spans="1:24" ht="12.75" customHeight="1">
      <c r="A1110" s="26"/>
      <c r="B1110" s="26"/>
      <c r="C1110" s="26"/>
      <c r="D1110" s="26"/>
      <c r="E1110" s="27"/>
      <c r="F1110" s="27"/>
      <c r="G1110" s="27"/>
      <c r="H1110" s="27"/>
      <c r="I1110" s="27"/>
      <c r="J1110" s="27"/>
      <c r="K1110" s="27"/>
      <c r="L1110" s="27"/>
      <c r="M1110" s="26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</row>
    <row r="1111" spans="1:24" ht="12.75" customHeight="1">
      <c r="A1111" s="26"/>
      <c r="B1111" s="26"/>
      <c r="C1111" s="26"/>
      <c r="D1111" s="26"/>
      <c r="E1111" s="27"/>
      <c r="F1111" s="27"/>
      <c r="G1111" s="27"/>
      <c r="H1111" s="27"/>
      <c r="I1111" s="27"/>
      <c r="J1111" s="27"/>
      <c r="K1111" s="27"/>
      <c r="L1111" s="27"/>
      <c r="M1111" s="26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</row>
    <row r="1112" spans="1:24" ht="12.75" customHeight="1">
      <c r="A1112" s="26"/>
      <c r="B1112" s="26"/>
      <c r="C1112" s="26"/>
      <c r="D1112" s="26"/>
      <c r="E1112" s="27"/>
      <c r="F1112" s="27"/>
      <c r="G1112" s="27"/>
      <c r="H1112" s="27"/>
      <c r="I1112" s="27"/>
      <c r="J1112" s="27"/>
      <c r="K1112" s="27"/>
      <c r="L1112" s="27"/>
      <c r="M1112" s="26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</row>
    <row r="1113" spans="1:24" ht="12.75" customHeight="1">
      <c r="A1113" s="26"/>
      <c r="B1113" s="26"/>
      <c r="C1113" s="26"/>
      <c r="D1113" s="26"/>
      <c r="E1113" s="27"/>
      <c r="F1113" s="27"/>
      <c r="G1113" s="27"/>
      <c r="H1113" s="27"/>
      <c r="I1113" s="27"/>
      <c r="J1113" s="27"/>
      <c r="K1113" s="27"/>
      <c r="L1113" s="27"/>
      <c r="M1113" s="26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</row>
    <row r="1114" spans="1:24" ht="12.75" customHeight="1">
      <c r="A1114" s="26"/>
      <c r="B1114" s="26"/>
      <c r="C1114" s="26"/>
      <c r="D1114" s="26"/>
      <c r="E1114" s="27"/>
      <c r="F1114" s="27"/>
      <c r="G1114" s="27"/>
      <c r="H1114" s="27"/>
      <c r="I1114" s="27"/>
      <c r="J1114" s="27"/>
      <c r="K1114" s="27"/>
      <c r="L1114" s="27"/>
      <c r="M1114" s="26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</row>
    <row r="1115" spans="1:24" ht="12.75" customHeight="1">
      <c r="A1115" s="26"/>
      <c r="B1115" s="26"/>
      <c r="C1115" s="26"/>
      <c r="D1115" s="26"/>
      <c r="E1115" s="27"/>
      <c r="F1115" s="27"/>
      <c r="G1115" s="27"/>
      <c r="H1115" s="27"/>
      <c r="I1115" s="27"/>
      <c r="J1115" s="27"/>
      <c r="K1115" s="27"/>
      <c r="L1115" s="27"/>
      <c r="M1115" s="26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</row>
    <row r="1116" spans="1:24" ht="12.75" customHeight="1">
      <c r="A1116" s="26"/>
      <c r="B1116" s="26"/>
      <c r="C1116" s="26"/>
      <c r="D1116" s="26"/>
      <c r="E1116" s="27"/>
      <c r="F1116" s="27"/>
      <c r="G1116" s="27"/>
      <c r="H1116" s="27"/>
      <c r="I1116" s="27"/>
      <c r="J1116" s="27"/>
      <c r="K1116" s="27"/>
      <c r="L1116" s="27"/>
      <c r="M1116" s="26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</row>
    <row r="1117" spans="1:24" ht="12.75" customHeight="1">
      <c r="A1117" s="26"/>
      <c r="B1117" s="26"/>
      <c r="C1117" s="26"/>
      <c r="D1117" s="26"/>
      <c r="E1117" s="27"/>
      <c r="F1117" s="27"/>
      <c r="G1117" s="27"/>
      <c r="H1117" s="27"/>
      <c r="I1117" s="27"/>
      <c r="J1117" s="27"/>
      <c r="K1117" s="27"/>
      <c r="L1117" s="27"/>
      <c r="M1117" s="26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</row>
    <row r="1118" spans="1:24" ht="12.75" customHeight="1">
      <c r="A1118" s="26"/>
      <c r="B1118" s="26"/>
      <c r="C1118" s="26"/>
      <c r="D1118" s="26"/>
      <c r="E1118" s="27"/>
      <c r="F1118" s="27"/>
      <c r="G1118" s="27"/>
      <c r="H1118" s="27"/>
      <c r="I1118" s="27"/>
      <c r="J1118" s="27"/>
      <c r="K1118" s="27"/>
      <c r="L1118" s="27"/>
      <c r="M1118" s="26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</row>
    <row r="1119" spans="1:24" ht="12.75" customHeight="1">
      <c r="A1119" s="26"/>
      <c r="B1119" s="26"/>
      <c r="C1119" s="26"/>
      <c r="D1119" s="26"/>
      <c r="E1119" s="27"/>
      <c r="F1119" s="27"/>
      <c r="G1119" s="27"/>
      <c r="H1119" s="27"/>
      <c r="I1119" s="27"/>
      <c r="J1119" s="27"/>
      <c r="K1119" s="27"/>
      <c r="L1119" s="27"/>
      <c r="M1119" s="26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</row>
    <row r="1120" spans="1:24" ht="12.75" customHeight="1">
      <c r="A1120" s="26"/>
      <c r="B1120" s="26"/>
      <c r="C1120" s="26"/>
      <c r="D1120" s="26"/>
      <c r="E1120" s="27"/>
      <c r="F1120" s="27"/>
      <c r="G1120" s="27"/>
      <c r="H1120" s="27"/>
      <c r="I1120" s="27"/>
      <c r="J1120" s="27"/>
      <c r="K1120" s="27"/>
      <c r="L1120" s="27"/>
      <c r="M1120" s="26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</row>
    <row r="1121" spans="1:24" ht="12.75" customHeight="1">
      <c r="A1121" s="26"/>
      <c r="B1121" s="26"/>
      <c r="C1121" s="26"/>
      <c r="D1121" s="26"/>
      <c r="E1121" s="27"/>
      <c r="F1121" s="27"/>
      <c r="G1121" s="27"/>
      <c r="H1121" s="27"/>
      <c r="I1121" s="27"/>
      <c r="J1121" s="27"/>
      <c r="K1121" s="27"/>
      <c r="L1121" s="27"/>
      <c r="M1121" s="26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</row>
    <row r="1122" spans="1:24" ht="12.75" customHeight="1">
      <c r="A1122" s="26"/>
      <c r="B1122" s="26"/>
      <c r="C1122" s="26"/>
      <c r="D1122" s="26"/>
      <c r="E1122" s="27"/>
      <c r="F1122" s="27"/>
      <c r="G1122" s="27"/>
      <c r="H1122" s="27"/>
      <c r="I1122" s="27"/>
      <c r="J1122" s="27"/>
      <c r="K1122" s="27"/>
      <c r="L1122" s="27"/>
      <c r="M1122" s="26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</row>
    <row r="1123" spans="1:24" ht="12.75" customHeight="1">
      <c r="A1123" s="26"/>
      <c r="B1123" s="26"/>
      <c r="C1123" s="26"/>
      <c r="D1123" s="26"/>
      <c r="E1123" s="27"/>
      <c r="F1123" s="27"/>
      <c r="G1123" s="27"/>
      <c r="H1123" s="27"/>
      <c r="I1123" s="27"/>
      <c r="J1123" s="27"/>
      <c r="K1123" s="27"/>
      <c r="L1123" s="27"/>
      <c r="M1123" s="26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</row>
    <row r="1124" spans="1:24" ht="12.75" customHeight="1">
      <c r="A1124" s="26"/>
      <c r="B1124" s="26"/>
      <c r="C1124" s="26"/>
      <c r="D1124" s="26"/>
      <c r="E1124" s="27"/>
      <c r="F1124" s="27"/>
      <c r="G1124" s="27"/>
      <c r="H1124" s="27"/>
      <c r="I1124" s="27"/>
      <c r="J1124" s="27"/>
      <c r="K1124" s="27"/>
      <c r="L1124" s="27"/>
      <c r="M1124" s="26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</row>
    <row r="1125" spans="1:24" ht="12.75" customHeight="1">
      <c r="A1125" s="26"/>
      <c r="B1125" s="26"/>
      <c r="C1125" s="26"/>
      <c r="D1125" s="26"/>
      <c r="E1125" s="27"/>
      <c r="F1125" s="27"/>
      <c r="G1125" s="27"/>
      <c r="H1125" s="27"/>
      <c r="I1125" s="27"/>
      <c r="J1125" s="27"/>
      <c r="K1125" s="27"/>
      <c r="L1125" s="27"/>
      <c r="M1125" s="26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</row>
    <row r="1126" spans="1:24" ht="12.75" customHeight="1">
      <c r="A1126" s="26"/>
      <c r="B1126" s="26"/>
      <c r="C1126" s="26"/>
      <c r="D1126" s="26"/>
      <c r="E1126" s="27"/>
      <c r="F1126" s="27"/>
      <c r="G1126" s="27"/>
      <c r="H1126" s="27"/>
      <c r="I1126" s="27"/>
      <c r="J1126" s="27"/>
      <c r="K1126" s="27"/>
      <c r="L1126" s="27"/>
      <c r="M1126" s="26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</row>
    <row r="1127" spans="1:24" ht="12.75" customHeight="1">
      <c r="A1127" s="26"/>
      <c r="B1127" s="26"/>
      <c r="C1127" s="26"/>
      <c r="D1127" s="26"/>
      <c r="E1127" s="27"/>
      <c r="F1127" s="27"/>
      <c r="G1127" s="27"/>
      <c r="H1127" s="27"/>
      <c r="I1127" s="27"/>
      <c r="J1127" s="27"/>
      <c r="K1127" s="27"/>
      <c r="L1127" s="27"/>
      <c r="M1127" s="26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</row>
    <row r="1128" spans="1:24" ht="12.75" customHeight="1">
      <c r="A1128" s="26"/>
      <c r="B1128" s="26"/>
      <c r="C1128" s="26"/>
      <c r="D1128" s="26"/>
      <c r="E1128" s="27"/>
      <c r="F1128" s="27"/>
      <c r="G1128" s="27"/>
      <c r="H1128" s="27"/>
      <c r="I1128" s="27"/>
      <c r="J1128" s="27"/>
      <c r="K1128" s="27"/>
      <c r="L1128" s="27"/>
      <c r="M1128" s="26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</row>
    <row r="1129" spans="1:24" ht="12.75" customHeight="1">
      <c r="A1129" s="26"/>
      <c r="B1129" s="26"/>
      <c r="C1129" s="26"/>
      <c r="D1129" s="26"/>
      <c r="E1129" s="27"/>
      <c r="F1129" s="27"/>
      <c r="G1129" s="27"/>
      <c r="H1129" s="27"/>
      <c r="I1129" s="27"/>
      <c r="J1129" s="27"/>
      <c r="K1129" s="27"/>
      <c r="L1129" s="27"/>
      <c r="M1129" s="26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</row>
    <row r="1130" spans="1:24" ht="12.75" customHeight="1">
      <c r="A1130" s="26"/>
      <c r="B1130" s="26"/>
      <c r="C1130" s="26"/>
      <c r="D1130" s="26"/>
      <c r="E1130" s="27"/>
      <c r="F1130" s="27"/>
      <c r="G1130" s="27"/>
      <c r="H1130" s="27"/>
      <c r="I1130" s="27"/>
      <c r="J1130" s="27"/>
      <c r="K1130" s="27"/>
      <c r="L1130" s="27"/>
      <c r="M1130" s="26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</row>
    <row r="1131" spans="1:24" ht="12.75" customHeight="1">
      <c r="A1131" s="26"/>
      <c r="B1131" s="26"/>
      <c r="C1131" s="26"/>
      <c r="D1131" s="26"/>
      <c r="E1131" s="27"/>
      <c r="F1131" s="27"/>
      <c r="G1131" s="27"/>
      <c r="H1131" s="27"/>
      <c r="I1131" s="27"/>
      <c r="J1131" s="27"/>
      <c r="K1131" s="27"/>
      <c r="L1131" s="27"/>
      <c r="M1131" s="26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</row>
    <row r="1132" spans="1:24" ht="12.75" customHeight="1">
      <c r="A1132" s="26"/>
      <c r="B1132" s="26"/>
      <c r="C1132" s="26"/>
      <c r="D1132" s="26"/>
      <c r="E1132" s="27"/>
      <c r="F1132" s="27"/>
      <c r="G1132" s="27"/>
      <c r="H1132" s="27"/>
      <c r="I1132" s="27"/>
      <c r="J1132" s="27"/>
      <c r="K1132" s="27"/>
      <c r="L1132" s="27"/>
      <c r="M1132" s="26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</row>
    <row r="1133" spans="1:24" ht="12.75" customHeight="1">
      <c r="A1133" s="26"/>
      <c r="B1133" s="26"/>
      <c r="C1133" s="26"/>
      <c r="D1133" s="26"/>
      <c r="E1133" s="27"/>
      <c r="F1133" s="27"/>
      <c r="G1133" s="27"/>
      <c r="H1133" s="27"/>
      <c r="I1133" s="27"/>
      <c r="J1133" s="27"/>
      <c r="K1133" s="27"/>
      <c r="L1133" s="27"/>
      <c r="M1133" s="26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</row>
    <row r="1134" spans="1:24" ht="12.75" customHeight="1">
      <c r="A1134" s="26"/>
      <c r="B1134" s="26"/>
      <c r="C1134" s="26"/>
      <c r="D1134" s="26"/>
      <c r="E1134" s="27"/>
      <c r="F1134" s="27"/>
      <c r="G1134" s="27"/>
      <c r="H1134" s="27"/>
      <c r="I1134" s="27"/>
      <c r="J1134" s="27"/>
      <c r="K1134" s="27"/>
      <c r="L1134" s="27"/>
      <c r="M1134" s="26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</row>
    <row r="1135" spans="1:24" ht="12.75" customHeight="1">
      <c r="A1135" s="26"/>
      <c r="B1135" s="26"/>
      <c r="C1135" s="26"/>
      <c r="D1135" s="26"/>
      <c r="E1135" s="27"/>
      <c r="F1135" s="27"/>
      <c r="G1135" s="27"/>
      <c r="H1135" s="27"/>
      <c r="I1135" s="27"/>
      <c r="J1135" s="27"/>
      <c r="K1135" s="27"/>
      <c r="L1135" s="27"/>
      <c r="M1135" s="26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</row>
    <row r="1136" spans="1:24" ht="12.75" customHeight="1">
      <c r="A1136" s="26"/>
      <c r="B1136" s="26"/>
      <c r="C1136" s="26"/>
      <c r="D1136" s="26"/>
      <c r="E1136" s="27"/>
      <c r="F1136" s="27"/>
      <c r="G1136" s="27"/>
      <c r="H1136" s="27"/>
      <c r="I1136" s="27"/>
      <c r="J1136" s="27"/>
      <c r="K1136" s="27"/>
      <c r="L1136" s="27"/>
      <c r="M1136" s="26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</row>
    <row r="1137" spans="1:24" ht="12.75" customHeight="1">
      <c r="A1137" s="26"/>
      <c r="B1137" s="26"/>
      <c r="C1137" s="26"/>
      <c r="D1137" s="26"/>
      <c r="E1137" s="27"/>
      <c r="F1137" s="27"/>
      <c r="G1137" s="27"/>
      <c r="H1137" s="27"/>
      <c r="I1137" s="27"/>
      <c r="J1137" s="27"/>
      <c r="K1137" s="27"/>
      <c r="L1137" s="27"/>
      <c r="M1137" s="26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</row>
    <row r="1138" spans="1:24" ht="12.75" customHeight="1">
      <c r="A1138" s="26"/>
      <c r="B1138" s="26"/>
      <c r="C1138" s="26"/>
      <c r="D1138" s="26"/>
      <c r="E1138" s="27"/>
      <c r="F1138" s="27"/>
      <c r="G1138" s="27"/>
      <c r="H1138" s="27"/>
      <c r="I1138" s="27"/>
      <c r="J1138" s="27"/>
      <c r="K1138" s="27"/>
      <c r="L1138" s="27"/>
      <c r="M1138" s="26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</row>
    <row r="1139" spans="1:24" ht="12.75" customHeight="1">
      <c r="A1139" s="26"/>
      <c r="B1139" s="26"/>
      <c r="C1139" s="26"/>
      <c r="D1139" s="26"/>
      <c r="E1139" s="27"/>
      <c r="F1139" s="27"/>
      <c r="G1139" s="27"/>
      <c r="H1139" s="27"/>
      <c r="I1139" s="27"/>
      <c r="J1139" s="27"/>
      <c r="K1139" s="27"/>
      <c r="L1139" s="27"/>
      <c r="M1139" s="26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</row>
    <row r="1140" spans="1:24" ht="15" customHeight="1">
      <c r="A1140" s="26"/>
      <c r="B1140" s="26"/>
      <c r="C1140" s="26"/>
      <c r="D1140" s="26"/>
      <c r="E1140" s="27"/>
      <c r="F1140" s="27"/>
      <c r="G1140" s="27"/>
      <c r="H1140" s="27"/>
      <c r="I1140" s="27"/>
      <c r="J1140" s="27"/>
      <c r="K1140" s="27"/>
      <c r="L1140" s="27"/>
    </row>
    <row r="1141" spans="1:24" ht="15" customHeight="1">
      <c r="A1141" s="26"/>
      <c r="B1141" s="26"/>
      <c r="C1141" s="26"/>
      <c r="D1141" s="26"/>
      <c r="E1141" s="27"/>
      <c r="F1141" s="27"/>
      <c r="G1141" s="27"/>
      <c r="H1141" s="27"/>
      <c r="I1141" s="27"/>
      <c r="J1141" s="27"/>
      <c r="K1141" s="27"/>
      <c r="L1141" s="27"/>
    </row>
    <row r="1142" spans="1:24" ht="15" customHeight="1">
      <c r="A1142" s="26"/>
      <c r="B1142" s="26"/>
      <c r="C1142" s="26"/>
      <c r="D1142" s="26"/>
      <c r="E1142" s="27"/>
      <c r="F1142" s="27"/>
      <c r="G1142" s="27"/>
      <c r="H1142" s="27"/>
      <c r="I1142" s="27"/>
      <c r="J1142" s="27"/>
      <c r="K1142" s="27"/>
      <c r="L1142" s="27"/>
    </row>
  </sheetData>
  <mergeCells count="10">
    <mergeCell ref="A1:C1"/>
    <mergeCell ref="F190:G190"/>
    <mergeCell ref="H190:I190"/>
    <mergeCell ref="B4:C4"/>
    <mergeCell ref="B8:C8"/>
    <mergeCell ref="B5:C5"/>
    <mergeCell ref="B7:C7"/>
    <mergeCell ref="B6:C6"/>
    <mergeCell ref="B3:C3"/>
    <mergeCell ref="B2:C2"/>
  </mergeCells>
  <pageMargins left="0.7" right="0" top="0.2" bottom="0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J8" sqref="J8"/>
    </sheetView>
  </sheetViews>
  <sheetFormatPr defaultRowHeight="12.75"/>
  <cols>
    <col min="1" max="1" width="9.28515625" customWidth="1"/>
    <col min="2" max="2" width="7.28515625" customWidth="1"/>
    <col min="3" max="3" width="11.5703125" customWidth="1"/>
    <col min="4" max="4" width="9.42578125" customWidth="1"/>
    <col min="5" max="5" width="12.42578125" customWidth="1"/>
    <col min="6" max="6" width="12.28515625" customWidth="1"/>
    <col min="8" max="8" width="5.7109375" customWidth="1"/>
  </cols>
  <sheetData>
    <row r="1" spans="1:26" s="57" customFormat="1" ht="21" customHeight="1">
      <c r="A1" s="59">
        <v>42529</v>
      </c>
      <c r="B1" s="59"/>
      <c r="C1" s="59" t="s">
        <v>206</v>
      </c>
      <c r="D1" s="60" t="s">
        <v>208</v>
      </c>
      <c r="E1" s="61">
        <v>0.38541666666666669</v>
      </c>
      <c r="F1" s="61">
        <v>0.59375</v>
      </c>
      <c r="G1" s="62">
        <f t="shared" ref="G1:G4" si="0">F1-E1</f>
        <v>0.20833333333333331</v>
      </c>
      <c r="H1" s="58"/>
      <c r="I1" s="58">
        <f>85+15+10+10</f>
        <v>120</v>
      </c>
      <c r="J1" s="58" t="s">
        <v>200</v>
      </c>
      <c r="K1" s="58" t="s">
        <v>207</v>
      </c>
      <c r="L1" s="58" t="s">
        <v>210</v>
      </c>
      <c r="M1" s="36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57" customFormat="1" ht="20.25" customHeight="1">
      <c r="A2" s="59">
        <v>42529</v>
      </c>
      <c r="B2" s="59"/>
      <c r="C2" s="59" t="s">
        <v>206</v>
      </c>
      <c r="D2" s="60" t="s">
        <v>209</v>
      </c>
      <c r="E2" s="61">
        <v>0.59375</v>
      </c>
      <c r="F2" s="61">
        <v>0.65625</v>
      </c>
      <c r="G2" s="62">
        <f t="shared" si="0"/>
        <v>6.25E-2</v>
      </c>
      <c r="H2" s="63"/>
      <c r="I2" s="58">
        <v>65</v>
      </c>
      <c r="J2" s="58" t="s">
        <v>207</v>
      </c>
      <c r="K2" s="58" t="s">
        <v>200</v>
      </c>
      <c r="L2" s="58" t="s">
        <v>201</v>
      </c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s="57" customFormat="1" ht="19.5" customHeight="1">
      <c r="A3" s="59">
        <v>42529</v>
      </c>
      <c r="B3" s="59"/>
      <c r="C3" s="59" t="s">
        <v>211</v>
      </c>
      <c r="D3" s="60" t="s">
        <v>208</v>
      </c>
      <c r="E3" s="61">
        <v>0.65625</v>
      </c>
      <c r="F3" s="61">
        <v>0.74652777777777779</v>
      </c>
      <c r="G3" s="62">
        <f t="shared" si="0"/>
        <v>9.027777777777779E-2</v>
      </c>
      <c r="H3" s="63"/>
      <c r="I3" s="58">
        <v>125</v>
      </c>
      <c r="J3" s="58" t="s">
        <v>200</v>
      </c>
      <c r="K3" s="58" t="s">
        <v>212</v>
      </c>
      <c r="L3" s="58" t="s">
        <v>210</v>
      </c>
      <c r="M3" s="36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57" customFormat="1" ht="15" customHeight="1">
      <c r="A4" s="59">
        <v>42529</v>
      </c>
      <c r="B4" s="59"/>
      <c r="C4" s="59" t="s">
        <v>211</v>
      </c>
      <c r="D4" s="60" t="s">
        <v>209</v>
      </c>
      <c r="E4" s="61">
        <v>0.74652777777777779</v>
      </c>
      <c r="F4" s="61">
        <v>0.80208333333333337</v>
      </c>
      <c r="G4" s="62">
        <f t="shared" si="0"/>
        <v>5.555555555555558E-2</v>
      </c>
      <c r="H4" s="58"/>
      <c r="I4" s="58">
        <f>15+25+20+15</f>
        <v>75</v>
      </c>
      <c r="J4" s="58" t="s">
        <v>212</v>
      </c>
      <c r="K4" s="58" t="s">
        <v>200</v>
      </c>
      <c r="L4" s="58" t="s">
        <v>201</v>
      </c>
      <c r="M4" s="36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Siddiqur Rahman</cp:lastModifiedBy>
  <cp:lastPrinted>2018-04-03T13:14:19Z</cp:lastPrinted>
  <dcterms:created xsi:type="dcterms:W3CDTF">2016-05-10T11:19:58Z</dcterms:created>
  <dcterms:modified xsi:type="dcterms:W3CDTF">2018-04-03T13:14:23Z</dcterms:modified>
</cp:coreProperties>
</file>