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_VKR\invest_in_uzbek\venv\"/>
    </mc:Choice>
  </mc:AlternateContent>
  <bookViews>
    <workbookView xWindow="480" yWindow="60" windowWidth="18192" windowHeight="8508" activeTab="4"/>
  </bookViews>
  <sheets>
    <sheet name="Регионы" sheetId="1" r:id="rId1"/>
    <sheet name="Страна" sheetId="2" r:id="rId2"/>
    <sheet name="ВВП_страны" sheetId="3" r:id="rId3"/>
    <sheet name="ВРП_Регионов" sheetId="4" r:id="rId4"/>
    <sheet name="Показатели" sheetId="5" r:id="rId5"/>
    <sheet name="Показатели-Ранги" sheetId="6" r:id="rId6"/>
  </sheets>
  <calcPr calcId="162913"/>
</workbook>
</file>

<file path=xl/calcChain.xml><?xml version="1.0" encoding="utf-8"?>
<calcChain xmlns="http://schemas.openxmlformats.org/spreadsheetml/2006/main">
  <c r="AP16" i="6" l="1"/>
  <c r="AL16" i="6"/>
  <c r="AH16" i="6"/>
  <c r="AD16" i="6"/>
  <c r="Z16" i="6"/>
  <c r="V16" i="6"/>
  <c r="R16" i="6"/>
  <c r="N16" i="6"/>
  <c r="K16" i="6"/>
  <c r="G16" i="6"/>
  <c r="AP15" i="6"/>
  <c r="AL15" i="6"/>
  <c r="AH15" i="6"/>
  <c r="AD15" i="6"/>
  <c r="Z15" i="6"/>
  <c r="V15" i="6"/>
  <c r="R15" i="6"/>
  <c r="N15" i="6"/>
  <c r="K15" i="6"/>
  <c r="G15" i="6"/>
  <c r="AP14" i="6"/>
  <c r="AL14" i="6"/>
  <c r="AH14" i="6"/>
  <c r="AD14" i="6"/>
  <c r="Z14" i="6"/>
  <c r="V14" i="6"/>
  <c r="R14" i="6"/>
  <c r="N14" i="6"/>
  <c r="K14" i="6"/>
  <c r="G14" i="6"/>
  <c r="AP13" i="6"/>
  <c r="AL13" i="6"/>
  <c r="AH13" i="6"/>
  <c r="AD13" i="6"/>
  <c r="Z13" i="6"/>
  <c r="V13" i="6"/>
  <c r="R13" i="6"/>
  <c r="N13" i="6"/>
  <c r="K13" i="6"/>
  <c r="G13" i="6"/>
  <c r="AP12" i="6"/>
  <c r="AL12" i="6"/>
  <c r="AH12" i="6"/>
  <c r="AD12" i="6"/>
  <c r="Z12" i="6"/>
  <c r="V12" i="6"/>
  <c r="R12" i="6"/>
  <c r="N12" i="6"/>
  <c r="K12" i="6"/>
  <c r="G12" i="6"/>
  <c r="AP11" i="6"/>
  <c r="AL11" i="6"/>
  <c r="AH11" i="6"/>
  <c r="AD11" i="6"/>
  <c r="Z11" i="6"/>
  <c r="V11" i="6"/>
  <c r="R11" i="6"/>
  <c r="N11" i="6"/>
  <c r="K11" i="6"/>
  <c r="G11" i="6"/>
  <c r="AP10" i="6"/>
  <c r="AL10" i="6"/>
  <c r="AH10" i="6"/>
  <c r="AD10" i="6"/>
  <c r="Z10" i="6"/>
  <c r="V10" i="6"/>
  <c r="R10" i="6"/>
  <c r="N10" i="6"/>
  <c r="K10" i="6"/>
  <c r="G10" i="6"/>
  <c r="AP9" i="6"/>
  <c r="AL9" i="6"/>
  <c r="AH9" i="6"/>
  <c r="AD9" i="6"/>
  <c r="Z9" i="6"/>
  <c r="V9" i="6"/>
  <c r="R9" i="6"/>
  <c r="N9" i="6"/>
  <c r="K9" i="6"/>
  <c r="G9" i="6"/>
  <c r="AP8" i="6"/>
  <c r="AL8" i="6"/>
  <c r="AH8" i="6"/>
  <c r="AD8" i="6"/>
  <c r="Z8" i="6"/>
  <c r="V8" i="6"/>
  <c r="R8" i="6"/>
  <c r="N8" i="6"/>
  <c r="K8" i="6"/>
  <c r="G8" i="6"/>
  <c r="AP7" i="6"/>
  <c r="AL7" i="6"/>
  <c r="AH7" i="6"/>
  <c r="AD7" i="6"/>
  <c r="Z7" i="6"/>
  <c r="V7" i="6"/>
  <c r="R7" i="6"/>
  <c r="N7" i="6"/>
  <c r="K7" i="6"/>
  <c r="G7" i="6"/>
  <c r="AP6" i="6"/>
  <c r="AL6" i="6"/>
  <c r="AH6" i="6"/>
  <c r="AD6" i="6"/>
  <c r="Z6" i="6"/>
  <c r="V6" i="6"/>
  <c r="R6" i="6"/>
  <c r="N6" i="6"/>
  <c r="K6" i="6"/>
  <c r="G6" i="6"/>
  <c r="AP5" i="6"/>
  <c r="AL5" i="6"/>
  <c r="AH5" i="6"/>
  <c r="AD5" i="6"/>
  <c r="Z5" i="6"/>
  <c r="V5" i="6"/>
  <c r="R5" i="6"/>
  <c r="N5" i="6"/>
  <c r="K5" i="6"/>
  <c r="G5" i="6"/>
  <c r="AP4" i="6"/>
  <c r="AL4" i="6"/>
  <c r="AH4" i="6"/>
  <c r="AD4" i="6"/>
  <c r="Z4" i="6"/>
  <c r="V4" i="6"/>
  <c r="R4" i="6"/>
  <c r="N4" i="6"/>
  <c r="K4" i="6"/>
  <c r="G4" i="6"/>
  <c r="AP3" i="6"/>
  <c r="AL3" i="6"/>
  <c r="AH3" i="6"/>
  <c r="AD3" i="6"/>
  <c r="Z3" i="6"/>
  <c r="V3" i="6"/>
  <c r="R3" i="6"/>
  <c r="N3" i="6"/>
  <c r="K3" i="6"/>
  <c r="G3" i="6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  <c r="AB2" i="2"/>
  <c r="X2" i="2"/>
  <c r="W2" i="2"/>
  <c r="U2" i="2"/>
  <c r="T2" i="2"/>
  <c r="S2" i="2"/>
  <c r="M2" i="2"/>
  <c r="K2" i="2"/>
  <c r="I2" i="2"/>
  <c r="F2" i="2"/>
  <c r="E2" i="2"/>
  <c r="B2" i="2"/>
  <c r="Z7" i="1" s="1"/>
  <c r="X18" i="1"/>
  <c r="X20" i="1" s="1"/>
  <c r="M15" i="1"/>
  <c r="Z14" i="1"/>
  <c r="M14" i="1"/>
  <c r="Z13" i="1"/>
  <c r="M13" i="1"/>
  <c r="M12" i="1"/>
  <c r="M11" i="1"/>
  <c r="Z10" i="1"/>
  <c r="M10" i="1"/>
  <c r="Z9" i="1"/>
  <c r="M9" i="1"/>
  <c r="M8" i="1"/>
  <c r="M7" i="1"/>
  <c r="Z6" i="1"/>
  <c r="M6" i="1"/>
  <c r="Z5" i="1"/>
  <c r="M5" i="1"/>
  <c r="Z4" i="1"/>
  <c r="M4" i="1"/>
  <c r="M3" i="1"/>
  <c r="Z2" i="1"/>
  <c r="M2" i="1"/>
  <c r="Z8" i="1" l="1"/>
  <c r="Z12" i="1"/>
  <c r="Z2" i="2"/>
  <c r="Z3" i="1"/>
  <c r="Z17" i="1" s="1"/>
  <c r="Z11" i="1"/>
  <c r="Z15" i="1"/>
</calcChain>
</file>

<file path=xl/sharedStrings.xml><?xml version="1.0" encoding="utf-8"?>
<sst xmlns="http://schemas.openxmlformats.org/spreadsheetml/2006/main" count="267" uniqueCount="92">
  <si>
    <t>Инвестиционная активность</t>
  </si>
  <si>
    <t>Производственный потенциал</t>
  </si>
  <si>
    <t>Природно -ресурсный потенциал</t>
  </si>
  <si>
    <t>Потребительский потенциал</t>
  </si>
  <si>
    <t>Трудовой потенциал</t>
  </si>
  <si>
    <t>Инфраструктурный потенциал</t>
  </si>
  <si>
    <t>Институциональный потенциал</t>
  </si>
  <si>
    <t>Научно-образовательный потенциал</t>
  </si>
  <si>
    <t>Экспортный потенциал</t>
  </si>
  <si>
    <t>Инновационный потенциал</t>
  </si>
  <si>
    <t>Темпы роста инвестиций в основной капитал</t>
  </si>
  <si>
    <t>Доля инвестиций в ВРП</t>
  </si>
  <si>
    <t>Доля иностранных инвестиций в ВРП</t>
  </si>
  <si>
    <t>Доля региона по освоеннию инвестиций в республике</t>
  </si>
  <si>
    <t>Инвестиции на душу населения (млн.сум)</t>
  </si>
  <si>
    <t>Средний ранг</t>
  </si>
  <si>
    <t>Концентрация валового производства</t>
  </si>
  <si>
    <t>Производство ВРП на душу населения (млн.сум)</t>
  </si>
  <si>
    <t>Темпы роста ВРП</t>
  </si>
  <si>
    <t>Доля площади территории региона от площади территории республики</t>
  </si>
  <si>
    <t>Доля производства естественных и энергетических видов продукции в ВРП (электроэнергетика, топливная промышленностьт, металлургия, хлопкоочистельная промышленность)</t>
  </si>
  <si>
    <t>Средние общие доходы на душу населения (млн.сум)</t>
  </si>
  <si>
    <t>Средние реальные располагаемые доходы на душу населения (млн.сум)</t>
  </si>
  <si>
    <t>Доля среднемесячной заработной платы региона от среднереспубликанского показателя (%)</t>
  </si>
  <si>
    <t>Доля численности занятых от численности трудовых ресурсов региона (%)</t>
  </si>
  <si>
    <t>Доля трудовых ресурсов в общей численности населения (%)</t>
  </si>
  <si>
    <t>Проиводительность труда (отношение ВРП к численности занятых в экономике)</t>
  </si>
  <si>
    <t>Плотность эксплуатиционной длины железнодорожных путей общего пользования на 1000 кв.км территории</t>
  </si>
  <si>
    <t>Плотность автомобльных дорог общего пользования с твердым покрытием на 1000 кв.км территории</t>
  </si>
  <si>
    <t>Обеспеченность населения доступом к Интернет сети на 100 чел., шт</t>
  </si>
  <si>
    <t>Количество коммерческих банков и филиалов на 100 тыс.чел.</t>
  </si>
  <si>
    <t>Количество зарегистрированных предприятий и организаций на 100 тыс.чел.</t>
  </si>
  <si>
    <t>Доля производства малых предприятий в ВРП (%)</t>
  </si>
  <si>
    <t>Доля выпускников средних специальных учебных заведений в общей численности населения</t>
  </si>
  <si>
    <t>Доля численности докторов и кандидатов наук в общей численности населения региона</t>
  </si>
  <si>
    <t>Доля студентов вузов в общей численности населения</t>
  </si>
  <si>
    <t>Доля экспорта в ВРП</t>
  </si>
  <si>
    <t>Объем экспорта на душу населения (млн.сум)</t>
  </si>
  <si>
    <t>Коэффициент специализации экспорта</t>
  </si>
  <si>
    <t>Объем производства инновационных товаров, работ, услуг, выполненных собственными силами на душу населения</t>
  </si>
  <si>
    <t>Объем научно-исследовательских и опытно-конструторских разработок, выполненных организациями на душу населения</t>
  </si>
  <si>
    <t>Объем внедренных технологических инноваций на душу населения региона</t>
  </si>
  <si>
    <t>Республика Каракалпакстан</t>
  </si>
  <si>
    <t>Андижанская</t>
  </si>
  <si>
    <t>Бухарская</t>
  </si>
  <si>
    <t>Джизакская</t>
  </si>
  <si>
    <t>Кашкадарьинская</t>
  </si>
  <si>
    <t>Навоийская</t>
  </si>
  <si>
    <t>Наманганская</t>
  </si>
  <si>
    <t>Самаркандская</t>
  </si>
  <si>
    <t>Сурхандарьинская</t>
  </si>
  <si>
    <t>Сырдарьинская</t>
  </si>
  <si>
    <t>Ташкентская</t>
  </si>
  <si>
    <t>Ферганская</t>
  </si>
  <si>
    <t>Хорезмская</t>
  </si>
  <si>
    <t>г.Ташкент</t>
  </si>
  <si>
    <t>Регионы</t>
  </si>
  <si>
    <t>Годы</t>
  </si>
  <si>
    <t>ВВП, млрд.сум.</t>
  </si>
  <si>
    <t>Численность постоянного населения (тысяч чел)</t>
  </si>
  <si>
    <t>Объем иностранных инвестиций за 2021 год (млрд.сум)</t>
  </si>
  <si>
    <t>Объем иностранных инвестиций за 2020 год (млрд. сум)</t>
  </si>
  <si>
    <t>Объем инвестиций в основной капитал за 2022 год (млрд. сум)</t>
  </si>
  <si>
    <t>Объем инвестиций в основной капитал за 2021 год (млрд. сум)</t>
  </si>
  <si>
    <t>Объем ВРП за 2022 год</t>
  </si>
  <si>
    <t>Объем ВРП за 2021 год</t>
  </si>
  <si>
    <t>Площадь территории региона (тыс. кв.км)</t>
  </si>
  <si>
    <t>Объем производства электроэнергетики (млрд.сум)</t>
  </si>
  <si>
    <t>Объем производства топлива (млрд.сум)</t>
  </si>
  <si>
    <t>Объем производства металлургии</t>
  </si>
  <si>
    <t>Объем хлопкоочистительного производства</t>
  </si>
  <si>
    <t>Доля среднемесячной зп региона от среднереспубликанского показателя (%)</t>
  </si>
  <si>
    <t>Средние общие доходы на душу населения (тысяч сум)</t>
  </si>
  <si>
    <t>Средние реальные располагаемые доходы на душу населения (тысяч сум)</t>
  </si>
  <si>
    <t>Доля численности занятых от численности трудовых ресурсов (%)</t>
  </si>
  <si>
    <t>Численность занятых в регионе (тысяч чел)</t>
  </si>
  <si>
    <t>Длина железнодорожных путей общего пользования</t>
  </si>
  <si>
    <t>Длина автомобильных дорог общего пользования с твердым покрытием</t>
  </si>
  <si>
    <t>Количество абонентов с доступом в сеть Интернет в разрезе регионов (на 100 человек населения)</t>
  </si>
  <si>
    <t>Количество коммерческих банков и филиалов в регионе</t>
  </si>
  <si>
    <t>Количество зарегистрированных предприятяий организаций (единиц)</t>
  </si>
  <si>
    <t>Общий объем экспорта товаров и услуг</t>
  </si>
  <si>
    <t>Численность выпускников средних специальных и профессиональных учебных заведений</t>
  </si>
  <si>
    <t>Численность докторов и кандидатов наук в регионе</t>
  </si>
  <si>
    <t>Численность студентов вузов (единиц)</t>
  </si>
  <si>
    <t>Объем экспорта региона (млн.долл.США)</t>
  </si>
  <si>
    <t>Доля экспорта региона в республиканском экспорте</t>
  </si>
  <si>
    <t>Доля ВРП региона в республиканском ВВП</t>
  </si>
  <si>
    <t>Объем производства инновационных товаров, работ, услуг, выполненных собственными силами (млн.сум)</t>
  </si>
  <si>
    <t>Объем научно-исследовательских и опытно-констукторских разработок, выполненных организациями на душу населения (млн.сум)</t>
  </si>
  <si>
    <t>Объем внедренных технологических инноваций в регионе</t>
  </si>
  <si>
    <t>Республика Узбекистан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</si>
</sst>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"/>
    <numFmt numFmtId="165" formatCode="#,##0.0"/>
    <numFmt numFmtId="166" formatCode="#,##0.00000"/>
    <numFmt numFmtId="167" formatCode="#,##0.00000000000"/>
    <numFmt numFmtId="168" formatCode="#,##0.0000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Times New Roman"/>
      <family val="2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b/>
      <sz val="11"/>
      <color rgb="FF000000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FFF2CC"/>
      </patternFill>
    </fill>
    <fill>
      <patternFill patternType="solid">
        <fgColor rgb="FFDEEBF7"/>
      </patternFill>
    </fill>
    <fill>
      <patternFill patternType="solid">
        <fgColor rgb="FFC5E0B4"/>
      </patternFill>
    </fill>
    <fill>
      <patternFill patternType="solid">
        <fgColor rgb="FF00B050"/>
      </patternFill>
    </fill>
    <fill>
      <patternFill patternType="solid">
        <fgColor rgb="FFD0CECE"/>
      </patternFill>
    </fill>
    <fill>
      <patternFill patternType="solid">
        <fgColor rgb="FFFFC000"/>
      </patternFill>
    </fill>
    <fill>
      <patternFill patternType="solid">
        <fgColor rgb="FF66FFCC"/>
      </patternFill>
    </fill>
    <fill>
      <patternFill patternType="solid">
        <fgColor rgb="FF99FF33"/>
      </patternFill>
    </fill>
    <fill>
      <patternFill patternType="solid">
        <fgColor rgb="FFFFFF00"/>
      </patternFill>
    </fill>
    <fill>
      <patternFill patternType="solid">
        <fgColor rgb="FFB80000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1" fontId="3" fillId="2" borderId="8" xfId="0" applyNumberFormat="1" applyFont="1" applyFill="1" applyBorder="1" applyAlignment="1">
      <alignment horizontal="center" wrapText="1"/>
    </xf>
    <xf numFmtId="1" fontId="3" fillId="12" borderId="8" xfId="0" applyNumberFormat="1" applyFont="1" applyFill="1" applyBorder="1" applyAlignment="1">
      <alignment horizontal="center" wrapText="1"/>
    </xf>
    <xf numFmtId="1" fontId="3" fillId="3" borderId="8" xfId="0" applyNumberFormat="1" applyFont="1" applyFill="1" applyBorder="1" applyAlignment="1">
      <alignment horizontal="center" wrapText="1"/>
    </xf>
    <xf numFmtId="1" fontId="3" fillId="4" borderId="8" xfId="0" applyNumberFormat="1" applyFont="1" applyFill="1" applyBorder="1" applyAlignment="1">
      <alignment horizontal="center" wrapText="1"/>
    </xf>
    <xf numFmtId="1" fontId="3" fillId="5" borderId="8" xfId="0" applyNumberFormat="1" applyFont="1" applyFill="1" applyBorder="1" applyAlignment="1">
      <alignment horizontal="center" wrapText="1"/>
    </xf>
    <xf numFmtId="1" fontId="3" fillId="6" borderId="8" xfId="0" applyNumberFormat="1" applyFont="1" applyFill="1" applyBorder="1" applyAlignment="1">
      <alignment horizontal="center" wrapText="1"/>
    </xf>
    <xf numFmtId="1" fontId="3" fillId="7" borderId="8" xfId="0" applyNumberFormat="1" applyFont="1" applyFill="1" applyBorder="1" applyAlignment="1">
      <alignment horizontal="center" wrapText="1"/>
    </xf>
    <xf numFmtId="1" fontId="3" fillId="8" borderId="8" xfId="0" applyNumberFormat="1" applyFont="1" applyFill="1" applyBorder="1" applyAlignment="1">
      <alignment horizontal="center" wrapText="1"/>
    </xf>
    <xf numFmtId="1" fontId="3" fillId="9" borderId="8" xfId="0" applyNumberFormat="1" applyFont="1" applyFill="1" applyBorder="1" applyAlignment="1">
      <alignment horizontal="center" wrapText="1"/>
    </xf>
    <xf numFmtId="1" fontId="3" fillId="10" borderId="8" xfId="0" applyNumberFormat="1" applyFont="1" applyFill="1" applyBorder="1" applyAlignment="1">
      <alignment horizontal="center" wrapText="1"/>
    </xf>
    <xf numFmtId="1" fontId="3" fillId="11" borderId="8" xfId="0" applyNumberFormat="1" applyFont="1" applyFill="1" applyBorder="1" applyAlignment="1">
      <alignment horizontal="center" wrapText="1"/>
    </xf>
    <xf numFmtId="0" fontId="4" fillId="0" borderId="8" xfId="0" applyFont="1" applyBorder="1" applyAlignment="1">
      <alignment horizontal="left"/>
    </xf>
    <xf numFmtId="1" fontId="4" fillId="0" borderId="8" xfId="0" applyNumberFormat="1" applyFont="1" applyBorder="1" applyAlignment="1">
      <alignment horizontal="center"/>
    </xf>
    <xf numFmtId="1" fontId="4" fillId="13" borderId="8" xfId="0" applyNumberFormat="1" applyFont="1" applyFill="1" applyBorder="1" applyAlignment="1">
      <alignment horizontal="center"/>
    </xf>
    <xf numFmtId="1" fontId="4" fillId="0" borderId="8" xfId="0" applyNumberFormat="1" applyFont="1" applyBorder="1" applyAlignment="1">
      <alignment horizontal="center" wrapText="1"/>
    </xf>
    <xf numFmtId="0" fontId="0" fillId="0" borderId="0" xfId="0" applyAlignment="1"/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 wrapText="1"/>
    </xf>
    <xf numFmtId="0" fontId="1" fillId="0" borderId="7" xfId="0" applyFont="1" applyBorder="1" applyAlignment="1">
      <alignment horizontal="left"/>
    </xf>
    <xf numFmtId="164" fontId="3" fillId="2" borderId="8" xfId="0" applyNumberFormat="1" applyFont="1" applyFill="1" applyBorder="1" applyAlignment="1">
      <alignment horizontal="center" wrapText="1"/>
    </xf>
    <xf numFmtId="4" fontId="3" fillId="2" borderId="8" xfId="0" applyNumberFormat="1" applyFont="1" applyFill="1" applyBorder="1" applyAlignment="1">
      <alignment horizontal="center" wrapText="1"/>
    </xf>
    <xf numFmtId="164" fontId="3" fillId="3" borderId="8" xfId="0" applyNumberFormat="1" applyFont="1" applyFill="1" applyBorder="1" applyAlignment="1">
      <alignment horizontal="center" wrapText="1"/>
    </xf>
    <xf numFmtId="4" fontId="3" fillId="3" borderId="8" xfId="0" applyNumberFormat="1" applyFont="1" applyFill="1" applyBorder="1" applyAlignment="1">
      <alignment horizontal="center" wrapText="1"/>
    </xf>
    <xf numFmtId="4" fontId="3" fillId="4" borderId="8" xfId="0" applyNumberFormat="1" applyFont="1" applyFill="1" applyBorder="1" applyAlignment="1">
      <alignment horizontal="center" wrapText="1"/>
    </xf>
    <xf numFmtId="165" fontId="3" fillId="4" borderId="8" xfId="0" applyNumberFormat="1" applyFont="1" applyFill="1" applyBorder="1" applyAlignment="1">
      <alignment horizontal="center" wrapText="1"/>
    </xf>
    <xf numFmtId="4" fontId="3" fillId="5" borderId="8" xfId="0" applyNumberFormat="1" applyFont="1" applyFill="1" applyBorder="1" applyAlignment="1">
      <alignment horizontal="center" wrapText="1"/>
    </xf>
    <xf numFmtId="4" fontId="3" fillId="6" borderId="8" xfId="0" applyNumberFormat="1" applyFont="1" applyFill="1" applyBorder="1" applyAlignment="1">
      <alignment horizontal="center" wrapText="1"/>
    </xf>
    <xf numFmtId="164" fontId="3" fillId="7" borderId="8" xfId="0" applyNumberFormat="1" applyFont="1" applyFill="1" applyBorder="1" applyAlignment="1">
      <alignment horizontal="center" wrapText="1"/>
    </xf>
    <xf numFmtId="4" fontId="3" fillId="7" borderId="8" xfId="0" applyNumberFormat="1" applyFont="1" applyFill="1" applyBorder="1" applyAlignment="1">
      <alignment horizontal="center" wrapText="1"/>
    </xf>
    <xf numFmtId="4" fontId="3" fillId="8" borderId="8" xfId="0" applyNumberFormat="1" applyFont="1" applyFill="1" applyBorder="1" applyAlignment="1">
      <alignment horizontal="center" wrapText="1"/>
    </xf>
    <xf numFmtId="4" fontId="3" fillId="9" borderId="8" xfId="0" applyNumberFormat="1" applyFont="1" applyFill="1" applyBorder="1" applyAlignment="1">
      <alignment horizontal="center" wrapText="1"/>
    </xf>
    <xf numFmtId="4" fontId="3" fillId="10" borderId="8" xfId="0" applyNumberFormat="1" applyFont="1" applyFill="1" applyBorder="1" applyAlignment="1">
      <alignment horizontal="center" wrapText="1"/>
    </xf>
    <xf numFmtId="166" fontId="3" fillId="11" borderId="8" xfId="0" applyNumberFormat="1" applyFont="1" applyFill="1" applyBorder="1" applyAlignment="1">
      <alignment horizontal="center" wrapText="1"/>
    </xf>
    <xf numFmtId="164" fontId="3" fillId="11" borderId="8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horizontal="left" wrapText="1"/>
    </xf>
    <xf numFmtId="0" fontId="3" fillId="8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3" fillId="11" borderId="8" xfId="0" applyFont="1" applyFill="1" applyBorder="1" applyAlignment="1">
      <alignment horizontal="left" wrapText="1"/>
    </xf>
    <xf numFmtId="164" fontId="4" fillId="0" borderId="8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 wrapText="1"/>
    </xf>
    <xf numFmtId="166" fontId="4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5" fillId="0" borderId="1" xfId="0" applyNumberFormat="1" applyFont="1" applyBorder="1" applyAlignment="1">
      <alignment horizontal="left" wrapText="1"/>
    </xf>
    <xf numFmtId="165" fontId="4" fillId="0" borderId="8" xfId="0" applyNumberFormat="1" applyFont="1" applyBorder="1" applyAlignment="1">
      <alignment horizontal="left" wrapText="1"/>
    </xf>
    <xf numFmtId="3" fontId="4" fillId="0" borderId="8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left" wrapText="1"/>
    </xf>
    <xf numFmtId="165" fontId="5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165" fontId="0" fillId="0" borderId="0" xfId="0" applyNumberFormat="1" applyAlignment="1">
      <alignment wrapText="1"/>
    </xf>
    <xf numFmtId="3" fontId="4" fillId="0" borderId="8" xfId="0" applyNumberFormat="1" applyFont="1" applyBorder="1" applyAlignment="1">
      <alignment horizontal="left"/>
    </xf>
    <xf numFmtId="165" fontId="4" fillId="0" borderId="8" xfId="0" applyNumberFormat="1" applyFont="1" applyBorder="1" applyAlignment="1">
      <alignment horizontal="left"/>
    </xf>
    <xf numFmtId="165" fontId="4" fillId="0" borderId="8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8" xfId="0" applyFont="1" applyBorder="1" applyAlignment="1">
      <alignment horizontal="center" wrapText="1"/>
    </xf>
    <xf numFmtId="165" fontId="3" fillId="0" borderId="8" xfId="0" applyNumberFormat="1" applyFont="1" applyBorder="1" applyAlignment="1">
      <alignment horizontal="center" wrapText="1"/>
    </xf>
    <xf numFmtId="4" fontId="3" fillId="0" borderId="8" xfId="0" applyNumberFormat="1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center" wrapText="1"/>
    </xf>
    <xf numFmtId="3" fontId="3" fillId="3" borderId="8" xfId="0" applyNumberFormat="1" applyFont="1" applyFill="1" applyBorder="1" applyAlignment="1">
      <alignment horizontal="center" wrapText="1"/>
    </xf>
    <xf numFmtId="3" fontId="3" fillId="4" borderId="8" xfId="0" applyNumberFormat="1" applyFont="1" applyFill="1" applyBorder="1" applyAlignment="1">
      <alignment horizontal="center" wrapText="1"/>
    </xf>
    <xf numFmtId="3" fontId="3" fillId="5" borderId="8" xfId="0" applyNumberFormat="1" applyFont="1" applyFill="1" applyBorder="1" applyAlignment="1">
      <alignment horizontal="center" wrapText="1"/>
    </xf>
    <xf numFmtId="3" fontId="3" fillId="10" borderId="8" xfId="0" applyNumberFormat="1" applyFont="1" applyFill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165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 wrapText="1"/>
    </xf>
    <xf numFmtId="4" fontId="7" fillId="0" borderId="1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 wrapText="1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 wrapText="1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" fontId="2" fillId="8" borderId="2" xfId="0" applyNumberFormat="1" applyFont="1" applyFill="1" applyBorder="1" applyAlignment="1">
      <alignment horizontal="center"/>
    </xf>
    <xf numFmtId="1" fontId="2" fillId="8" borderId="3" xfId="0" applyNumberFormat="1" applyFont="1" applyFill="1" applyBorder="1" applyAlignment="1">
      <alignment horizontal="center"/>
    </xf>
    <xf numFmtId="1" fontId="2" fillId="8" borderId="4" xfId="0" applyNumberFormat="1" applyFont="1" applyFill="1" applyBorder="1" applyAlignment="1">
      <alignment horizontal="center"/>
    </xf>
    <xf numFmtId="1" fontId="2" fillId="9" borderId="2" xfId="0" applyNumberFormat="1" applyFont="1" applyFill="1" applyBorder="1" applyAlignment="1">
      <alignment horizontal="center"/>
    </xf>
    <xf numFmtId="1" fontId="2" fillId="9" borderId="3" xfId="0" applyNumberFormat="1" applyFont="1" applyFill="1" applyBorder="1" applyAlignment="1">
      <alignment horizontal="center"/>
    </xf>
    <xf numFmtId="1" fontId="2" fillId="9" borderId="4" xfId="0" applyNumberFormat="1" applyFont="1" applyFill="1" applyBorder="1" applyAlignment="1">
      <alignment horizontal="center"/>
    </xf>
    <xf numFmtId="1" fontId="2" fillId="10" borderId="2" xfId="0" applyNumberFormat="1" applyFont="1" applyFill="1" applyBorder="1" applyAlignment="1">
      <alignment horizontal="center"/>
    </xf>
    <xf numFmtId="1" fontId="2" fillId="10" borderId="3" xfId="0" applyNumberFormat="1" applyFont="1" applyFill="1" applyBorder="1" applyAlignment="1">
      <alignment horizontal="center"/>
    </xf>
    <xf numFmtId="1" fontId="2" fillId="10" borderId="4" xfId="0" applyNumberFormat="1" applyFont="1" applyFill="1" applyBorder="1" applyAlignment="1">
      <alignment horizontal="center"/>
    </xf>
    <xf numFmtId="1" fontId="2" fillId="11" borderId="5" xfId="0" applyNumberFormat="1" applyFont="1" applyFill="1" applyBorder="1" applyAlignment="1">
      <alignment horizontal="center"/>
    </xf>
    <xf numFmtId="1" fontId="2" fillId="11" borderId="6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21"/>
  <sheetViews>
    <sheetView workbookViewId="0"/>
  </sheetViews>
  <sheetFormatPr defaultRowHeight="14.4" x14ac:dyDescent="0.3"/>
  <cols>
    <col min="1" max="1" width="31" style="20" bestFit="1" customWidth="1"/>
    <col min="2" max="2" width="14.88671875" style="79" bestFit="1" customWidth="1"/>
    <col min="3" max="3" width="15.5546875" style="79" bestFit="1" customWidth="1"/>
    <col min="4" max="4" width="15" style="79" bestFit="1" customWidth="1"/>
    <col min="5" max="5" width="15.109375" style="79" bestFit="1" customWidth="1"/>
    <col min="6" max="6" width="16.33203125" style="79" bestFit="1" customWidth="1"/>
    <col min="7" max="8" width="9.88671875" style="79" bestFit="1" customWidth="1"/>
    <col min="9" max="9" width="11.33203125" style="113" bestFit="1" customWidth="1"/>
    <col min="10" max="10" width="20.88671875" style="79" bestFit="1" customWidth="1"/>
    <col min="11" max="11" width="19.5546875" style="79" bestFit="1" customWidth="1"/>
    <col min="12" max="12" width="15.5546875" style="113" bestFit="1" customWidth="1"/>
    <col min="13" max="13" width="24.6640625" style="114" bestFit="1" customWidth="1"/>
    <col min="14" max="14" width="16.5546875" style="79" bestFit="1" customWidth="1"/>
    <col min="15" max="15" width="13.33203125" style="115" bestFit="1" customWidth="1"/>
    <col min="16" max="16" width="15.5546875" style="115" bestFit="1" customWidth="1"/>
    <col min="17" max="17" width="15.6640625" style="115" bestFit="1" customWidth="1"/>
    <col min="18" max="18" width="16.44140625" style="79" bestFit="1" customWidth="1"/>
    <col min="19" max="19" width="14.33203125" style="113" bestFit="1" customWidth="1"/>
    <col min="20" max="20" width="19.6640625" style="78" bestFit="1" customWidth="1"/>
    <col min="21" max="21" width="18.33203125" style="78" bestFit="1" customWidth="1"/>
    <col min="22" max="22" width="19.33203125" style="113" bestFit="1" customWidth="1"/>
    <col min="23" max="23" width="18.44140625" style="78" bestFit="1" customWidth="1"/>
    <col min="24" max="24" width="22.33203125" style="78" bestFit="1" customWidth="1"/>
    <col min="25" max="25" width="16.44140625" style="79" bestFit="1" customWidth="1"/>
    <col min="26" max="26" width="12.109375" style="114" bestFit="1" customWidth="1"/>
    <col min="27" max="27" width="21" style="20" bestFit="1" customWidth="1"/>
    <col min="28" max="28" width="15.33203125" style="78" bestFit="1" customWidth="1"/>
    <col min="29" max="29" width="15.44140625" style="78" bestFit="1" customWidth="1"/>
    <col min="30" max="30" width="11.5546875" style="79" bestFit="1" customWidth="1"/>
    <col min="31" max="31" width="11.5546875" style="20" bestFit="1" customWidth="1"/>
    <col min="32" max="32" width="20.5546875" style="113" bestFit="1" customWidth="1"/>
    <col min="33" max="34" width="21.6640625" style="113" bestFit="1" customWidth="1"/>
    <col min="35" max="35" width="20.5546875" style="113" bestFit="1" customWidth="1"/>
    <col min="36" max="36" width="16.33203125" style="78" bestFit="1" customWidth="1"/>
    <col min="37" max="37" width="16.44140625" style="113" bestFit="1" customWidth="1"/>
    <col min="38" max="38" width="13.5546875" style="73" bestFit="1" customWidth="1"/>
    <col min="39" max="52" width="13.5546875" style="74" bestFit="1" customWidth="1"/>
  </cols>
  <sheetData>
    <row r="1" spans="1:52" ht="135.75" customHeight="1" x14ac:dyDescent="0.3">
      <c r="A1" s="12" t="s">
        <v>56</v>
      </c>
      <c r="B1" s="82" t="s">
        <v>59</v>
      </c>
      <c r="C1" s="82" t="s">
        <v>60</v>
      </c>
      <c r="D1" s="82" t="s">
        <v>61</v>
      </c>
      <c r="E1" s="82" t="s">
        <v>62</v>
      </c>
      <c r="F1" s="82" t="s">
        <v>63</v>
      </c>
      <c r="G1" s="82" t="s">
        <v>64</v>
      </c>
      <c r="H1" s="82" t="s">
        <v>65</v>
      </c>
      <c r="I1" s="83" t="s">
        <v>66</v>
      </c>
      <c r="J1" s="82" t="s">
        <v>67</v>
      </c>
      <c r="K1" s="82" t="s">
        <v>68</v>
      </c>
      <c r="L1" s="83" t="s">
        <v>69</v>
      </c>
      <c r="M1" s="81" t="s">
        <v>70</v>
      </c>
      <c r="N1" s="82" t="s">
        <v>71</v>
      </c>
      <c r="O1" s="82" t="s">
        <v>72</v>
      </c>
      <c r="P1" s="82" t="s">
        <v>73</v>
      </c>
      <c r="Q1" s="82" t="s">
        <v>74</v>
      </c>
      <c r="R1" s="82" t="s">
        <v>25</v>
      </c>
      <c r="S1" s="83" t="s">
        <v>75</v>
      </c>
      <c r="T1" s="84" t="s">
        <v>76</v>
      </c>
      <c r="U1" s="84" t="s">
        <v>77</v>
      </c>
      <c r="V1" s="83" t="s">
        <v>78</v>
      </c>
      <c r="W1" s="84" t="s">
        <v>79</v>
      </c>
      <c r="X1" s="84" t="s">
        <v>80</v>
      </c>
      <c r="Y1" s="82" t="s">
        <v>32</v>
      </c>
      <c r="Z1" s="81" t="s">
        <v>81</v>
      </c>
      <c r="AA1" s="81" t="s">
        <v>82</v>
      </c>
      <c r="AB1" s="84" t="s">
        <v>83</v>
      </c>
      <c r="AC1" s="84" t="s">
        <v>84</v>
      </c>
      <c r="AD1" s="82" t="s">
        <v>85</v>
      </c>
      <c r="AE1" s="81"/>
      <c r="AF1" s="83" t="s">
        <v>86</v>
      </c>
      <c r="AG1" s="83" t="s">
        <v>87</v>
      </c>
      <c r="AH1" s="83" t="s">
        <v>88</v>
      </c>
      <c r="AI1" s="83" t="s">
        <v>89</v>
      </c>
      <c r="AJ1" s="84" t="s">
        <v>90</v>
      </c>
      <c r="AK1" s="83"/>
      <c r="AL1" s="102" t="s">
        <v>57</v>
      </c>
      <c r="AM1" s="66" t="s">
        <v>42</v>
      </c>
      <c r="AN1" s="66" t="s">
        <v>43</v>
      </c>
      <c r="AO1" s="66" t="s">
        <v>44</v>
      </c>
      <c r="AP1" s="66" t="s">
        <v>45</v>
      </c>
      <c r="AQ1" s="66" t="s">
        <v>46</v>
      </c>
      <c r="AR1" s="66" t="s">
        <v>47</v>
      </c>
      <c r="AS1" s="66" t="s">
        <v>48</v>
      </c>
      <c r="AT1" s="66" t="s">
        <v>49</v>
      </c>
      <c r="AU1" s="66" t="s">
        <v>50</v>
      </c>
      <c r="AV1" s="66" t="s">
        <v>51</v>
      </c>
      <c r="AW1" s="66" t="s">
        <v>52</v>
      </c>
      <c r="AX1" s="66" t="s">
        <v>53</v>
      </c>
      <c r="AY1" s="66" t="s">
        <v>54</v>
      </c>
      <c r="AZ1" s="66" t="s">
        <v>55</v>
      </c>
    </row>
    <row r="2" spans="1:52" ht="19.5" customHeight="1" x14ac:dyDescent="0.3">
      <c r="A2" s="12" t="s">
        <v>42</v>
      </c>
      <c r="B2" s="76">
        <v>1976.2</v>
      </c>
      <c r="C2" s="103">
        <v>3035.2</v>
      </c>
      <c r="D2" s="104">
        <v>2761.1052</v>
      </c>
      <c r="E2" s="51">
        <v>10099.799999999999</v>
      </c>
      <c r="F2" s="51">
        <v>8110.7</v>
      </c>
      <c r="G2" s="103">
        <v>29925.431</v>
      </c>
      <c r="H2" s="103">
        <v>25681.823699999997</v>
      </c>
      <c r="I2" s="50">
        <v>165.6</v>
      </c>
      <c r="J2" s="51">
        <v>1543.9916499999999</v>
      </c>
      <c r="K2" s="51">
        <v>1000</v>
      </c>
      <c r="L2" s="50">
        <v>8.5011027911344031E-2</v>
      </c>
      <c r="M2" s="50">
        <f t="shared" ref="M2:M15" si="0">L2*100</f>
        <v>8.5011027911344037</v>
      </c>
      <c r="N2" s="105">
        <v>83.697972804252942</v>
      </c>
      <c r="O2" s="105">
        <v>13253.440819037272</v>
      </c>
      <c r="P2" s="105">
        <v>11166.403379646235</v>
      </c>
      <c r="Q2" s="105">
        <v>67.029592406476837</v>
      </c>
      <c r="R2" s="105">
        <v>54.762268766243686</v>
      </c>
      <c r="S2" s="50">
        <v>702.6</v>
      </c>
      <c r="T2" s="94">
        <v>195</v>
      </c>
      <c r="U2" s="94">
        <v>4213</v>
      </c>
      <c r="V2" s="50">
        <v>63.7</v>
      </c>
      <c r="W2" s="94">
        <v>46</v>
      </c>
      <c r="X2" s="94">
        <v>26168</v>
      </c>
      <c r="Y2" s="103">
        <v>56.6</v>
      </c>
      <c r="Z2" s="50">
        <f>AC2/Страна!$B$2</f>
        <v>1.5962015161735355</v>
      </c>
      <c r="AA2" s="96"/>
      <c r="AB2" s="94">
        <v>199</v>
      </c>
      <c r="AC2" s="94">
        <v>57503</v>
      </c>
      <c r="AD2" s="51">
        <v>85.7</v>
      </c>
      <c r="AE2" s="51"/>
      <c r="AF2" s="50">
        <v>3.3235088807880246</v>
      </c>
      <c r="AG2" s="50">
        <v>3.368684797949594</v>
      </c>
      <c r="AH2" s="50">
        <v>0.12367122609941657</v>
      </c>
      <c r="AI2" s="50">
        <v>7.9170618448766421E-3</v>
      </c>
      <c r="AJ2" s="94">
        <v>6</v>
      </c>
      <c r="AK2" s="106"/>
      <c r="AL2" s="67">
        <v>2010</v>
      </c>
      <c r="AM2" s="68">
        <v>2181.6999999999998</v>
      </c>
      <c r="AN2" s="68">
        <v>4497.3</v>
      </c>
      <c r="AO2" s="68">
        <v>4651.6000000000004</v>
      </c>
      <c r="AP2" s="68">
        <v>2215.3000000000002</v>
      </c>
      <c r="AQ2" s="68">
        <v>6944.1</v>
      </c>
      <c r="AR2" s="68">
        <v>4325.6000000000004</v>
      </c>
      <c r="AS2" s="68">
        <v>3364.4</v>
      </c>
      <c r="AT2" s="68">
        <v>6585.8</v>
      </c>
      <c r="AU2" s="68">
        <v>3394.7</v>
      </c>
      <c r="AV2" s="68">
        <v>1688.1</v>
      </c>
      <c r="AW2" s="68">
        <v>7631.1</v>
      </c>
      <c r="AX2" s="68">
        <v>5417.5</v>
      </c>
      <c r="AY2" s="68">
        <v>2888.6</v>
      </c>
      <c r="AZ2" s="68">
        <v>10412</v>
      </c>
    </row>
    <row r="3" spans="1:52" ht="19.5" customHeight="1" x14ac:dyDescent="0.3">
      <c r="A3" s="12" t="s">
        <v>43</v>
      </c>
      <c r="B3" s="76">
        <v>3322.7</v>
      </c>
      <c r="C3" s="103">
        <v>5095.2</v>
      </c>
      <c r="D3" s="104">
        <v>3489.2833999999998</v>
      </c>
      <c r="E3" s="51">
        <v>14758.6</v>
      </c>
      <c r="F3" s="51">
        <v>11176.6</v>
      </c>
      <c r="G3" s="103">
        <v>54463.950400000009</v>
      </c>
      <c r="H3" s="103">
        <v>43332.542600000008</v>
      </c>
      <c r="I3" s="50">
        <v>4.2</v>
      </c>
      <c r="J3" s="51">
        <v>144.32019500000001</v>
      </c>
      <c r="K3" s="51">
        <v>5.5</v>
      </c>
      <c r="L3" s="50">
        <v>1.6521390541660009E-2</v>
      </c>
      <c r="M3" s="50">
        <f t="shared" si="0"/>
        <v>1.6521390541660008</v>
      </c>
      <c r="N3" s="105">
        <v>87.465740096090101</v>
      </c>
      <c r="O3" s="105">
        <v>15727.257151032996</v>
      </c>
      <c r="P3" s="105">
        <v>13508.199232761612</v>
      </c>
      <c r="Q3" s="105">
        <v>73.080600708701283</v>
      </c>
      <c r="R3" s="105">
        <v>54.070739940999403</v>
      </c>
      <c r="S3" s="50">
        <v>1264.3</v>
      </c>
      <c r="T3" s="94">
        <v>250</v>
      </c>
      <c r="U3" s="94">
        <v>2463</v>
      </c>
      <c r="V3" s="50">
        <v>55.6</v>
      </c>
      <c r="W3" s="94">
        <v>44</v>
      </c>
      <c r="X3" s="94">
        <v>44270</v>
      </c>
      <c r="Y3" s="103">
        <v>69.5</v>
      </c>
      <c r="Z3" s="50">
        <f>AC3/Страна!$B$2</f>
        <v>1.6186582058520633</v>
      </c>
      <c r="AA3" s="96"/>
      <c r="AB3" s="94">
        <v>347</v>
      </c>
      <c r="AC3" s="94">
        <v>58312</v>
      </c>
      <c r="AD3" s="51">
        <v>214.2</v>
      </c>
      <c r="AE3" s="51"/>
      <c r="AF3" s="50">
        <v>8.3068331652834857</v>
      </c>
      <c r="AG3" s="50">
        <v>6.1309687318709214</v>
      </c>
      <c r="AH3" s="50">
        <v>1.4773799395609934</v>
      </c>
      <c r="AI3" s="50">
        <v>2.43381953374921E-3</v>
      </c>
      <c r="AJ3" s="94">
        <v>36</v>
      </c>
      <c r="AK3" s="106"/>
      <c r="AL3" s="67">
        <v>2011</v>
      </c>
      <c r="AM3" s="68">
        <v>2800.3</v>
      </c>
      <c r="AN3" s="68">
        <v>6183.4</v>
      </c>
      <c r="AO3" s="68">
        <v>6110.8</v>
      </c>
      <c r="AP3" s="68">
        <v>3048.2</v>
      </c>
      <c r="AQ3" s="68">
        <v>8858.9</v>
      </c>
      <c r="AR3" s="68">
        <v>5285.4</v>
      </c>
      <c r="AS3" s="68">
        <v>4703.5</v>
      </c>
      <c r="AT3" s="68">
        <v>8218.5</v>
      </c>
      <c r="AU3" s="68">
        <v>5217.1000000000004</v>
      </c>
      <c r="AV3" s="68">
        <v>2374.3000000000002</v>
      </c>
      <c r="AW3" s="68">
        <v>10200.6</v>
      </c>
      <c r="AX3" s="68">
        <v>7228.5</v>
      </c>
      <c r="AY3" s="68">
        <v>3870.6</v>
      </c>
      <c r="AZ3" s="68">
        <v>13409.6</v>
      </c>
    </row>
    <row r="4" spans="1:52" ht="19.5" customHeight="1" x14ac:dyDescent="0.3">
      <c r="A4" s="12" t="s">
        <v>44</v>
      </c>
      <c r="B4" s="76">
        <v>2009.7</v>
      </c>
      <c r="C4" s="103">
        <v>12011.3</v>
      </c>
      <c r="D4" s="104">
        <v>5866.1125999999995</v>
      </c>
      <c r="E4" s="51">
        <v>21138</v>
      </c>
      <c r="F4" s="51">
        <v>20528.3</v>
      </c>
      <c r="G4" s="103">
        <v>45797.315900000009</v>
      </c>
      <c r="H4" s="103">
        <v>38350.079199999986</v>
      </c>
      <c r="I4" s="50">
        <v>39.4</v>
      </c>
      <c r="J4" s="51">
        <v>2.1912600000000002</v>
      </c>
      <c r="K4" s="51">
        <v>70</v>
      </c>
      <c r="L4" s="50">
        <v>1.5763207642481071E-3</v>
      </c>
      <c r="M4" s="50">
        <f t="shared" si="0"/>
        <v>0.1576320764248107</v>
      </c>
      <c r="N4" s="105">
        <v>85.512059987916558</v>
      </c>
      <c r="O4" s="105">
        <v>21381.97198853338</v>
      </c>
      <c r="P4" s="105">
        <v>18286.825999177399</v>
      </c>
      <c r="Q4" s="105">
        <v>73.085522638345438</v>
      </c>
      <c r="R4" s="105">
        <v>53.850398836100943</v>
      </c>
      <c r="S4" s="50">
        <v>777.3</v>
      </c>
      <c r="T4" s="94">
        <v>440</v>
      </c>
      <c r="U4" s="94">
        <v>4101</v>
      </c>
      <c r="V4" s="50">
        <v>61.4</v>
      </c>
      <c r="W4" s="94">
        <v>42</v>
      </c>
      <c r="X4" s="94">
        <v>32943</v>
      </c>
      <c r="Y4" s="103">
        <v>74.099999999999994</v>
      </c>
      <c r="Z4" s="50">
        <f>AC4/Страна!$B$2</f>
        <v>1.5047370013518426</v>
      </c>
      <c r="AA4" s="96"/>
      <c r="AB4" s="94">
        <v>333</v>
      </c>
      <c r="AC4" s="94">
        <v>54208</v>
      </c>
      <c r="AD4" s="51">
        <v>65.3</v>
      </c>
      <c r="AE4" s="51"/>
      <c r="AF4" s="50">
        <v>2.5323819126657874</v>
      </c>
      <c r="AG4" s="50">
        <v>5.1553717591978963</v>
      </c>
      <c r="AH4" s="50">
        <v>0.34950605087051295</v>
      </c>
      <c r="AI4" s="50">
        <v>1.3493266721400955E-2</v>
      </c>
      <c r="AJ4" s="94">
        <v>288</v>
      </c>
      <c r="AK4" s="106"/>
      <c r="AL4" s="67">
        <v>2012</v>
      </c>
      <c r="AM4" s="68">
        <v>3561.6</v>
      </c>
      <c r="AN4" s="68">
        <v>7623.8</v>
      </c>
      <c r="AO4" s="68">
        <v>7133.2</v>
      </c>
      <c r="AP4" s="68">
        <v>3773.5</v>
      </c>
      <c r="AQ4" s="68">
        <v>10872.1</v>
      </c>
      <c r="AR4" s="68">
        <v>6528.8</v>
      </c>
      <c r="AS4" s="68">
        <v>5924.1</v>
      </c>
      <c r="AT4" s="68">
        <v>9954.5</v>
      </c>
      <c r="AU4" s="68">
        <v>6436.4</v>
      </c>
      <c r="AV4" s="68">
        <v>2936.1</v>
      </c>
      <c r="AW4" s="68">
        <v>12782.3</v>
      </c>
      <c r="AX4" s="68">
        <v>9113</v>
      </c>
      <c r="AY4" s="68">
        <v>4793.3999999999996</v>
      </c>
      <c r="AZ4" s="68">
        <v>16681.2</v>
      </c>
    </row>
    <row r="5" spans="1:52" ht="19.5" customHeight="1" x14ac:dyDescent="0.3">
      <c r="A5" s="12" t="s">
        <v>45</v>
      </c>
      <c r="B5" s="76">
        <v>1475.5</v>
      </c>
      <c r="C5" s="103">
        <v>4110.3</v>
      </c>
      <c r="D5" s="104">
        <v>7764.9609</v>
      </c>
      <c r="E5" s="51">
        <v>10763.1</v>
      </c>
      <c r="F5" s="51">
        <v>9233.6</v>
      </c>
      <c r="G5" s="103">
        <v>27140.837200000002</v>
      </c>
      <c r="H5" s="103">
        <v>23274.28839999999</v>
      </c>
      <c r="I5" s="50">
        <v>20.5</v>
      </c>
      <c r="J5" s="51">
        <v>0</v>
      </c>
      <c r="K5" s="51">
        <v>15</v>
      </c>
      <c r="L5" s="50">
        <v>5.5267270826855701E-4</v>
      </c>
      <c r="M5" s="50">
        <f t="shared" si="0"/>
        <v>5.5267270826855702E-2</v>
      </c>
      <c r="N5" s="105">
        <v>75.740841860915594</v>
      </c>
      <c r="O5" s="105">
        <v>15221.196587337083</v>
      </c>
      <c r="P5" s="105">
        <v>13021.520398727516</v>
      </c>
      <c r="Q5" s="105">
        <v>69.333838958412343</v>
      </c>
      <c r="R5" s="105">
        <v>54.203494347379241</v>
      </c>
      <c r="S5" s="50">
        <v>550.70000000000005</v>
      </c>
      <c r="T5" s="94">
        <v>187</v>
      </c>
      <c r="U5" s="94">
        <v>2601</v>
      </c>
      <c r="V5" s="50">
        <v>55.6</v>
      </c>
      <c r="W5" s="94">
        <v>35</v>
      </c>
      <c r="X5" s="94">
        <v>25401</v>
      </c>
      <c r="Y5" s="103">
        <v>78.400000000000006</v>
      </c>
      <c r="Z5" s="50">
        <f>AC5/Страна!$B$2</f>
        <v>1.0257072191734051</v>
      </c>
      <c r="AA5" s="96"/>
      <c r="AB5" s="94">
        <v>17</v>
      </c>
      <c r="AC5" s="94">
        <v>36951</v>
      </c>
      <c r="AD5" s="51">
        <v>53</v>
      </c>
      <c r="AE5" s="51"/>
      <c r="AF5" s="50">
        <v>2.0553788877685566</v>
      </c>
      <c r="AG5" s="50">
        <v>3.0552250251388138</v>
      </c>
      <c r="AH5" s="50">
        <v>0.1216606115526587</v>
      </c>
      <c r="AI5" s="50">
        <v>3.0235387361023354E-3</v>
      </c>
      <c r="AJ5" s="94">
        <v>38</v>
      </c>
      <c r="AK5" s="106"/>
      <c r="AL5" s="67">
        <v>2013</v>
      </c>
      <c r="AM5" s="68">
        <v>4366.7</v>
      </c>
      <c r="AN5" s="68">
        <v>9918.6</v>
      </c>
      <c r="AO5" s="68">
        <v>8325.9</v>
      </c>
      <c r="AP5" s="68">
        <v>4517.8999999999996</v>
      </c>
      <c r="AQ5" s="68">
        <v>12308.3</v>
      </c>
      <c r="AR5" s="68">
        <v>7708.5</v>
      </c>
      <c r="AS5" s="68">
        <v>7217.2</v>
      </c>
      <c r="AT5" s="68">
        <v>12383</v>
      </c>
      <c r="AU5" s="68">
        <v>7436.4</v>
      </c>
      <c r="AV5" s="68">
        <v>3446.4</v>
      </c>
      <c r="AW5" s="68">
        <v>15420.7</v>
      </c>
      <c r="AX5" s="68">
        <v>10966.4</v>
      </c>
      <c r="AY5" s="68">
        <v>5815.3</v>
      </c>
      <c r="AZ5" s="68">
        <v>19838.900000000001</v>
      </c>
    </row>
    <row r="6" spans="1:52" ht="19.5" customHeight="1" x14ac:dyDescent="0.3">
      <c r="A6" s="12" t="s">
        <v>46</v>
      </c>
      <c r="B6" s="76">
        <v>3482.3</v>
      </c>
      <c r="C6" s="103">
        <v>9298.2000000000007</v>
      </c>
      <c r="D6" s="104">
        <v>14246.6502</v>
      </c>
      <c r="E6" s="51">
        <v>16181.5</v>
      </c>
      <c r="F6" s="51">
        <v>17359.099999999999</v>
      </c>
      <c r="G6" s="103">
        <v>49520.785700000008</v>
      </c>
      <c r="H6" s="103">
        <v>42560.202499999985</v>
      </c>
      <c r="I6" s="50">
        <v>28.4</v>
      </c>
      <c r="J6" s="51">
        <v>3938.1674000000003</v>
      </c>
      <c r="K6" s="51">
        <v>3000.5</v>
      </c>
      <c r="L6" s="50">
        <v>0.14011626233143548</v>
      </c>
      <c r="M6" s="50">
        <f t="shared" si="0"/>
        <v>14.011626233143549</v>
      </c>
      <c r="N6" s="105">
        <v>75.782316258712783</v>
      </c>
      <c r="O6" s="105">
        <v>14678.91124167483</v>
      </c>
      <c r="P6" s="105">
        <v>12684.124142889874</v>
      </c>
      <c r="Q6" s="105">
        <v>66.575056340350685</v>
      </c>
      <c r="R6" s="105">
        <v>52.805270948828841</v>
      </c>
      <c r="S6" s="50">
        <v>1202.5</v>
      </c>
      <c r="T6" s="94">
        <v>350</v>
      </c>
      <c r="U6" s="94">
        <v>3427</v>
      </c>
      <c r="V6" s="50">
        <v>50.3</v>
      </c>
      <c r="W6" s="94">
        <v>48</v>
      </c>
      <c r="X6" s="94">
        <v>40652</v>
      </c>
      <c r="Y6" s="103">
        <v>68.099999999999994</v>
      </c>
      <c r="Z6" s="50">
        <f>AC6/Страна!$B$2</f>
        <v>1.5940641056602516</v>
      </c>
      <c r="AA6" s="96"/>
      <c r="AB6" s="94">
        <v>54</v>
      </c>
      <c r="AC6" s="94">
        <v>57426</v>
      </c>
      <c r="AD6" s="51">
        <v>73.400000000000006</v>
      </c>
      <c r="AE6" s="51"/>
      <c r="AF6" s="50">
        <v>2.8465058558907939</v>
      </c>
      <c r="AG6" s="50">
        <v>5.5745201454278028</v>
      </c>
      <c r="AH6" s="50">
        <v>0.26309851262122819</v>
      </c>
      <c r="AI6" s="50">
        <v>9.5547839200550407E-4</v>
      </c>
      <c r="AJ6" s="94">
        <v>148</v>
      </c>
      <c r="AK6" s="106"/>
      <c r="AL6" s="67">
        <v>2014</v>
      </c>
      <c r="AM6" s="68">
        <v>5433.8</v>
      </c>
      <c r="AN6" s="68">
        <v>11872.3</v>
      </c>
      <c r="AO6" s="68">
        <v>10228.799999999999</v>
      </c>
      <c r="AP6" s="68">
        <v>5635.5</v>
      </c>
      <c r="AQ6" s="68">
        <v>14631.1</v>
      </c>
      <c r="AR6" s="68">
        <v>9181.7000000000007</v>
      </c>
      <c r="AS6" s="68">
        <v>8852.9</v>
      </c>
      <c r="AT6" s="68">
        <v>15477</v>
      </c>
      <c r="AU6" s="68">
        <v>9213.2000000000007</v>
      </c>
      <c r="AV6" s="68">
        <v>4115.3999999999996</v>
      </c>
      <c r="AW6" s="68">
        <v>18729</v>
      </c>
      <c r="AX6" s="68">
        <v>13549.5</v>
      </c>
      <c r="AY6" s="68">
        <v>7313.7</v>
      </c>
      <c r="AZ6" s="68">
        <v>24401.3</v>
      </c>
    </row>
    <row r="7" spans="1:52" ht="19.5" customHeight="1" x14ac:dyDescent="0.3">
      <c r="A7" s="12" t="s">
        <v>47</v>
      </c>
      <c r="B7" s="76">
        <v>1055.5</v>
      </c>
      <c r="C7" s="103">
        <v>9204.2000000000007</v>
      </c>
      <c r="D7" s="104">
        <v>10647.732099999999</v>
      </c>
      <c r="E7" s="51">
        <v>19396.099999999999</v>
      </c>
      <c r="F7" s="51">
        <v>15020.1</v>
      </c>
      <c r="G7" s="103">
        <v>66685.364899999971</v>
      </c>
      <c r="H7" s="103">
        <v>58730.331499999978</v>
      </c>
      <c r="I7" s="50">
        <v>110.8</v>
      </c>
      <c r="J7" s="51">
        <v>3279.6565999999998</v>
      </c>
      <c r="K7" s="51">
        <v>3555.5</v>
      </c>
      <c r="L7" s="50">
        <v>0.10249860085867211</v>
      </c>
      <c r="M7" s="50">
        <f t="shared" si="0"/>
        <v>10.249860085867212</v>
      </c>
      <c r="N7" s="105">
        <v>131.79227345174553</v>
      </c>
      <c r="O7" s="105">
        <v>27420.434691182039</v>
      </c>
      <c r="P7" s="105">
        <v>23564.48797728166</v>
      </c>
      <c r="Q7" s="105">
        <v>72.623640827779724</v>
      </c>
      <c r="R7" s="105">
        <v>54.580262276251553</v>
      </c>
      <c r="S7" s="50">
        <v>410.4</v>
      </c>
      <c r="T7" s="94">
        <v>314</v>
      </c>
      <c r="U7" s="94">
        <v>3917</v>
      </c>
      <c r="V7" s="50">
        <v>74.400000000000006</v>
      </c>
      <c r="W7" s="94">
        <v>30</v>
      </c>
      <c r="X7" s="94">
        <v>24775</v>
      </c>
      <c r="Y7" s="103">
        <v>26.8</v>
      </c>
      <c r="Z7" s="50">
        <f>AC7/Страна!$B$2</f>
        <v>0.84091836479768156</v>
      </c>
      <c r="AA7" s="96"/>
      <c r="AB7" s="94">
        <v>55</v>
      </c>
      <c r="AC7" s="94">
        <v>30294</v>
      </c>
      <c r="AD7" s="51">
        <v>123.2</v>
      </c>
      <c r="AE7" s="51"/>
      <c r="AF7" s="50">
        <v>4.7777863957186071</v>
      </c>
      <c r="AG7" s="50">
        <v>7.5067247981942646</v>
      </c>
      <c r="AH7" s="50">
        <v>0.78693184840843555</v>
      </c>
      <c r="AI7" s="50">
        <v>0.10735643323980008</v>
      </c>
      <c r="AJ7" s="94">
        <v>506</v>
      </c>
      <c r="AK7" s="106"/>
      <c r="AL7" s="67">
        <v>2015</v>
      </c>
      <c r="AM7" s="68">
        <v>6703.8</v>
      </c>
      <c r="AN7" s="68">
        <v>13914</v>
      </c>
      <c r="AO7" s="68">
        <v>12368.6</v>
      </c>
      <c r="AP7" s="68">
        <v>6730.8</v>
      </c>
      <c r="AQ7" s="68">
        <v>17247.7</v>
      </c>
      <c r="AR7" s="68">
        <v>10545.2</v>
      </c>
      <c r="AS7" s="68">
        <v>10826.9</v>
      </c>
      <c r="AT7" s="68">
        <v>18513.7</v>
      </c>
      <c r="AU7" s="68">
        <v>11114.4</v>
      </c>
      <c r="AV7" s="68">
        <v>5076.8999999999996</v>
      </c>
      <c r="AW7" s="68">
        <v>22089</v>
      </c>
      <c r="AX7" s="68">
        <v>16342.4</v>
      </c>
      <c r="AY7" s="68">
        <v>8940.4</v>
      </c>
      <c r="AZ7" s="68">
        <v>29847.4</v>
      </c>
    </row>
    <row r="8" spans="1:52" ht="19.5" customHeight="1" x14ac:dyDescent="0.3">
      <c r="A8" s="12" t="s">
        <v>48</v>
      </c>
      <c r="B8" s="76">
        <v>2997.5</v>
      </c>
      <c r="C8" s="103">
        <v>3863.7000000000003</v>
      </c>
      <c r="D8" s="104">
        <v>4470.6017000000002</v>
      </c>
      <c r="E8" s="51">
        <v>14348.2</v>
      </c>
      <c r="F8" s="51">
        <v>12982</v>
      </c>
      <c r="G8" s="103">
        <v>41098.181199999985</v>
      </c>
      <c r="H8" s="103">
        <v>34194.117399999988</v>
      </c>
      <c r="I8" s="50">
        <v>7.9</v>
      </c>
      <c r="J8" s="51">
        <v>2089.7510900000002</v>
      </c>
      <c r="K8" s="51">
        <v>900</v>
      </c>
      <c r="L8" s="50">
        <v>8.4912543283059E-2</v>
      </c>
      <c r="M8" s="50">
        <f t="shared" si="0"/>
        <v>8.4912543283058994</v>
      </c>
      <c r="N8" s="105">
        <v>75.324821876607416</v>
      </c>
      <c r="O8" s="105">
        <v>13880.742284887199</v>
      </c>
      <c r="P8" s="105">
        <v>11746.749397798836</v>
      </c>
      <c r="Q8" s="105">
        <v>69.180060271220498</v>
      </c>
      <c r="R8" s="105">
        <v>53.732753095165805</v>
      </c>
      <c r="S8" s="50">
        <v>1104.8</v>
      </c>
      <c r="T8" s="94">
        <v>86</v>
      </c>
      <c r="U8" s="94">
        <v>3377</v>
      </c>
      <c r="V8" s="50">
        <v>56.5</v>
      </c>
      <c r="W8" s="94">
        <v>42</v>
      </c>
      <c r="X8" s="94">
        <v>36117</v>
      </c>
      <c r="Y8" s="103">
        <v>72.8</v>
      </c>
      <c r="Z8" s="50">
        <f>AC8/Страна!$B$2</f>
        <v>1.4523010473311515</v>
      </c>
      <c r="AA8" s="96"/>
      <c r="AB8" s="94">
        <v>163</v>
      </c>
      <c r="AC8" s="94">
        <v>52319</v>
      </c>
      <c r="AD8" s="51">
        <v>127.8</v>
      </c>
      <c r="AE8" s="51"/>
      <c r="AF8" s="50">
        <v>4.9561777708834249</v>
      </c>
      <c r="AG8" s="50">
        <v>4.6263934588550377</v>
      </c>
      <c r="AH8" s="50">
        <v>0.12938521133680148</v>
      </c>
      <c r="AI8" s="50">
        <v>1.1944841722573707E-3</v>
      </c>
      <c r="AJ8" s="94">
        <v>146</v>
      </c>
      <c r="AK8" s="106"/>
      <c r="AL8" s="67">
        <v>2016</v>
      </c>
      <c r="AM8" s="68">
        <v>8568.2999999999993</v>
      </c>
      <c r="AN8" s="68">
        <v>16115.6</v>
      </c>
      <c r="AO8" s="68">
        <v>14390.7</v>
      </c>
      <c r="AP8" s="68">
        <v>7767.1</v>
      </c>
      <c r="AQ8" s="68">
        <v>20163.900000000001</v>
      </c>
      <c r="AR8" s="68">
        <v>11959.3</v>
      </c>
      <c r="AS8" s="68">
        <v>12874.5</v>
      </c>
      <c r="AT8" s="68">
        <v>23083.3</v>
      </c>
      <c r="AU8" s="68">
        <v>12179.6</v>
      </c>
      <c r="AV8" s="68">
        <v>6059.8</v>
      </c>
      <c r="AW8" s="68">
        <v>23876.1</v>
      </c>
      <c r="AX8" s="68">
        <v>18106.3</v>
      </c>
      <c r="AY8" s="68">
        <v>10336.6</v>
      </c>
      <c r="AZ8" s="68">
        <v>37164.300000000003</v>
      </c>
    </row>
    <row r="9" spans="1:52" ht="19.5" customHeight="1" x14ac:dyDescent="0.3">
      <c r="A9" s="12" t="s">
        <v>49</v>
      </c>
      <c r="B9" s="76">
        <v>4118.2</v>
      </c>
      <c r="C9" s="103">
        <v>5450.2</v>
      </c>
      <c r="D9" s="104">
        <v>3949.4522999999999</v>
      </c>
      <c r="E9" s="51">
        <v>21955.200000000001</v>
      </c>
      <c r="F9" s="51">
        <v>15641.6</v>
      </c>
      <c r="G9" s="103">
        <v>62440.342700000016</v>
      </c>
      <c r="H9" s="103">
        <v>52893.559500000003</v>
      </c>
      <c r="I9" s="50">
        <v>16.399999999999999</v>
      </c>
      <c r="J9" s="51">
        <v>20.639970000000005</v>
      </c>
      <c r="K9" s="51">
        <v>170</v>
      </c>
      <c r="L9" s="50">
        <v>3.0531538066013845E-3</v>
      </c>
      <c r="M9" s="50">
        <f t="shared" si="0"/>
        <v>0.30531538066013847</v>
      </c>
      <c r="N9" s="105">
        <v>74.506723001925081</v>
      </c>
      <c r="O9" s="105">
        <v>15534.178598957371</v>
      </c>
      <c r="P9" s="105">
        <v>13303.451807118672</v>
      </c>
      <c r="Q9" s="105">
        <v>68.945565635993333</v>
      </c>
      <c r="R9" s="105">
        <v>53.018553057818785</v>
      </c>
      <c r="S9" s="50">
        <v>1441.3</v>
      </c>
      <c r="T9" s="94">
        <v>353</v>
      </c>
      <c r="U9" s="94">
        <v>4097</v>
      </c>
      <c r="V9" s="50">
        <v>53.5</v>
      </c>
      <c r="W9" s="94">
        <v>58</v>
      </c>
      <c r="X9" s="94">
        <v>52882</v>
      </c>
      <c r="Y9" s="103">
        <v>71.400000000000006</v>
      </c>
      <c r="Z9" s="50">
        <f>AC9/Страна!$B$2</f>
        <v>2.3522341491579435</v>
      </c>
      <c r="AA9" s="96"/>
      <c r="AB9" s="94">
        <v>495</v>
      </c>
      <c r="AC9" s="94">
        <v>84739</v>
      </c>
      <c r="AD9" s="51">
        <v>142.80000000000001</v>
      </c>
      <c r="AE9" s="51"/>
      <c r="AF9" s="50">
        <v>5.5378887768556586</v>
      </c>
      <c r="AG9" s="50">
        <v>7.02886562376505</v>
      </c>
      <c r="AH9" s="50">
        <v>0.50441212365962151</v>
      </c>
      <c r="AI9" s="50">
        <v>4.0764026905304555E-3</v>
      </c>
      <c r="AJ9" s="94">
        <v>185</v>
      </c>
      <c r="AK9" s="106"/>
      <c r="AL9" s="67">
        <v>2017</v>
      </c>
      <c r="AM9" s="68">
        <v>10855.1</v>
      </c>
      <c r="AN9" s="68">
        <v>19753</v>
      </c>
      <c r="AO9" s="68">
        <v>17191</v>
      </c>
      <c r="AP9" s="68">
        <v>9680.7000000000007</v>
      </c>
      <c r="AQ9" s="68">
        <v>21597.3</v>
      </c>
      <c r="AR9" s="68">
        <v>14681.5</v>
      </c>
      <c r="AS9" s="68">
        <v>15311.1</v>
      </c>
      <c r="AT9" s="68">
        <v>27039</v>
      </c>
      <c r="AU9" s="68">
        <v>14404.4</v>
      </c>
      <c r="AV9" s="68">
        <v>6799.6</v>
      </c>
      <c r="AW9" s="68">
        <v>29092.799999999999</v>
      </c>
      <c r="AX9" s="68">
        <v>20749.2</v>
      </c>
      <c r="AY9" s="68">
        <v>12008.1</v>
      </c>
      <c r="AZ9" s="68">
        <v>49259.1</v>
      </c>
    </row>
    <row r="10" spans="1:52" ht="19.5" customHeight="1" x14ac:dyDescent="0.3">
      <c r="A10" s="12" t="s">
        <v>50</v>
      </c>
      <c r="B10" s="76">
        <v>2806.5</v>
      </c>
      <c r="C10" s="103">
        <v>5442.3</v>
      </c>
      <c r="D10" s="104">
        <v>6053.8859000000002</v>
      </c>
      <c r="E10" s="51">
        <v>11507.3</v>
      </c>
      <c r="F10" s="51">
        <v>12037.8</v>
      </c>
      <c r="G10" s="103">
        <v>34858.469299999997</v>
      </c>
      <c r="H10" s="103">
        <v>29693.177600000003</v>
      </c>
      <c r="I10" s="50">
        <v>20.8</v>
      </c>
      <c r="J10" s="51">
        <v>53.323610000000002</v>
      </c>
      <c r="K10" s="51">
        <v>55</v>
      </c>
      <c r="L10" s="50">
        <v>3.1075262963425653E-3</v>
      </c>
      <c r="M10" s="50">
        <f t="shared" si="0"/>
        <v>0.31075262963425654</v>
      </c>
      <c r="N10" s="105">
        <v>75.398222216111492</v>
      </c>
      <c r="O10" s="105">
        <v>14597.164401053757</v>
      </c>
      <c r="P10" s="105">
        <v>12572.779883463769</v>
      </c>
      <c r="Q10" s="105">
        <v>68.277739959155895</v>
      </c>
      <c r="R10" s="105">
        <v>52.940752486665701</v>
      </c>
      <c r="S10" s="50">
        <v>1001.9</v>
      </c>
      <c r="T10" s="94">
        <v>183</v>
      </c>
      <c r="U10" s="94">
        <v>2843</v>
      </c>
      <c r="V10" s="50">
        <v>48.8</v>
      </c>
      <c r="W10" s="94">
        <v>44</v>
      </c>
      <c r="X10" s="94">
        <v>30769</v>
      </c>
      <c r="Y10" s="103">
        <v>76.8</v>
      </c>
      <c r="Z10" s="50">
        <f>AC10/Страна!$B$2</f>
        <v>1.4055278432417577</v>
      </c>
      <c r="AA10" s="96"/>
      <c r="AB10" s="94">
        <v>0</v>
      </c>
      <c r="AC10" s="94">
        <v>50634</v>
      </c>
      <c r="AD10" s="51">
        <v>57.9</v>
      </c>
      <c r="AE10" s="51"/>
      <c r="AF10" s="50">
        <v>2.2454044830528193</v>
      </c>
      <c r="AG10" s="50">
        <v>3.9239934626406092</v>
      </c>
      <c r="AH10" s="50">
        <v>8.2964354416610375E-2</v>
      </c>
      <c r="AI10" s="50">
        <v>1.0706834825446622E-3</v>
      </c>
      <c r="AJ10" s="94">
        <v>108</v>
      </c>
      <c r="AK10" s="106"/>
      <c r="AL10" s="67">
        <v>2018</v>
      </c>
      <c r="AM10" s="68">
        <v>15622.6</v>
      </c>
      <c r="AN10" s="68">
        <v>27017.7</v>
      </c>
      <c r="AO10" s="68">
        <v>21817.4</v>
      </c>
      <c r="AP10" s="68">
        <v>12715.6</v>
      </c>
      <c r="AQ10" s="68">
        <v>26438.9</v>
      </c>
      <c r="AR10" s="68">
        <v>22573.3</v>
      </c>
      <c r="AS10" s="68">
        <v>18809.599999999999</v>
      </c>
      <c r="AT10" s="68">
        <v>32681.7</v>
      </c>
      <c r="AU10" s="68">
        <v>18592.5</v>
      </c>
      <c r="AV10" s="68">
        <v>8532.7000000000007</v>
      </c>
      <c r="AW10" s="68">
        <v>39989.9</v>
      </c>
      <c r="AX10" s="68">
        <v>27523.9</v>
      </c>
      <c r="AY10" s="68">
        <v>15900.1</v>
      </c>
      <c r="AZ10" s="68">
        <v>63509.2</v>
      </c>
    </row>
    <row r="11" spans="1:52" ht="19.5" customHeight="1" x14ac:dyDescent="0.3">
      <c r="A11" s="12" t="s">
        <v>51</v>
      </c>
      <c r="B11" s="76">
        <v>896.6</v>
      </c>
      <c r="C11" s="103">
        <v>4814.8</v>
      </c>
      <c r="D11" s="104">
        <v>3503.6801</v>
      </c>
      <c r="E11" s="51">
        <v>12574.7</v>
      </c>
      <c r="F11" s="51">
        <v>8051.8</v>
      </c>
      <c r="G11" s="103">
        <v>18136.79970000001</v>
      </c>
      <c r="H11" s="103">
        <v>15071.479399999998</v>
      </c>
      <c r="I11" s="50">
        <v>5.0999999999999996</v>
      </c>
      <c r="J11" s="51">
        <v>4761.0377449999996</v>
      </c>
      <c r="K11" s="51">
        <v>0</v>
      </c>
      <c r="L11" s="50">
        <v>0.26250704775661149</v>
      </c>
      <c r="M11" s="50">
        <f t="shared" si="0"/>
        <v>26.250704775661148</v>
      </c>
      <c r="N11" s="105">
        <v>82.953097520355158</v>
      </c>
      <c r="O11" s="105">
        <v>15124.076554369578</v>
      </c>
      <c r="P11" s="105">
        <v>12866.226749253021</v>
      </c>
      <c r="Q11" s="105">
        <v>69.601806239737286</v>
      </c>
      <c r="R11" s="105">
        <v>54.889589905362776</v>
      </c>
      <c r="S11" s="50">
        <v>334.1</v>
      </c>
      <c r="T11" s="94">
        <v>150</v>
      </c>
      <c r="U11" s="94">
        <v>1450</v>
      </c>
      <c r="V11" s="50">
        <v>68.5</v>
      </c>
      <c r="W11" s="94">
        <v>27</v>
      </c>
      <c r="X11" s="94">
        <v>16895</v>
      </c>
      <c r="Y11" s="103">
        <v>65.400000000000006</v>
      </c>
      <c r="Z11" s="50">
        <f>AC11/Страна!$B$2</f>
        <v>0.59747563490807742</v>
      </c>
      <c r="AA11" s="96"/>
      <c r="AB11" s="94">
        <v>89</v>
      </c>
      <c r="AC11" s="94">
        <v>21524</v>
      </c>
      <c r="AD11" s="51">
        <v>66.7</v>
      </c>
      <c r="AE11" s="51"/>
      <c r="AF11" s="50">
        <v>2.5866749398898632</v>
      </c>
      <c r="AG11" s="50">
        <v>2.0416468331850188</v>
      </c>
      <c r="AH11" s="50">
        <v>0.66185506111489878</v>
      </c>
      <c r="AI11" s="50">
        <v>5.0913337377687679E-3</v>
      </c>
      <c r="AJ11" s="94">
        <v>134</v>
      </c>
      <c r="AK11" s="106"/>
      <c r="AL11" s="67">
        <v>2019</v>
      </c>
      <c r="AM11" s="68">
        <v>19557</v>
      </c>
      <c r="AN11" s="68">
        <v>33581.300000000003</v>
      </c>
      <c r="AO11" s="68">
        <v>27963.200000000001</v>
      </c>
      <c r="AP11" s="68">
        <v>16056.1</v>
      </c>
      <c r="AQ11" s="68">
        <v>32223</v>
      </c>
      <c r="AR11" s="68">
        <v>36224.300000000003</v>
      </c>
      <c r="AS11" s="68">
        <v>23764</v>
      </c>
      <c r="AT11" s="68">
        <v>38765.9</v>
      </c>
      <c r="AU11" s="68">
        <v>22288.1</v>
      </c>
      <c r="AV11" s="68">
        <v>11865.2</v>
      </c>
      <c r="AW11" s="68">
        <v>54759.3</v>
      </c>
      <c r="AX11" s="68">
        <v>32520.799999999999</v>
      </c>
      <c r="AY11" s="68">
        <v>19129.099999999999</v>
      </c>
      <c r="AZ11" s="68">
        <v>84720.4</v>
      </c>
    </row>
    <row r="12" spans="1:52" ht="19.5" customHeight="1" x14ac:dyDescent="0.3">
      <c r="A12" s="12" t="s">
        <v>52</v>
      </c>
      <c r="B12" s="76">
        <v>2993.4</v>
      </c>
      <c r="C12" s="103">
        <v>9642.2000000000007</v>
      </c>
      <c r="D12" s="104">
        <v>5650.6365999999998</v>
      </c>
      <c r="E12" s="51">
        <v>34954.699999999997</v>
      </c>
      <c r="F12" s="51">
        <v>28113.599999999999</v>
      </c>
      <c r="G12" s="103">
        <v>93433.050200000012</v>
      </c>
      <c r="H12" s="103">
        <v>82221.772299999997</v>
      </c>
      <c r="I12" s="50">
        <v>15.3</v>
      </c>
      <c r="J12" s="51">
        <v>4912.3565199999994</v>
      </c>
      <c r="K12" s="51">
        <v>59</v>
      </c>
      <c r="L12" s="50">
        <v>5.3207687315767402E-2</v>
      </c>
      <c r="M12" s="50">
        <f t="shared" si="0"/>
        <v>5.3207687315767398</v>
      </c>
      <c r="N12" s="105">
        <v>101.77893476297757</v>
      </c>
      <c r="O12" s="105">
        <v>18129.385649420627</v>
      </c>
      <c r="P12" s="105">
        <v>15283.474048681834</v>
      </c>
      <c r="Q12" s="105">
        <v>74.651982923962137</v>
      </c>
      <c r="R12" s="105">
        <v>54.483246814535164</v>
      </c>
      <c r="S12" s="50">
        <v>1222.0999999999999</v>
      </c>
      <c r="T12" s="94">
        <v>525</v>
      </c>
      <c r="U12" s="94">
        <v>3965</v>
      </c>
      <c r="V12" s="50">
        <v>50.9</v>
      </c>
      <c r="W12" s="94">
        <v>49</v>
      </c>
      <c r="X12" s="94">
        <v>54396</v>
      </c>
      <c r="Y12" s="103">
        <v>46.5</v>
      </c>
      <c r="Z12" s="50">
        <f>AC12/Страна!$B$2</f>
        <v>1.6722600201527276</v>
      </c>
      <c r="AA12" s="96"/>
      <c r="AB12" s="94">
        <v>341</v>
      </c>
      <c r="AC12" s="94">
        <v>60243</v>
      </c>
      <c r="AD12" s="51">
        <v>452.8</v>
      </c>
      <c r="AE12" s="51"/>
      <c r="AF12" s="50">
        <v>17.559916233615141</v>
      </c>
      <c r="AG12" s="50">
        <v>10.517692989444374</v>
      </c>
      <c r="AH12" s="50">
        <v>0.49831935117144682</v>
      </c>
      <c r="AI12" s="50">
        <v>4.3108067563402769E-2</v>
      </c>
      <c r="AJ12" s="94">
        <v>311</v>
      </c>
      <c r="AK12" s="106"/>
      <c r="AL12" s="67">
        <v>2020</v>
      </c>
      <c r="AM12" s="68">
        <v>21661.875199999995</v>
      </c>
      <c r="AN12" s="68">
        <v>38008.507399999988</v>
      </c>
      <c r="AO12" s="68">
        <v>31334.241700000002</v>
      </c>
      <c r="AP12" s="68">
        <v>18441.718800000006</v>
      </c>
      <c r="AQ12" s="68">
        <v>35351.544600000001</v>
      </c>
      <c r="AR12" s="68">
        <v>49780.369399999981</v>
      </c>
      <c r="AS12" s="68">
        <v>27863.015199999991</v>
      </c>
      <c r="AT12" s="68">
        <v>43023.176299999992</v>
      </c>
      <c r="AU12" s="68">
        <v>24625.582100000003</v>
      </c>
      <c r="AV12" s="68">
        <v>12803.758699999998</v>
      </c>
      <c r="AW12" s="68">
        <v>64407.649600000004</v>
      </c>
      <c r="AX12" s="68">
        <v>37216.235899999985</v>
      </c>
      <c r="AY12" s="68">
        <v>21315.421200000004</v>
      </c>
      <c r="AZ12" s="68">
        <v>95247.76</v>
      </c>
    </row>
    <row r="13" spans="1:52" ht="19.5" customHeight="1" x14ac:dyDescent="0.3">
      <c r="A13" s="12" t="s">
        <v>53</v>
      </c>
      <c r="B13" s="76">
        <v>3976.3</v>
      </c>
      <c r="C13" s="103">
        <v>4934.5</v>
      </c>
      <c r="D13" s="104">
        <v>4562.6274000000003</v>
      </c>
      <c r="E13" s="51">
        <v>15396.7</v>
      </c>
      <c r="F13" s="51">
        <v>12625.2</v>
      </c>
      <c r="G13" s="103">
        <v>55972.111499999999</v>
      </c>
      <c r="H13" s="103">
        <v>47760.472099999984</v>
      </c>
      <c r="I13" s="50">
        <v>6.8</v>
      </c>
      <c r="J13" s="51">
        <v>116.753625</v>
      </c>
      <c r="K13" s="51">
        <v>30</v>
      </c>
      <c r="L13" s="50">
        <v>2.6219061791156475E-3</v>
      </c>
      <c r="M13" s="50">
        <f t="shared" si="0"/>
        <v>0.26219061791156473</v>
      </c>
      <c r="N13" s="105">
        <v>74.518215939429027</v>
      </c>
      <c r="O13" s="105">
        <v>13607.916950403551</v>
      </c>
      <c r="P13" s="105">
        <v>11350.855265912183</v>
      </c>
      <c r="Q13" s="105">
        <v>72.035313767597245</v>
      </c>
      <c r="R13" s="105">
        <v>53.235271701851993</v>
      </c>
      <c r="S13" s="50">
        <v>1483.3</v>
      </c>
      <c r="T13" s="94">
        <v>260</v>
      </c>
      <c r="U13" s="94">
        <v>4031</v>
      </c>
      <c r="V13" s="50">
        <v>74.400000000000006</v>
      </c>
      <c r="W13" s="94">
        <v>63</v>
      </c>
      <c r="X13" s="94">
        <v>51608</v>
      </c>
      <c r="Y13" s="103">
        <v>68.900000000000006</v>
      </c>
      <c r="Z13" s="50">
        <f>AC13/Страна!$B$2</f>
        <v>2.1574522066681654</v>
      </c>
      <c r="AA13" s="96"/>
      <c r="AB13" s="94">
        <v>128</v>
      </c>
      <c r="AC13" s="94">
        <v>77722</v>
      </c>
      <c r="AD13" s="51">
        <v>171.5</v>
      </c>
      <c r="AE13" s="51"/>
      <c r="AF13" s="50">
        <v>6.6508958349491971</v>
      </c>
      <c r="AG13" s="50">
        <v>6.3007413700805062</v>
      </c>
      <c r="AH13" s="50">
        <v>0.15666192895277017</v>
      </c>
      <c r="AI13" s="50">
        <v>6.8439947294857764E-3</v>
      </c>
      <c r="AJ13" s="94">
        <v>261</v>
      </c>
      <c r="AK13" s="106"/>
      <c r="AL13" s="67">
        <v>2021</v>
      </c>
      <c r="AM13" s="68">
        <v>25681.823699999997</v>
      </c>
      <c r="AN13" s="68">
        <v>43332.542600000008</v>
      </c>
      <c r="AO13" s="68">
        <v>38350.079199999986</v>
      </c>
      <c r="AP13" s="68">
        <v>23274.28839999999</v>
      </c>
      <c r="AQ13" s="68">
        <v>42560.202499999985</v>
      </c>
      <c r="AR13" s="68">
        <v>58730.331499999978</v>
      </c>
      <c r="AS13" s="68">
        <v>34194.117399999988</v>
      </c>
      <c r="AT13" s="68">
        <v>52893.559500000003</v>
      </c>
      <c r="AU13" s="68">
        <v>29693.177600000003</v>
      </c>
      <c r="AV13" s="68">
        <v>15071.479399999998</v>
      </c>
      <c r="AW13" s="68">
        <v>82221.772299999997</v>
      </c>
      <c r="AX13" s="68">
        <v>47760.472099999984</v>
      </c>
      <c r="AY13" s="68">
        <v>26464.328000000009</v>
      </c>
      <c r="AZ13" s="68">
        <v>121779.82210000002</v>
      </c>
    </row>
    <row r="14" spans="1:52" ht="19.5" customHeight="1" x14ac:dyDescent="0.3">
      <c r="A14" s="12" t="s">
        <v>54</v>
      </c>
      <c r="B14" s="76">
        <v>1958.1</v>
      </c>
      <c r="C14" s="103">
        <v>2778.3</v>
      </c>
      <c r="D14" s="104">
        <v>1726.7818</v>
      </c>
      <c r="E14" s="51">
        <v>8806.6</v>
      </c>
      <c r="F14" s="51">
        <v>8292</v>
      </c>
      <c r="G14" s="103">
        <v>31963.133200000004</v>
      </c>
      <c r="H14" s="103">
        <v>26464.328000000009</v>
      </c>
      <c r="I14" s="50">
        <v>6.3</v>
      </c>
      <c r="J14" s="51">
        <v>48.064644999999999</v>
      </c>
      <c r="K14" s="51">
        <v>400</v>
      </c>
      <c r="L14" s="50">
        <v>1.401817031504283E-2</v>
      </c>
      <c r="M14" s="50">
        <f t="shared" si="0"/>
        <v>1.4018170315042831</v>
      </c>
      <c r="N14" s="105">
        <v>82.031965824144166</v>
      </c>
      <c r="O14" s="105">
        <v>19643.505110332339</v>
      </c>
      <c r="P14" s="105">
        <v>16919.865368326587</v>
      </c>
      <c r="Q14" s="105">
        <v>70.621845538520134</v>
      </c>
      <c r="R14" s="105">
        <v>54.098191746947634</v>
      </c>
      <c r="S14" s="50">
        <v>726.4</v>
      </c>
      <c r="T14" s="94">
        <v>625</v>
      </c>
      <c r="U14" s="94">
        <v>2210</v>
      </c>
      <c r="V14" s="50">
        <v>62.1</v>
      </c>
      <c r="W14" s="94">
        <v>37</v>
      </c>
      <c r="X14" s="94">
        <v>28393</v>
      </c>
      <c r="Y14" s="103">
        <v>71.599999999999994</v>
      </c>
      <c r="Z14" s="50">
        <f>AC14/Страна!$B$2</f>
        <v>1.2380603415970619</v>
      </c>
      <c r="AA14" s="96"/>
      <c r="AB14" s="94">
        <v>92</v>
      </c>
      <c r="AC14" s="94">
        <v>44601</v>
      </c>
      <c r="AD14" s="51">
        <v>53.6</v>
      </c>
      <c r="AE14" s="51"/>
      <c r="AF14" s="50">
        <v>2.0786473280074458</v>
      </c>
      <c r="AG14" s="50">
        <v>3.5980675067195516</v>
      </c>
      <c r="AH14" s="50">
        <v>8.7412552886631745E-2</v>
      </c>
      <c r="AI14" s="50">
        <v>2.7308497253091344E-3</v>
      </c>
      <c r="AJ14" s="94">
        <v>29</v>
      </c>
      <c r="AK14" s="106"/>
      <c r="AL14" s="67">
        <v>2022</v>
      </c>
      <c r="AM14" s="68">
        <v>29925.431</v>
      </c>
      <c r="AN14" s="68">
        <v>54463.950400000009</v>
      </c>
      <c r="AO14" s="68">
        <v>45797.315900000009</v>
      </c>
      <c r="AP14" s="68">
        <v>27140.837200000002</v>
      </c>
      <c r="AQ14" s="68">
        <v>49520.785700000008</v>
      </c>
      <c r="AR14" s="68">
        <v>66685.364899999971</v>
      </c>
      <c r="AS14" s="68">
        <v>41098.181199999985</v>
      </c>
      <c r="AT14" s="68">
        <v>62440.342700000016</v>
      </c>
      <c r="AU14" s="68">
        <v>34858.469299999997</v>
      </c>
      <c r="AV14" s="68">
        <v>18136.79970000001</v>
      </c>
      <c r="AW14" s="68">
        <v>93433.050200000012</v>
      </c>
      <c r="AX14" s="68">
        <v>55972.111499999999</v>
      </c>
      <c r="AY14" s="68">
        <v>31963.133200000004</v>
      </c>
      <c r="AZ14" s="68">
        <v>147414.56360000002</v>
      </c>
    </row>
    <row r="15" spans="1:52" ht="20.25" customHeight="1" x14ac:dyDescent="0.3">
      <c r="A15" s="12" t="s">
        <v>55</v>
      </c>
      <c r="B15" s="76">
        <v>2956.4</v>
      </c>
      <c r="C15" s="103">
        <v>21690.799999999999</v>
      </c>
      <c r="D15" s="104">
        <v>15065.258300000001</v>
      </c>
      <c r="E15" s="51">
        <v>56725.8</v>
      </c>
      <c r="F15" s="51">
        <v>58172.7</v>
      </c>
      <c r="G15" s="103">
        <v>147414.56360000002</v>
      </c>
      <c r="H15" s="103">
        <v>121779.82210000002</v>
      </c>
      <c r="I15" s="50">
        <v>0.3</v>
      </c>
      <c r="J15" s="51">
        <v>141.78407999999996</v>
      </c>
      <c r="K15" s="51">
        <v>150</v>
      </c>
      <c r="L15" s="50">
        <v>3.3360617023866419E-3</v>
      </c>
      <c r="M15" s="50">
        <f t="shared" si="0"/>
        <v>0.33360617023866418</v>
      </c>
      <c r="N15" s="105">
        <v>161.73616307822289</v>
      </c>
      <c r="O15" s="105">
        <v>37518.011282343279</v>
      </c>
      <c r="P15" s="105">
        <v>26738.538135915958</v>
      </c>
      <c r="Q15" s="105">
        <v>71.379382303839733</v>
      </c>
      <c r="R15" s="105">
        <v>65.882999931257302</v>
      </c>
      <c r="S15" s="50">
        <v>1317.2</v>
      </c>
      <c r="T15" s="94">
        <v>183</v>
      </c>
      <c r="U15" s="94">
        <v>900</v>
      </c>
      <c r="V15" s="50">
        <v>151.5</v>
      </c>
      <c r="W15" s="94">
        <v>135</v>
      </c>
      <c r="X15" s="94">
        <v>115777</v>
      </c>
      <c r="Y15" s="103">
        <v>46.8</v>
      </c>
      <c r="Z15" s="50">
        <f>AC15/Страна!$B$2</f>
        <v>9.8271750927830475</v>
      </c>
      <c r="AA15" s="96"/>
      <c r="AB15" s="94">
        <v>1567</v>
      </c>
      <c r="AC15" s="94">
        <v>354023</v>
      </c>
      <c r="AD15" s="51">
        <v>890.7</v>
      </c>
      <c r="AE15" s="51"/>
      <c r="AF15" s="50">
        <v>34.541999534631195</v>
      </c>
      <c r="AG15" s="50">
        <v>16.594354126284554</v>
      </c>
      <c r="AH15" s="50">
        <v>4.9918702356747087</v>
      </c>
      <c r="AI15" s="50">
        <v>0.24980785489201446</v>
      </c>
      <c r="AJ15" s="94">
        <v>1740</v>
      </c>
      <c r="AK15" s="106"/>
      <c r="AL15" s="72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 ht="20.25" customHeight="1" x14ac:dyDescent="0.3">
      <c r="A16" s="16"/>
      <c r="B16" s="107"/>
      <c r="C16" s="107"/>
      <c r="D16" s="107"/>
      <c r="E16" s="107"/>
      <c r="F16" s="107"/>
      <c r="G16" s="107"/>
      <c r="H16" s="107"/>
      <c r="I16" s="108"/>
      <c r="J16" s="107"/>
      <c r="K16" s="107"/>
      <c r="L16" s="108"/>
      <c r="M16" s="108"/>
      <c r="N16" s="107"/>
      <c r="O16" s="109"/>
      <c r="P16" s="109"/>
      <c r="Q16" s="109"/>
      <c r="R16" s="107"/>
      <c r="S16" s="108"/>
      <c r="T16" s="110"/>
      <c r="U16" s="110"/>
      <c r="V16" s="108"/>
      <c r="W16" s="110"/>
      <c r="X16" s="108"/>
      <c r="Y16" s="107"/>
      <c r="Z16" s="108"/>
      <c r="AA16" s="16"/>
      <c r="AB16" s="110"/>
      <c r="AC16" s="110"/>
      <c r="AD16" s="107"/>
      <c r="AE16" s="16"/>
      <c r="AF16" s="108"/>
      <c r="AG16" s="108"/>
      <c r="AH16" s="108"/>
      <c r="AI16" s="108"/>
      <c r="AJ16" s="110"/>
      <c r="AK16" s="108"/>
      <c r="AL16" s="72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 ht="19.5" customHeight="1" x14ac:dyDescent="0.3">
      <c r="A17" s="16"/>
      <c r="B17" s="107"/>
      <c r="C17" s="107"/>
      <c r="D17" s="107"/>
      <c r="E17" s="107"/>
      <c r="F17" s="107"/>
      <c r="G17" s="107"/>
      <c r="H17" s="107"/>
      <c r="I17" s="108"/>
      <c r="J17" s="107"/>
      <c r="K17" s="107"/>
      <c r="L17" s="108"/>
      <c r="M17" s="108"/>
      <c r="N17" s="107"/>
      <c r="O17" s="109"/>
      <c r="P17" s="109"/>
      <c r="Q17" s="109"/>
      <c r="R17" s="107"/>
      <c r="S17" s="108"/>
      <c r="T17" s="110"/>
      <c r="U17" s="110"/>
      <c r="V17" s="108"/>
      <c r="W17" s="110"/>
      <c r="X17" s="108"/>
      <c r="Y17" s="107"/>
      <c r="Z17" s="111">
        <f>SUM(Z2:Z15)</f>
        <v>28.882772748848712</v>
      </c>
      <c r="AA17" s="16"/>
      <c r="AB17" s="110"/>
      <c r="AC17" s="110"/>
      <c r="AD17" s="107"/>
      <c r="AE17" s="107"/>
      <c r="AF17" s="108"/>
      <c r="AG17" s="108"/>
      <c r="AH17" s="108"/>
      <c r="AI17" s="108"/>
      <c r="AJ17" s="110"/>
      <c r="AK17" s="108"/>
      <c r="AL17" s="72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 ht="19.5" customHeight="1" x14ac:dyDescent="0.3">
      <c r="A18" s="16"/>
      <c r="B18" s="107"/>
      <c r="C18" s="107"/>
      <c r="D18" s="107"/>
      <c r="E18" s="107"/>
      <c r="F18" s="107"/>
      <c r="G18" s="107"/>
      <c r="H18" s="107"/>
      <c r="I18" s="108"/>
      <c r="J18" s="107"/>
      <c r="K18" s="107"/>
      <c r="L18" s="108"/>
      <c r="M18" s="108"/>
      <c r="N18" s="107"/>
      <c r="O18" s="109"/>
      <c r="P18" s="109"/>
      <c r="Q18" s="109"/>
      <c r="R18" s="107"/>
      <c r="S18" s="108"/>
      <c r="T18" s="110"/>
      <c r="U18" s="110"/>
      <c r="V18" s="108"/>
      <c r="W18" s="110"/>
      <c r="X18" s="112">
        <f>(X15/(B15*1000))/100000</f>
        <v>3.9161480178595589E-7</v>
      </c>
      <c r="Y18" s="107"/>
      <c r="Z18" s="108"/>
      <c r="AA18" s="16"/>
      <c r="AB18" s="110"/>
      <c r="AC18" s="110"/>
      <c r="AD18" s="107"/>
      <c r="AE18" s="16"/>
      <c r="AF18" s="108"/>
      <c r="AG18" s="108"/>
      <c r="AH18" s="108"/>
      <c r="AI18" s="108"/>
      <c r="AJ18" s="110"/>
      <c r="AK18" s="108"/>
      <c r="AL18" s="72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 ht="19.5" customHeight="1" x14ac:dyDescent="0.3">
      <c r="A19" s="16"/>
      <c r="B19" s="107"/>
      <c r="C19" s="107"/>
      <c r="D19" s="107"/>
      <c r="E19" s="107"/>
      <c r="F19" s="107"/>
      <c r="G19" s="107"/>
      <c r="H19" s="107"/>
      <c r="I19" s="108"/>
      <c r="J19" s="107"/>
      <c r="K19" s="107"/>
      <c r="L19" s="108"/>
      <c r="M19" s="108"/>
      <c r="N19" s="107"/>
      <c r="O19" s="109"/>
      <c r="P19" s="109"/>
      <c r="Q19" s="109"/>
      <c r="R19" s="107"/>
      <c r="S19" s="108"/>
      <c r="T19" s="110"/>
      <c r="U19" s="110"/>
      <c r="V19" s="108"/>
      <c r="W19" s="110"/>
      <c r="X19" s="108"/>
      <c r="Y19" s="107"/>
      <c r="Z19" s="108"/>
      <c r="AA19" s="16"/>
      <c r="AB19" s="110"/>
      <c r="AC19" s="110"/>
      <c r="AD19" s="107"/>
      <c r="AE19" s="16"/>
      <c r="AF19" s="108"/>
      <c r="AG19" s="108"/>
      <c r="AH19" s="108"/>
      <c r="AI19" s="108"/>
      <c r="AJ19" s="110"/>
      <c r="AK19" s="108"/>
      <c r="AL19" s="72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 ht="19.5" customHeight="1" x14ac:dyDescent="0.3">
      <c r="A20" s="16"/>
      <c r="B20" s="107"/>
      <c r="C20" s="107"/>
      <c r="D20" s="107"/>
      <c r="E20" s="107"/>
      <c r="F20" s="107"/>
      <c r="G20" s="107"/>
      <c r="H20" s="107"/>
      <c r="I20" s="108"/>
      <c r="J20" s="107"/>
      <c r="K20" s="107"/>
      <c r="L20" s="108"/>
      <c r="M20" s="108"/>
      <c r="N20" s="107"/>
      <c r="O20" s="109"/>
      <c r="P20" s="109"/>
      <c r="Q20" s="109"/>
      <c r="R20" s="107"/>
      <c r="S20" s="108"/>
      <c r="T20" s="110"/>
      <c r="U20" s="110"/>
      <c r="V20" s="108"/>
      <c r="W20" s="110"/>
      <c r="X20" s="108">
        <f>X18*100000</f>
        <v>3.9161480178595588E-2</v>
      </c>
      <c r="Y20" s="107"/>
      <c r="Z20" s="108"/>
      <c r="AA20" s="16"/>
      <c r="AB20" s="110"/>
      <c r="AC20" s="110"/>
      <c r="AD20" s="107"/>
      <c r="AE20" s="16"/>
      <c r="AF20" s="108"/>
      <c r="AG20" s="108"/>
      <c r="AH20" s="108"/>
      <c r="AI20" s="108"/>
      <c r="AJ20" s="110"/>
      <c r="AK20" s="108"/>
      <c r="AL20" s="72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 ht="19.5" customHeight="1" x14ac:dyDescent="0.3">
      <c r="A21" s="16"/>
      <c r="B21" s="107"/>
      <c r="C21" s="107"/>
      <c r="D21" s="107"/>
      <c r="E21" s="107"/>
      <c r="F21" s="107"/>
      <c r="G21" s="107"/>
      <c r="H21" s="107"/>
      <c r="I21" s="108"/>
      <c r="J21" s="107"/>
      <c r="K21" s="107"/>
      <c r="L21" s="108"/>
      <c r="M21" s="108"/>
      <c r="N21" s="107"/>
      <c r="O21" s="109"/>
      <c r="P21" s="109"/>
      <c r="Q21" s="109"/>
      <c r="R21" s="107"/>
      <c r="S21" s="108"/>
      <c r="T21" s="110"/>
      <c r="U21" s="110"/>
      <c r="V21" s="108"/>
      <c r="W21" s="110"/>
      <c r="X21" s="108"/>
      <c r="Y21" s="107"/>
      <c r="Z21" s="108"/>
      <c r="AA21" s="16"/>
      <c r="AB21" s="110"/>
      <c r="AC21" s="110"/>
      <c r="AD21" s="107"/>
      <c r="AE21" s="16"/>
      <c r="AF21" s="108"/>
      <c r="AG21" s="108"/>
      <c r="AH21" s="108"/>
      <c r="AI21" s="108"/>
      <c r="AJ21" s="110"/>
      <c r="AK21" s="108"/>
      <c r="AL21" s="72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"/>
  <sheetViews>
    <sheetView workbookViewId="0"/>
  </sheetViews>
  <sheetFormatPr defaultRowHeight="14.4" x14ac:dyDescent="0.3"/>
  <cols>
    <col min="1" max="1" width="25.88671875" style="56" bestFit="1" customWidth="1"/>
    <col min="2" max="2" width="20.6640625" style="98" bestFit="1" customWidth="1"/>
    <col min="3" max="4" width="20.6640625" style="59" bestFit="1" customWidth="1"/>
    <col min="5" max="6" width="20.6640625" style="99" bestFit="1" customWidth="1"/>
    <col min="7" max="8" width="20.6640625" style="59" bestFit="1" customWidth="1"/>
    <col min="9" max="9" width="20.6640625" style="99" bestFit="1" customWidth="1"/>
    <col min="10" max="10" width="20.6640625" style="59" bestFit="1" customWidth="1"/>
    <col min="11" max="11" width="20.6640625" style="99" bestFit="1" customWidth="1"/>
    <col min="12" max="12" width="20.6640625" style="58" bestFit="1" customWidth="1"/>
    <col min="13" max="14" width="20.6640625" style="99" bestFit="1" customWidth="1"/>
    <col min="15" max="18" width="20.6640625" style="100" bestFit="1" customWidth="1"/>
    <col min="19" max="21" width="20.6640625" style="99" bestFit="1" customWidth="1"/>
    <col min="22" max="22" width="20.6640625" style="58" bestFit="1" customWidth="1"/>
    <col min="23" max="24" width="20.6640625" style="99" bestFit="1" customWidth="1"/>
    <col min="25" max="25" width="20.6640625" style="59" bestFit="1" customWidth="1"/>
    <col min="26" max="28" width="20.6640625" style="99" bestFit="1" customWidth="1"/>
    <col min="29" max="29" width="20.6640625" style="101" bestFit="1" customWidth="1"/>
    <col min="30" max="30" width="20.6640625" style="59" bestFit="1" customWidth="1"/>
    <col min="31" max="33" width="20.6640625" style="99" bestFit="1" customWidth="1"/>
    <col min="34" max="35" width="20.6640625" style="58" bestFit="1" customWidth="1"/>
    <col min="36" max="36" width="20.6640625" style="101" bestFit="1" customWidth="1"/>
    <col min="37" max="41" width="30.6640625" style="57" bestFit="1" customWidth="1"/>
    <col min="42" max="43" width="30.6640625" style="101" bestFit="1" customWidth="1"/>
    <col min="44" max="44" width="30.6640625" style="58" bestFit="1" customWidth="1"/>
    <col min="45" max="45" width="30.6640625" style="101" bestFit="1" customWidth="1"/>
    <col min="46" max="46" width="30.6640625" style="59" bestFit="1" customWidth="1"/>
    <col min="47" max="47" width="30.6640625" style="58" bestFit="1" customWidth="1"/>
    <col min="48" max="48" width="30.6640625" style="60" bestFit="1" customWidth="1"/>
    <col min="49" max="49" width="30.6640625" style="101" bestFit="1" customWidth="1"/>
    <col min="50" max="52" width="30.6640625" style="58" bestFit="1" customWidth="1"/>
    <col min="53" max="54" width="30.6640625" style="57" bestFit="1" customWidth="1"/>
    <col min="55" max="61" width="30.6640625" style="58" bestFit="1" customWidth="1"/>
    <col min="62" max="62" width="30.6640625" style="101" bestFit="1" customWidth="1"/>
    <col min="63" max="63" width="30.6640625" style="58" bestFit="1" customWidth="1"/>
    <col min="64" max="64" width="30.6640625" style="101" bestFit="1" customWidth="1"/>
    <col min="65" max="65" width="30.6640625" style="61" bestFit="1" customWidth="1"/>
    <col min="66" max="66" width="30.6640625" style="57" bestFit="1" customWidth="1"/>
    <col min="67" max="67" width="30.6640625" style="61" bestFit="1" customWidth="1"/>
  </cols>
  <sheetData>
    <row r="1" spans="1:67" ht="18.75" customHeight="1" x14ac:dyDescent="0.3">
      <c r="A1" s="80"/>
      <c r="B1" s="81" t="s">
        <v>59</v>
      </c>
      <c r="C1" s="82" t="s">
        <v>60</v>
      </c>
      <c r="D1" s="82" t="s">
        <v>61</v>
      </c>
      <c r="E1" s="81" t="s">
        <v>62</v>
      </c>
      <c r="F1" s="81" t="s">
        <v>63</v>
      </c>
      <c r="G1" s="82" t="s">
        <v>64</v>
      </c>
      <c r="H1" s="82" t="s">
        <v>65</v>
      </c>
      <c r="I1" s="81" t="s">
        <v>66</v>
      </c>
      <c r="J1" s="82" t="s">
        <v>67</v>
      </c>
      <c r="K1" s="81" t="s">
        <v>68</v>
      </c>
      <c r="L1" s="83" t="s">
        <v>69</v>
      </c>
      <c r="M1" s="81" t="s">
        <v>70</v>
      </c>
      <c r="N1" s="81" t="s">
        <v>71</v>
      </c>
      <c r="O1" s="82" t="s">
        <v>72</v>
      </c>
      <c r="P1" s="82" t="s">
        <v>73</v>
      </c>
      <c r="Q1" s="82" t="s">
        <v>74</v>
      </c>
      <c r="R1" s="82" t="s">
        <v>25</v>
      </c>
      <c r="S1" s="81" t="s">
        <v>75</v>
      </c>
      <c r="T1" s="81" t="s">
        <v>76</v>
      </c>
      <c r="U1" s="81" t="s">
        <v>77</v>
      </c>
      <c r="V1" s="83" t="s">
        <v>78</v>
      </c>
      <c r="W1" s="81" t="s">
        <v>79</v>
      </c>
      <c r="X1" s="81" t="s">
        <v>80</v>
      </c>
      <c r="Y1" s="82" t="s">
        <v>32</v>
      </c>
      <c r="Z1" s="81" t="s">
        <v>81</v>
      </c>
      <c r="AA1" s="81" t="s">
        <v>82</v>
      </c>
      <c r="AB1" s="81" t="s">
        <v>83</v>
      </c>
      <c r="AC1" s="84" t="s">
        <v>84</v>
      </c>
      <c r="AD1" s="82" t="s">
        <v>85</v>
      </c>
      <c r="AE1" s="81"/>
      <c r="AF1" s="81" t="s">
        <v>86</v>
      </c>
      <c r="AG1" s="81" t="s">
        <v>87</v>
      </c>
      <c r="AH1" s="83" t="s">
        <v>88</v>
      </c>
      <c r="AI1" s="83" t="s">
        <v>89</v>
      </c>
      <c r="AJ1" s="84" t="s">
        <v>90</v>
      </c>
      <c r="AK1" s="25" t="s">
        <v>10</v>
      </c>
      <c r="AL1" s="25" t="s">
        <v>11</v>
      </c>
      <c r="AM1" s="25" t="s">
        <v>12</v>
      </c>
      <c r="AN1" s="25" t="s">
        <v>13</v>
      </c>
      <c r="AO1" s="25" t="s">
        <v>14</v>
      </c>
      <c r="AP1" s="85" t="s">
        <v>16</v>
      </c>
      <c r="AQ1" s="85" t="s">
        <v>17</v>
      </c>
      <c r="AR1" s="28" t="s">
        <v>18</v>
      </c>
      <c r="AS1" s="86" t="s">
        <v>19</v>
      </c>
      <c r="AT1" s="30" t="s">
        <v>20</v>
      </c>
      <c r="AU1" s="31" t="s">
        <v>21</v>
      </c>
      <c r="AV1" s="31" t="s">
        <v>22</v>
      </c>
      <c r="AW1" s="87" t="s">
        <v>23</v>
      </c>
      <c r="AX1" s="32" t="s">
        <v>24</v>
      </c>
      <c r="AY1" s="32" t="s">
        <v>25</v>
      </c>
      <c r="AZ1" s="32" t="s">
        <v>26</v>
      </c>
      <c r="BA1" s="33" t="s">
        <v>27</v>
      </c>
      <c r="BB1" s="33" t="s">
        <v>28</v>
      </c>
      <c r="BC1" s="34" t="s">
        <v>29</v>
      </c>
      <c r="BD1" s="35" t="s">
        <v>30</v>
      </c>
      <c r="BE1" s="35" t="s">
        <v>31</v>
      </c>
      <c r="BF1" s="35" t="s">
        <v>32</v>
      </c>
      <c r="BG1" s="36" t="s">
        <v>33</v>
      </c>
      <c r="BH1" s="36" t="s">
        <v>34</v>
      </c>
      <c r="BI1" s="36" t="s">
        <v>35</v>
      </c>
      <c r="BJ1" s="88" t="s">
        <v>36</v>
      </c>
      <c r="BK1" s="37" t="s">
        <v>37</v>
      </c>
      <c r="BL1" s="88" t="s">
        <v>38</v>
      </c>
      <c r="BM1" s="38" t="s">
        <v>39</v>
      </c>
      <c r="BN1" s="39" t="s">
        <v>40</v>
      </c>
      <c r="BO1" s="38" t="s">
        <v>41</v>
      </c>
    </row>
    <row r="2" spans="1:67" ht="18.75" customHeight="1" x14ac:dyDescent="0.3">
      <c r="A2" s="89" t="s">
        <v>91</v>
      </c>
      <c r="B2" s="82">
        <f>SUM(Регионы!B2:B15)</f>
        <v>36024.9</v>
      </c>
      <c r="C2" s="90">
        <v>101371.2</v>
      </c>
      <c r="D2" s="91">
        <v>89758.768599999996</v>
      </c>
      <c r="E2" s="92">
        <f>SUM(Регионы!E2:E15)</f>
        <v>268606.30000000005</v>
      </c>
      <c r="F2" s="92">
        <f>SUM(Регионы!F2:F15)</f>
        <v>237345.10000000003</v>
      </c>
      <c r="G2" s="90">
        <v>888341.67619999975</v>
      </c>
      <c r="H2" s="90">
        <v>738425.2463</v>
      </c>
      <c r="I2" s="93">
        <f>SUM(Регионы!I2:I15)</f>
        <v>447.8</v>
      </c>
      <c r="J2" s="92">
        <v>21052.216570000001</v>
      </c>
      <c r="K2" s="92">
        <f>SUM(Регионы!K2:K15)</f>
        <v>9410.5</v>
      </c>
      <c r="L2" s="50">
        <v>3.4291666580710638E-2</v>
      </c>
      <c r="M2" s="50">
        <f>L2*100</f>
        <v>3.4291666580710638</v>
      </c>
      <c r="N2" s="51"/>
      <c r="O2" s="82">
        <v>17807.316314714662</v>
      </c>
      <c r="P2" s="82">
        <v>14764.129604397211</v>
      </c>
      <c r="Q2" s="82">
        <v>70.467206303283987</v>
      </c>
      <c r="R2" s="82">
        <v>54.686224511264285</v>
      </c>
      <c r="S2" s="93">
        <f>SUM(Регионы!S2:S15)</f>
        <v>13538.9</v>
      </c>
      <c r="T2" s="94">
        <f>SUM(Регионы!T2:T15)</f>
        <v>4101</v>
      </c>
      <c r="U2" s="95">
        <f>SUM(Регионы!U2:U15)</f>
        <v>43595</v>
      </c>
      <c r="V2" s="93">
        <v>65.8</v>
      </c>
      <c r="W2" s="95">
        <f>SUM(Регионы!W2:W15)</f>
        <v>700</v>
      </c>
      <c r="X2" s="95">
        <f>SUM(Регионы!X2:X15)</f>
        <v>581046</v>
      </c>
      <c r="Y2" s="90">
        <v>51.8</v>
      </c>
      <c r="Z2" s="50">
        <f>AC2/$B$2</f>
        <v>28.882772748848712</v>
      </c>
      <c r="AA2" s="96"/>
      <c r="AB2" s="94">
        <f>SUM(Регионы!AB2:AB15)</f>
        <v>3880</v>
      </c>
      <c r="AC2" s="94">
        <v>1040499</v>
      </c>
      <c r="AD2" s="51">
        <v>2578.6</v>
      </c>
      <c r="AE2" s="51"/>
      <c r="AF2" s="97"/>
      <c r="AG2" s="97"/>
      <c r="AH2" s="50">
        <v>0.77622931405752704</v>
      </c>
      <c r="AI2" s="50">
        <v>3.0327110747504146E-2</v>
      </c>
      <c r="AJ2" s="94">
        <v>3936</v>
      </c>
      <c r="AK2" s="49">
        <v>1.1317120092220148</v>
      </c>
      <c r="AL2" s="49">
        <v>0</v>
      </c>
      <c r="AM2" s="49">
        <v>0</v>
      </c>
      <c r="AN2" s="49">
        <v>0</v>
      </c>
      <c r="AO2" s="49">
        <v>7.4561289552503975</v>
      </c>
      <c r="AP2" s="94">
        <v>0</v>
      </c>
      <c r="AQ2" s="94">
        <v>0</v>
      </c>
      <c r="AR2" s="50">
        <v>105.668817054908</v>
      </c>
      <c r="AS2" s="94">
        <v>0</v>
      </c>
      <c r="AT2" s="51">
        <v>3.4291666580710638</v>
      </c>
      <c r="AU2" s="50">
        <v>17.807316314714701</v>
      </c>
      <c r="AV2" s="83">
        <v>14.76412960439721</v>
      </c>
      <c r="AW2" s="94">
        <v>0</v>
      </c>
      <c r="AX2" s="50">
        <v>70.467206303283987</v>
      </c>
      <c r="AY2" s="50">
        <v>54.686224511264285</v>
      </c>
      <c r="AZ2" s="50">
        <v>6561.4021537938806</v>
      </c>
      <c r="BA2" s="49">
        <v>9.1581062974542202E-3</v>
      </c>
      <c r="BB2" s="49">
        <v>9.7353729343456888E-2</v>
      </c>
      <c r="BC2" s="50">
        <v>65.8</v>
      </c>
      <c r="BD2" s="50">
        <v>1.9431004666216976</v>
      </c>
      <c r="BE2" s="50">
        <v>1612.9010767552443</v>
      </c>
      <c r="BF2" s="50">
        <v>51.8</v>
      </c>
      <c r="BG2" s="50">
        <v>234.74596737256726</v>
      </c>
      <c r="BH2" s="50">
        <v>10.770328300703124</v>
      </c>
      <c r="BI2" s="50">
        <v>28.882772748848712</v>
      </c>
      <c r="BJ2" s="94">
        <v>0</v>
      </c>
      <c r="BK2" s="50">
        <v>0.80883444506438595</v>
      </c>
      <c r="BL2" s="94">
        <v>0</v>
      </c>
      <c r="BM2" s="53">
        <v>7.7622931405752708E-4</v>
      </c>
      <c r="BN2" s="49">
        <v>3.0327110747504146E-2</v>
      </c>
      <c r="BO2" s="53">
        <v>1.092577633803286E-4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4.4" x14ac:dyDescent="0.3"/>
  <cols>
    <col min="1" max="1" width="13.5546875" style="78" bestFit="1" customWidth="1"/>
    <col min="2" max="2" width="16" style="79" bestFit="1" customWidth="1"/>
  </cols>
  <sheetData>
    <row r="1" spans="1:2" ht="18.75" customHeight="1" x14ac:dyDescent="0.3">
      <c r="A1" s="75" t="s">
        <v>57</v>
      </c>
      <c r="B1" s="76" t="s">
        <v>58</v>
      </c>
    </row>
    <row r="2" spans="1:2" ht="18.75" customHeight="1" x14ac:dyDescent="0.3">
      <c r="A2" s="67">
        <v>2010</v>
      </c>
      <c r="B2" s="77">
        <v>78936.618900000001</v>
      </c>
    </row>
    <row r="3" spans="1:2" ht="18.75" customHeight="1" x14ac:dyDescent="0.3">
      <c r="A3" s="67">
        <v>2011</v>
      </c>
      <c r="B3" s="77">
        <v>103232.57999999999</v>
      </c>
    </row>
    <row r="4" spans="1:2" ht="18.75" customHeight="1" x14ac:dyDescent="0.3">
      <c r="A4" s="67">
        <v>2012</v>
      </c>
      <c r="B4" s="77">
        <v>127590.23550000002</v>
      </c>
    </row>
    <row r="5" spans="1:2" ht="18.75" customHeight="1" x14ac:dyDescent="0.3">
      <c r="A5" s="67">
        <v>2013</v>
      </c>
      <c r="B5" s="77">
        <v>153311.33529999995</v>
      </c>
    </row>
    <row r="6" spans="1:2" ht="18.75" customHeight="1" x14ac:dyDescent="0.3">
      <c r="A6" s="67">
        <v>2014</v>
      </c>
      <c r="B6" s="77">
        <v>186829.49550000008</v>
      </c>
    </row>
    <row r="7" spans="1:2" ht="18.75" customHeight="1" x14ac:dyDescent="0.3">
      <c r="A7" s="67">
        <v>2015</v>
      </c>
      <c r="B7" s="77">
        <v>221350.90570000006</v>
      </c>
    </row>
    <row r="8" spans="1:2" ht="18.75" customHeight="1" x14ac:dyDescent="0.3">
      <c r="A8" s="67">
        <v>2016</v>
      </c>
      <c r="B8" s="77">
        <v>255421.86180000007</v>
      </c>
    </row>
    <row r="9" spans="1:2" ht="18.75" customHeight="1" x14ac:dyDescent="0.3">
      <c r="A9" s="67">
        <v>2017</v>
      </c>
      <c r="B9" s="77">
        <v>317476.36930299987</v>
      </c>
    </row>
    <row r="10" spans="1:2" ht="18.75" customHeight="1" x14ac:dyDescent="0.3">
      <c r="A10" s="67">
        <v>2018</v>
      </c>
      <c r="B10" s="77">
        <v>426640.95500000007</v>
      </c>
    </row>
    <row r="11" spans="1:2" ht="18.75" customHeight="1" x14ac:dyDescent="0.3">
      <c r="A11" s="67">
        <v>2019</v>
      </c>
      <c r="B11" s="77">
        <v>532712.5</v>
      </c>
    </row>
    <row r="12" spans="1:2" ht="18.75" customHeight="1" x14ac:dyDescent="0.3">
      <c r="A12" s="67">
        <v>2020</v>
      </c>
      <c r="B12" s="77">
        <v>605514.9</v>
      </c>
    </row>
    <row r="13" spans="1:2" ht="18.75" customHeight="1" x14ac:dyDescent="0.3">
      <c r="A13" s="67">
        <v>2021</v>
      </c>
      <c r="B13" s="77">
        <v>738425.2</v>
      </c>
    </row>
    <row r="14" spans="1:2" ht="18.75" customHeight="1" x14ac:dyDescent="0.3">
      <c r="A14" s="67">
        <v>2022</v>
      </c>
      <c r="B14" s="77">
        <v>888341.7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0"/>
  <sheetViews>
    <sheetView workbookViewId="0"/>
  </sheetViews>
  <sheetFormatPr defaultRowHeight="14.4" x14ac:dyDescent="0.3"/>
  <cols>
    <col min="1" max="1" width="27" style="73" bestFit="1" customWidth="1"/>
    <col min="2" max="2" width="13.5546875" style="74" bestFit="1" customWidth="1"/>
    <col min="3" max="15" width="10.6640625" style="74" bestFit="1" customWidth="1"/>
    <col min="16" max="16" width="10.6640625" style="63" bestFit="1" customWidth="1"/>
  </cols>
  <sheetData>
    <row r="1" spans="1:16" s="64" customFormat="1" ht="18.75" customHeight="1" x14ac:dyDescent="0.3">
      <c r="A1" s="65" t="s">
        <v>57</v>
      </c>
      <c r="B1" s="66" t="s">
        <v>42</v>
      </c>
      <c r="C1" s="66" t="s">
        <v>43</v>
      </c>
      <c r="D1" s="66" t="s">
        <v>44</v>
      </c>
      <c r="E1" s="66" t="s">
        <v>45</v>
      </c>
      <c r="F1" s="66" t="s">
        <v>46</v>
      </c>
      <c r="G1" s="66" t="s">
        <v>47</v>
      </c>
      <c r="H1" s="66" t="s">
        <v>48</v>
      </c>
      <c r="I1" s="66" t="s">
        <v>49</v>
      </c>
      <c r="J1" s="66" t="s">
        <v>50</v>
      </c>
      <c r="K1" s="66" t="s">
        <v>51</v>
      </c>
      <c r="L1" s="66" t="s">
        <v>52</v>
      </c>
      <c r="M1" s="66" t="s">
        <v>53</v>
      </c>
      <c r="N1" s="66" t="s">
        <v>54</v>
      </c>
      <c r="O1" s="66" t="s">
        <v>55</v>
      </c>
      <c r="P1" s="55"/>
    </row>
    <row r="2" spans="1:16" ht="18.75" customHeight="1" x14ac:dyDescent="0.3">
      <c r="A2" s="67">
        <v>2010</v>
      </c>
      <c r="B2" s="68">
        <v>2181.6999999999998</v>
      </c>
      <c r="C2" s="68">
        <v>4497.3</v>
      </c>
      <c r="D2" s="68">
        <v>4651.6000000000004</v>
      </c>
      <c r="E2" s="68">
        <v>2215.3000000000002</v>
      </c>
      <c r="F2" s="68">
        <v>6944.1</v>
      </c>
      <c r="G2" s="68">
        <v>4325.6000000000004</v>
      </c>
      <c r="H2" s="68">
        <v>3364.4</v>
      </c>
      <c r="I2" s="68">
        <v>6585.8</v>
      </c>
      <c r="J2" s="68">
        <v>3394.7</v>
      </c>
      <c r="K2" s="68">
        <v>1688.1</v>
      </c>
      <c r="L2" s="68">
        <v>7631.1</v>
      </c>
      <c r="M2" s="68">
        <v>5417.5</v>
      </c>
      <c r="N2" s="68">
        <v>2888.6</v>
      </c>
      <c r="O2" s="68">
        <v>10412</v>
      </c>
      <c r="P2" s="55"/>
    </row>
    <row r="3" spans="1:16" ht="18.75" customHeight="1" x14ac:dyDescent="0.3">
      <c r="A3" s="67">
        <v>2011</v>
      </c>
      <c r="B3" s="68">
        <v>2800.3</v>
      </c>
      <c r="C3" s="68">
        <v>6183.4</v>
      </c>
      <c r="D3" s="68">
        <v>6110.8</v>
      </c>
      <c r="E3" s="68">
        <v>3048.2</v>
      </c>
      <c r="F3" s="68">
        <v>8858.9</v>
      </c>
      <c r="G3" s="68">
        <v>5285.4</v>
      </c>
      <c r="H3" s="68">
        <v>4703.5</v>
      </c>
      <c r="I3" s="68">
        <v>8218.5</v>
      </c>
      <c r="J3" s="68">
        <v>5217.1000000000004</v>
      </c>
      <c r="K3" s="68">
        <v>2374.3000000000002</v>
      </c>
      <c r="L3" s="68">
        <v>10200.6</v>
      </c>
      <c r="M3" s="68">
        <v>7228.5</v>
      </c>
      <c r="N3" s="68">
        <v>3870.6</v>
      </c>
      <c r="O3" s="68">
        <v>13409.6</v>
      </c>
      <c r="P3" s="55"/>
    </row>
    <row r="4" spans="1:16" ht="18.75" customHeight="1" x14ac:dyDescent="0.3">
      <c r="A4" s="67">
        <v>2012</v>
      </c>
      <c r="B4" s="68">
        <v>3561.6</v>
      </c>
      <c r="C4" s="68">
        <v>7623.8</v>
      </c>
      <c r="D4" s="68">
        <v>7133.2</v>
      </c>
      <c r="E4" s="68">
        <v>3773.5</v>
      </c>
      <c r="F4" s="68">
        <v>10872.1</v>
      </c>
      <c r="G4" s="68">
        <v>6528.8</v>
      </c>
      <c r="H4" s="68">
        <v>5924.1</v>
      </c>
      <c r="I4" s="68">
        <v>9954.5</v>
      </c>
      <c r="J4" s="68">
        <v>6436.4</v>
      </c>
      <c r="K4" s="68">
        <v>2936.1</v>
      </c>
      <c r="L4" s="68">
        <v>12782.3</v>
      </c>
      <c r="M4" s="68">
        <v>9113</v>
      </c>
      <c r="N4" s="68">
        <v>4793.3999999999996</v>
      </c>
      <c r="O4" s="68">
        <v>16681.2</v>
      </c>
      <c r="P4" s="55"/>
    </row>
    <row r="5" spans="1:16" ht="18.75" customHeight="1" x14ac:dyDescent="0.3">
      <c r="A5" s="67">
        <v>2013</v>
      </c>
      <c r="B5" s="68">
        <v>4366.7</v>
      </c>
      <c r="C5" s="68">
        <v>9918.6</v>
      </c>
      <c r="D5" s="68">
        <v>8325.9</v>
      </c>
      <c r="E5" s="68">
        <v>4517.8999999999996</v>
      </c>
      <c r="F5" s="68">
        <v>12308.3</v>
      </c>
      <c r="G5" s="68">
        <v>7708.5</v>
      </c>
      <c r="H5" s="68">
        <v>7217.2</v>
      </c>
      <c r="I5" s="68">
        <v>12383</v>
      </c>
      <c r="J5" s="68">
        <v>7436.4</v>
      </c>
      <c r="K5" s="68">
        <v>3446.4</v>
      </c>
      <c r="L5" s="68">
        <v>15420.7</v>
      </c>
      <c r="M5" s="68">
        <v>10966.4</v>
      </c>
      <c r="N5" s="68">
        <v>5815.3</v>
      </c>
      <c r="O5" s="68">
        <v>19838.900000000001</v>
      </c>
      <c r="P5" s="55"/>
    </row>
    <row r="6" spans="1:16" ht="18.75" customHeight="1" x14ac:dyDescent="0.3">
      <c r="A6" s="67">
        <v>2014</v>
      </c>
      <c r="B6" s="68">
        <v>5433.8</v>
      </c>
      <c r="C6" s="68">
        <v>11872.3</v>
      </c>
      <c r="D6" s="68">
        <v>10228.799999999999</v>
      </c>
      <c r="E6" s="68">
        <v>5635.5</v>
      </c>
      <c r="F6" s="68">
        <v>14631.1</v>
      </c>
      <c r="G6" s="68">
        <v>9181.7000000000007</v>
      </c>
      <c r="H6" s="68">
        <v>8852.9</v>
      </c>
      <c r="I6" s="68">
        <v>15477</v>
      </c>
      <c r="J6" s="68">
        <v>9213.2000000000007</v>
      </c>
      <c r="K6" s="68">
        <v>4115.3999999999996</v>
      </c>
      <c r="L6" s="68">
        <v>18729</v>
      </c>
      <c r="M6" s="68">
        <v>13549.5</v>
      </c>
      <c r="N6" s="68">
        <v>7313.7</v>
      </c>
      <c r="O6" s="68">
        <v>24401.3</v>
      </c>
      <c r="P6" s="55"/>
    </row>
    <row r="7" spans="1:16" ht="18.75" customHeight="1" x14ac:dyDescent="0.3">
      <c r="A7" s="67">
        <v>2015</v>
      </c>
      <c r="B7" s="68">
        <v>6703.8</v>
      </c>
      <c r="C7" s="68">
        <v>13914</v>
      </c>
      <c r="D7" s="68">
        <v>12368.6</v>
      </c>
      <c r="E7" s="68">
        <v>6730.8</v>
      </c>
      <c r="F7" s="68">
        <v>17247.7</v>
      </c>
      <c r="G7" s="68">
        <v>10545.2</v>
      </c>
      <c r="H7" s="68">
        <v>10826.9</v>
      </c>
      <c r="I7" s="68">
        <v>18513.7</v>
      </c>
      <c r="J7" s="68">
        <v>11114.4</v>
      </c>
      <c r="K7" s="68">
        <v>5076.8999999999996</v>
      </c>
      <c r="L7" s="68">
        <v>22089</v>
      </c>
      <c r="M7" s="68">
        <v>16342.4</v>
      </c>
      <c r="N7" s="68">
        <v>8940.4</v>
      </c>
      <c r="O7" s="68">
        <v>29847.4</v>
      </c>
      <c r="P7" s="55"/>
    </row>
    <row r="8" spans="1:16" ht="18.75" customHeight="1" x14ac:dyDescent="0.3">
      <c r="A8" s="67">
        <v>2016</v>
      </c>
      <c r="B8" s="68">
        <v>8568.2999999999993</v>
      </c>
      <c r="C8" s="68">
        <v>16115.6</v>
      </c>
      <c r="D8" s="68">
        <v>14390.7</v>
      </c>
      <c r="E8" s="68">
        <v>7767.1</v>
      </c>
      <c r="F8" s="68">
        <v>20163.900000000001</v>
      </c>
      <c r="G8" s="68">
        <v>11959.3</v>
      </c>
      <c r="H8" s="68">
        <v>12874.5</v>
      </c>
      <c r="I8" s="68">
        <v>23083.3</v>
      </c>
      <c r="J8" s="68">
        <v>12179.6</v>
      </c>
      <c r="K8" s="68">
        <v>6059.8</v>
      </c>
      <c r="L8" s="68">
        <v>23876.1</v>
      </c>
      <c r="M8" s="68">
        <v>18106.3</v>
      </c>
      <c r="N8" s="68">
        <v>10336.6</v>
      </c>
      <c r="O8" s="68">
        <v>37164.300000000003</v>
      </c>
      <c r="P8" s="55"/>
    </row>
    <row r="9" spans="1:16" ht="18.75" customHeight="1" x14ac:dyDescent="0.3">
      <c r="A9" s="67">
        <v>2017</v>
      </c>
      <c r="B9" s="68">
        <v>10855.1</v>
      </c>
      <c r="C9" s="68">
        <v>19753</v>
      </c>
      <c r="D9" s="68">
        <v>17191</v>
      </c>
      <c r="E9" s="68">
        <v>9680.7000000000007</v>
      </c>
      <c r="F9" s="68">
        <v>21597.3</v>
      </c>
      <c r="G9" s="68">
        <v>14681.5</v>
      </c>
      <c r="H9" s="68">
        <v>15311.1</v>
      </c>
      <c r="I9" s="68">
        <v>27039</v>
      </c>
      <c r="J9" s="68">
        <v>14404.4</v>
      </c>
      <c r="K9" s="68">
        <v>6799.6</v>
      </c>
      <c r="L9" s="68">
        <v>29092.799999999999</v>
      </c>
      <c r="M9" s="68">
        <v>20749.2</v>
      </c>
      <c r="N9" s="68">
        <v>12008.1</v>
      </c>
      <c r="O9" s="68">
        <v>49259.1</v>
      </c>
      <c r="P9" s="55"/>
    </row>
    <row r="10" spans="1:16" ht="18.75" customHeight="1" x14ac:dyDescent="0.3">
      <c r="A10" s="67">
        <v>2018</v>
      </c>
      <c r="B10" s="68">
        <v>15622.6</v>
      </c>
      <c r="C10" s="68">
        <v>27017.7</v>
      </c>
      <c r="D10" s="68">
        <v>21817.4</v>
      </c>
      <c r="E10" s="68">
        <v>12715.6</v>
      </c>
      <c r="F10" s="68">
        <v>26438.9</v>
      </c>
      <c r="G10" s="68">
        <v>22573.3</v>
      </c>
      <c r="H10" s="68">
        <v>18809.599999999999</v>
      </c>
      <c r="I10" s="68">
        <v>32681.7</v>
      </c>
      <c r="J10" s="68">
        <v>18592.5</v>
      </c>
      <c r="K10" s="68">
        <v>8532.7000000000007</v>
      </c>
      <c r="L10" s="68">
        <v>39989.9</v>
      </c>
      <c r="M10" s="68">
        <v>27523.9</v>
      </c>
      <c r="N10" s="68">
        <v>15900.1</v>
      </c>
      <c r="O10" s="68">
        <v>63509.2</v>
      </c>
      <c r="P10" s="55"/>
    </row>
    <row r="11" spans="1:16" ht="18.75" customHeight="1" x14ac:dyDescent="0.3">
      <c r="A11" s="67">
        <v>2019</v>
      </c>
      <c r="B11" s="68">
        <v>19557</v>
      </c>
      <c r="C11" s="68">
        <v>33581.300000000003</v>
      </c>
      <c r="D11" s="68">
        <v>27963.200000000001</v>
      </c>
      <c r="E11" s="68">
        <v>16056.1</v>
      </c>
      <c r="F11" s="68">
        <v>32223</v>
      </c>
      <c r="G11" s="68">
        <v>36224.300000000003</v>
      </c>
      <c r="H11" s="68">
        <v>23764</v>
      </c>
      <c r="I11" s="68">
        <v>38765.9</v>
      </c>
      <c r="J11" s="68">
        <v>22288.1</v>
      </c>
      <c r="K11" s="68">
        <v>11865.2</v>
      </c>
      <c r="L11" s="68">
        <v>54759.3</v>
      </c>
      <c r="M11" s="68">
        <v>32520.799999999999</v>
      </c>
      <c r="N11" s="68">
        <v>19129.099999999999</v>
      </c>
      <c r="O11" s="68">
        <v>84720.4</v>
      </c>
      <c r="P11" s="55"/>
    </row>
    <row r="12" spans="1:16" ht="18.75" customHeight="1" x14ac:dyDescent="0.3">
      <c r="A12" s="67">
        <v>2020</v>
      </c>
      <c r="B12" s="68">
        <v>21661.875199999995</v>
      </c>
      <c r="C12" s="68">
        <v>38008.507399999988</v>
      </c>
      <c r="D12" s="68">
        <v>31334.241700000002</v>
      </c>
      <c r="E12" s="68">
        <v>18441.718800000006</v>
      </c>
      <c r="F12" s="68">
        <v>35351.544600000001</v>
      </c>
      <c r="G12" s="68">
        <v>49780.369399999981</v>
      </c>
      <c r="H12" s="68">
        <v>27863.015199999991</v>
      </c>
      <c r="I12" s="68">
        <v>43023.176299999992</v>
      </c>
      <c r="J12" s="68">
        <v>24625.582100000003</v>
      </c>
      <c r="K12" s="68">
        <v>12803.758699999998</v>
      </c>
      <c r="L12" s="68">
        <v>64407.649600000004</v>
      </c>
      <c r="M12" s="68">
        <v>37216.235899999985</v>
      </c>
      <c r="N12" s="68">
        <v>21315.421200000004</v>
      </c>
      <c r="O12" s="68">
        <v>95247.76</v>
      </c>
      <c r="P12" s="55"/>
    </row>
    <row r="13" spans="1:16" ht="18.75" customHeight="1" x14ac:dyDescent="0.3">
      <c r="A13" s="67">
        <v>2021</v>
      </c>
      <c r="B13" s="68">
        <v>25681.823699999997</v>
      </c>
      <c r="C13" s="68">
        <v>43332.542600000008</v>
      </c>
      <c r="D13" s="68">
        <v>38350.079199999986</v>
      </c>
      <c r="E13" s="68">
        <v>23274.28839999999</v>
      </c>
      <c r="F13" s="68">
        <v>42560.202499999985</v>
      </c>
      <c r="G13" s="68">
        <v>58730.331499999978</v>
      </c>
      <c r="H13" s="68">
        <v>34194.117399999988</v>
      </c>
      <c r="I13" s="68">
        <v>52893.559500000003</v>
      </c>
      <c r="J13" s="68">
        <v>29693.177600000003</v>
      </c>
      <c r="K13" s="68">
        <v>15071.479399999998</v>
      </c>
      <c r="L13" s="68">
        <v>82221.772299999997</v>
      </c>
      <c r="M13" s="68">
        <v>47760.472099999984</v>
      </c>
      <c r="N13" s="68">
        <v>26464.328000000009</v>
      </c>
      <c r="O13" s="68">
        <v>121779.82210000002</v>
      </c>
      <c r="P13" s="55"/>
    </row>
    <row r="14" spans="1:16" ht="18.75" customHeight="1" x14ac:dyDescent="0.3">
      <c r="A14" s="67">
        <v>2022</v>
      </c>
      <c r="B14" s="68">
        <v>29925.431</v>
      </c>
      <c r="C14" s="68">
        <v>54463.950400000009</v>
      </c>
      <c r="D14" s="68">
        <v>45797.315900000009</v>
      </c>
      <c r="E14" s="68">
        <v>27140.837200000002</v>
      </c>
      <c r="F14" s="68">
        <v>49520.785700000008</v>
      </c>
      <c r="G14" s="68">
        <v>66685.364899999971</v>
      </c>
      <c r="H14" s="68">
        <v>41098.181199999985</v>
      </c>
      <c r="I14" s="68">
        <v>62440.342700000016</v>
      </c>
      <c r="J14" s="68">
        <v>34858.469299999997</v>
      </c>
      <c r="K14" s="68">
        <v>18136.79970000001</v>
      </c>
      <c r="L14" s="68">
        <v>93433.050200000012</v>
      </c>
      <c r="M14" s="68">
        <v>55972.111499999999</v>
      </c>
      <c r="N14" s="68">
        <v>31963.133200000004</v>
      </c>
      <c r="O14" s="68">
        <v>147414.56360000002</v>
      </c>
      <c r="P14" s="55"/>
    </row>
    <row r="15" spans="1:16" s="64" customFormat="1" ht="18.75" customHeight="1" x14ac:dyDescent="0.3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55"/>
    </row>
    <row r="16" spans="1:16" ht="18.75" customHeight="1" x14ac:dyDescent="0.3">
      <c r="A16" s="72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55"/>
    </row>
    <row r="17" spans="1:16" ht="18.75" customHeight="1" x14ac:dyDescent="0.3">
      <c r="A17" s="72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55"/>
    </row>
    <row r="18" spans="1:16" ht="18.75" customHeight="1" x14ac:dyDescent="0.3">
      <c r="A18" s="72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55"/>
    </row>
    <row r="19" spans="1:16" ht="18.75" customHeight="1" x14ac:dyDescent="0.3">
      <c r="A19" s="72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55"/>
    </row>
    <row r="20" spans="1:16" ht="18.75" customHeight="1" x14ac:dyDescent="0.3">
      <c r="A20" s="72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55"/>
    </row>
    <row r="21" spans="1:16" ht="18.75" customHeight="1" x14ac:dyDescent="0.3">
      <c r="A21" s="72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55"/>
    </row>
    <row r="22" spans="1:16" ht="18.75" customHeight="1" x14ac:dyDescent="0.3">
      <c r="A22" s="72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55"/>
    </row>
    <row r="23" spans="1:16" ht="18.75" customHeight="1" x14ac:dyDescent="0.3">
      <c r="A23" s="72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55"/>
    </row>
    <row r="24" spans="1:16" ht="18.75" customHeight="1" x14ac:dyDescent="0.3">
      <c r="A24" s="72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55"/>
    </row>
    <row r="25" spans="1:16" ht="18.75" customHeight="1" x14ac:dyDescent="0.3">
      <c r="A25" s="72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55"/>
    </row>
    <row r="26" spans="1:16" ht="18.75" customHeight="1" x14ac:dyDescent="0.3">
      <c r="A26" s="72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55"/>
    </row>
    <row r="27" spans="1:16" ht="18.75" customHeight="1" x14ac:dyDescent="0.3">
      <c r="A27" s="72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55"/>
    </row>
    <row r="28" spans="1:16" ht="18.75" customHeight="1" x14ac:dyDescent="0.3">
      <c r="A28" s="72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55"/>
    </row>
    <row r="29" spans="1:16" ht="18.75" customHeight="1" x14ac:dyDescent="0.3">
      <c r="A29" s="72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55"/>
    </row>
    <row r="30" spans="1:16" ht="18.75" customHeight="1" x14ac:dyDescent="0.3">
      <c r="A30" s="72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55"/>
    </row>
    <row r="31" spans="1:16" ht="18.75" customHeight="1" x14ac:dyDescent="0.3">
      <c r="A31" s="72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55"/>
    </row>
    <row r="32" spans="1:16" ht="18.75" customHeight="1" x14ac:dyDescent="0.3">
      <c r="A32" s="72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55"/>
    </row>
    <row r="33" spans="1:16" ht="18.75" customHeight="1" x14ac:dyDescent="0.3">
      <c r="A33" s="72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55"/>
    </row>
    <row r="34" spans="1:16" ht="18.75" customHeight="1" x14ac:dyDescent="0.3">
      <c r="A34" s="72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55"/>
    </row>
    <row r="35" spans="1:16" ht="18.75" customHeight="1" x14ac:dyDescent="0.3">
      <c r="A35" s="72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55"/>
    </row>
    <row r="36" spans="1:16" ht="18.75" customHeight="1" x14ac:dyDescent="0.3">
      <c r="A36" s="72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55"/>
    </row>
    <row r="37" spans="1:16" ht="18.75" customHeight="1" x14ac:dyDescent="0.3">
      <c r="A37" s="72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55"/>
    </row>
    <row r="38" spans="1:16" ht="18.75" customHeight="1" x14ac:dyDescent="0.3">
      <c r="A38" s="72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55"/>
    </row>
    <row r="39" spans="1:16" ht="18.75" customHeight="1" x14ac:dyDescent="0.3">
      <c r="A39" s="72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55"/>
    </row>
    <row r="40" spans="1:16" ht="18.75" customHeight="1" x14ac:dyDescent="0.3">
      <c r="A40" s="72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5"/>
  <sheetViews>
    <sheetView tabSelected="1" workbookViewId="0"/>
  </sheetViews>
  <sheetFormatPr defaultRowHeight="14.4" x14ac:dyDescent="0.3"/>
  <cols>
    <col min="1" max="1" width="28.33203125" style="56" bestFit="1" customWidth="1"/>
    <col min="2" max="2" width="19.6640625" style="57" bestFit="1" customWidth="1"/>
    <col min="3" max="3" width="13.44140625" style="58" bestFit="1" customWidth="1"/>
    <col min="4" max="4" width="14.5546875" style="58" bestFit="1" customWidth="1"/>
    <col min="5" max="5" width="16.5546875" style="57" bestFit="1" customWidth="1"/>
    <col min="6" max="6" width="12.6640625" style="57" bestFit="1" customWidth="1"/>
    <col min="7" max="7" width="16.33203125" style="57" bestFit="1" customWidth="1"/>
    <col min="8" max="8" width="15.88671875" style="57" bestFit="1" customWidth="1"/>
    <col min="9" max="9" width="17.6640625" style="58" bestFit="1" customWidth="1"/>
    <col min="10" max="10" width="23.6640625" style="58" bestFit="1" customWidth="1"/>
    <col min="11" max="11" width="28.33203125" style="59" bestFit="1" customWidth="1"/>
    <col min="12" max="12" width="17.33203125" style="58" bestFit="1" customWidth="1"/>
    <col min="13" max="13" width="20.33203125" style="60" bestFit="1" customWidth="1"/>
    <col min="14" max="14" width="22.109375" style="58" bestFit="1" customWidth="1"/>
    <col min="15" max="15" width="17.6640625" style="58" bestFit="1" customWidth="1"/>
    <col min="16" max="16" width="15.109375" style="58" bestFit="1" customWidth="1"/>
    <col min="17" max="17" width="24.33203125" style="58" bestFit="1" customWidth="1"/>
    <col min="18" max="18" width="21.5546875" style="57" bestFit="1" customWidth="1"/>
    <col min="19" max="19" width="16" style="57" bestFit="1" customWidth="1"/>
    <col min="20" max="20" width="22.33203125" style="58" bestFit="1" customWidth="1"/>
    <col min="21" max="21" width="15.88671875" style="58" bestFit="1" customWidth="1"/>
    <col min="22" max="22" width="22.44140625" style="58" bestFit="1" customWidth="1"/>
    <col min="23" max="23" width="16.33203125" style="58" bestFit="1" customWidth="1"/>
    <col min="24" max="24" width="21.6640625" style="58" bestFit="1" customWidth="1"/>
    <col min="25" max="25" width="18.44140625" style="58" bestFit="1" customWidth="1"/>
    <col min="26" max="26" width="17.5546875" style="58" bestFit="1" customWidth="1"/>
    <col min="27" max="27" width="11.6640625" style="58" bestFit="1" customWidth="1"/>
    <col min="28" max="28" width="27.6640625" style="58" bestFit="1" customWidth="1"/>
    <col min="29" max="29" width="16.88671875" style="58" bestFit="1" customWidth="1"/>
    <col min="30" max="30" width="19.33203125" style="61" bestFit="1" customWidth="1"/>
    <col min="31" max="31" width="23.5546875" style="57" bestFit="1" customWidth="1"/>
    <col min="32" max="32" width="19.88671875" style="61" bestFit="1" customWidth="1"/>
    <col min="33" max="33" width="15.6640625" style="62" bestFit="1" customWidth="1"/>
    <col min="34" max="41" width="15.6640625" style="63" bestFit="1" customWidth="1"/>
  </cols>
  <sheetData>
    <row r="1" spans="1:41" ht="150" customHeight="1" x14ac:dyDescent="0.3">
      <c r="A1" s="24" t="s">
        <v>56</v>
      </c>
      <c r="B1" s="25" t="s">
        <v>10</v>
      </c>
      <c r="C1" s="26" t="s">
        <v>11</v>
      </c>
      <c r="D1" s="26" t="s">
        <v>12</v>
      </c>
      <c r="E1" s="25" t="s">
        <v>13</v>
      </c>
      <c r="F1" s="25" t="s">
        <v>14</v>
      </c>
      <c r="G1" s="27" t="s">
        <v>16</v>
      </c>
      <c r="H1" s="27" t="s">
        <v>17</v>
      </c>
      <c r="I1" s="28" t="s">
        <v>18</v>
      </c>
      <c r="J1" s="29" t="s">
        <v>19</v>
      </c>
      <c r="K1" s="30" t="s">
        <v>20</v>
      </c>
      <c r="L1" s="31" t="s">
        <v>21</v>
      </c>
      <c r="M1" s="31" t="s">
        <v>22</v>
      </c>
      <c r="N1" s="31" t="s">
        <v>23</v>
      </c>
      <c r="O1" s="32" t="s">
        <v>24</v>
      </c>
      <c r="P1" s="32" t="s">
        <v>25</v>
      </c>
      <c r="Q1" s="32" t="s">
        <v>26</v>
      </c>
      <c r="R1" s="33" t="s">
        <v>27</v>
      </c>
      <c r="S1" s="33" t="s">
        <v>28</v>
      </c>
      <c r="T1" s="34" t="s">
        <v>29</v>
      </c>
      <c r="U1" s="35" t="s">
        <v>30</v>
      </c>
      <c r="V1" s="35" t="s">
        <v>31</v>
      </c>
      <c r="W1" s="35" t="s">
        <v>32</v>
      </c>
      <c r="X1" s="36" t="s">
        <v>33</v>
      </c>
      <c r="Y1" s="36" t="s">
        <v>34</v>
      </c>
      <c r="Z1" s="36" t="s">
        <v>35</v>
      </c>
      <c r="AA1" s="37" t="s">
        <v>36</v>
      </c>
      <c r="AB1" s="37" t="s">
        <v>37</v>
      </c>
      <c r="AC1" s="37" t="s">
        <v>38</v>
      </c>
      <c r="AD1" s="38" t="s">
        <v>39</v>
      </c>
      <c r="AE1" s="39" t="s">
        <v>40</v>
      </c>
      <c r="AF1" s="38" t="s">
        <v>41</v>
      </c>
      <c r="AG1" s="40" t="s">
        <v>0</v>
      </c>
      <c r="AH1" s="41" t="s">
        <v>1</v>
      </c>
      <c r="AI1" s="42" t="s">
        <v>2</v>
      </c>
      <c r="AJ1" s="43" t="s">
        <v>3</v>
      </c>
      <c r="AK1" s="44" t="s">
        <v>4</v>
      </c>
      <c r="AL1" s="45" t="s">
        <v>5</v>
      </c>
      <c r="AM1" s="46" t="s">
        <v>6</v>
      </c>
      <c r="AN1" s="47" t="s">
        <v>8</v>
      </c>
      <c r="AO1" s="48" t="s">
        <v>9</v>
      </c>
    </row>
    <row r="2" spans="1:41" ht="19.5" customHeight="1" x14ac:dyDescent="0.3">
      <c r="A2" s="12" t="s">
        <v>42</v>
      </c>
      <c r="B2" s="49">
        <v>1.2452439370214654</v>
      </c>
      <c r="C2" s="50">
        <v>33.749889851210497</v>
      </c>
      <c r="D2" s="50">
        <v>10.142543978731668</v>
      </c>
      <c r="E2" s="49">
        <v>3.7600756199687044</v>
      </c>
      <c r="F2" s="49">
        <v>5.1107175387106567</v>
      </c>
      <c r="G2" s="49">
        <v>61.409033993348004</v>
      </c>
      <c r="H2" s="49">
        <v>15.142916202813481</v>
      </c>
      <c r="I2" s="50">
        <v>103.97942796854886</v>
      </c>
      <c r="J2" s="50">
        <v>36.980794997766857</v>
      </c>
      <c r="K2" s="51">
        <v>8.5011027911344037</v>
      </c>
      <c r="L2" s="50">
        <v>13.2534408190373</v>
      </c>
      <c r="M2" s="52">
        <v>11.166403379646235</v>
      </c>
      <c r="N2" s="50">
        <v>83.697972804252942</v>
      </c>
      <c r="O2" s="50">
        <v>67.029592406476837</v>
      </c>
      <c r="P2" s="50">
        <v>54.762268766243686</v>
      </c>
      <c r="Q2" s="50">
        <v>4259.2415314545979</v>
      </c>
      <c r="R2" s="49">
        <v>1.177536231884058E-3</v>
      </c>
      <c r="S2" s="49">
        <v>2.5440821256038651E-2</v>
      </c>
      <c r="T2" s="50">
        <v>63.7</v>
      </c>
      <c r="U2" s="50">
        <v>2.327699625543973</v>
      </c>
      <c r="V2" s="50">
        <v>1324.1574739398845</v>
      </c>
      <c r="W2" s="50">
        <v>56.6</v>
      </c>
      <c r="X2" s="50">
        <v>18.198523798816929</v>
      </c>
      <c r="Y2" s="50">
        <v>10.06983098876632</v>
      </c>
      <c r="Z2" s="50">
        <v>1.5962015161735355</v>
      </c>
      <c r="AA2" s="50">
        <v>3.2503959592094094</v>
      </c>
      <c r="AB2" s="50">
        <v>0.49003643355935633</v>
      </c>
      <c r="AC2" s="50">
        <v>0.98658944963058981</v>
      </c>
      <c r="AD2" s="53">
        <v>1.2367122609941656E-4</v>
      </c>
      <c r="AE2" s="49">
        <v>7.9170618448766421E-3</v>
      </c>
      <c r="AF2" s="53">
        <v>3.0361299463617043E-6</v>
      </c>
      <c r="AG2" s="54">
        <f t="shared" ref="AG2:AG15" si="0">AVERAGE(B2:F2)</f>
        <v>10.801694185128598</v>
      </c>
      <c r="AH2" s="55"/>
      <c r="AI2" s="55"/>
      <c r="AJ2" s="55"/>
      <c r="AK2" s="55"/>
      <c r="AL2" s="55"/>
      <c r="AM2" s="55"/>
      <c r="AN2" s="55"/>
      <c r="AO2" s="55"/>
    </row>
    <row r="3" spans="1:41" ht="19.5" customHeight="1" x14ac:dyDescent="0.3">
      <c r="A3" s="12" t="s">
        <v>43</v>
      </c>
      <c r="B3" s="49">
        <v>1.3204910258933844</v>
      </c>
      <c r="C3" s="50">
        <v>27.097924207862818</v>
      </c>
      <c r="D3" s="50">
        <v>9.3551789074778515</v>
      </c>
      <c r="E3" s="49">
        <v>5.494509994739512</v>
      </c>
      <c r="F3" s="49">
        <v>4.4417491798838293</v>
      </c>
      <c r="G3" s="49">
        <v>66.472307300922978</v>
      </c>
      <c r="H3" s="49">
        <v>16.391473921810579</v>
      </c>
      <c r="I3" s="50">
        <v>108.59588399992811</v>
      </c>
      <c r="J3" s="50">
        <v>0.93791871371147839</v>
      </c>
      <c r="K3" s="51">
        <v>1.6521390541660008</v>
      </c>
      <c r="L3" s="50">
        <v>15.727257151032999</v>
      </c>
      <c r="M3" s="52">
        <v>13.508199232761612</v>
      </c>
      <c r="N3" s="50">
        <v>87.465740096090101</v>
      </c>
      <c r="O3" s="50">
        <v>73.080600708701283</v>
      </c>
      <c r="P3" s="50">
        <v>54.070739940999403</v>
      </c>
      <c r="Q3" s="50">
        <v>4307.8344063908889</v>
      </c>
      <c r="R3" s="49">
        <v>5.9523809523809521E-2</v>
      </c>
      <c r="S3" s="49">
        <v>0.58642857142857141</v>
      </c>
      <c r="T3" s="50">
        <v>55.6</v>
      </c>
      <c r="U3" s="50">
        <v>1.3242242754386495</v>
      </c>
      <c r="V3" s="50">
        <v>1332.350197128841</v>
      </c>
      <c r="W3" s="50">
        <v>69.5</v>
      </c>
      <c r="X3" s="50">
        <v>19.905676351634565</v>
      </c>
      <c r="Y3" s="50">
        <v>10.443314172209348</v>
      </c>
      <c r="Z3" s="50">
        <v>1.6186582058520633</v>
      </c>
      <c r="AA3" s="50">
        <v>4.4638150228632698</v>
      </c>
      <c r="AB3" s="50">
        <v>0.72846179312005288</v>
      </c>
      <c r="AC3" s="50">
        <v>1.3548973300257852</v>
      </c>
      <c r="AD3" s="53">
        <v>1.4773799395609935E-3</v>
      </c>
      <c r="AE3" s="49">
        <v>2.43381953374921E-3</v>
      </c>
      <c r="AF3" s="53">
        <v>1.0834562253588949E-5</v>
      </c>
      <c r="AG3" s="54">
        <f t="shared" si="0"/>
        <v>9.5419706631714796</v>
      </c>
      <c r="AH3" s="55"/>
      <c r="AI3" s="55"/>
      <c r="AJ3" s="55"/>
      <c r="AK3" s="55"/>
      <c r="AL3" s="55"/>
      <c r="AM3" s="55"/>
      <c r="AN3" s="55"/>
      <c r="AO3" s="55"/>
    </row>
    <row r="4" spans="1:41" ht="19.5" customHeight="1" x14ac:dyDescent="0.3">
      <c r="A4" s="12" t="s">
        <v>44</v>
      </c>
      <c r="B4" s="49">
        <v>1.0297004622886454</v>
      </c>
      <c r="C4" s="50">
        <v>46.155543364496602</v>
      </c>
      <c r="D4" s="50">
        <v>26.227082884567032</v>
      </c>
      <c r="E4" s="49">
        <v>7.869510134349043</v>
      </c>
      <c r="F4" s="49">
        <v>10.51798775936707</v>
      </c>
      <c r="G4" s="49">
        <v>92.412674572288552</v>
      </c>
      <c r="H4" s="49">
        <v>22.788135492859634</v>
      </c>
      <c r="I4" s="50">
        <v>104.41893535748872</v>
      </c>
      <c r="J4" s="50">
        <v>8.7985707905314854</v>
      </c>
      <c r="K4" s="51">
        <v>0.1576320764248107</v>
      </c>
      <c r="L4" s="50">
        <v>21.381971988533401</v>
      </c>
      <c r="M4" s="52">
        <v>18.286825999177399</v>
      </c>
      <c r="N4" s="50">
        <v>85.512059987916558</v>
      </c>
      <c r="O4" s="50">
        <v>73.085522638345438</v>
      </c>
      <c r="P4" s="50">
        <v>53.850398836100943</v>
      </c>
      <c r="Q4" s="50">
        <v>5891.845606586905</v>
      </c>
      <c r="R4" s="49">
        <v>1.1167512690355331E-2</v>
      </c>
      <c r="S4" s="49">
        <v>0.10408629441624366</v>
      </c>
      <c r="T4" s="50">
        <v>61.4</v>
      </c>
      <c r="U4" s="50">
        <v>2.089864158829676</v>
      </c>
      <c r="V4" s="50">
        <v>1639.1998805791909</v>
      </c>
      <c r="W4" s="50">
        <v>74.099999999999994</v>
      </c>
      <c r="X4" s="50">
        <v>14.401150315476238</v>
      </c>
      <c r="Y4" s="50">
        <v>16.569637259292431</v>
      </c>
      <c r="Z4" s="50">
        <v>1.5047370013518426</v>
      </c>
      <c r="AA4" s="50">
        <v>1.6183372004122187</v>
      </c>
      <c r="AB4" s="50">
        <v>0.36716425337114988</v>
      </c>
      <c r="AC4" s="50">
        <v>0.49121227933711431</v>
      </c>
      <c r="AD4" s="53">
        <v>3.4950605087051296E-4</v>
      </c>
      <c r="AE4" s="49">
        <v>1.3493266721400955E-2</v>
      </c>
      <c r="AF4" s="53">
        <v>1.4330497089117778E-4</v>
      </c>
      <c r="AG4" s="54">
        <f t="shared" si="0"/>
        <v>18.359964921013677</v>
      </c>
      <c r="AH4" s="55"/>
      <c r="AI4" s="55"/>
      <c r="AJ4" s="55"/>
      <c r="AK4" s="55"/>
      <c r="AL4" s="55"/>
      <c r="AM4" s="55"/>
      <c r="AN4" s="55"/>
      <c r="AO4" s="55"/>
    </row>
    <row r="5" spans="1:41" ht="19.5" customHeight="1" x14ac:dyDescent="0.3">
      <c r="A5" s="12" t="s">
        <v>45</v>
      </c>
      <c r="B5" s="49">
        <v>1.1656450355224397</v>
      </c>
      <c r="C5" s="50">
        <v>39.656477509102039</v>
      </c>
      <c r="D5" s="50">
        <v>15.144337551974999</v>
      </c>
      <c r="E5" s="49">
        <v>4.0070169612551894</v>
      </c>
      <c r="F5" s="49">
        <v>7.2945442222975263</v>
      </c>
      <c r="G5" s="49">
        <v>74.594494075312269</v>
      </c>
      <c r="H5" s="49">
        <v>18.394332226363947</v>
      </c>
      <c r="I5" s="50">
        <v>104.71858739583489</v>
      </c>
      <c r="J5" s="50">
        <v>4.577936578829835</v>
      </c>
      <c r="K5" s="51">
        <v>5.5267270826855702E-2</v>
      </c>
      <c r="L5" s="50">
        <v>15.221196587337083</v>
      </c>
      <c r="M5" s="52">
        <v>13.021520398727516</v>
      </c>
      <c r="N5" s="50">
        <v>75.740841860915594</v>
      </c>
      <c r="O5" s="50">
        <v>69.333838958412343</v>
      </c>
      <c r="P5" s="50">
        <v>54.203494347379241</v>
      </c>
      <c r="Q5" s="50">
        <v>4928.4251316506261</v>
      </c>
      <c r="R5" s="49">
        <v>9.1219512195121946E-3</v>
      </c>
      <c r="S5" s="49">
        <v>0.12687804878048781</v>
      </c>
      <c r="T5" s="50">
        <v>55.6</v>
      </c>
      <c r="U5" s="50">
        <v>2.3720772619451034</v>
      </c>
      <c r="V5" s="50">
        <v>1721.5181294476447</v>
      </c>
      <c r="W5" s="50">
        <v>78.400000000000006</v>
      </c>
      <c r="X5" s="50">
        <v>11.908430002581548</v>
      </c>
      <c r="Y5" s="50">
        <v>1.1521518129447645</v>
      </c>
      <c r="Z5" s="50">
        <v>1.0257072191734051</v>
      </c>
      <c r="AA5" s="50">
        <v>2.2164017843930033</v>
      </c>
      <c r="AB5" s="50">
        <v>0.40589630633683493</v>
      </c>
      <c r="AC5" s="50">
        <v>0.67274222712128073</v>
      </c>
      <c r="AD5" s="53">
        <v>1.216606115526587E-4</v>
      </c>
      <c r="AE5" s="49">
        <v>3.0235387361023354E-3</v>
      </c>
      <c r="AF5" s="53">
        <v>2.5753981701118267E-5</v>
      </c>
      <c r="AG5" s="54">
        <f t="shared" si="0"/>
        <v>13.45360425603044</v>
      </c>
      <c r="AH5" s="55"/>
      <c r="AI5" s="55"/>
      <c r="AJ5" s="55"/>
      <c r="AK5" s="55"/>
      <c r="AL5" s="55"/>
      <c r="AM5" s="55"/>
      <c r="AN5" s="55"/>
      <c r="AO5" s="55"/>
    </row>
    <row r="6" spans="1:41" ht="19.5" customHeight="1" x14ac:dyDescent="0.3">
      <c r="A6" s="12" t="s">
        <v>46</v>
      </c>
      <c r="B6" s="49">
        <v>0.93216238169029508</v>
      </c>
      <c r="C6" s="50">
        <v>32.67617783374547</v>
      </c>
      <c r="D6" s="50">
        <v>18.7763579849663</v>
      </c>
      <c r="E6" s="49">
        <v>6.0242444052875888</v>
      </c>
      <c r="F6" s="49">
        <v>4.6467851707205003</v>
      </c>
      <c r="G6" s="49">
        <v>57.669221717549334</v>
      </c>
      <c r="H6" s="49">
        <v>14.220712086839159</v>
      </c>
      <c r="I6" s="50">
        <v>105.64531005501124</v>
      </c>
      <c r="J6" s="50">
        <v>6.3421170165252336</v>
      </c>
      <c r="K6" s="51">
        <v>14.011626233143549</v>
      </c>
      <c r="L6" s="50">
        <v>14.678911241674831</v>
      </c>
      <c r="M6" s="52">
        <v>12.684124142889873</v>
      </c>
      <c r="N6" s="50">
        <v>75.782316258712783</v>
      </c>
      <c r="O6" s="50">
        <v>66.575056340350685</v>
      </c>
      <c r="P6" s="50">
        <v>52.805270948828841</v>
      </c>
      <c r="Q6" s="50">
        <v>4118.1526569646576</v>
      </c>
      <c r="R6" s="49">
        <v>1.2323943661971832E-2</v>
      </c>
      <c r="S6" s="49">
        <v>0.12066901408450706</v>
      </c>
      <c r="T6" s="50">
        <v>50.3</v>
      </c>
      <c r="U6" s="50">
        <v>1.3783993337736553</v>
      </c>
      <c r="V6" s="50">
        <v>1167.3893690951384</v>
      </c>
      <c r="W6" s="50">
        <v>68.099999999999994</v>
      </c>
      <c r="X6" s="50">
        <v>14.217943700051908</v>
      </c>
      <c r="Y6" s="50">
        <v>1.5506992504953621</v>
      </c>
      <c r="Z6" s="50">
        <v>1.5940641056602516</v>
      </c>
      <c r="AA6" s="50">
        <v>1.6823036796041788</v>
      </c>
      <c r="AB6" s="50">
        <v>0.23818166154553025</v>
      </c>
      <c r="AC6" s="50">
        <v>0.51062796108567043</v>
      </c>
      <c r="AD6" s="53">
        <v>2.630985126212282E-4</v>
      </c>
      <c r="AE6" s="49">
        <v>9.5547839200550407E-4</v>
      </c>
      <c r="AF6" s="53">
        <v>4.2500646124687705E-5</v>
      </c>
      <c r="AG6" s="54">
        <f t="shared" si="0"/>
        <v>12.611145555282032</v>
      </c>
      <c r="AH6" s="55"/>
      <c r="AI6" s="55"/>
      <c r="AJ6" s="55"/>
      <c r="AK6" s="55"/>
      <c r="AL6" s="55"/>
      <c r="AM6" s="55"/>
      <c r="AN6" s="55"/>
      <c r="AO6" s="55"/>
    </row>
    <row r="7" spans="1:41" ht="19.5" customHeight="1" x14ac:dyDescent="0.3">
      <c r="A7" s="12" t="s">
        <v>47</v>
      </c>
      <c r="B7" s="49">
        <v>1.2913429338020386</v>
      </c>
      <c r="C7" s="50">
        <v>29.085992149980733</v>
      </c>
      <c r="D7" s="50">
        <v>13.802428784490321</v>
      </c>
      <c r="E7" s="49">
        <v>7.2210145480578802</v>
      </c>
      <c r="F7" s="49">
        <v>18.376219801042158</v>
      </c>
      <c r="G7" s="49">
        <v>256.20938908808012</v>
      </c>
      <c r="H7" s="49">
        <v>63.178934059687322</v>
      </c>
      <c r="I7" s="50">
        <v>105.52728498835305</v>
      </c>
      <c r="J7" s="50">
        <v>24.743188923626619</v>
      </c>
      <c r="K7" s="51">
        <v>10.249860085867212</v>
      </c>
      <c r="L7" s="50">
        <v>27.420434691182038</v>
      </c>
      <c r="M7" s="52">
        <v>23.564487977281662</v>
      </c>
      <c r="N7" s="50">
        <v>131.79227345174553</v>
      </c>
      <c r="O7" s="50">
        <v>72.623640827779724</v>
      </c>
      <c r="P7" s="50">
        <v>54.580262276251553</v>
      </c>
      <c r="Q7" s="50">
        <v>16248.87058966861</v>
      </c>
      <c r="R7" s="49">
        <v>2.8339350180505412E-3</v>
      </c>
      <c r="S7" s="49">
        <v>3.5351985559566784E-2</v>
      </c>
      <c r="T7" s="50">
        <v>74.400000000000006</v>
      </c>
      <c r="U7" s="50">
        <v>2.8422548555187115</v>
      </c>
      <c r="V7" s="50">
        <v>2347.2288015158692</v>
      </c>
      <c r="W7" s="50">
        <v>26.8</v>
      </c>
      <c r="X7" s="50">
        <v>9.5489508645409149</v>
      </c>
      <c r="Y7" s="50">
        <v>5.2108005684509715</v>
      </c>
      <c r="Z7" s="50">
        <v>0.84091836479768156</v>
      </c>
      <c r="AA7" s="50">
        <v>2.0968918773960263</v>
      </c>
      <c r="AB7" s="50">
        <v>1.3189578398863098</v>
      </c>
      <c r="AC7" s="50">
        <v>0.63646750402624308</v>
      </c>
      <c r="AD7" s="53">
        <v>7.8693184840843556E-4</v>
      </c>
      <c r="AE7" s="49">
        <v>0.10735643323980008</v>
      </c>
      <c r="AF7" s="53">
        <v>4.7939365229748929E-4</v>
      </c>
      <c r="AG7" s="54">
        <f t="shared" si="0"/>
        <v>13.955399643474626</v>
      </c>
      <c r="AH7" s="55"/>
      <c r="AI7" s="55"/>
      <c r="AJ7" s="55"/>
      <c r="AK7" s="55"/>
      <c r="AL7" s="55"/>
      <c r="AM7" s="55"/>
      <c r="AN7" s="55"/>
      <c r="AO7" s="55"/>
    </row>
    <row r="8" spans="1:41" ht="19.5" customHeight="1" x14ac:dyDescent="0.3">
      <c r="A8" s="12" t="s">
        <v>48</v>
      </c>
      <c r="B8" s="49">
        <v>1.1052380218764444</v>
      </c>
      <c r="C8" s="50">
        <v>34.912007249605502</v>
      </c>
      <c r="D8" s="50">
        <v>9.401145956308163</v>
      </c>
      <c r="E8" s="49">
        <v>5.3417213222474667</v>
      </c>
      <c r="F8" s="49">
        <v>4.7867222685571313</v>
      </c>
      <c r="G8" s="49">
        <v>55.601455117900535</v>
      </c>
      <c r="H8" s="49">
        <v>13.710819416180145</v>
      </c>
      <c r="I8" s="50">
        <v>106.59783581473783</v>
      </c>
      <c r="J8" s="50">
        <v>1.7641804376953996</v>
      </c>
      <c r="K8" s="51">
        <v>8.4912543283058994</v>
      </c>
      <c r="L8" s="50">
        <v>13.8807422848872</v>
      </c>
      <c r="M8" s="52">
        <v>11.746749397798837</v>
      </c>
      <c r="N8" s="50">
        <v>75.324821876607416</v>
      </c>
      <c r="O8" s="50">
        <v>69.180060271220498</v>
      </c>
      <c r="P8" s="50">
        <v>53.732753095165805</v>
      </c>
      <c r="Q8" s="50">
        <v>3719.9657132512662</v>
      </c>
      <c r="R8" s="49">
        <v>1.0886075949367089E-2</v>
      </c>
      <c r="S8" s="49">
        <v>0.42746835443037973</v>
      </c>
      <c r="T8" s="50">
        <v>56.5</v>
      </c>
      <c r="U8" s="50">
        <v>1.4011676396997497</v>
      </c>
      <c r="V8" s="50">
        <v>1204.904086738949</v>
      </c>
      <c r="W8" s="50">
        <v>72.8</v>
      </c>
      <c r="X8" s="50">
        <v>16.632939994281731</v>
      </c>
      <c r="Y8" s="50">
        <v>5.4378648874061719</v>
      </c>
      <c r="Z8" s="50">
        <v>1.4523010473311515</v>
      </c>
      <c r="AA8" s="50">
        <v>3.529426260839009</v>
      </c>
      <c r="AB8" s="50">
        <v>0.48178148457047537</v>
      </c>
      <c r="AC8" s="50">
        <v>1.0712832393010525</v>
      </c>
      <c r="AD8" s="53">
        <v>1.2938521133680147E-4</v>
      </c>
      <c r="AE8" s="49">
        <v>1.1944841722573707E-3</v>
      </c>
      <c r="AF8" s="53">
        <v>4.8707256046705586E-5</v>
      </c>
      <c r="AG8" s="54">
        <f t="shared" si="0"/>
        <v>11.109366963718941</v>
      </c>
      <c r="AH8" s="55"/>
      <c r="AI8" s="55"/>
      <c r="AJ8" s="55"/>
      <c r="AK8" s="55"/>
      <c r="AL8" s="55"/>
      <c r="AM8" s="55"/>
      <c r="AN8" s="55"/>
      <c r="AO8" s="55"/>
    </row>
    <row r="9" spans="1:41" ht="19.5" customHeight="1" x14ac:dyDescent="0.3">
      <c r="A9" s="12" t="s">
        <v>49</v>
      </c>
      <c r="B9" s="49">
        <v>1.4036415711947627</v>
      </c>
      <c r="C9" s="50">
        <v>35.161882607668637</v>
      </c>
      <c r="D9" s="50">
        <v>8.72865164463615</v>
      </c>
      <c r="E9" s="49">
        <v>8.173747227820046</v>
      </c>
      <c r="F9" s="49">
        <v>5.3312612306347438</v>
      </c>
      <c r="G9" s="49">
        <v>61.486615805345437</v>
      </c>
      <c r="H9" s="49">
        <v>15.162047180807154</v>
      </c>
      <c r="I9" s="50">
        <v>105.79403507564685</v>
      </c>
      <c r="J9" s="50">
        <v>3.6623492630638674</v>
      </c>
      <c r="K9" s="51">
        <v>0.30531538066013847</v>
      </c>
      <c r="L9" s="50">
        <v>15.534178598957372</v>
      </c>
      <c r="M9" s="52">
        <v>13.303451807118671</v>
      </c>
      <c r="N9" s="50">
        <v>74.506723001925081</v>
      </c>
      <c r="O9" s="50">
        <v>68.945565635993333</v>
      </c>
      <c r="P9" s="50">
        <v>53.018553057818785</v>
      </c>
      <c r="Q9" s="50">
        <v>4332.2238742801655</v>
      </c>
      <c r="R9" s="49">
        <v>2.1524390243902441E-2</v>
      </c>
      <c r="S9" s="49">
        <v>0.24981707317073173</v>
      </c>
      <c r="T9" s="50">
        <v>53.5</v>
      </c>
      <c r="U9" s="50">
        <v>1.4083823029478901</v>
      </c>
      <c r="V9" s="50">
        <v>1284.1047059394882</v>
      </c>
      <c r="W9" s="50">
        <v>71.400000000000006</v>
      </c>
      <c r="X9" s="50">
        <v>18.234609950339902</v>
      </c>
      <c r="Y9" s="50">
        <v>12.019814482055267</v>
      </c>
      <c r="Z9" s="50">
        <v>2.3522341491579435</v>
      </c>
      <c r="AA9" s="50">
        <v>2.5957256637542439</v>
      </c>
      <c r="AB9" s="50">
        <v>0.39183138264290224</v>
      </c>
      <c r="AC9" s="50">
        <v>0.78787802659531547</v>
      </c>
      <c r="AD9" s="53">
        <v>5.0441212365962148E-4</v>
      </c>
      <c r="AE9" s="49">
        <v>4.0764026905304555E-3</v>
      </c>
      <c r="AF9" s="53">
        <v>4.4922538973337865E-5</v>
      </c>
      <c r="AG9" s="54">
        <f t="shared" si="0"/>
        <v>11.759836856390868</v>
      </c>
      <c r="AH9" s="55"/>
      <c r="AI9" s="55"/>
      <c r="AJ9" s="55"/>
      <c r="AK9" s="55"/>
      <c r="AL9" s="55"/>
      <c r="AM9" s="55"/>
      <c r="AN9" s="55"/>
      <c r="AO9" s="55"/>
    </row>
    <row r="10" spans="1:41" ht="19.5" customHeight="1" x14ac:dyDescent="0.3">
      <c r="A10" s="12" t="s">
        <v>50</v>
      </c>
      <c r="B10" s="49">
        <v>0.95593048563691041</v>
      </c>
      <c r="C10" s="50">
        <v>33.011489692692848</v>
      </c>
      <c r="D10" s="50">
        <v>15.612561622147879</v>
      </c>
      <c r="E10" s="49">
        <v>4.2840767323774598</v>
      </c>
      <c r="F10" s="49">
        <v>4.1002316052022092</v>
      </c>
      <c r="G10" s="49">
        <v>50.369311274641618</v>
      </c>
      <c r="H10" s="49">
        <v>12.420619739889542</v>
      </c>
      <c r="I10" s="50">
        <v>104.01008860394121</v>
      </c>
      <c r="J10" s="50">
        <v>4.6449307726663687</v>
      </c>
      <c r="K10" s="51">
        <v>0.31075262963425654</v>
      </c>
      <c r="L10" s="50">
        <v>14.597164401053757</v>
      </c>
      <c r="M10" s="52">
        <v>12.572779883463769</v>
      </c>
      <c r="N10" s="50">
        <v>75.398222216111492</v>
      </c>
      <c r="O10" s="50">
        <v>68.277739959155895</v>
      </c>
      <c r="P10" s="50">
        <v>52.940752486665701</v>
      </c>
      <c r="Q10" s="50">
        <v>3479.2363808763348</v>
      </c>
      <c r="R10" s="49">
        <v>8.7980769230769241E-3</v>
      </c>
      <c r="S10" s="49">
        <v>0.13668269230769228</v>
      </c>
      <c r="T10" s="50">
        <v>48.8</v>
      </c>
      <c r="U10" s="50">
        <v>1.5677890611081418</v>
      </c>
      <c r="V10" s="50">
        <v>1096.3477641190093</v>
      </c>
      <c r="W10" s="50">
        <v>76.8</v>
      </c>
      <c r="X10" s="50">
        <v>15.536476159545204</v>
      </c>
      <c r="Y10" s="50">
        <v>0</v>
      </c>
      <c r="Z10" s="50">
        <v>1.4055278432417577</v>
      </c>
      <c r="AA10" s="50">
        <v>1.885237685981811</v>
      </c>
      <c r="AB10" s="50">
        <v>0.23312667022982361</v>
      </c>
      <c r="AC10" s="50">
        <v>0.57222431801448481</v>
      </c>
      <c r="AD10" s="53">
        <v>8.2964354416610372E-5</v>
      </c>
      <c r="AE10" s="49">
        <v>1.0706834825446622E-3</v>
      </c>
      <c r="AF10" s="53">
        <v>3.8482095136290747E-5</v>
      </c>
      <c r="AG10" s="54">
        <f t="shared" si="0"/>
        <v>11.592858027611461</v>
      </c>
      <c r="AH10" s="55"/>
      <c r="AI10" s="55"/>
      <c r="AJ10" s="55"/>
      <c r="AK10" s="55"/>
      <c r="AL10" s="55"/>
      <c r="AM10" s="55"/>
      <c r="AN10" s="55"/>
      <c r="AO10" s="55"/>
    </row>
    <row r="11" spans="1:41" ht="19.5" customHeight="1" x14ac:dyDescent="0.3">
      <c r="A11" s="12" t="s">
        <v>51</v>
      </c>
      <c r="B11" s="49">
        <v>1.5617253284979757</v>
      </c>
      <c r="C11" s="50">
        <v>69.332518459692722</v>
      </c>
      <c r="D11" s="50">
        <v>26.547131134717212</v>
      </c>
      <c r="E11" s="49">
        <v>4.6814613060080861</v>
      </c>
      <c r="F11" s="49">
        <v>14.024871737675664</v>
      </c>
      <c r="G11" s="49">
        <v>82.032258533132946</v>
      </c>
      <c r="H11" s="49">
        <v>20.228418135177346</v>
      </c>
      <c r="I11" s="50">
        <v>105.04446833320631</v>
      </c>
      <c r="J11" s="50">
        <v>1.1389012952210806</v>
      </c>
      <c r="K11" s="51">
        <v>26.250704775661148</v>
      </c>
      <c r="L11" s="50">
        <v>15.124076554369578</v>
      </c>
      <c r="M11" s="52">
        <v>12.866226749253022</v>
      </c>
      <c r="N11" s="50">
        <v>82.953097520355158</v>
      </c>
      <c r="O11" s="50">
        <v>69.601806239737286</v>
      </c>
      <c r="P11" s="50">
        <v>54.889589905362776</v>
      </c>
      <c r="Q11" s="50">
        <v>5428.5542352589073</v>
      </c>
      <c r="R11" s="49">
        <v>2.9411764705882356E-2</v>
      </c>
      <c r="S11" s="49">
        <v>0.28431372549019607</v>
      </c>
      <c r="T11" s="50">
        <v>68.5</v>
      </c>
      <c r="U11" s="50">
        <v>3.0113763105063569</v>
      </c>
      <c r="V11" s="50">
        <v>1884.3408431853668</v>
      </c>
      <c r="W11" s="50">
        <v>65.400000000000006</v>
      </c>
      <c r="X11" s="50">
        <v>8.7994692559868302</v>
      </c>
      <c r="Y11" s="50">
        <v>9.9263885790765123</v>
      </c>
      <c r="Z11" s="50">
        <v>0.59747563490807742</v>
      </c>
      <c r="AA11" s="50">
        <v>4.1740825973834816</v>
      </c>
      <c r="AB11" s="50">
        <v>0.84063127370064683</v>
      </c>
      <c r="AC11" s="50">
        <v>1.266955135357366</v>
      </c>
      <c r="AD11" s="53">
        <v>6.6185506111489877E-4</v>
      </c>
      <c r="AE11" s="49">
        <v>5.0913337377687679E-3</v>
      </c>
      <c r="AF11" s="53">
        <v>1.4945349096587106E-4</v>
      </c>
      <c r="AG11" s="54">
        <f t="shared" si="0"/>
        <v>23.229541593318331</v>
      </c>
      <c r="AH11" s="55"/>
      <c r="AI11" s="55"/>
      <c r="AJ11" s="55"/>
      <c r="AK11" s="55"/>
      <c r="AL11" s="55"/>
      <c r="AM11" s="55"/>
      <c r="AN11" s="55"/>
      <c r="AO11" s="55"/>
    </row>
    <row r="12" spans="1:41" ht="19.5" customHeight="1" x14ac:dyDescent="0.3">
      <c r="A12" s="12" t="s">
        <v>52</v>
      </c>
      <c r="B12" s="49">
        <v>1.2433377440100164</v>
      </c>
      <c r="C12" s="50">
        <v>37.411494032547374</v>
      </c>
      <c r="D12" s="50">
        <v>10.319902838835073</v>
      </c>
      <c r="E12" s="49">
        <v>13.013358212372527</v>
      </c>
      <c r="F12" s="49">
        <v>11.677256631255426</v>
      </c>
      <c r="G12" s="49">
        <v>126.57808451106922</v>
      </c>
      <c r="H12" s="49">
        <v>31.213018707823881</v>
      </c>
      <c r="I12" s="50">
        <v>105.09169169257761</v>
      </c>
      <c r="J12" s="50">
        <v>3.4167038856632428</v>
      </c>
      <c r="K12" s="51">
        <v>5.3207687315767398</v>
      </c>
      <c r="L12" s="50">
        <v>18.129385649420627</v>
      </c>
      <c r="M12" s="52">
        <v>15.283474048681834</v>
      </c>
      <c r="N12" s="50">
        <v>101.77893476297757</v>
      </c>
      <c r="O12" s="50">
        <v>74.651982923962137</v>
      </c>
      <c r="P12" s="50">
        <v>54.483246814535164</v>
      </c>
      <c r="Q12" s="50">
        <v>7645.2868177726887</v>
      </c>
      <c r="R12" s="49">
        <v>3.4313725490196074E-2</v>
      </c>
      <c r="S12" s="49">
        <v>0.25915032679738564</v>
      </c>
      <c r="T12" s="50">
        <v>50.9</v>
      </c>
      <c r="U12" s="50">
        <v>1.6369345894300795</v>
      </c>
      <c r="V12" s="50">
        <v>1817.1978352375224</v>
      </c>
      <c r="W12" s="50">
        <v>46.5</v>
      </c>
      <c r="X12" s="50">
        <v>14.625994798042463</v>
      </c>
      <c r="Y12" s="50">
        <v>11.391728469299125</v>
      </c>
      <c r="Z12" s="50">
        <v>1.6722600201527276</v>
      </c>
      <c r="AA12" s="50">
        <v>5.5004947275070331</v>
      </c>
      <c r="AB12" s="50">
        <v>1.7093071423799024</v>
      </c>
      <c r="AC12" s="50">
        <v>1.6695596887300654</v>
      </c>
      <c r="AD12" s="53">
        <v>4.9831935117144685E-4</v>
      </c>
      <c r="AE12" s="49">
        <v>4.3108067563402769E-2</v>
      </c>
      <c r="AF12" s="53">
        <v>1.0389523618627646E-4</v>
      </c>
      <c r="AG12" s="54">
        <f t="shared" si="0"/>
        <v>14.733069891804083</v>
      </c>
      <c r="AH12" s="55"/>
      <c r="AI12" s="55"/>
      <c r="AJ12" s="55"/>
      <c r="AK12" s="55"/>
      <c r="AL12" s="55"/>
      <c r="AM12" s="55"/>
      <c r="AN12" s="55"/>
      <c r="AO12" s="55"/>
    </row>
    <row r="13" spans="1:41" ht="19.5" customHeight="1" x14ac:dyDescent="0.3">
      <c r="A13" s="12" t="s">
        <v>53</v>
      </c>
      <c r="B13" s="49">
        <v>1.2195212749104964</v>
      </c>
      <c r="C13" s="50">
        <v>27.507806275987999</v>
      </c>
      <c r="D13" s="50">
        <v>8.8159975883704149</v>
      </c>
      <c r="E13" s="49">
        <v>5.7320695754343802</v>
      </c>
      <c r="F13" s="49">
        <v>3.8721172949727132</v>
      </c>
      <c r="G13" s="49">
        <v>57.084117843978888</v>
      </c>
      <c r="H13" s="49">
        <v>14.076430727057817</v>
      </c>
      <c r="I13" s="50">
        <v>104.59293475785894</v>
      </c>
      <c r="J13" s="50">
        <v>1.5185350602947745</v>
      </c>
      <c r="K13" s="51">
        <v>0.26219061791156473</v>
      </c>
      <c r="L13" s="50">
        <v>13.607916950403551</v>
      </c>
      <c r="M13" s="52">
        <v>11.350855265912184</v>
      </c>
      <c r="N13" s="50">
        <v>74.518215939429027</v>
      </c>
      <c r="O13" s="50">
        <v>72.035313767597245</v>
      </c>
      <c r="P13" s="50">
        <v>53.235271701851993</v>
      </c>
      <c r="Q13" s="50">
        <v>3773.4855727094987</v>
      </c>
      <c r="R13" s="49">
        <v>3.8235294117647055E-2</v>
      </c>
      <c r="S13" s="49">
        <v>0.5927941176470588</v>
      </c>
      <c r="T13" s="50">
        <v>74.400000000000006</v>
      </c>
      <c r="U13" s="50">
        <v>1.584387495913286</v>
      </c>
      <c r="V13" s="50">
        <v>1297.8899982395692</v>
      </c>
      <c r="W13" s="50">
        <v>68.900000000000006</v>
      </c>
      <c r="X13" s="50">
        <v>27.547612901076757</v>
      </c>
      <c r="Y13" s="50">
        <v>3.2190730075698513</v>
      </c>
      <c r="Z13" s="50">
        <v>2.1574522066681654</v>
      </c>
      <c r="AA13" s="50">
        <v>3.4776694104170072</v>
      </c>
      <c r="AB13" s="50">
        <v>0.48737519804843704</v>
      </c>
      <c r="AC13" s="50">
        <v>1.0555735340179844</v>
      </c>
      <c r="AD13" s="53">
        <v>1.5666192895277017E-4</v>
      </c>
      <c r="AE13" s="49">
        <v>6.8439947294857764E-3</v>
      </c>
      <c r="AF13" s="53">
        <v>6.5638910544978999E-5</v>
      </c>
      <c r="AG13" s="54">
        <f t="shared" si="0"/>
        <v>9.4295024019351992</v>
      </c>
      <c r="AH13" s="55"/>
      <c r="AI13" s="55"/>
      <c r="AJ13" s="55"/>
      <c r="AK13" s="55"/>
      <c r="AL13" s="55"/>
      <c r="AM13" s="55"/>
      <c r="AN13" s="55"/>
      <c r="AO13" s="55"/>
    </row>
    <row r="14" spans="1:41" ht="19.5" customHeight="1" x14ac:dyDescent="0.3">
      <c r="A14" s="12" t="s">
        <v>54</v>
      </c>
      <c r="B14" s="49">
        <v>1.0620598166907864</v>
      </c>
      <c r="C14" s="50">
        <v>27.552367738466888</v>
      </c>
      <c r="D14" s="50">
        <v>8.692201676899435</v>
      </c>
      <c r="E14" s="49">
        <v>3.2786274931004966</v>
      </c>
      <c r="F14" s="49">
        <v>4.4975231091364085</v>
      </c>
      <c r="G14" s="49">
        <v>66.196834749410755</v>
      </c>
      <c r="H14" s="49">
        <v>16.323544864920077</v>
      </c>
      <c r="I14" s="50">
        <v>105.66250884047594</v>
      </c>
      <c r="J14" s="50">
        <v>1.4068780705672175</v>
      </c>
      <c r="K14" s="51">
        <v>1.4018170315042831</v>
      </c>
      <c r="L14" s="50">
        <v>19.643505110332338</v>
      </c>
      <c r="M14" s="52">
        <v>16.919865368326587</v>
      </c>
      <c r="N14" s="50">
        <v>82.031965824144166</v>
      </c>
      <c r="O14" s="50">
        <v>70.621845538520134</v>
      </c>
      <c r="P14" s="50">
        <v>54.098191746947634</v>
      </c>
      <c r="Q14" s="50">
        <v>4400.2110682819393</v>
      </c>
      <c r="R14" s="49">
        <v>9.9206349206349201E-2</v>
      </c>
      <c r="S14" s="49">
        <v>0.35079365079365077</v>
      </c>
      <c r="T14" s="50">
        <v>62.1</v>
      </c>
      <c r="U14" s="50">
        <v>1.8895868443899699</v>
      </c>
      <c r="V14" s="50">
        <v>1450.0280884530923</v>
      </c>
      <c r="W14" s="50">
        <v>71.599999999999994</v>
      </c>
      <c r="X14" s="50">
        <v>14.0125302221519</v>
      </c>
      <c r="Y14" s="50">
        <v>4.6984321536183042</v>
      </c>
      <c r="Z14" s="50">
        <v>1.2380603415970619</v>
      </c>
      <c r="AA14" s="50">
        <v>1.9033177886328114</v>
      </c>
      <c r="AB14" s="50">
        <v>0.30932025943516672</v>
      </c>
      <c r="AC14" s="50">
        <v>0.57771215357284966</v>
      </c>
      <c r="AD14" s="53">
        <v>8.741255288663175E-5</v>
      </c>
      <c r="AE14" s="49">
        <v>2.7308497253091344E-3</v>
      </c>
      <c r="AF14" s="53">
        <v>1.4810275266840304E-5</v>
      </c>
      <c r="AG14" s="54">
        <f t="shared" si="0"/>
        <v>9.0165559668588031</v>
      </c>
      <c r="AH14" s="55"/>
      <c r="AI14" s="55"/>
      <c r="AJ14" s="55"/>
      <c r="AK14" s="55"/>
      <c r="AL14" s="55"/>
      <c r="AM14" s="55"/>
      <c r="AN14" s="55"/>
      <c r="AO14" s="55"/>
    </row>
    <row r="15" spans="1:41" ht="20.25" customHeight="1" x14ac:dyDescent="0.3">
      <c r="A15" s="12" t="s">
        <v>55</v>
      </c>
      <c r="B15" s="49">
        <v>0.97512750826418593</v>
      </c>
      <c r="C15" s="50">
        <v>38.480458520992421</v>
      </c>
      <c r="D15" s="50">
        <v>14.714149993250732</v>
      </c>
      <c r="E15" s="49">
        <v>21.118566466981598</v>
      </c>
      <c r="F15" s="49">
        <v>19.187457718847249</v>
      </c>
      <c r="G15" s="49">
        <v>202.20874981869451</v>
      </c>
      <c r="H15" s="49">
        <v>49.862861453118661</v>
      </c>
      <c r="I15" s="50">
        <v>107.86001547946226</v>
      </c>
      <c r="J15" s="50">
        <v>6.6994193836534169E-2</v>
      </c>
      <c r="K15" s="51">
        <v>0.33360617023866418</v>
      </c>
      <c r="L15" s="50">
        <v>37.518011282343281</v>
      </c>
      <c r="M15" s="52">
        <v>26.73853813591596</v>
      </c>
      <c r="N15" s="50">
        <v>161.73616307822289</v>
      </c>
      <c r="O15" s="50">
        <v>71.379382303839733</v>
      </c>
      <c r="P15" s="50">
        <v>65.882999931257302</v>
      </c>
      <c r="Q15" s="50">
        <v>11191.509535378076</v>
      </c>
      <c r="R15" s="49">
        <v>0.61</v>
      </c>
      <c r="S15" s="49">
        <v>3</v>
      </c>
      <c r="T15" s="50">
        <v>151.5</v>
      </c>
      <c r="U15" s="50">
        <v>4.5663644973616559</v>
      </c>
      <c r="V15" s="50">
        <v>3916.1480178595589</v>
      </c>
      <c r="W15" s="50">
        <v>46.8</v>
      </c>
      <c r="X15" s="50">
        <v>31.175659058040413</v>
      </c>
      <c r="Y15" s="50">
        <v>53.00365309159789</v>
      </c>
      <c r="Z15" s="50">
        <v>9.8271750927830475</v>
      </c>
      <c r="AA15" s="50">
        <v>6.8578332785567451</v>
      </c>
      <c r="AB15" s="50">
        <v>3.4044479772696521</v>
      </c>
      <c r="AC15" s="50">
        <v>2.0815513078582883</v>
      </c>
      <c r="AD15" s="53">
        <v>4.9918702356747087E-3</v>
      </c>
      <c r="AE15" s="49">
        <v>0.24980785489201446</v>
      </c>
      <c r="AF15" s="53">
        <v>5.8855364632661345E-4</v>
      </c>
      <c r="AG15" s="54">
        <f t="shared" si="0"/>
        <v>18.895152041667234</v>
      </c>
      <c r="AH15" s="55"/>
      <c r="AI15" s="55"/>
      <c r="AJ15" s="55"/>
      <c r="AK15" s="55"/>
      <c r="AL15" s="55"/>
      <c r="AM15" s="55"/>
      <c r="AN15" s="55"/>
      <c r="AO15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8"/>
  <sheetViews>
    <sheetView workbookViewId="0"/>
  </sheetViews>
  <sheetFormatPr defaultRowHeight="14.4" x14ac:dyDescent="0.3"/>
  <cols>
    <col min="1" max="1" width="28.33203125" style="20" bestFit="1" customWidth="1"/>
    <col min="2" max="2" width="19.6640625" style="21" bestFit="1" customWidth="1"/>
    <col min="3" max="3" width="13.44140625" style="21" bestFit="1" customWidth="1"/>
    <col min="4" max="4" width="14.5546875" style="21" bestFit="1" customWidth="1"/>
    <col min="5" max="5" width="16.5546875" style="22" bestFit="1" customWidth="1"/>
    <col min="6" max="6" width="12.6640625" style="21" bestFit="1" customWidth="1"/>
    <col min="7" max="7" width="15.109375" style="21" bestFit="1" customWidth="1"/>
    <col min="8" max="8" width="16.33203125" style="21" bestFit="1" customWidth="1"/>
    <col min="9" max="9" width="15.88671875" style="21" bestFit="1" customWidth="1"/>
    <col min="10" max="10" width="17.6640625" style="21" bestFit="1" customWidth="1"/>
    <col min="11" max="11" width="15.109375" style="21" bestFit="1" customWidth="1"/>
    <col min="12" max="12" width="23.6640625" style="21" bestFit="1" customWidth="1"/>
    <col min="13" max="13" width="28.33203125" style="21" bestFit="1" customWidth="1"/>
    <col min="14" max="14" width="15.109375" style="21" bestFit="1" customWidth="1"/>
    <col min="15" max="15" width="17.33203125" style="21" bestFit="1" customWidth="1"/>
    <col min="16" max="16" width="20.33203125" style="23" bestFit="1" customWidth="1"/>
    <col min="17" max="17" width="22.109375" style="21" bestFit="1" customWidth="1"/>
    <col min="18" max="18" width="15.109375" style="21" bestFit="1" customWidth="1"/>
    <col min="19" max="19" width="17.6640625" style="21" bestFit="1" customWidth="1"/>
    <col min="20" max="20" width="15.109375" style="21" bestFit="1" customWidth="1"/>
    <col min="21" max="21" width="24.33203125" style="21" bestFit="1" customWidth="1"/>
    <col min="22" max="22" width="15.109375" style="21" bestFit="1" customWidth="1"/>
    <col min="23" max="23" width="21.5546875" style="21" bestFit="1" customWidth="1"/>
    <col min="24" max="24" width="16" style="21" bestFit="1" customWidth="1"/>
    <col min="25" max="25" width="22.33203125" style="21" bestFit="1" customWidth="1"/>
    <col min="26" max="26" width="15.109375" style="21" bestFit="1" customWidth="1"/>
    <col min="27" max="27" width="15.88671875" style="21" bestFit="1" customWidth="1"/>
    <col min="28" max="28" width="22.44140625" style="21" bestFit="1" customWidth="1"/>
    <col min="29" max="29" width="16.33203125" style="21" bestFit="1" customWidth="1"/>
    <col min="30" max="30" width="15.109375" style="21" bestFit="1" customWidth="1"/>
    <col min="31" max="31" width="21.6640625" style="21" bestFit="1" customWidth="1"/>
    <col min="32" max="32" width="18.44140625" style="21" bestFit="1" customWidth="1"/>
    <col min="33" max="33" width="17.5546875" style="21" bestFit="1" customWidth="1"/>
    <col min="34" max="34" width="15.109375" style="21" bestFit="1" customWidth="1"/>
    <col min="35" max="35" width="11.6640625" style="21" bestFit="1" customWidth="1"/>
    <col min="36" max="36" width="27.6640625" style="21" bestFit="1" customWidth="1"/>
    <col min="37" max="37" width="16.88671875" style="21" bestFit="1" customWidth="1"/>
    <col min="38" max="38" width="15.109375" style="21" bestFit="1" customWidth="1"/>
    <col min="39" max="39" width="19.33203125" style="21" bestFit="1" customWidth="1"/>
    <col min="40" max="40" width="23.5546875" style="21" bestFit="1" customWidth="1"/>
    <col min="41" max="41" width="19.88671875" style="21" bestFit="1" customWidth="1"/>
    <col min="42" max="42" width="15.109375" style="21" bestFit="1" customWidth="1"/>
  </cols>
  <sheetData>
    <row r="1" spans="1:42" ht="31.8" customHeight="1" x14ac:dyDescent="0.4">
      <c r="A1" s="116"/>
      <c r="B1" s="118" t="s">
        <v>0</v>
      </c>
      <c r="C1" s="119"/>
      <c r="D1" s="119"/>
      <c r="E1" s="119"/>
      <c r="F1" s="119"/>
      <c r="G1" s="120"/>
      <c r="H1" s="121" t="s">
        <v>1</v>
      </c>
      <c r="I1" s="122"/>
      <c r="J1" s="122"/>
      <c r="K1" s="123"/>
      <c r="L1" s="124" t="s">
        <v>2</v>
      </c>
      <c r="M1" s="125"/>
      <c r="N1" s="126"/>
      <c r="O1" s="127" t="s">
        <v>3</v>
      </c>
      <c r="P1" s="128"/>
      <c r="Q1" s="129"/>
      <c r="R1" s="130"/>
      <c r="S1" s="131" t="s">
        <v>4</v>
      </c>
      <c r="T1" s="132"/>
      <c r="U1" s="132"/>
      <c r="V1" s="133"/>
      <c r="W1" s="134" t="s">
        <v>5</v>
      </c>
      <c r="X1" s="135"/>
      <c r="Y1" s="135"/>
      <c r="Z1" s="136"/>
      <c r="AA1" s="137" t="s">
        <v>6</v>
      </c>
      <c r="AB1" s="138"/>
      <c r="AC1" s="138"/>
      <c r="AD1" s="139"/>
      <c r="AE1" s="140" t="s">
        <v>7</v>
      </c>
      <c r="AF1" s="141"/>
      <c r="AG1" s="141"/>
      <c r="AH1" s="142"/>
      <c r="AI1" s="143" t="s">
        <v>8</v>
      </c>
      <c r="AJ1" s="144"/>
      <c r="AK1" s="144"/>
      <c r="AL1" s="145"/>
      <c r="AM1" s="146" t="s">
        <v>9</v>
      </c>
      <c r="AN1" s="147"/>
      <c r="AO1" s="147"/>
      <c r="AP1" s="147"/>
    </row>
    <row r="2" spans="1:42" ht="18.75" customHeight="1" x14ac:dyDescent="0.3">
      <c r="A2" s="117"/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3" t="s">
        <v>16</v>
      </c>
      <c r="I2" s="3" t="s">
        <v>17</v>
      </c>
      <c r="J2" s="3" t="s">
        <v>18</v>
      </c>
      <c r="K2" s="2" t="s">
        <v>15</v>
      </c>
      <c r="L2" s="4" t="s">
        <v>19</v>
      </c>
      <c r="M2" s="4" t="s">
        <v>20</v>
      </c>
      <c r="N2" s="2" t="s">
        <v>15</v>
      </c>
      <c r="O2" s="5" t="s">
        <v>21</v>
      </c>
      <c r="P2" s="5" t="s">
        <v>22</v>
      </c>
      <c r="Q2" s="5" t="s">
        <v>23</v>
      </c>
      <c r="R2" s="2" t="s">
        <v>15</v>
      </c>
      <c r="S2" s="6" t="s">
        <v>24</v>
      </c>
      <c r="T2" s="6" t="s">
        <v>25</v>
      </c>
      <c r="U2" s="6" t="s">
        <v>26</v>
      </c>
      <c r="V2" s="2" t="s">
        <v>15</v>
      </c>
      <c r="W2" s="7" t="s">
        <v>27</v>
      </c>
      <c r="X2" s="7" t="s">
        <v>28</v>
      </c>
      <c r="Y2" s="7" t="s">
        <v>29</v>
      </c>
      <c r="Z2" s="2" t="s">
        <v>15</v>
      </c>
      <c r="AA2" s="8" t="s">
        <v>30</v>
      </c>
      <c r="AB2" s="8" t="s">
        <v>31</v>
      </c>
      <c r="AC2" s="8" t="s">
        <v>32</v>
      </c>
      <c r="AD2" s="2" t="s">
        <v>15</v>
      </c>
      <c r="AE2" s="9" t="s">
        <v>33</v>
      </c>
      <c r="AF2" s="9" t="s">
        <v>34</v>
      </c>
      <c r="AG2" s="9" t="s">
        <v>35</v>
      </c>
      <c r="AH2" s="2" t="s">
        <v>15</v>
      </c>
      <c r="AI2" s="10" t="s">
        <v>36</v>
      </c>
      <c r="AJ2" s="10" t="s">
        <v>37</v>
      </c>
      <c r="AK2" s="10" t="s">
        <v>38</v>
      </c>
      <c r="AL2" s="2" t="s">
        <v>15</v>
      </c>
      <c r="AM2" s="11" t="s">
        <v>39</v>
      </c>
      <c r="AN2" s="11" t="s">
        <v>40</v>
      </c>
      <c r="AO2" s="11" t="s">
        <v>41</v>
      </c>
      <c r="AP2" s="2" t="s">
        <v>15</v>
      </c>
    </row>
    <row r="3" spans="1:42" ht="18.75" customHeight="1" x14ac:dyDescent="0.3">
      <c r="A3" s="12" t="s">
        <v>42</v>
      </c>
      <c r="B3" s="13">
        <v>5</v>
      </c>
      <c r="C3" s="13">
        <v>8</v>
      </c>
      <c r="D3" s="13">
        <v>9</v>
      </c>
      <c r="E3" s="13">
        <v>13</v>
      </c>
      <c r="F3" s="13">
        <v>8</v>
      </c>
      <c r="G3" s="14">
        <f t="shared" ref="G3:G16" si="0">AVERAGE(B3:F3)</f>
        <v>8.6</v>
      </c>
      <c r="H3" s="13">
        <v>10</v>
      </c>
      <c r="I3" s="13">
        <v>10</v>
      </c>
      <c r="J3" s="13">
        <v>14</v>
      </c>
      <c r="K3" s="13">
        <f t="shared" ref="K3:K16" si="1">AVERAGE(H3:J3)</f>
        <v>11.333333333333334</v>
      </c>
      <c r="L3" s="13">
        <v>1</v>
      </c>
      <c r="M3" s="13">
        <v>4</v>
      </c>
      <c r="N3" s="13">
        <f t="shared" ref="N3:N16" si="2">AVERAGE(L3:M3)</f>
        <v>2.5</v>
      </c>
      <c r="O3" s="13">
        <v>14</v>
      </c>
      <c r="P3" s="15">
        <v>14</v>
      </c>
      <c r="Q3" s="13">
        <v>6</v>
      </c>
      <c r="R3" s="13">
        <f t="shared" ref="R3:R16" si="3">AVERAGE(O3:Q3)</f>
        <v>11.333333333333334</v>
      </c>
      <c r="S3" s="13">
        <v>13</v>
      </c>
      <c r="T3" s="13">
        <v>3</v>
      </c>
      <c r="U3" s="13">
        <v>10</v>
      </c>
      <c r="V3" s="13">
        <f t="shared" ref="V3:V16" si="4">AVERAGE(S3:U3)</f>
        <v>8.6666666666666661</v>
      </c>
      <c r="W3" s="13">
        <v>14</v>
      </c>
      <c r="X3" s="13">
        <v>14</v>
      </c>
      <c r="Y3" s="13">
        <v>5</v>
      </c>
      <c r="Z3" s="13">
        <f t="shared" ref="Z3:Z16" si="5">AVERAGE(W3:Y3)</f>
        <v>11</v>
      </c>
      <c r="AA3" s="13">
        <v>5</v>
      </c>
      <c r="AB3" s="13">
        <v>9</v>
      </c>
      <c r="AC3" s="13">
        <v>11</v>
      </c>
      <c r="AD3" s="13">
        <f t="shared" ref="AD3:AD16" si="6">AVERAGE(AA3:AC3)</f>
        <v>8.3333333333333339</v>
      </c>
      <c r="AE3" s="13">
        <v>5</v>
      </c>
      <c r="AF3" s="13">
        <v>6</v>
      </c>
      <c r="AG3" s="13">
        <v>6</v>
      </c>
      <c r="AH3" s="13">
        <f t="shared" ref="AH3:AH16" si="7">AVERAGE(AE3:AG3)</f>
        <v>5.666666666666667</v>
      </c>
      <c r="AI3" s="13">
        <v>7</v>
      </c>
      <c r="AJ3" s="13">
        <v>6</v>
      </c>
      <c r="AK3" s="13">
        <v>7</v>
      </c>
      <c r="AL3" s="13">
        <f t="shared" ref="AL3:AL16" si="8">AVERAGE(AI3:AK3)</f>
        <v>6.666666666666667</v>
      </c>
      <c r="AM3" s="13">
        <v>11</v>
      </c>
      <c r="AN3" s="13">
        <v>5</v>
      </c>
      <c r="AO3" s="13">
        <v>14</v>
      </c>
      <c r="AP3" s="13">
        <f t="shared" ref="AP3:AP16" si="9">AVERAGE(AM3:AO3)</f>
        <v>10</v>
      </c>
    </row>
    <row r="4" spans="1:42" ht="18.75" customHeight="1" x14ac:dyDescent="0.3">
      <c r="A4" s="12" t="s">
        <v>43</v>
      </c>
      <c r="B4" s="13">
        <v>3</v>
      </c>
      <c r="C4" s="13">
        <v>14</v>
      </c>
      <c r="D4" s="13">
        <v>11</v>
      </c>
      <c r="E4" s="13">
        <v>8</v>
      </c>
      <c r="F4" s="13">
        <v>12</v>
      </c>
      <c r="G4" s="14">
        <f t="shared" si="0"/>
        <v>9.6</v>
      </c>
      <c r="H4" s="13">
        <v>7</v>
      </c>
      <c r="I4" s="13">
        <v>7</v>
      </c>
      <c r="J4" s="13">
        <v>1</v>
      </c>
      <c r="K4" s="13">
        <f t="shared" si="1"/>
        <v>5</v>
      </c>
      <c r="L4" s="13">
        <v>13</v>
      </c>
      <c r="M4" s="13">
        <v>7</v>
      </c>
      <c r="N4" s="13">
        <f t="shared" si="2"/>
        <v>10</v>
      </c>
      <c r="O4" s="13">
        <v>6</v>
      </c>
      <c r="P4" s="15">
        <v>6</v>
      </c>
      <c r="Q4" s="13">
        <v>4</v>
      </c>
      <c r="R4" s="13">
        <f t="shared" si="3"/>
        <v>5.333333333333333</v>
      </c>
      <c r="S4" s="13">
        <v>3</v>
      </c>
      <c r="T4" s="13">
        <v>8</v>
      </c>
      <c r="U4" s="13">
        <v>9</v>
      </c>
      <c r="V4" s="13">
        <f t="shared" si="4"/>
        <v>6.666666666666667</v>
      </c>
      <c r="W4" s="13">
        <v>3</v>
      </c>
      <c r="X4" s="13">
        <v>3</v>
      </c>
      <c r="Y4" s="13">
        <v>9</v>
      </c>
      <c r="Z4" s="13">
        <f t="shared" si="5"/>
        <v>5</v>
      </c>
      <c r="AA4" s="13">
        <v>14</v>
      </c>
      <c r="AB4" s="13">
        <v>8</v>
      </c>
      <c r="AC4" s="13">
        <v>7</v>
      </c>
      <c r="AD4" s="13">
        <f t="shared" si="6"/>
        <v>9.6666666666666661</v>
      </c>
      <c r="AE4" s="13">
        <v>3</v>
      </c>
      <c r="AF4" s="13">
        <v>5</v>
      </c>
      <c r="AG4" s="13">
        <v>5</v>
      </c>
      <c r="AH4" s="13">
        <f t="shared" si="7"/>
        <v>4.333333333333333</v>
      </c>
      <c r="AI4" s="13">
        <v>3</v>
      </c>
      <c r="AJ4" s="13">
        <v>5</v>
      </c>
      <c r="AK4" s="13">
        <v>3</v>
      </c>
      <c r="AL4" s="13">
        <f t="shared" si="8"/>
        <v>3.6666666666666665</v>
      </c>
      <c r="AM4" s="13">
        <v>2</v>
      </c>
      <c r="AN4" s="13">
        <v>11</v>
      </c>
      <c r="AO4" s="13">
        <v>13</v>
      </c>
      <c r="AP4" s="13">
        <f t="shared" si="9"/>
        <v>8.6666666666666661</v>
      </c>
    </row>
    <row r="5" spans="1:42" ht="18.75" customHeight="1" x14ac:dyDescent="0.3">
      <c r="A5" s="12" t="s">
        <v>44</v>
      </c>
      <c r="B5" s="13">
        <v>11</v>
      </c>
      <c r="C5" s="13">
        <v>2</v>
      </c>
      <c r="D5" s="13">
        <v>2</v>
      </c>
      <c r="E5" s="13">
        <v>4</v>
      </c>
      <c r="F5" s="13">
        <v>5</v>
      </c>
      <c r="G5" s="14">
        <f t="shared" si="0"/>
        <v>4.8</v>
      </c>
      <c r="H5" s="13">
        <v>4</v>
      </c>
      <c r="I5" s="13">
        <v>4</v>
      </c>
      <c r="J5" s="13">
        <v>12</v>
      </c>
      <c r="K5" s="13">
        <f t="shared" si="1"/>
        <v>6.666666666666667</v>
      </c>
      <c r="L5" s="13">
        <v>3</v>
      </c>
      <c r="M5" s="13">
        <v>13</v>
      </c>
      <c r="N5" s="13">
        <f t="shared" si="2"/>
        <v>8</v>
      </c>
      <c r="O5" s="13">
        <v>3</v>
      </c>
      <c r="P5" s="15">
        <v>3</v>
      </c>
      <c r="Q5" s="13">
        <v>5</v>
      </c>
      <c r="R5" s="13">
        <f t="shared" si="3"/>
        <v>3.6666666666666665</v>
      </c>
      <c r="S5" s="13">
        <v>2</v>
      </c>
      <c r="T5" s="13">
        <v>9</v>
      </c>
      <c r="U5" s="13">
        <v>4</v>
      </c>
      <c r="V5" s="13">
        <f t="shared" si="4"/>
        <v>5</v>
      </c>
      <c r="W5" s="13">
        <v>9</v>
      </c>
      <c r="X5" s="13">
        <v>12</v>
      </c>
      <c r="Y5" s="13">
        <v>7</v>
      </c>
      <c r="Z5" s="13">
        <f t="shared" si="5"/>
        <v>9.3333333333333339</v>
      </c>
      <c r="AA5" s="13">
        <v>6</v>
      </c>
      <c r="AB5" s="13">
        <v>6</v>
      </c>
      <c r="AC5" s="13">
        <v>3</v>
      </c>
      <c r="AD5" s="13">
        <f t="shared" si="6"/>
        <v>5</v>
      </c>
      <c r="AE5" s="13">
        <v>9</v>
      </c>
      <c r="AF5" s="13">
        <v>2</v>
      </c>
      <c r="AG5" s="13">
        <v>8</v>
      </c>
      <c r="AH5" s="13">
        <f t="shared" si="7"/>
        <v>6.333333333333333</v>
      </c>
      <c r="AI5" s="13">
        <v>14</v>
      </c>
      <c r="AJ5" s="13">
        <v>11</v>
      </c>
      <c r="AK5" s="13">
        <v>14</v>
      </c>
      <c r="AL5" s="13">
        <f t="shared" si="8"/>
        <v>13</v>
      </c>
      <c r="AM5" s="13">
        <v>7</v>
      </c>
      <c r="AN5" s="13">
        <v>4</v>
      </c>
      <c r="AO5" s="13">
        <v>4</v>
      </c>
      <c r="AP5" s="13">
        <f t="shared" si="9"/>
        <v>5</v>
      </c>
    </row>
    <row r="6" spans="1:42" ht="18.75" customHeight="1" x14ac:dyDescent="0.3">
      <c r="A6" s="12" t="s">
        <v>45</v>
      </c>
      <c r="B6" s="13">
        <v>8</v>
      </c>
      <c r="C6" s="13">
        <v>3</v>
      </c>
      <c r="D6" s="13">
        <v>5</v>
      </c>
      <c r="E6" s="13">
        <v>12</v>
      </c>
      <c r="F6" s="13">
        <v>6</v>
      </c>
      <c r="G6" s="14">
        <f t="shared" si="0"/>
        <v>6.8</v>
      </c>
      <c r="H6" s="13">
        <v>6</v>
      </c>
      <c r="I6" s="13">
        <v>6</v>
      </c>
      <c r="J6" s="13">
        <v>10</v>
      </c>
      <c r="K6" s="13">
        <f t="shared" si="1"/>
        <v>7.333333333333333</v>
      </c>
      <c r="L6" s="13">
        <v>6</v>
      </c>
      <c r="M6" s="13">
        <v>14</v>
      </c>
      <c r="N6" s="13">
        <f t="shared" si="2"/>
        <v>10</v>
      </c>
      <c r="O6" s="13">
        <v>8</v>
      </c>
      <c r="P6" s="15">
        <v>8</v>
      </c>
      <c r="Q6" s="13">
        <v>10</v>
      </c>
      <c r="R6" s="13">
        <f t="shared" si="3"/>
        <v>8.6666666666666661</v>
      </c>
      <c r="S6" s="13">
        <v>9</v>
      </c>
      <c r="T6" s="13">
        <v>6</v>
      </c>
      <c r="U6" s="13">
        <v>6</v>
      </c>
      <c r="V6" s="13">
        <f t="shared" si="4"/>
        <v>7</v>
      </c>
      <c r="W6" s="13">
        <v>11</v>
      </c>
      <c r="X6" s="13">
        <v>10</v>
      </c>
      <c r="Y6" s="13">
        <v>9</v>
      </c>
      <c r="Z6" s="13">
        <f t="shared" si="5"/>
        <v>10</v>
      </c>
      <c r="AA6" s="13">
        <v>4</v>
      </c>
      <c r="AB6" s="13">
        <v>5</v>
      </c>
      <c r="AC6" s="13">
        <v>1</v>
      </c>
      <c r="AD6" s="13">
        <f t="shared" si="6"/>
        <v>3.3333333333333335</v>
      </c>
      <c r="AE6" s="13">
        <v>12</v>
      </c>
      <c r="AF6" s="13">
        <v>13</v>
      </c>
      <c r="AG6" s="13">
        <v>12</v>
      </c>
      <c r="AH6" s="13">
        <f t="shared" si="7"/>
        <v>12.333333333333334</v>
      </c>
      <c r="AI6" s="13">
        <v>9</v>
      </c>
      <c r="AJ6" s="13">
        <v>9</v>
      </c>
      <c r="AK6" s="13">
        <v>9</v>
      </c>
      <c r="AL6" s="13">
        <f t="shared" si="8"/>
        <v>9</v>
      </c>
      <c r="AM6" s="13">
        <v>12</v>
      </c>
      <c r="AN6" s="13">
        <v>9</v>
      </c>
      <c r="AO6" s="13">
        <v>11</v>
      </c>
      <c r="AP6" s="13">
        <f t="shared" si="9"/>
        <v>10.666666666666666</v>
      </c>
    </row>
    <row r="7" spans="1:42" ht="18.75" customHeight="1" x14ac:dyDescent="0.3">
      <c r="A7" s="12" t="s">
        <v>46</v>
      </c>
      <c r="B7" s="13">
        <v>14</v>
      </c>
      <c r="C7" s="13">
        <v>10</v>
      </c>
      <c r="D7" s="13">
        <v>3</v>
      </c>
      <c r="E7" s="13">
        <v>6</v>
      </c>
      <c r="F7" s="13">
        <v>10</v>
      </c>
      <c r="G7" s="14">
        <f t="shared" si="0"/>
        <v>8.6</v>
      </c>
      <c r="H7" s="13">
        <v>11</v>
      </c>
      <c r="I7" s="13">
        <v>11</v>
      </c>
      <c r="J7" s="13">
        <v>6</v>
      </c>
      <c r="K7" s="13">
        <f t="shared" si="1"/>
        <v>9.3333333333333339</v>
      </c>
      <c r="L7" s="13">
        <v>4</v>
      </c>
      <c r="M7" s="13">
        <v>2</v>
      </c>
      <c r="N7" s="13">
        <f t="shared" si="2"/>
        <v>3</v>
      </c>
      <c r="O7" s="13">
        <v>10</v>
      </c>
      <c r="P7" s="15">
        <v>10</v>
      </c>
      <c r="Q7" s="13">
        <v>9</v>
      </c>
      <c r="R7" s="13">
        <f t="shared" si="3"/>
        <v>9.6666666666666661</v>
      </c>
      <c r="S7" s="13">
        <v>14</v>
      </c>
      <c r="T7" s="13">
        <v>14</v>
      </c>
      <c r="U7" s="13">
        <v>11</v>
      </c>
      <c r="V7" s="13">
        <f t="shared" si="4"/>
        <v>13</v>
      </c>
      <c r="W7" s="13">
        <v>8</v>
      </c>
      <c r="X7" s="13">
        <v>11</v>
      </c>
      <c r="Y7" s="13">
        <v>13</v>
      </c>
      <c r="Z7" s="13">
        <f t="shared" si="5"/>
        <v>10.666666666666666</v>
      </c>
      <c r="AA7" s="13">
        <v>13</v>
      </c>
      <c r="AB7" s="13">
        <v>13</v>
      </c>
      <c r="AC7" s="13">
        <v>9</v>
      </c>
      <c r="AD7" s="13">
        <f t="shared" si="6"/>
        <v>11.666666666666666</v>
      </c>
      <c r="AE7" s="13">
        <v>10</v>
      </c>
      <c r="AF7" s="13">
        <v>12</v>
      </c>
      <c r="AG7" s="13">
        <v>7</v>
      </c>
      <c r="AH7" s="13">
        <f t="shared" si="7"/>
        <v>9.6666666666666661</v>
      </c>
      <c r="AI7" s="13">
        <v>13</v>
      </c>
      <c r="AJ7" s="13">
        <v>13</v>
      </c>
      <c r="AK7" s="13">
        <v>13</v>
      </c>
      <c r="AL7" s="13">
        <f t="shared" si="8"/>
        <v>13</v>
      </c>
      <c r="AM7" s="13">
        <v>8</v>
      </c>
      <c r="AN7" s="13">
        <v>14</v>
      </c>
      <c r="AO7" s="13">
        <v>9</v>
      </c>
      <c r="AP7" s="13">
        <f t="shared" si="9"/>
        <v>10.333333333333334</v>
      </c>
    </row>
    <row r="8" spans="1:42" ht="18.75" customHeight="1" x14ac:dyDescent="0.3">
      <c r="A8" s="12" t="s">
        <v>47</v>
      </c>
      <c r="B8" s="13">
        <v>4</v>
      </c>
      <c r="C8" s="13">
        <v>11</v>
      </c>
      <c r="D8" s="13">
        <v>7</v>
      </c>
      <c r="E8" s="13">
        <v>5</v>
      </c>
      <c r="F8" s="13">
        <v>2</v>
      </c>
      <c r="G8" s="14">
        <f t="shared" si="0"/>
        <v>5.8</v>
      </c>
      <c r="H8" s="13">
        <v>1</v>
      </c>
      <c r="I8" s="13">
        <v>1</v>
      </c>
      <c r="J8" s="13">
        <v>7</v>
      </c>
      <c r="K8" s="13">
        <f t="shared" si="1"/>
        <v>3</v>
      </c>
      <c r="L8" s="13">
        <v>2</v>
      </c>
      <c r="M8" s="13">
        <v>3</v>
      </c>
      <c r="N8" s="13">
        <f t="shared" si="2"/>
        <v>2.5</v>
      </c>
      <c r="O8" s="13">
        <v>2</v>
      </c>
      <c r="P8" s="15">
        <v>2</v>
      </c>
      <c r="Q8" s="13">
        <v>2</v>
      </c>
      <c r="R8" s="13">
        <f t="shared" si="3"/>
        <v>2</v>
      </c>
      <c r="S8" s="13">
        <v>4</v>
      </c>
      <c r="T8" s="13">
        <v>4</v>
      </c>
      <c r="U8" s="13">
        <v>1</v>
      </c>
      <c r="V8" s="13">
        <f t="shared" si="4"/>
        <v>3</v>
      </c>
      <c r="W8" s="13">
        <v>13</v>
      </c>
      <c r="X8" s="13">
        <v>13</v>
      </c>
      <c r="Y8" s="13">
        <v>2</v>
      </c>
      <c r="Z8" s="13">
        <f t="shared" si="5"/>
        <v>9.3333333333333339</v>
      </c>
      <c r="AA8" s="13">
        <v>3</v>
      </c>
      <c r="AB8" s="13">
        <v>2</v>
      </c>
      <c r="AC8" s="13">
        <v>14</v>
      </c>
      <c r="AD8" s="13">
        <f t="shared" si="6"/>
        <v>6.333333333333333</v>
      </c>
      <c r="AE8" s="13">
        <v>13</v>
      </c>
      <c r="AF8" s="13">
        <v>9</v>
      </c>
      <c r="AG8" s="13">
        <v>13</v>
      </c>
      <c r="AH8" s="13">
        <f t="shared" si="7"/>
        <v>11.666666666666666</v>
      </c>
      <c r="AI8" s="13">
        <v>10</v>
      </c>
      <c r="AJ8" s="13">
        <v>3</v>
      </c>
      <c r="AK8" s="13">
        <v>10</v>
      </c>
      <c r="AL8" s="13">
        <f t="shared" si="8"/>
        <v>7.666666666666667</v>
      </c>
      <c r="AM8" s="13">
        <v>3</v>
      </c>
      <c r="AN8" s="13">
        <v>2</v>
      </c>
      <c r="AO8" s="13">
        <v>2</v>
      </c>
      <c r="AP8" s="13">
        <f t="shared" si="9"/>
        <v>2.3333333333333335</v>
      </c>
    </row>
    <row r="9" spans="1:42" ht="18.75" customHeight="1" x14ac:dyDescent="0.3">
      <c r="A9" s="12" t="s">
        <v>48</v>
      </c>
      <c r="B9" s="13">
        <v>9</v>
      </c>
      <c r="C9" s="13">
        <v>7</v>
      </c>
      <c r="D9" s="13">
        <v>10</v>
      </c>
      <c r="E9" s="13">
        <v>9</v>
      </c>
      <c r="F9" s="13">
        <v>9</v>
      </c>
      <c r="G9" s="14">
        <f t="shared" si="0"/>
        <v>8.8000000000000007</v>
      </c>
      <c r="H9" s="13">
        <v>13</v>
      </c>
      <c r="I9" s="13">
        <v>13</v>
      </c>
      <c r="J9" s="13">
        <v>3</v>
      </c>
      <c r="K9" s="13">
        <f t="shared" si="1"/>
        <v>9.6666666666666661</v>
      </c>
      <c r="L9" s="13">
        <v>9</v>
      </c>
      <c r="M9" s="13">
        <v>5</v>
      </c>
      <c r="N9" s="13">
        <f t="shared" si="2"/>
        <v>7</v>
      </c>
      <c r="O9" s="13">
        <v>12</v>
      </c>
      <c r="P9" s="15">
        <v>12</v>
      </c>
      <c r="Q9" s="13">
        <v>12</v>
      </c>
      <c r="R9" s="13">
        <f t="shared" si="3"/>
        <v>12</v>
      </c>
      <c r="S9" s="13">
        <v>10</v>
      </c>
      <c r="T9" s="13">
        <v>10</v>
      </c>
      <c r="U9" s="13">
        <v>13</v>
      </c>
      <c r="V9" s="13">
        <f t="shared" si="4"/>
        <v>11</v>
      </c>
      <c r="W9" s="13">
        <v>10</v>
      </c>
      <c r="X9" s="13">
        <v>4</v>
      </c>
      <c r="Y9" s="13">
        <v>8</v>
      </c>
      <c r="Z9" s="13">
        <f t="shared" si="5"/>
        <v>7.333333333333333</v>
      </c>
      <c r="AA9" s="13">
        <v>12</v>
      </c>
      <c r="AB9" s="13">
        <v>12</v>
      </c>
      <c r="AC9" s="13">
        <v>4</v>
      </c>
      <c r="AD9" s="13">
        <f t="shared" si="6"/>
        <v>9.3333333333333339</v>
      </c>
      <c r="AE9" s="13">
        <v>6</v>
      </c>
      <c r="AF9" s="13">
        <v>8</v>
      </c>
      <c r="AG9" s="13">
        <v>9</v>
      </c>
      <c r="AH9" s="13">
        <f t="shared" si="7"/>
        <v>7.666666666666667</v>
      </c>
      <c r="AI9" s="13">
        <v>5</v>
      </c>
      <c r="AJ9" s="13">
        <v>8</v>
      </c>
      <c r="AK9" s="13">
        <v>5</v>
      </c>
      <c r="AL9" s="13">
        <f t="shared" si="8"/>
        <v>6</v>
      </c>
      <c r="AM9" s="13">
        <v>10</v>
      </c>
      <c r="AN9" s="13">
        <v>12</v>
      </c>
      <c r="AO9" s="13">
        <v>7</v>
      </c>
      <c r="AP9" s="13">
        <f t="shared" si="9"/>
        <v>9.6666666666666661</v>
      </c>
    </row>
    <row r="10" spans="1:42" ht="18.75" customHeight="1" x14ac:dyDescent="0.3">
      <c r="A10" s="12" t="s">
        <v>49</v>
      </c>
      <c r="B10" s="13">
        <v>2</v>
      </c>
      <c r="C10" s="13">
        <v>6</v>
      </c>
      <c r="D10" s="13">
        <v>13</v>
      </c>
      <c r="E10" s="13">
        <v>3</v>
      </c>
      <c r="F10" s="13">
        <v>7</v>
      </c>
      <c r="G10" s="14">
        <f t="shared" si="0"/>
        <v>6.2</v>
      </c>
      <c r="H10" s="13">
        <v>9</v>
      </c>
      <c r="I10" s="13">
        <v>9</v>
      </c>
      <c r="J10" s="13">
        <v>4</v>
      </c>
      <c r="K10" s="13">
        <f t="shared" si="1"/>
        <v>7.333333333333333</v>
      </c>
      <c r="L10" s="13">
        <v>7</v>
      </c>
      <c r="M10" s="13">
        <v>11</v>
      </c>
      <c r="N10" s="13">
        <f t="shared" si="2"/>
        <v>9</v>
      </c>
      <c r="O10" s="13">
        <v>7</v>
      </c>
      <c r="P10" s="15">
        <v>7</v>
      </c>
      <c r="Q10" s="13">
        <v>14</v>
      </c>
      <c r="R10" s="13">
        <f t="shared" si="3"/>
        <v>9.3333333333333339</v>
      </c>
      <c r="S10" s="13">
        <v>11</v>
      </c>
      <c r="T10" s="13">
        <v>12</v>
      </c>
      <c r="U10" s="13">
        <v>8</v>
      </c>
      <c r="V10" s="13">
        <f t="shared" si="4"/>
        <v>10.333333333333334</v>
      </c>
      <c r="W10" s="13">
        <v>7</v>
      </c>
      <c r="X10" s="13">
        <v>8</v>
      </c>
      <c r="Y10" s="13">
        <v>11</v>
      </c>
      <c r="Z10" s="13">
        <f t="shared" si="5"/>
        <v>8.6666666666666661</v>
      </c>
      <c r="AA10" s="13">
        <v>11</v>
      </c>
      <c r="AB10" s="13">
        <v>11</v>
      </c>
      <c r="AC10" s="13">
        <v>6</v>
      </c>
      <c r="AD10" s="13">
        <f t="shared" si="6"/>
        <v>9.3333333333333339</v>
      </c>
      <c r="AE10" s="13">
        <v>4</v>
      </c>
      <c r="AF10" s="13">
        <v>3</v>
      </c>
      <c r="AG10" s="13">
        <v>2</v>
      </c>
      <c r="AH10" s="13">
        <f t="shared" si="7"/>
        <v>3</v>
      </c>
      <c r="AI10" s="13">
        <v>8</v>
      </c>
      <c r="AJ10" s="13">
        <v>10</v>
      </c>
      <c r="AK10" s="13">
        <v>8</v>
      </c>
      <c r="AL10" s="13">
        <f t="shared" si="8"/>
        <v>8.6666666666666661</v>
      </c>
      <c r="AM10" s="13">
        <v>5</v>
      </c>
      <c r="AN10" s="13">
        <v>8</v>
      </c>
      <c r="AO10" s="13">
        <v>8</v>
      </c>
      <c r="AP10" s="13">
        <f t="shared" si="9"/>
        <v>7</v>
      </c>
    </row>
    <row r="11" spans="1:42" ht="18.75" customHeight="1" x14ac:dyDescent="0.3">
      <c r="A11" s="12" t="s">
        <v>50</v>
      </c>
      <c r="B11" s="13">
        <v>13</v>
      </c>
      <c r="C11" s="13">
        <v>9</v>
      </c>
      <c r="D11" s="13">
        <v>4</v>
      </c>
      <c r="E11" s="13">
        <v>11</v>
      </c>
      <c r="F11" s="13">
        <v>13</v>
      </c>
      <c r="G11" s="14">
        <f t="shared" si="0"/>
        <v>10</v>
      </c>
      <c r="H11" s="13">
        <v>14</v>
      </c>
      <c r="I11" s="13">
        <v>14</v>
      </c>
      <c r="J11" s="13">
        <v>13</v>
      </c>
      <c r="K11" s="13">
        <f t="shared" si="1"/>
        <v>13.666666666666666</v>
      </c>
      <c r="L11" s="13">
        <v>5</v>
      </c>
      <c r="M11" s="13">
        <v>10</v>
      </c>
      <c r="N11" s="13">
        <f t="shared" si="2"/>
        <v>7.5</v>
      </c>
      <c r="O11" s="13">
        <v>11</v>
      </c>
      <c r="P11" s="15">
        <v>11</v>
      </c>
      <c r="Q11" s="13">
        <v>11</v>
      </c>
      <c r="R11" s="13">
        <f t="shared" si="3"/>
        <v>11</v>
      </c>
      <c r="S11" s="13">
        <v>12</v>
      </c>
      <c r="T11" s="13">
        <v>13</v>
      </c>
      <c r="U11" s="13">
        <v>14</v>
      </c>
      <c r="V11" s="13">
        <f t="shared" si="4"/>
        <v>13</v>
      </c>
      <c r="W11" s="13">
        <v>12</v>
      </c>
      <c r="X11" s="13">
        <v>9</v>
      </c>
      <c r="Y11" s="13">
        <v>14</v>
      </c>
      <c r="Z11" s="13">
        <f t="shared" si="5"/>
        <v>11.666666666666666</v>
      </c>
      <c r="AA11" s="13">
        <v>10</v>
      </c>
      <c r="AB11" s="13">
        <v>14</v>
      </c>
      <c r="AC11" s="13">
        <v>2</v>
      </c>
      <c r="AD11" s="13">
        <f t="shared" si="6"/>
        <v>8.6666666666666661</v>
      </c>
      <c r="AE11" s="13">
        <v>7</v>
      </c>
      <c r="AF11" s="13">
        <v>14</v>
      </c>
      <c r="AG11" s="13">
        <v>10</v>
      </c>
      <c r="AH11" s="13">
        <f t="shared" si="7"/>
        <v>10.333333333333334</v>
      </c>
      <c r="AI11" s="13">
        <v>12</v>
      </c>
      <c r="AJ11" s="13">
        <v>14</v>
      </c>
      <c r="AK11" s="13">
        <v>12</v>
      </c>
      <c r="AL11" s="13">
        <f t="shared" si="8"/>
        <v>12.666666666666666</v>
      </c>
      <c r="AM11" s="13">
        <v>14</v>
      </c>
      <c r="AN11" s="13">
        <v>13</v>
      </c>
      <c r="AO11" s="13">
        <v>10</v>
      </c>
      <c r="AP11" s="13">
        <f t="shared" si="9"/>
        <v>12.333333333333334</v>
      </c>
    </row>
    <row r="12" spans="1:42" ht="18.75" customHeight="1" x14ac:dyDescent="0.3">
      <c r="A12" s="12" t="s">
        <v>51</v>
      </c>
      <c r="B12" s="13">
        <v>1</v>
      </c>
      <c r="C12" s="13">
        <v>1</v>
      </c>
      <c r="D12" s="13">
        <v>1</v>
      </c>
      <c r="E12" s="13">
        <v>10</v>
      </c>
      <c r="F12" s="13">
        <v>3</v>
      </c>
      <c r="G12" s="14">
        <f t="shared" si="0"/>
        <v>3.2</v>
      </c>
      <c r="H12" s="13">
        <v>5</v>
      </c>
      <c r="I12" s="13">
        <v>5</v>
      </c>
      <c r="J12" s="13">
        <v>9</v>
      </c>
      <c r="K12" s="13">
        <f t="shared" si="1"/>
        <v>6.333333333333333</v>
      </c>
      <c r="L12" s="13">
        <v>12</v>
      </c>
      <c r="M12" s="13">
        <v>1</v>
      </c>
      <c r="N12" s="13">
        <f t="shared" si="2"/>
        <v>6.5</v>
      </c>
      <c r="O12" s="13">
        <v>9</v>
      </c>
      <c r="P12" s="15">
        <v>9</v>
      </c>
      <c r="Q12" s="13">
        <v>7</v>
      </c>
      <c r="R12" s="13">
        <f t="shared" si="3"/>
        <v>8.3333333333333339</v>
      </c>
      <c r="S12" s="13">
        <v>8</v>
      </c>
      <c r="T12" s="13">
        <v>2</v>
      </c>
      <c r="U12" s="13">
        <v>5</v>
      </c>
      <c r="V12" s="13">
        <f t="shared" si="4"/>
        <v>5</v>
      </c>
      <c r="W12" s="13">
        <v>6</v>
      </c>
      <c r="X12" s="13">
        <v>6</v>
      </c>
      <c r="Y12" s="13">
        <v>4</v>
      </c>
      <c r="Z12" s="13">
        <f t="shared" si="5"/>
        <v>5.333333333333333</v>
      </c>
      <c r="AA12" s="13">
        <v>2</v>
      </c>
      <c r="AB12" s="13">
        <v>3</v>
      </c>
      <c r="AC12" s="13">
        <v>10</v>
      </c>
      <c r="AD12" s="13">
        <f t="shared" si="6"/>
        <v>5</v>
      </c>
      <c r="AE12" s="13">
        <v>14</v>
      </c>
      <c r="AF12" s="13">
        <v>7</v>
      </c>
      <c r="AG12" s="13">
        <v>14</v>
      </c>
      <c r="AH12" s="13">
        <f t="shared" si="7"/>
        <v>11.666666666666666</v>
      </c>
      <c r="AI12" s="13">
        <v>4</v>
      </c>
      <c r="AJ12" s="13">
        <v>4</v>
      </c>
      <c r="AK12" s="13">
        <v>4</v>
      </c>
      <c r="AL12" s="13">
        <f t="shared" si="8"/>
        <v>4</v>
      </c>
      <c r="AM12" s="13">
        <v>4</v>
      </c>
      <c r="AN12" s="13">
        <v>7</v>
      </c>
      <c r="AO12" s="13">
        <v>3</v>
      </c>
      <c r="AP12" s="13">
        <f t="shared" si="9"/>
        <v>4.666666666666667</v>
      </c>
    </row>
    <row r="13" spans="1:42" ht="18.75" customHeight="1" x14ac:dyDescent="0.3">
      <c r="A13" s="12" t="s">
        <v>52</v>
      </c>
      <c r="B13" s="13">
        <v>6</v>
      </c>
      <c r="C13" s="13">
        <v>5</v>
      </c>
      <c r="D13" s="13">
        <v>8</v>
      </c>
      <c r="E13" s="13">
        <v>2</v>
      </c>
      <c r="F13" s="13">
        <v>4</v>
      </c>
      <c r="G13" s="14">
        <f t="shared" si="0"/>
        <v>5</v>
      </c>
      <c r="H13" s="13">
        <v>3</v>
      </c>
      <c r="I13" s="13">
        <v>3</v>
      </c>
      <c r="J13" s="13">
        <v>8</v>
      </c>
      <c r="K13" s="13">
        <f t="shared" si="1"/>
        <v>4.666666666666667</v>
      </c>
      <c r="L13" s="13">
        <v>8</v>
      </c>
      <c r="M13" s="13">
        <v>6</v>
      </c>
      <c r="N13" s="13">
        <f t="shared" si="2"/>
        <v>7</v>
      </c>
      <c r="O13" s="13">
        <v>5</v>
      </c>
      <c r="P13" s="15">
        <v>5</v>
      </c>
      <c r="Q13" s="13">
        <v>3</v>
      </c>
      <c r="R13" s="13">
        <f t="shared" si="3"/>
        <v>4.333333333333333</v>
      </c>
      <c r="S13" s="13">
        <v>1</v>
      </c>
      <c r="T13" s="13">
        <v>5</v>
      </c>
      <c r="U13" s="13">
        <v>3</v>
      </c>
      <c r="V13" s="13">
        <f t="shared" si="4"/>
        <v>3</v>
      </c>
      <c r="W13" s="13">
        <v>5</v>
      </c>
      <c r="X13" s="13">
        <v>7</v>
      </c>
      <c r="Y13" s="13">
        <v>12</v>
      </c>
      <c r="Z13" s="13">
        <f t="shared" si="5"/>
        <v>8</v>
      </c>
      <c r="AA13" s="13">
        <v>8</v>
      </c>
      <c r="AB13" s="13">
        <v>4</v>
      </c>
      <c r="AC13" s="13">
        <v>13</v>
      </c>
      <c r="AD13" s="13">
        <f t="shared" si="6"/>
        <v>8.3333333333333339</v>
      </c>
      <c r="AE13" s="13">
        <v>8</v>
      </c>
      <c r="AF13" s="13">
        <v>4</v>
      </c>
      <c r="AG13" s="13">
        <v>4</v>
      </c>
      <c r="AH13" s="13">
        <f t="shared" si="7"/>
        <v>5.333333333333333</v>
      </c>
      <c r="AI13" s="13">
        <v>2</v>
      </c>
      <c r="AJ13" s="13">
        <v>2</v>
      </c>
      <c r="AK13" s="13">
        <v>2</v>
      </c>
      <c r="AL13" s="13">
        <f t="shared" si="8"/>
        <v>2</v>
      </c>
      <c r="AM13" s="13">
        <v>6</v>
      </c>
      <c r="AN13" s="13">
        <v>3</v>
      </c>
      <c r="AO13" s="13">
        <v>5</v>
      </c>
      <c r="AP13" s="13">
        <f t="shared" si="9"/>
        <v>4.666666666666667</v>
      </c>
    </row>
    <row r="14" spans="1:42" ht="18.75" customHeight="1" x14ac:dyDescent="0.3">
      <c r="A14" s="12" t="s">
        <v>53</v>
      </c>
      <c r="B14" s="13">
        <v>7</v>
      </c>
      <c r="C14" s="13">
        <v>13</v>
      </c>
      <c r="D14" s="13">
        <v>12</v>
      </c>
      <c r="E14" s="13">
        <v>7</v>
      </c>
      <c r="F14" s="13">
        <v>14</v>
      </c>
      <c r="G14" s="14">
        <f t="shared" si="0"/>
        <v>10.6</v>
      </c>
      <c r="H14" s="13">
        <v>12</v>
      </c>
      <c r="I14" s="13">
        <v>12</v>
      </c>
      <c r="J14" s="13">
        <v>11</v>
      </c>
      <c r="K14" s="13">
        <f t="shared" si="1"/>
        <v>11.666666666666666</v>
      </c>
      <c r="L14" s="13">
        <v>10</v>
      </c>
      <c r="M14" s="13">
        <v>12</v>
      </c>
      <c r="N14" s="13">
        <f t="shared" si="2"/>
        <v>11</v>
      </c>
      <c r="O14" s="13">
        <v>13</v>
      </c>
      <c r="P14" s="15">
        <v>13</v>
      </c>
      <c r="Q14" s="13">
        <v>13</v>
      </c>
      <c r="R14" s="13">
        <f t="shared" si="3"/>
        <v>13</v>
      </c>
      <c r="S14" s="13">
        <v>5</v>
      </c>
      <c r="T14" s="13">
        <v>11</v>
      </c>
      <c r="U14" s="13">
        <v>12</v>
      </c>
      <c r="V14" s="13">
        <f t="shared" si="4"/>
        <v>9.3333333333333339</v>
      </c>
      <c r="W14" s="13">
        <v>4</v>
      </c>
      <c r="X14" s="13">
        <v>2</v>
      </c>
      <c r="Y14" s="13">
        <v>2</v>
      </c>
      <c r="Z14" s="13">
        <f t="shared" si="5"/>
        <v>2.6666666666666665</v>
      </c>
      <c r="AA14" s="13">
        <v>9</v>
      </c>
      <c r="AB14" s="13">
        <v>10</v>
      </c>
      <c r="AC14" s="13">
        <v>8</v>
      </c>
      <c r="AD14" s="13">
        <f t="shared" si="6"/>
        <v>9</v>
      </c>
      <c r="AE14" s="13">
        <v>2</v>
      </c>
      <c r="AF14" s="13">
        <v>11</v>
      </c>
      <c r="AG14" s="13">
        <v>3</v>
      </c>
      <c r="AH14" s="13">
        <f t="shared" si="7"/>
        <v>5.333333333333333</v>
      </c>
      <c r="AI14" s="13">
        <v>6</v>
      </c>
      <c r="AJ14" s="13">
        <v>7</v>
      </c>
      <c r="AK14" s="13">
        <v>6</v>
      </c>
      <c r="AL14" s="13">
        <f t="shared" si="8"/>
        <v>6.333333333333333</v>
      </c>
      <c r="AM14" s="13">
        <v>9</v>
      </c>
      <c r="AN14" s="13">
        <v>6</v>
      </c>
      <c r="AO14" s="13">
        <v>6</v>
      </c>
      <c r="AP14" s="13">
        <f t="shared" si="9"/>
        <v>7</v>
      </c>
    </row>
    <row r="15" spans="1:42" ht="18.75" customHeight="1" x14ac:dyDescent="0.3">
      <c r="A15" s="12" t="s">
        <v>54</v>
      </c>
      <c r="B15" s="13">
        <v>10</v>
      </c>
      <c r="C15" s="13">
        <v>12</v>
      </c>
      <c r="D15" s="13">
        <v>14</v>
      </c>
      <c r="E15" s="13">
        <v>14</v>
      </c>
      <c r="F15" s="13">
        <v>11</v>
      </c>
      <c r="G15" s="14">
        <f t="shared" si="0"/>
        <v>12.2</v>
      </c>
      <c r="H15" s="13">
        <v>8</v>
      </c>
      <c r="I15" s="13">
        <v>8</v>
      </c>
      <c r="J15" s="13">
        <v>5</v>
      </c>
      <c r="K15" s="13">
        <f t="shared" si="1"/>
        <v>7</v>
      </c>
      <c r="L15" s="13">
        <v>11</v>
      </c>
      <c r="M15" s="13">
        <v>8</v>
      </c>
      <c r="N15" s="13">
        <f t="shared" si="2"/>
        <v>9.5</v>
      </c>
      <c r="O15" s="13">
        <v>4</v>
      </c>
      <c r="P15" s="15">
        <v>4</v>
      </c>
      <c r="Q15" s="13">
        <v>8</v>
      </c>
      <c r="R15" s="13">
        <f t="shared" si="3"/>
        <v>5.333333333333333</v>
      </c>
      <c r="S15" s="13">
        <v>7</v>
      </c>
      <c r="T15" s="13">
        <v>7</v>
      </c>
      <c r="U15" s="13">
        <v>7</v>
      </c>
      <c r="V15" s="13">
        <f t="shared" si="4"/>
        <v>7</v>
      </c>
      <c r="W15" s="13">
        <v>2</v>
      </c>
      <c r="X15" s="13">
        <v>5</v>
      </c>
      <c r="Y15" s="13">
        <v>6</v>
      </c>
      <c r="Z15" s="13">
        <f t="shared" si="5"/>
        <v>4.333333333333333</v>
      </c>
      <c r="AA15" s="13">
        <v>7</v>
      </c>
      <c r="AB15" s="13">
        <v>7</v>
      </c>
      <c r="AC15" s="13">
        <v>5</v>
      </c>
      <c r="AD15" s="13">
        <f t="shared" si="6"/>
        <v>6.333333333333333</v>
      </c>
      <c r="AE15" s="13">
        <v>11</v>
      </c>
      <c r="AF15" s="13">
        <v>10</v>
      </c>
      <c r="AG15" s="13">
        <v>11</v>
      </c>
      <c r="AH15" s="13">
        <f t="shared" si="7"/>
        <v>10.666666666666666</v>
      </c>
      <c r="AI15" s="13">
        <v>11</v>
      </c>
      <c r="AJ15" s="13">
        <v>12</v>
      </c>
      <c r="AK15" s="13">
        <v>11</v>
      </c>
      <c r="AL15" s="13">
        <f t="shared" si="8"/>
        <v>11.333333333333334</v>
      </c>
      <c r="AM15" s="13">
        <v>13</v>
      </c>
      <c r="AN15" s="13">
        <v>10</v>
      </c>
      <c r="AO15" s="13">
        <v>12</v>
      </c>
      <c r="AP15" s="13">
        <f t="shared" si="9"/>
        <v>11.666666666666666</v>
      </c>
    </row>
    <row r="16" spans="1:42" ht="18.75" customHeight="1" x14ac:dyDescent="0.3">
      <c r="A16" s="12" t="s">
        <v>55</v>
      </c>
      <c r="B16" s="13">
        <v>12</v>
      </c>
      <c r="C16" s="13">
        <v>4</v>
      </c>
      <c r="D16" s="13">
        <v>6</v>
      </c>
      <c r="E16" s="13">
        <v>1</v>
      </c>
      <c r="F16" s="13">
        <v>1</v>
      </c>
      <c r="G16" s="14">
        <f t="shared" si="0"/>
        <v>4.8</v>
      </c>
      <c r="H16" s="13">
        <v>2</v>
      </c>
      <c r="I16" s="13">
        <v>2</v>
      </c>
      <c r="J16" s="13">
        <v>2</v>
      </c>
      <c r="K16" s="13">
        <f t="shared" si="1"/>
        <v>2</v>
      </c>
      <c r="L16" s="13">
        <v>14</v>
      </c>
      <c r="M16" s="13">
        <v>9</v>
      </c>
      <c r="N16" s="13">
        <f t="shared" si="2"/>
        <v>11.5</v>
      </c>
      <c r="O16" s="13">
        <v>1</v>
      </c>
      <c r="P16" s="15">
        <v>1</v>
      </c>
      <c r="Q16" s="13">
        <v>1</v>
      </c>
      <c r="R16" s="13">
        <f t="shared" si="3"/>
        <v>1</v>
      </c>
      <c r="S16" s="13">
        <v>6</v>
      </c>
      <c r="T16" s="13">
        <v>1</v>
      </c>
      <c r="U16" s="13">
        <v>2</v>
      </c>
      <c r="V16" s="13">
        <f t="shared" si="4"/>
        <v>3</v>
      </c>
      <c r="W16" s="13">
        <v>1</v>
      </c>
      <c r="X16" s="13">
        <v>1</v>
      </c>
      <c r="Y16" s="13">
        <v>1</v>
      </c>
      <c r="Z16" s="13">
        <f t="shared" si="5"/>
        <v>1</v>
      </c>
      <c r="AA16" s="13">
        <v>1</v>
      </c>
      <c r="AB16" s="13">
        <v>1</v>
      </c>
      <c r="AC16" s="13">
        <v>12</v>
      </c>
      <c r="AD16" s="13">
        <f t="shared" si="6"/>
        <v>4.666666666666667</v>
      </c>
      <c r="AE16" s="13">
        <v>1</v>
      </c>
      <c r="AF16" s="13">
        <v>1</v>
      </c>
      <c r="AG16" s="13">
        <v>1</v>
      </c>
      <c r="AH16" s="13">
        <f t="shared" si="7"/>
        <v>1</v>
      </c>
      <c r="AI16" s="13">
        <v>1</v>
      </c>
      <c r="AJ16" s="13">
        <v>1</v>
      </c>
      <c r="AK16" s="13">
        <v>1</v>
      </c>
      <c r="AL16" s="13">
        <f t="shared" si="8"/>
        <v>1</v>
      </c>
      <c r="AM16" s="13">
        <v>1</v>
      </c>
      <c r="AN16" s="13">
        <v>1</v>
      </c>
      <c r="AO16" s="13">
        <v>1</v>
      </c>
      <c r="AP16" s="13">
        <f t="shared" si="9"/>
        <v>1</v>
      </c>
    </row>
    <row r="17" spans="1:42" ht="18.75" customHeight="1" x14ac:dyDescent="0.3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8.75" customHeight="1" x14ac:dyDescent="0.3">
      <c r="A18" s="16"/>
      <c r="B18" s="17"/>
      <c r="C18" s="17"/>
      <c r="D18" s="17"/>
      <c r="E18" s="1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</sheetData>
  <mergeCells count="11">
    <mergeCell ref="AM1:AP1"/>
    <mergeCell ref="S1:V1"/>
    <mergeCell ref="W1:Z1"/>
    <mergeCell ref="AA1:AD1"/>
    <mergeCell ref="AE1:AH1"/>
    <mergeCell ref="AI1:AL1"/>
    <mergeCell ref="A1:A2"/>
    <mergeCell ref="B1:G1"/>
    <mergeCell ref="H1:K1"/>
    <mergeCell ref="L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Регионы</vt:lpstr>
      <vt:lpstr>Страна</vt:lpstr>
      <vt:lpstr>ВВП_страны</vt:lpstr>
      <vt:lpstr>ВРП_Регионов</vt:lpstr>
      <vt:lpstr>Показатели</vt:lpstr>
      <vt:lpstr>Показатели-Ранги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2023-04-29T21:39:09Z</dcterms:created>
  <dcterms:modified xsi:type="dcterms:W3CDTF">2023-04-29T21:40:10Z</dcterms:modified>
</cp:coreProperties>
</file>