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C:\Users\holar\Documents\"/>
    </mc:Choice>
  </mc:AlternateContent>
  <xr:revisionPtr revIDLastSave="0" documentId="13_ncr:1_{EE647B79-EA65-4C4C-A33E-78DEF5CE4262}" xr6:coauthVersionLast="47" xr6:coauthVersionMax="47" xr10:uidLastSave="{00000000-0000-0000-0000-000000000000}"/>
  <bookViews>
    <workbookView xWindow="-120" yWindow="-120" windowWidth="20730" windowHeight="11160" activeTab="2" xr2:uid="{E65F6CAF-CB7E-450B-8A5B-0316AE7BE615}"/>
  </bookViews>
  <sheets>
    <sheet name="employee_turnover" sheetId="2" r:id="rId1"/>
    <sheet name="Calculation" sheetId="3" r:id="rId2"/>
    <sheet name="Dashboard" sheetId="4" r:id="rId3"/>
  </sheets>
  <definedNames>
    <definedName name="AttritionnRate">Calculation!$B$15</definedName>
    <definedName name="AvgTenureyrs">Calculation!$B$12</definedName>
    <definedName name="ExternalData_1" localSheetId="0" hidden="1">employee_turnover!$A$1:$T$1201</definedName>
    <definedName name="Highestturnover">Calculation!$A$17</definedName>
    <definedName name="MostCommonExitReason">Calculation!$D$15</definedName>
    <definedName name="Slicer_Department">#N/A</definedName>
    <definedName name="Slicer_Exit_reason_clean">#N/A</definedName>
    <definedName name="TotalEmployee">Calculation!$B$4</definedName>
    <definedName name="Totalleaver">Calculation!$B$8</definedName>
  </definedNames>
  <calcPr calcId="191029"/>
  <pivotCaches>
    <pivotCache cacheId="3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5" i="3" l="1"/>
  <c r="A17" i="3"/>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2" i="2"/>
  <c r="K3" i="2"/>
  <c r="U3" i="2"/>
  <c r="K4" i="2"/>
  <c r="U4" i="2"/>
  <c r="K5" i="2"/>
  <c r="U5" i="2"/>
  <c r="K6" i="2"/>
  <c r="U6" i="2"/>
  <c r="K7" i="2"/>
  <c r="U7" i="2"/>
  <c r="K8" i="2"/>
  <c r="U8" i="2"/>
  <c r="K9" i="2"/>
  <c r="U9" i="2"/>
  <c r="K10" i="2"/>
  <c r="U10" i="2"/>
  <c r="K11" i="2"/>
  <c r="U11" i="2"/>
  <c r="K12" i="2"/>
  <c r="U12" i="2"/>
  <c r="K13" i="2"/>
  <c r="U13" i="2"/>
  <c r="K14" i="2"/>
  <c r="U14" i="2"/>
  <c r="K15" i="2"/>
  <c r="U15" i="2"/>
  <c r="K16" i="2"/>
  <c r="U16" i="2"/>
  <c r="K17" i="2"/>
  <c r="U17" i="2"/>
  <c r="K18" i="2"/>
  <c r="U18" i="2"/>
  <c r="K19" i="2"/>
  <c r="U19" i="2"/>
  <c r="K20" i="2"/>
  <c r="U20" i="2"/>
  <c r="K21" i="2"/>
  <c r="U21" i="2"/>
  <c r="K22" i="2"/>
  <c r="U22" i="2"/>
  <c r="K23" i="2"/>
  <c r="U23" i="2"/>
  <c r="K24" i="2"/>
  <c r="U24" i="2"/>
  <c r="K25" i="2"/>
  <c r="U25" i="2"/>
  <c r="K26" i="2"/>
  <c r="U26" i="2"/>
  <c r="K27" i="2"/>
  <c r="U27" i="2"/>
  <c r="K28" i="2"/>
  <c r="U28" i="2"/>
  <c r="K29" i="2"/>
  <c r="U29" i="2"/>
  <c r="K30" i="2"/>
  <c r="U30" i="2"/>
  <c r="K31" i="2"/>
  <c r="U31" i="2"/>
  <c r="K32" i="2"/>
  <c r="U32" i="2"/>
  <c r="K33" i="2"/>
  <c r="U33" i="2"/>
  <c r="K34" i="2"/>
  <c r="U34" i="2"/>
  <c r="K35" i="2"/>
  <c r="U35" i="2"/>
  <c r="K36" i="2"/>
  <c r="U36" i="2"/>
  <c r="K37" i="2"/>
  <c r="U37" i="2"/>
  <c r="K38" i="2"/>
  <c r="U38" i="2"/>
  <c r="K39" i="2"/>
  <c r="U39" i="2"/>
  <c r="K40" i="2"/>
  <c r="U40" i="2"/>
  <c r="K41" i="2"/>
  <c r="U41" i="2"/>
  <c r="K42" i="2"/>
  <c r="U42" i="2"/>
  <c r="K43" i="2"/>
  <c r="U43" i="2"/>
  <c r="K44" i="2"/>
  <c r="U44" i="2"/>
  <c r="K45" i="2"/>
  <c r="U45" i="2"/>
  <c r="K46" i="2"/>
  <c r="U46" i="2"/>
  <c r="K47" i="2"/>
  <c r="U47" i="2"/>
  <c r="K48" i="2"/>
  <c r="U48" i="2"/>
  <c r="K49" i="2"/>
  <c r="U49" i="2"/>
  <c r="K50" i="2"/>
  <c r="U50" i="2"/>
  <c r="K51" i="2"/>
  <c r="U51" i="2"/>
  <c r="K52" i="2"/>
  <c r="U52" i="2"/>
  <c r="K53" i="2"/>
  <c r="U53" i="2"/>
  <c r="K54" i="2"/>
  <c r="U54" i="2"/>
  <c r="K55" i="2"/>
  <c r="U55" i="2"/>
  <c r="K56" i="2"/>
  <c r="U56" i="2"/>
  <c r="K57" i="2"/>
  <c r="U57" i="2"/>
  <c r="K58" i="2"/>
  <c r="U58" i="2"/>
  <c r="K59" i="2"/>
  <c r="U59" i="2"/>
  <c r="K60" i="2"/>
  <c r="U60" i="2"/>
  <c r="K61" i="2"/>
  <c r="U61" i="2"/>
  <c r="K62" i="2"/>
  <c r="U62" i="2"/>
  <c r="K63" i="2"/>
  <c r="U63" i="2"/>
  <c r="K64" i="2"/>
  <c r="U64" i="2"/>
  <c r="K65" i="2"/>
  <c r="U65" i="2"/>
  <c r="K66" i="2"/>
  <c r="U66" i="2"/>
  <c r="K67" i="2"/>
  <c r="U67" i="2"/>
  <c r="K68" i="2"/>
  <c r="U68" i="2"/>
  <c r="K69" i="2"/>
  <c r="U69" i="2"/>
  <c r="K70" i="2"/>
  <c r="U70" i="2"/>
  <c r="K71" i="2"/>
  <c r="U71" i="2"/>
  <c r="K72" i="2"/>
  <c r="U72" i="2"/>
  <c r="K73" i="2"/>
  <c r="U73" i="2"/>
  <c r="K74" i="2"/>
  <c r="U74" i="2"/>
  <c r="K75" i="2"/>
  <c r="U75" i="2"/>
  <c r="K76" i="2"/>
  <c r="U76" i="2"/>
  <c r="K77" i="2"/>
  <c r="U77" i="2"/>
  <c r="K78" i="2"/>
  <c r="U78" i="2"/>
  <c r="K79" i="2"/>
  <c r="U79" i="2"/>
  <c r="K80" i="2"/>
  <c r="U80" i="2"/>
  <c r="K81" i="2"/>
  <c r="U81" i="2"/>
  <c r="K82" i="2"/>
  <c r="U82" i="2"/>
  <c r="K83" i="2"/>
  <c r="U83" i="2"/>
  <c r="K84" i="2"/>
  <c r="U84" i="2"/>
  <c r="K85" i="2"/>
  <c r="U85" i="2"/>
  <c r="K86" i="2"/>
  <c r="U86" i="2"/>
  <c r="K87" i="2"/>
  <c r="U87" i="2"/>
  <c r="K88" i="2"/>
  <c r="U88" i="2"/>
  <c r="K89" i="2"/>
  <c r="U89" i="2"/>
  <c r="K90" i="2"/>
  <c r="U90" i="2"/>
  <c r="K91" i="2"/>
  <c r="U91" i="2"/>
  <c r="K92" i="2"/>
  <c r="U92" i="2"/>
  <c r="K93" i="2"/>
  <c r="U93" i="2"/>
  <c r="K94" i="2"/>
  <c r="U94" i="2"/>
  <c r="K95" i="2"/>
  <c r="U95" i="2"/>
  <c r="K96" i="2"/>
  <c r="U96" i="2"/>
  <c r="K97" i="2"/>
  <c r="U97" i="2"/>
  <c r="K98" i="2"/>
  <c r="U98" i="2"/>
  <c r="K99" i="2"/>
  <c r="U99" i="2"/>
  <c r="K100" i="2"/>
  <c r="U100" i="2"/>
  <c r="K101" i="2"/>
  <c r="U101" i="2"/>
  <c r="K102" i="2"/>
  <c r="U102" i="2"/>
  <c r="K103" i="2"/>
  <c r="U103" i="2"/>
  <c r="K104" i="2"/>
  <c r="U104" i="2"/>
  <c r="K105" i="2"/>
  <c r="U105" i="2"/>
  <c r="K106" i="2"/>
  <c r="U106" i="2"/>
  <c r="K107" i="2"/>
  <c r="U107" i="2"/>
  <c r="K108" i="2"/>
  <c r="U108" i="2"/>
  <c r="K109" i="2"/>
  <c r="U109" i="2"/>
  <c r="K110" i="2"/>
  <c r="U110" i="2"/>
  <c r="K111" i="2"/>
  <c r="U111" i="2"/>
  <c r="K112" i="2"/>
  <c r="U112" i="2"/>
  <c r="K113" i="2"/>
  <c r="U113" i="2"/>
  <c r="K114" i="2"/>
  <c r="U114" i="2"/>
  <c r="K115" i="2"/>
  <c r="U115" i="2"/>
  <c r="K116" i="2"/>
  <c r="U116" i="2"/>
  <c r="K117" i="2"/>
  <c r="U117" i="2"/>
  <c r="K118" i="2"/>
  <c r="U118" i="2"/>
  <c r="K119" i="2"/>
  <c r="U119" i="2"/>
  <c r="K120" i="2"/>
  <c r="U120" i="2"/>
  <c r="K121" i="2"/>
  <c r="U121" i="2"/>
  <c r="K122" i="2"/>
  <c r="U122" i="2"/>
  <c r="K123" i="2"/>
  <c r="U123" i="2"/>
  <c r="K124" i="2"/>
  <c r="U124" i="2"/>
  <c r="K125" i="2"/>
  <c r="U125" i="2"/>
  <c r="K126" i="2"/>
  <c r="U126" i="2"/>
  <c r="K127" i="2"/>
  <c r="U127" i="2"/>
  <c r="K128" i="2"/>
  <c r="U128" i="2"/>
  <c r="K129" i="2"/>
  <c r="U129" i="2"/>
  <c r="K130" i="2"/>
  <c r="U130" i="2"/>
  <c r="K131" i="2"/>
  <c r="U131" i="2"/>
  <c r="K132" i="2"/>
  <c r="U132" i="2"/>
  <c r="K133" i="2"/>
  <c r="U133" i="2"/>
  <c r="K134" i="2"/>
  <c r="U134" i="2"/>
  <c r="K135" i="2"/>
  <c r="U135" i="2"/>
  <c r="K136" i="2"/>
  <c r="U136" i="2"/>
  <c r="K137" i="2"/>
  <c r="U137" i="2"/>
  <c r="K138" i="2"/>
  <c r="U138" i="2"/>
  <c r="K139" i="2"/>
  <c r="U139" i="2"/>
  <c r="K140" i="2"/>
  <c r="U140" i="2"/>
  <c r="K141" i="2"/>
  <c r="U141" i="2"/>
  <c r="K142" i="2"/>
  <c r="U142" i="2"/>
  <c r="K143" i="2"/>
  <c r="U143" i="2"/>
  <c r="K144" i="2"/>
  <c r="U144" i="2"/>
  <c r="K145" i="2"/>
  <c r="U145" i="2"/>
  <c r="K146" i="2"/>
  <c r="U146" i="2"/>
  <c r="K147" i="2"/>
  <c r="U147" i="2"/>
  <c r="K148" i="2"/>
  <c r="U148" i="2"/>
  <c r="K149" i="2"/>
  <c r="U149" i="2"/>
  <c r="K150" i="2"/>
  <c r="U150" i="2"/>
  <c r="K151" i="2"/>
  <c r="U151" i="2"/>
  <c r="K152" i="2"/>
  <c r="U152" i="2"/>
  <c r="K153" i="2"/>
  <c r="U153" i="2"/>
  <c r="K154" i="2"/>
  <c r="U154" i="2"/>
  <c r="K155" i="2"/>
  <c r="U155" i="2"/>
  <c r="K156" i="2"/>
  <c r="U156" i="2"/>
  <c r="K157" i="2"/>
  <c r="U157" i="2"/>
  <c r="K158" i="2"/>
  <c r="U158" i="2"/>
  <c r="K159" i="2"/>
  <c r="U159" i="2"/>
  <c r="K160" i="2"/>
  <c r="U160" i="2"/>
  <c r="K161" i="2"/>
  <c r="U161" i="2"/>
  <c r="K162" i="2"/>
  <c r="U162" i="2"/>
  <c r="K163" i="2"/>
  <c r="U163" i="2"/>
  <c r="K164" i="2"/>
  <c r="U164" i="2"/>
  <c r="K165" i="2"/>
  <c r="U165" i="2"/>
  <c r="K166" i="2"/>
  <c r="U166" i="2"/>
  <c r="K167" i="2"/>
  <c r="U167" i="2"/>
  <c r="K168" i="2"/>
  <c r="U168" i="2"/>
  <c r="K169" i="2"/>
  <c r="U169" i="2"/>
  <c r="K170" i="2"/>
  <c r="U170" i="2"/>
  <c r="K171" i="2"/>
  <c r="U171" i="2"/>
  <c r="K172" i="2"/>
  <c r="U172" i="2"/>
  <c r="K173" i="2"/>
  <c r="U173" i="2"/>
  <c r="K174" i="2"/>
  <c r="U174" i="2"/>
  <c r="K175" i="2"/>
  <c r="U175" i="2"/>
  <c r="K176" i="2"/>
  <c r="U176" i="2"/>
  <c r="K177" i="2"/>
  <c r="U177" i="2"/>
  <c r="K178" i="2"/>
  <c r="U178" i="2"/>
  <c r="K179" i="2"/>
  <c r="U179" i="2"/>
  <c r="K180" i="2"/>
  <c r="U180" i="2"/>
  <c r="K181" i="2"/>
  <c r="U181" i="2"/>
  <c r="K182" i="2"/>
  <c r="U182" i="2"/>
  <c r="K183" i="2"/>
  <c r="U183" i="2"/>
  <c r="K184" i="2"/>
  <c r="U184" i="2"/>
  <c r="K185" i="2"/>
  <c r="U185" i="2"/>
  <c r="K186" i="2"/>
  <c r="U186" i="2"/>
  <c r="K187" i="2"/>
  <c r="U187" i="2"/>
  <c r="K188" i="2"/>
  <c r="U188" i="2"/>
  <c r="K189" i="2"/>
  <c r="U189" i="2"/>
  <c r="K190" i="2"/>
  <c r="U190" i="2"/>
  <c r="K191" i="2"/>
  <c r="U191" i="2"/>
  <c r="K192" i="2"/>
  <c r="U192" i="2"/>
  <c r="K193" i="2"/>
  <c r="U193" i="2"/>
  <c r="K194" i="2"/>
  <c r="U194" i="2"/>
  <c r="K195" i="2"/>
  <c r="U195" i="2"/>
  <c r="K196" i="2"/>
  <c r="U196" i="2"/>
  <c r="K197" i="2"/>
  <c r="U197" i="2"/>
  <c r="K198" i="2"/>
  <c r="U198" i="2"/>
  <c r="K199" i="2"/>
  <c r="U199" i="2"/>
  <c r="K200" i="2"/>
  <c r="U200" i="2"/>
  <c r="K201" i="2"/>
  <c r="U201" i="2"/>
  <c r="K202" i="2"/>
  <c r="U202" i="2"/>
  <c r="K203" i="2"/>
  <c r="U203" i="2"/>
  <c r="K204" i="2"/>
  <c r="U204" i="2"/>
  <c r="K205" i="2"/>
  <c r="U205" i="2"/>
  <c r="K206" i="2"/>
  <c r="U206" i="2"/>
  <c r="K207" i="2"/>
  <c r="U207" i="2"/>
  <c r="K208" i="2"/>
  <c r="U208" i="2"/>
  <c r="K209" i="2"/>
  <c r="U209" i="2"/>
  <c r="K210" i="2"/>
  <c r="U210" i="2"/>
  <c r="K211" i="2"/>
  <c r="U211" i="2"/>
  <c r="K212" i="2"/>
  <c r="U212" i="2"/>
  <c r="K213" i="2"/>
  <c r="U213" i="2"/>
  <c r="K214" i="2"/>
  <c r="U214" i="2"/>
  <c r="K215" i="2"/>
  <c r="U215" i="2"/>
  <c r="K216" i="2"/>
  <c r="U216" i="2"/>
  <c r="K217" i="2"/>
  <c r="U217" i="2"/>
  <c r="K218" i="2"/>
  <c r="U218" i="2"/>
  <c r="K219" i="2"/>
  <c r="U219" i="2"/>
  <c r="K220" i="2"/>
  <c r="U220" i="2"/>
  <c r="K221" i="2"/>
  <c r="U221" i="2"/>
  <c r="K222" i="2"/>
  <c r="U222" i="2"/>
  <c r="K223" i="2"/>
  <c r="U223" i="2"/>
  <c r="K224" i="2"/>
  <c r="U224" i="2"/>
  <c r="K225" i="2"/>
  <c r="U225" i="2"/>
  <c r="K226" i="2"/>
  <c r="U226" i="2"/>
  <c r="K227" i="2"/>
  <c r="U227" i="2"/>
  <c r="K228" i="2"/>
  <c r="U228" i="2"/>
  <c r="K229" i="2"/>
  <c r="U229" i="2"/>
  <c r="K230" i="2"/>
  <c r="U230" i="2"/>
  <c r="K231" i="2"/>
  <c r="U231" i="2"/>
  <c r="K232" i="2"/>
  <c r="U232" i="2"/>
  <c r="K233" i="2"/>
  <c r="U233" i="2"/>
  <c r="K234" i="2"/>
  <c r="U234" i="2"/>
  <c r="K235" i="2"/>
  <c r="U235" i="2"/>
  <c r="K236" i="2"/>
  <c r="U236" i="2"/>
  <c r="K237" i="2"/>
  <c r="U237" i="2"/>
  <c r="K238" i="2"/>
  <c r="U238" i="2"/>
  <c r="K239" i="2"/>
  <c r="U239" i="2"/>
  <c r="K240" i="2"/>
  <c r="U240" i="2"/>
  <c r="K241" i="2"/>
  <c r="U241" i="2"/>
  <c r="K242" i="2"/>
  <c r="U242" i="2"/>
  <c r="K243" i="2"/>
  <c r="U243" i="2"/>
  <c r="K244" i="2"/>
  <c r="U244" i="2"/>
  <c r="K245" i="2"/>
  <c r="U245" i="2"/>
  <c r="K246" i="2"/>
  <c r="U246" i="2"/>
  <c r="K247" i="2"/>
  <c r="U247" i="2"/>
  <c r="K248" i="2"/>
  <c r="U248" i="2"/>
  <c r="K249" i="2"/>
  <c r="U249" i="2"/>
  <c r="K250" i="2"/>
  <c r="U250" i="2"/>
  <c r="K251" i="2"/>
  <c r="U251" i="2"/>
  <c r="K252" i="2"/>
  <c r="U252" i="2"/>
  <c r="K253" i="2"/>
  <c r="U253" i="2"/>
  <c r="K254" i="2"/>
  <c r="U254" i="2"/>
  <c r="K255" i="2"/>
  <c r="U255" i="2"/>
  <c r="K256" i="2"/>
  <c r="U256" i="2"/>
  <c r="K257" i="2"/>
  <c r="U257" i="2"/>
  <c r="K258" i="2"/>
  <c r="U258" i="2"/>
  <c r="K259" i="2"/>
  <c r="U259" i="2"/>
  <c r="K260" i="2"/>
  <c r="U260" i="2"/>
  <c r="K261" i="2"/>
  <c r="U261" i="2"/>
  <c r="K262" i="2"/>
  <c r="U262" i="2"/>
  <c r="K263" i="2"/>
  <c r="U263" i="2"/>
  <c r="K264" i="2"/>
  <c r="U264" i="2"/>
  <c r="K265" i="2"/>
  <c r="U265" i="2"/>
  <c r="K266" i="2"/>
  <c r="U266" i="2"/>
  <c r="K267" i="2"/>
  <c r="U267" i="2"/>
  <c r="K268" i="2"/>
  <c r="U268" i="2"/>
  <c r="K269" i="2"/>
  <c r="U269" i="2"/>
  <c r="K270" i="2"/>
  <c r="U270" i="2"/>
  <c r="K271" i="2"/>
  <c r="U271" i="2"/>
  <c r="K272" i="2"/>
  <c r="U272" i="2"/>
  <c r="K273" i="2"/>
  <c r="U273" i="2"/>
  <c r="K274" i="2"/>
  <c r="U274" i="2"/>
  <c r="K275" i="2"/>
  <c r="U275" i="2"/>
  <c r="K276" i="2"/>
  <c r="U276" i="2"/>
  <c r="K277" i="2"/>
  <c r="U277" i="2"/>
  <c r="K278" i="2"/>
  <c r="U278" i="2"/>
  <c r="K279" i="2"/>
  <c r="U279" i="2"/>
  <c r="K280" i="2"/>
  <c r="U280" i="2"/>
  <c r="K281" i="2"/>
  <c r="U281" i="2"/>
  <c r="K282" i="2"/>
  <c r="U282" i="2"/>
  <c r="K283" i="2"/>
  <c r="U283" i="2"/>
  <c r="K284" i="2"/>
  <c r="U284" i="2"/>
  <c r="K285" i="2"/>
  <c r="U285" i="2"/>
  <c r="K286" i="2"/>
  <c r="U286" i="2"/>
  <c r="K287" i="2"/>
  <c r="U287" i="2"/>
  <c r="K288" i="2"/>
  <c r="U288" i="2"/>
  <c r="K289" i="2"/>
  <c r="U289" i="2"/>
  <c r="K290" i="2"/>
  <c r="U290" i="2"/>
  <c r="K291" i="2"/>
  <c r="U291" i="2"/>
  <c r="K292" i="2"/>
  <c r="U292" i="2"/>
  <c r="K293" i="2"/>
  <c r="U293" i="2"/>
  <c r="K294" i="2"/>
  <c r="U294" i="2"/>
  <c r="K295" i="2"/>
  <c r="U295" i="2"/>
  <c r="K296" i="2"/>
  <c r="U296" i="2"/>
  <c r="K297" i="2"/>
  <c r="U297" i="2"/>
  <c r="K298" i="2"/>
  <c r="U298" i="2"/>
  <c r="K299" i="2"/>
  <c r="U299" i="2"/>
  <c r="K300" i="2"/>
  <c r="U300" i="2"/>
  <c r="K301" i="2"/>
  <c r="U301" i="2"/>
  <c r="K302" i="2"/>
  <c r="U302" i="2"/>
  <c r="K303" i="2"/>
  <c r="U303" i="2"/>
  <c r="K304" i="2"/>
  <c r="U304" i="2"/>
  <c r="K305" i="2"/>
  <c r="U305" i="2"/>
  <c r="K306" i="2"/>
  <c r="U306" i="2"/>
  <c r="K307" i="2"/>
  <c r="U307" i="2"/>
  <c r="K308" i="2"/>
  <c r="U308" i="2"/>
  <c r="K309" i="2"/>
  <c r="U309" i="2"/>
  <c r="K310" i="2"/>
  <c r="U310" i="2"/>
  <c r="K311" i="2"/>
  <c r="U311" i="2"/>
  <c r="K312" i="2"/>
  <c r="U312" i="2"/>
  <c r="K313" i="2"/>
  <c r="U313" i="2"/>
  <c r="K314" i="2"/>
  <c r="U314" i="2"/>
  <c r="K315" i="2"/>
  <c r="U315" i="2"/>
  <c r="K316" i="2"/>
  <c r="U316" i="2"/>
  <c r="K317" i="2"/>
  <c r="U317" i="2"/>
  <c r="K318" i="2"/>
  <c r="U318" i="2"/>
  <c r="K319" i="2"/>
  <c r="U319" i="2"/>
  <c r="K320" i="2"/>
  <c r="U320" i="2"/>
  <c r="K321" i="2"/>
  <c r="U321" i="2"/>
  <c r="K322" i="2"/>
  <c r="U322" i="2"/>
  <c r="K323" i="2"/>
  <c r="U323" i="2"/>
  <c r="K324" i="2"/>
  <c r="U324" i="2"/>
  <c r="K325" i="2"/>
  <c r="U325" i="2"/>
  <c r="K326" i="2"/>
  <c r="U326" i="2"/>
  <c r="K327" i="2"/>
  <c r="U327" i="2"/>
  <c r="K328" i="2"/>
  <c r="U328" i="2"/>
  <c r="K329" i="2"/>
  <c r="U329" i="2"/>
  <c r="K330" i="2"/>
  <c r="U330" i="2"/>
  <c r="K331" i="2"/>
  <c r="U331" i="2"/>
  <c r="K332" i="2"/>
  <c r="U332" i="2"/>
  <c r="K333" i="2"/>
  <c r="U333" i="2"/>
  <c r="K334" i="2"/>
  <c r="U334" i="2"/>
  <c r="K335" i="2"/>
  <c r="U335" i="2"/>
  <c r="K336" i="2"/>
  <c r="U336" i="2"/>
  <c r="K337" i="2"/>
  <c r="U337" i="2"/>
  <c r="K338" i="2"/>
  <c r="U338" i="2"/>
  <c r="K339" i="2"/>
  <c r="U339" i="2"/>
  <c r="K340" i="2"/>
  <c r="U340" i="2"/>
  <c r="K341" i="2"/>
  <c r="U341" i="2"/>
  <c r="K342" i="2"/>
  <c r="U342" i="2"/>
  <c r="K343" i="2"/>
  <c r="U343" i="2"/>
  <c r="K344" i="2"/>
  <c r="U344" i="2"/>
  <c r="K345" i="2"/>
  <c r="U345" i="2"/>
  <c r="K346" i="2"/>
  <c r="U346" i="2"/>
  <c r="K347" i="2"/>
  <c r="U347" i="2"/>
  <c r="K348" i="2"/>
  <c r="U348" i="2"/>
  <c r="K349" i="2"/>
  <c r="U349" i="2"/>
  <c r="K350" i="2"/>
  <c r="U350" i="2"/>
  <c r="K351" i="2"/>
  <c r="U351" i="2"/>
  <c r="K352" i="2"/>
  <c r="U352" i="2"/>
  <c r="K353" i="2"/>
  <c r="U353" i="2"/>
  <c r="K354" i="2"/>
  <c r="U354" i="2"/>
  <c r="K355" i="2"/>
  <c r="U355" i="2"/>
  <c r="K356" i="2"/>
  <c r="U356" i="2"/>
  <c r="K357" i="2"/>
  <c r="U357" i="2"/>
  <c r="K358" i="2"/>
  <c r="U358" i="2"/>
  <c r="K359" i="2"/>
  <c r="U359" i="2"/>
  <c r="K360" i="2"/>
  <c r="U360" i="2"/>
  <c r="K361" i="2"/>
  <c r="U361" i="2"/>
  <c r="K362" i="2"/>
  <c r="U362" i="2"/>
  <c r="K363" i="2"/>
  <c r="U363" i="2"/>
  <c r="K364" i="2"/>
  <c r="U364" i="2"/>
  <c r="K365" i="2"/>
  <c r="U365" i="2"/>
  <c r="K366" i="2"/>
  <c r="U366" i="2"/>
  <c r="K367" i="2"/>
  <c r="U367" i="2"/>
  <c r="K368" i="2"/>
  <c r="U368" i="2"/>
  <c r="K369" i="2"/>
  <c r="U369" i="2"/>
  <c r="K370" i="2"/>
  <c r="U370" i="2"/>
  <c r="K371" i="2"/>
  <c r="U371" i="2"/>
  <c r="K372" i="2"/>
  <c r="U372" i="2"/>
  <c r="K373" i="2"/>
  <c r="U373" i="2"/>
  <c r="K374" i="2"/>
  <c r="U374" i="2"/>
  <c r="K375" i="2"/>
  <c r="U375" i="2"/>
  <c r="K376" i="2"/>
  <c r="U376" i="2"/>
  <c r="K377" i="2"/>
  <c r="U377" i="2"/>
  <c r="K378" i="2"/>
  <c r="U378" i="2"/>
  <c r="K379" i="2"/>
  <c r="U379" i="2"/>
  <c r="K380" i="2"/>
  <c r="U380" i="2"/>
  <c r="K381" i="2"/>
  <c r="U381" i="2"/>
  <c r="K382" i="2"/>
  <c r="U382" i="2"/>
  <c r="K383" i="2"/>
  <c r="U383" i="2"/>
  <c r="K384" i="2"/>
  <c r="U384" i="2"/>
  <c r="K385" i="2"/>
  <c r="U385" i="2"/>
  <c r="K386" i="2"/>
  <c r="U386" i="2"/>
  <c r="K387" i="2"/>
  <c r="U387" i="2"/>
  <c r="K388" i="2"/>
  <c r="U388" i="2"/>
  <c r="K389" i="2"/>
  <c r="U389" i="2"/>
  <c r="K390" i="2"/>
  <c r="U390" i="2"/>
  <c r="K391" i="2"/>
  <c r="U391" i="2"/>
  <c r="K392" i="2"/>
  <c r="U392" i="2"/>
  <c r="K393" i="2"/>
  <c r="U393" i="2"/>
  <c r="K394" i="2"/>
  <c r="U394" i="2"/>
  <c r="K395" i="2"/>
  <c r="U395" i="2"/>
  <c r="K396" i="2"/>
  <c r="U396" i="2"/>
  <c r="K397" i="2"/>
  <c r="U397" i="2"/>
  <c r="K398" i="2"/>
  <c r="U398" i="2"/>
  <c r="K399" i="2"/>
  <c r="U399" i="2"/>
  <c r="K400" i="2"/>
  <c r="U400" i="2"/>
  <c r="K401" i="2"/>
  <c r="U401" i="2"/>
  <c r="K402" i="2"/>
  <c r="U402" i="2"/>
  <c r="K403" i="2"/>
  <c r="U403" i="2"/>
  <c r="K404" i="2"/>
  <c r="U404" i="2"/>
  <c r="K405" i="2"/>
  <c r="U405" i="2"/>
  <c r="K406" i="2"/>
  <c r="U406" i="2"/>
  <c r="K407" i="2"/>
  <c r="U407" i="2"/>
  <c r="K408" i="2"/>
  <c r="U408" i="2"/>
  <c r="K409" i="2"/>
  <c r="U409" i="2"/>
  <c r="K410" i="2"/>
  <c r="U410" i="2"/>
  <c r="K411" i="2"/>
  <c r="U411" i="2"/>
  <c r="K412" i="2"/>
  <c r="U412" i="2"/>
  <c r="K413" i="2"/>
  <c r="U413" i="2"/>
  <c r="K414" i="2"/>
  <c r="U414" i="2"/>
  <c r="K415" i="2"/>
  <c r="U415" i="2"/>
  <c r="K416" i="2"/>
  <c r="U416" i="2"/>
  <c r="K417" i="2"/>
  <c r="U417" i="2"/>
  <c r="K418" i="2"/>
  <c r="U418" i="2"/>
  <c r="K419" i="2"/>
  <c r="U419" i="2"/>
  <c r="K420" i="2"/>
  <c r="U420" i="2"/>
  <c r="K421" i="2"/>
  <c r="U421" i="2"/>
  <c r="K422" i="2"/>
  <c r="U422" i="2"/>
  <c r="K423" i="2"/>
  <c r="U423" i="2"/>
  <c r="K424" i="2"/>
  <c r="U424" i="2"/>
  <c r="K425" i="2"/>
  <c r="U425" i="2"/>
  <c r="K426" i="2"/>
  <c r="U426" i="2"/>
  <c r="K427" i="2"/>
  <c r="U427" i="2"/>
  <c r="K428" i="2"/>
  <c r="U428" i="2"/>
  <c r="K429" i="2"/>
  <c r="U429" i="2"/>
  <c r="K430" i="2"/>
  <c r="U430" i="2"/>
  <c r="K431" i="2"/>
  <c r="U431" i="2"/>
  <c r="K432" i="2"/>
  <c r="U432" i="2"/>
  <c r="K433" i="2"/>
  <c r="U433" i="2"/>
  <c r="K434" i="2"/>
  <c r="U434" i="2"/>
  <c r="K435" i="2"/>
  <c r="U435" i="2"/>
  <c r="K436" i="2"/>
  <c r="U436" i="2"/>
  <c r="K437" i="2"/>
  <c r="U437" i="2"/>
  <c r="K438" i="2"/>
  <c r="U438" i="2"/>
  <c r="K439" i="2"/>
  <c r="U439" i="2"/>
  <c r="K440" i="2"/>
  <c r="U440" i="2"/>
  <c r="K441" i="2"/>
  <c r="U441" i="2"/>
  <c r="K442" i="2"/>
  <c r="U442" i="2"/>
  <c r="K443" i="2"/>
  <c r="U443" i="2"/>
  <c r="K444" i="2"/>
  <c r="U444" i="2"/>
  <c r="K445" i="2"/>
  <c r="U445" i="2"/>
  <c r="K446" i="2"/>
  <c r="U446" i="2"/>
  <c r="K447" i="2"/>
  <c r="U447" i="2"/>
  <c r="K448" i="2"/>
  <c r="U448" i="2"/>
  <c r="K449" i="2"/>
  <c r="U449" i="2"/>
  <c r="K450" i="2"/>
  <c r="U450" i="2"/>
  <c r="K451" i="2"/>
  <c r="U451" i="2"/>
  <c r="K452" i="2"/>
  <c r="U452" i="2"/>
  <c r="K453" i="2"/>
  <c r="U453" i="2"/>
  <c r="K454" i="2"/>
  <c r="U454" i="2"/>
  <c r="K455" i="2"/>
  <c r="U455" i="2"/>
  <c r="K456" i="2"/>
  <c r="U456" i="2"/>
  <c r="K457" i="2"/>
  <c r="U457" i="2"/>
  <c r="K458" i="2"/>
  <c r="U458" i="2"/>
  <c r="K459" i="2"/>
  <c r="U459" i="2"/>
  <c r="K460" i="2"/>
  <c r="U460" i="2"/>
  <c r="K461" i="2"/>
  <c r="U461" i="2"/>
  <c r="K462" i="2"/>
  <c r="U462" i="2"/>
  <c r="K463" i="2"/>
  <c r="U463" i="2"/>
  <c r="K464" i="2"/>
  <c r="U464" i="2"/>
  <c r="K465" i="2"/>
  <c r="U465" i="2"/>
  <c r="K466" i="2"/>
  <c r="U466" i="2"/>
  <c r="K467" i="2"/>
  <c r="U467" i="2"/>
  <c r="K468" i="2"/>
  <c r="U468" i="2"/>
  <c r="K469" i="2"/>
  <c r="U469" i="2"/>
  <c r="K470" i="2"/>
  <c r="U470" i="2"/>
  <c r="K471" i="2"/>
  <c r="U471" i="2"/>
  <c r="K472" i="2"/>
  <c r="U472" i="2"/>
  <c r="K473" i="2"/>
  <c r="U473" i="2"/>
  <c r="K474" i="2"/>
  <c r="U474" i="2"/>
  <c r="K475" i="2"/>
  <c r="U475" i="2"/>
  <c r="K476" i="2"/>
  <c r="U476" i="2"/>
  <c r="K477" i="2"/>
  <c r="U477" i="2"/>
  <c r="K478" i="2"/>
  <c r="U478" i="2"/>
  <c r="K479" i="2"/>
  <c r="U479" i="2"/>
  <c r="K480" i="2"/>
  <c r="U480" i="2"/>
  <c r="K481" i="2"/>
  <c r="U481" i="2"/>
  <c r="K482" i="2"/>
  <c r="U482" i="2"/>
  <c r="K483" i="2"/>
  <c r="U483" i="2"/>
  <c r="K484" i="2"/>
  <c r="U484" i="2"/>
  <c r="K485" i="2"/>
  <c r="U485" i="2"/>
  <c r="K486" i="2"/>
  <c r="U486" i="2"/>
  <c r="K487" i="2"/>
  <c r="U487" i="2"/>
  <c r="K488" i="2"/>
  <c r="U488" i="2"/>
  <c r="K489" i="2"/>
  <c r="U489" i="2"/>
  <c r="K490" i="2"/>
  <c r="U490" i="2"/>
  <c r="K491" i="2"/>
  <c r="U491" i="2"/>
  <c r="K492" i="2"/>
  <c r="U492" i="2"/>
  <c r="K493" i="2"/>
  <c r="U493" i="2"/>
  <c r="K494" i="2"/>
  <c r="U494" i="2"/>
  <c r="K495" i="2"/>
  <c r="U495" i="2"/>
  <c r="K496" i="2"/>
  <c r="U496" i="2"/>
  <c r="K497" i="2"/>
  <c r="U497" i="2"/>
  <c r="K498" i="2"/>
  <c r="U498" i="2"/>
  <c r="K499" i="2"/>
  <c r="U499" i="2"/>
  <c r="K500" i="2"/>
  <c r="U500" i="2"/>
  <c r="K501" i="2"/>
  <c r="U501" i="2"/>
  <c r="K502" i="2"/>
  <c r="U502" i="2"/>
  <c r="K503" i="2"/>
  <c r="U503" i="2"/>
  <c r="K504" i="2"/>
  <c r="U504" i="2"/>
  <c r="K505" i="2"/>
  <c r="U505" i="2"/>
  <c r="K506" i="2"/>
  <c r="U506" i="2"/>
  <c r="K507" i="2"/>
  <c r="U507" i="2"/>
  <c r="K508" i="2"/>
  <c r="U508" i="2"/>
  <c r="K509" i="2"/>
  <c r="U509" i="2"/>
  <c r="K510" i="2"/>
  <c r="U510" i="2"/>
  <c r="K511" i="2"/>
  <c r="U511" i="2"/>
  <c r="K512" i="2"/>
  <c r="U512" i="2"/>
  <c r="K513" i="2"/>
  <c r="U513" i="2"/>
  <c r="K514" i="2"/>
  <c r="U514" i="2"/>
  <c r="K515" i="2"/>
  <c r="U515" i="2"/>
  <c r="K516" i="2"/>
  <c r="U516" i="2"/>
  <c r="K517" i="2"/>
  <c r="U517" i="2"/>
  <c r="K518" i="2"/>
  <c r="U518" i="2"/>
  <c r="K519" i="2"/>
  <c r="U519" i="2"/>
  <c r="K520" i="2"/>
  <c r="U520" i="2"/>
  <c r="K521" i="2"/>
  <c r="U521" i="2"/>
  <c r="K522" i="2"/>
  <c r="U522" i="2"/>
  <c r="K523" i="2"/>
  <c r="U523" i="2"/>
  <c r="K524" i="2"/>
  <c r="U524" i="2"/>
  <c r="K525" i="2"/>
  <c r="U525" i="2"/>
  <c r="K526" i="2"/>
  <c r="U526" i="2"/>
  <c r="K527" i="2"/>
  <c r="U527" i="2"/>
  <c r="K528" i="2"/>
  <c r="U528" i="2"/>
  <c r="K529" i="2"/>
  <c r="U529" i="2"/>
  <c r="K530" i="2"/>
  <c r="U530" i="2"/>
  <c r="K531" i="2"/>
  <c r="U531" i="2"/>
  <c r="K532" i="2"/>
  <c r="U532" i="2"/>
  <c r="K533" i="2"/>
  <c r="U533" i="2"/>
  <c r="K534" i="2"/>
  <c r="U534" i="2"/>
  <c r="K535" i="2"/>
  <c r="U535" i="2"/>
  <c r="K536" i="2"/>
  <c r="U536" i="2"/>
  <c r="K537" i="2"/>
  <c r="U537" i="2"/>
  <c r="K538" i="2"/>
  <c r="U538" i="2"/>
  <c r="K539" i="2"/>
  <c r="U539" i="2"/>
  <c r="K540" i="2"/>
  <c r="U540" i="2"/>
  <c r="K541" i="2"/>
  <c r="U541" i="2"/>
  <c r="K542" i="2"/>
  <c r="U542" i="2"/>
  <c r="K543" i="2"/>
  <c r="U543" i="2"/>
  <c r="K544" i="2"/>
  <c r="U544" i="2"/>
  <c r="K545" i="2"/>
  <c r="U545" i="2"/>
  <c r="K546" i="2"/>
  <c r="U546" i="2"/>
  <c r="K547" i="2"/>
  <c r="U547" i="2"/>
  <c r="K548" i="2"/>
  <c r="U548" i="2"/>
  <c r="K549" i="2"/>
  <c r="U549" i="2"/>
  <c r="K550" i="2"/>
  <c r="U550" i="2"/>
  <c r="K551" i="2"/>
  <c r="U551" i="2"/>
  <c r="K552" i="2"/>
  <c r="U552" i="2"/>
  <c r="K553" i="2"/>
  <c r="U553" i="2"/>
  <c r="K554" i="2"/>
  <c r="U554" i="2"/>
  <c r="K555" i="2"/>
  <c r="U555" i="2"/>
  <c r="K556" i="2"/>
  <c r="U556" i="2"/>
  <c r="K557" i="2"/>
  <c r="U557" i="2"/>
  <c r="K558" i="2"/>
  <c r="U558" i="2"/>
  <c r="K559" i="2"/>
  <c r="U559" i="2"/>
  <c r="K560" i="2"/>
  <c r="U560" i="2"/>
  <c r="K561" i="2"/>
  <c r="U561" i="2"/>
  <c r="K562" i="2"/>
  <c r="U562" i="2"/>
  <c r="K563" i="2"/>
  <c r="U563" i="2"/>
  <c r="K564" i="2"/>
  <c r="U564" i="2"/>
  <c r="K565" i="2"/>
  <c r="U565" i="2"/>
  <c r="K566" i="2"/>
  <c r="U566" i="2"/>
  <c r="K567" i="2"/>
  <c r="U567" i="2"/>
  <c r="K568" i="2"/>
  <c r="U568" i="2"/>
  <c r="K569" i="2"/>
  <c r="U569" i="2"/>
  <c r="K570" i="2"/>
  <c r="U570" i="2"/>
  <c r="K571" i="2"/>
  <c r="U571" i="2"/>
  <c r="K572" i="2"/>
  <c r="U572" i="2"/>
  <c r="K573" i="2"/>
  <c r="U573" i="2"/>
  <c r="K574" i="2"/>
  <c r="U574" i="2"/>
  <c r="K575" i="2"/>
  <c r="U575" i="2"/>
  <c r="K576" i="2"/>
  <c r="U576" i="2"/>
  <c r="K577" i="2"/>
  <c r="U577" i="2"/>
  <c r="K578" i="2"/>
  <c r="U578" i="2"/>
  <c r="K579" i="2"/>
  <c r="U579" i="2"/>
  <c r="K580" i="2"/>
  <c r="U580" i="2"/>
  <c r="K581" i="2"/>
  <c r="U581" i="2"/>
  <c r="K582" i="2"/>
  <c r="U582" i="2"/>
  <c r="K583" i="2"/>
  <c r="U583" i="2"/>
  <c r="K584" i="2"/>
  <c r="U584" i="2"/>
  <c r="K585" i="2"/>
  <c r="U585" i="2"/>
  <c r="K586" i="2"/>
  <c r="U586" i="2"/>
  <c r="K587" i="2"/>
  <c r="U587" i="2"/>
  <c r="K588" i="2"/>
  <c r="U588" i="2"/>
  <c r="K589" i="2"/>
  <c r="U589" i="2"/>
  <c r="K590" i="2"/>
  <c r="U590" i="2"/>
  <c r="K591" i="2"/>
  <c r="U591" i="2"/>
  <c r="K592" i="2"/>
  <c r="U592" i="2"/>
  <c r="K593" i="2"/>
  <c r="U593" i="2"/>
  <c r="K594" i="2"/>
  <c r="U594" i="2"/>
  <c r="K595" i="2"/>
  <c r="U595" i="2"/>
  <c r="K596" i="2"/>
  <c r="U596" i="2"/>
  <c r="K597" i="2"/>
  <c r="U597" i="2"/>
  <c r="K598" i="2"/>
  <c r="U598" i="2"/>
  <c r="K599" i="2"/>
  <c r="U599" i="2"/>
  <c r="K600" i="2"/>
  <c r="U600" i="2"/>
  <c r="K601" i="2"/>
  <c r="U601" i="2"/>
  <c r="K602" i="2"/>
  <c r="U602" i="2"/>
  <c r="K603" i="2"/>
  <c r="U603" i="2"/>
  <c r="K604" i="2"/>
  <c r="U604" i="2"/>
  <c r="K605" i="2"/>
  <c r="U605" i="2"/>
  <c r="K606" i="2"/>
  <c r="U606" i="2"/>
  <c r="K607" i="2"/>
  <c r="U607" i="2"/>
  <c r="K608" i="2"/>
  <c r="U608" i="2"/>
  <c r="K609" i="2"/>
  <c r="U609" i="2"/>
  <c r="K610" i="2"/>
  <c r="U610" i="2"/>
  <c r="K611" i="2"/>
  <c r="U611" i="2"/>
  <c r="K612" i="2"/>
  <c r="U612" i="2"/>
  <c r="K613" i="2"/>
  <c r="U613" i="2"/>
  <c r="K614" i="2"/>
  <c r="U614" i="2"/>
  <c r="K615" i="2"/>
  <c r="U615" i="2"/>
  <c r="K616" i="2"/>
  <c r="U616" i="2"/>
  <c r="K617" i="2"/>
  <c r="U617" i="2"/>
  <c r="K618" i="2"/>
  <c r="U618" i="2"/>
  <c r="K619" i="2"/>
  <c r="U619" i="2"/>
  <c r="K620" i="2"/>
  <c r="U620" i="2"/>
  <c r="K621" i="2"/>
  <c r="U621" i="2"/>
  <c r="K622" i="2"/>
  <c r="U622" i="2"/>
  <c r="K623" i="2"/>
  <c r="U623" i="2"/>
  <c r="K624" i="2"/>
  <c r="U624" i="2"/>
  <c r="K625" i="2"/>
  <c r="U625" i="2"/>
  <c r="K626" i="2"/>
  <c r="U626" i="2"/>
  <c r="K627" i="2"/>
  <c r="U627" i="2"/>
  <c r="K628" i="2"/>
  <c r="U628" i="2"/>
  <c r="K629" i="2"/>
  <c r="U629" i="2"/>
  <c r="K630" i="2"/>
  <c r="U630" i="2"/>
  <c r="K631" i="2"/>
  <c r="U631" i="2"/>
  <c r="K632" i="2"/>
  <c r="U632" i="2"/>
  <c r="K633" i="2"/>
  <c r="U633" i="2"/>
  <c r="K634" i="2"/>
  <c r="U634" i="2"/>
  <c r="K635" i="2"/>
  <c r="U635" i="2"/>
  <c r="K636" i="2"/>
  <c r="U636" i="2"/>
  <c r="K637" i="2"/>
  <c r="U637" i="2"/>
  <c r="K638" i="2"/>
  <c r="U638" i="2"/>
  <c r="K639" i="2"/>
  <c r="U639" i="2"/>
  <c r="K640" i="2"/>
  <c r="U640" i="2"/>
  <c r="K641" i="2"/>
  <c r="U641" i="2"/>
  <c r="K642" i="2"/>
  <c r="U642" i="2"/>
  <c r="K643" i="2"/>
  <c r="U643" i="2"/>
  <c r="K644" i="2"/>
  <c r="U644" i="2"/>
  <c r="K645" i="2"/>
  <c r="U645" i="2"/>
  <c r="K646" i="2"/>
  <c r="U646" i="2"/>
  <c r="K647" i="2"/>
  <c r="U647" i="2"/>
  <c r="K648" i="2"/>
  <c r="U648" i="2"/>
  <c r="K649" i="2"/>
  <c r="U649" i="2"/>
  <c r="K650" i="2"/>
  <c r="U650" i="2"/>
  <c r="K651" i="2"/>
  <c r="U651" i="2"/>
  <c r="K652" i="2"/>
  <c r="U652" i="2"/>
  <c r="K653" i="2"/>
  <c r="U653" i="2"/>
  <c r="K654" i="2"/>
  <c r="U654" i="2"/>
  <c r="K655" i="2"/>
  <c r="U655" i="2"/>
  <c r="K656" i="2"/>
  <c r="U656" i="2"/>
  <c r="K657" i="2"/>
  <c r="U657" i="2"/>
  <c r="K658" i="2"/>
  <c r="U658" i="2"/>
  <c r="K659" i="2"/>
  <c r="U659" i="2"/>
  <c r="K660" i="2"/>
  <c r="U660" i="2"/>
  <c r="K661" i="2"/>
  <c r="U661" i="2"/>
  <c r="K662" i="2"/>
  <c r="U662" i="2"/>
  <c r="K663" i="2"/>
  <c r="U663" i="2"/>
  <c r="K664" i="2"/>
  <c r="U664" i="2"/>
  <c r="K665" i="2"/>
  <c r="U665" i="2"/>
  <c r="K666" i="2"/>
  <c r="U666" i="2"/>
  <c r="K667" i="2"/>
  <c r="U667" i="2"/>
  <c r="K668" i="2"/>
  <c r="U668" i="2"/>
  <c r="K669" i="2"/>
  <c r="U669" i="2"/>
  <c r="K670" i="2"/>
  <c r="U670" i="2"/>
  <c r="K671" i="2"/>
  <c r="U671" i="2"/>
  <c r="K672" i="2"/>
  <c r="U672" i="2"/>
  <c r="K673" i="2"/>
  <c r="U673" i="2"/>
  <c r="K674" i="2"/>
  <c r="U674" i="2"/>
  <c r="K675" i="2"/>
  <c r="U675" i="2"/>
  <c r="K676" i="2"/>
  <c r="U676" i="2"/>
  <c r="K677" i="2"/>
  <c r="U677" i="2"/>
  <c r="K678" i="2"/>
  <c r="U678" i="2"/>
  <c r="K679" i="2"/>
  <c r="U679" i="2"/>
  <c r="K680" i="2"/>
  <c r="U680" i="2"/>
  <c r="K681" i="2"/>
  <c r="U681" i="2"/>
  <c r="K682" i="2"/>
  <c r="U682" i="2"/>
  <c r="K683" i="2"/>
  <c r="U683" i="2"/>
  <c r="K684" i="2"/>
  <c r="U684" i="2"/>
  <c r="K685" i="2"/>
  <c r="U685" i="2"/>
  <c r="K686" i="2"/>
  <c r="U686" i="2"/>
  <c r="K687" i="2"/>
  <c r="U687" i="2"/>
  <c r="K688" i="2"/>
  <c r="U688" i="2"/>
  <c r="K689" i="2"/>
  <c r="U689" i="2"/>
  <c r="K690" i="2"/>
  <c r="U690" i="2"/>
  <c r="K691" i="2"/>
  <c r="U691" i="2"/>
  <c r="K692" i="2"/>
  <c r="U692" i="2"/>
  <c r="K693" i="2"/>
  <c r="U693" i="2"/>
  <c r="K694" i="2"/>
  <c r="U694" i="2"/>
  <c r="K695" i="2"/>
  <c r="U695" i="2"/>
  <c r="K696" i="2"/>
  <c r="U696" i="2"/>
  <c r="K697" i="2"/>
  <c r="U697" i="2"/>
  <c r="K698" i="2"/>
  <c r="U698" i="2"/>
  <c r="K699" i="2"/>
  <c r="U699" i="2"/>
  <c r="K700" i="2"/>
  <c r="U700" i="2"/>
  <c r="K701" i="2"/>
  <c r="U701" i="2"/>
  <c r="K702" i="2"/>
  <c r="U702" i="2"/>
  <c r="K703" i="2"/>
  <c r="U703" i="2"/>
  <c r="K704" i="2"/>
  <c r="U704" i="2"/>
  <c r="K705" i="2"/>
  <c r="U705" i="2"/>
  <c r="K706" i="2"/>
  <c r="U706" i="2"/>
  <c r="K707" i="2"/>
  <c r="U707" i="2"/>
  <c r="K708" i="2"/>
  <c r="U708" i="2"/>
  <c r="K709" i="2"/>
  <c r="U709" i="2"/>
  <c r="K710" i="2"/>
  <c r="U710" i="2"/>
  <c r="K711" i="2"/>
  <c r="U711" i="2"/>
  <c r="K712" i="2"/>
  <c r="U712" i="2"/>
  <c r="K713" i="2"/>
  <c r="U713" i="2"/>
  <c r="K714" i="2"/>
  <c r="U714" i="2"/>
  <c r="K715" i="2"/>
  <c r="U715" i="2"/>
  <c r="K716" i="2"/>
  <c r="U716" i="2"/>
  <c r="K717" i="2"/>
  <c r="U717" i="2"/>
  <c r="K718" i="2"/>
  <c r="U718" i="2"/>
  <c r="K719" i="2"/>
  <c r="U719" i="2"/>
  <c r="K720" i="2"/>
  <c r="U720" i="2"/>
  <c r="K721" i="2"/>
  <c r="U721" i="2"/>
  <c r="K722" i="2"/>
  <c r="U722" i="2"/>
  <c r="K723" i="2"/>
  <c r="U723" i="2"/>
  <c r="K724" i="2"/>
  <c r="U724" i="2"/>
  <c r="K725" i="2"/>
  <c r="U725" i="2"/>
  <c r="K726" i="2"/>
  <c r="U726" i="2"/>
  <c r="K727" i="2"/>
  <c r="U727" i="2"/>
  <c r="K728" i="2"/>
  <c r="U728" i="2"/>
  <c r="K729" i="2"/>
  <c r="U729" i="2"/>
  <c r="K730" i="2"/>
  <c r="U730" i="2"/>
  <c r="K731" i="2"/>
  <c r="U731" i="2"/>
  <c r="K732" i="2"/>
  <c r="U732" i="2"/>
  <c r="K733" i="2"/>
  <c r="U733" i="2"/>
  <c r="K734" i="2"/>
  <c r="U734" i="2"/>
  <c r="K735" i="2"/>
  <c r="U735" i="2"/>
  <c r="K736" i="2"/>
  <c r="U736" i="2"/>
  <c r="K737" i="2"/>
  <c r="U737" i="2"/>
  <c r="K738" i="2"/>
  <c r="U738" i="2"/>
  <c r="K739" i="2"/>
  <c r="U739" i="2"/>
  <c r="K740" i="2"/>
  <c r="U740" i="2"/>
  <c r="K741" i="2"/>
  <c r="U741" i="2"/>
  <c r="K742" i="2"/>
  <c r="U742" i="2"/>
  <c r="K743" i="2"/>
  <c r="U743" i="2"/>
  <c r="K744" i="2"/>
  <c r="U744" i="2"/>
  <c r="K745" i="2"/>
  <c r="U745" i="2"/>
  <c r="K746" i="2"/>
  <c r="U746" i="2"/>
  <c r="K747" i="2"/>
  <c r="U747" i="2"/>
  <c r="K748" i="2"/>
  <c r="U748" i="2"/>
  <c r="K749" i="2"/>
  <c r="U749" i="2"/>
  <c r="K750" i="2"/>
  <c r="U750" i="2"/>
  <c r="K751" i="2"/>
  <c r="U751" i="2"/>
  <c r="K752" i="2"/>
  <c r="U752" i="2"/>
  <c r="K753" i="2"/>
  <c r="U753" i="2"/>
  <c r="K754" i="2"/>
  <c r="U754" i="2"/>
  <c r="K755" i="2"/>
  <c r="U755" i="2"/>
  <c r="K756" i="2"/>
  <c r="U756" i="2"/>
  <c r="K757" i="2"/>
  <c r="U757" i="2"/>
  <c r="K758" i="2"/>
  <c r="U758" i="2"/>
  <c r="K759" i="2"/>
  <c r="U759" i="2"/>
  <c r="K760" i="2"/>
  <c r="U760" i="2"/>
  <c r="K761" i="2"/>
  <c r="U761" i="2"/>
  <c r="K762" i="2"/>
  <c r="U762" i="2"/>
  <c r="K763" i="2"/>
  <c r="U763" i="2"/>
  <c r="K764" i="2"/>
  <c r="U764" i="2"/>
  <c r="K765" i="2"/>
  <c r="U765" i="2"/>
  <c r="K766" i="2"/>
  <c r="U766" i="2"/>
  <c r="K767" i="2"/>
  <c r="U767" i="2"/>
  <c r="K768" i="2"/>
  <c r="U768" i="2"/>
  <c r="K769" i="2"/>
  <c r="U769" i="2"/>
  <c r="K770" i="2"/>
  <c r="U770" i="2"/>
  <c r="K771" i="2"/>
  <c r="U771" i="2"/>
  <c r="K772" i="2"/>
  <c r="U772" i="2"/>
  <c r="K773" i="2"/>
  <c r="U773" i="2"/>
  <c r="K774" i="2"/>
  <c r="U774" i="2"/>
  <c r="K775" i="2"/>
  <c r="U775" i="2"/>
  <c r="K776" i="2"/>
  <c r="U776" i="2"/>
  <c r="K777" i="2"/>
  <c r="U777" i="2"/>
  <c r="K778" i="2"/>
  <c r="U778" i="2"/>
  <c r="K779" i="2"/>
  <c r="U779" i="2"/>
  <c r="K780" i="2"/>
  <c r="U780" i="2"/>
  <c r="K781" i="2"/>
  <c r="U781" i="2"/>
  <c r="K782" i="2"/>
  <c r="U782" i="2"/>
  <c r="K783" i="2"/>
  <c r="U783" i="2"/>
  <c r="K784" i="2"/>
  <c r="U784" i="2"/>
  <c r="K785" i="2"/>
  <c r="U785" i="2"/>
  <c r="K786" i="2"/>
  <c r="U786" i="2"/>
  <c r="K787" i="2"/>
  <c r="U787" i="2"/>
  <c r="K788" i="2"/>
  <c r="U788" i="2"/>
  <c r="K789" i="2"/>
  <c r="U789" i="2"/>
  <c r="K790" i="2"/>
  <c r="U790" i="2"/>
  <c r="K791" i="2"/>
  <c r="U791" i="2"/>
  <c r="K792" i="2"/>
  <c r="U792" i="2"/>
  <c r="K793" i="2"/>
  <c r="U793" i="2"/>
  <c r="K794" i="2"/>
  <c r="U794" i="2"/>
  <c r="K795" i="2"/>
  <c r="U795" i="2"/>
  <c r="K796" i="2"/>
  <c r="U796" i="2"/>
  <c r="K797" i="2"/>
  <c r="U797" i="2"/>
  <c r="K798" i="2"/>
  <c r="U798" i="2"/>
  <c r="K799" i="2"/>
  <c r="U799" i="2"/>
  <c r="K800" i="2"/>
  <c r="U800" i="2"/>
  <c r="K801" i="2"/>
  <c r="U801" i="2"/>
  <c r="K802" i="2"/>
  <c r="U802" i="2"/>
  <c r="K803" i="2"/>
  <c r="U803" i="2"/>
  <c r="K804" i="2"/>
  <c r="U804" i="2"/>
  <c r="K805" i="2"/>
  <c r="U805" i="2"/>
  <c r="K806" i="2"/>
  <c r="U806" i="2"/>
  <c r="K807" i="2"/>
  <c r="U807" i="2"/>
  <c r="K808" i="2"/>
  <c r="U808" i="2"/>
  <c r="K809" i="2"/>
  <c r="U809" i="2"/>
  <c r="K810" i="2"/>
  <c r="U810" i="2"/>
  <c r="K811" i="2"/>
  <c r="U811" i="2"/>
  <c r="K812" i="2"/>
  <c r="U812" i="2"/>
  <c r="K813" i="2"/>
  <c r="U813" i="2"/>
  <c r="K814" i="2"/>
  <c r="U814" i="2"/>
  <c r="K815" i="2"/>
  <c r="U815" i="2"/>
  <c r="K816" i="2"/>
  <c r="U816" i="2"/>
  <c r="K817" i="2"/>
  <c r="U817" i="2"/>
  <c r="K818" i="2"/>
  <c r="U818" i="2"/>
  <c r="K819" i="2"/>
  <c r="U819" i="2"/>
  <c r="K820" i="2"/>
  <c r="U820" i="2"/>
  <c r="K821" i="2"/>
  <c r="U821" i="2"/>
  <c r="K822" i="2"/>
  <c r="U822" i="2"/>
  <c r="K823" i="2"/>
  <c r="U823" i="2"/>
  <c r="K824" i="2"/>
  <c r="U824" i="2"/>
  <c r="K825" i="2"/>
  <c r="U825" i="2"/>
  <c r="K826" i="2"/>
  <c r="U826" i="2"/>
  <c r="K827" i="2"/>
  <c r="U827" i="2"/>
  <c r="K828" i="2"/>
  <c r="U828" i="2"/>
  <c r="K829" i="2"/>
  <c r="U829" i="2"/>
  <c r="K830" i="2"/>
  <c r="U830" i="2"/>
  <c r="K831" i="2"/>
  <c r="U831" i="2"/>
  <c r="K832" i="2"/>
  <c r="U832" i="2"/>
  <c r="K833" i="2"/>
  <c r="U833" i="2"/>
  <c r="K834" i="2"/>
  <c r="U834" i="2"/>
  <c r="K835" i="2"/>
  <c r="U835" i="2"/>
  <c r="K836" i="2"/>
  <c r="U836" i="2"/>
  <c r="K837" i="2"/>
  <c r="U837" i="2"/>
  <c r="K838" i="2"/>
  <c r="U838" i="2"/>
  <c r="K839" i="2"/>
  <c r="U839" i="2"/>
  <c r="K840" i="2"/>
  <c r="U840" i="2"/>
  <c r="K841" i="2"/>
  <c r="U841" i="2"/>
  <c r="K842" i="2"/>
  <c r="U842" i="2"/>
  <c r="K843" i="2"/>
  <c r="U843" i="2"/>
  <c r="K844" i="2"/>
  <c r="U844" i="2"/>
  <c r="K845" i="2"/>
  <c r="U845" i="2"/>
  <c r="K846" i="2"/>
  <c r="U846" i="2"/>
  <c r="K847" i="2"/>
  <c r="U847" i="2"/>
  <c r="K848" i="2"/>
  <c r="U848" i="2"/>
  <c r="K849" i="2"/>
  <c r="U849" i="2"/>
  <c r="K850" i="2"/>
  <c r="U850" i="2"/>
  <c r="K851" i="2"/>
  <c r="U851" i="2"/>
  <c r="K852" i="2"/>
  <c r="U852" i="2"/>
  <c r="K853" i="2"/>
  <c r="U853" i="2"/>
  <c r="K854" i="2"/>
  <c r="U854" i="2"/>
  <c r="K855" i="2"/>
  <c r="U855" i="2"/>
  <c r="K856" i="2"/>
  <c r="U856" i="2"/>
  <c r="K857" i="2"/>
  <c r="U857" i="2"/>
  <c r="K858" i="2"/>
  <c r="U858" i="2"/>
  <c r="K859" i="2"/>
  <c r="U859" i="2"/>
  <c r="K860" i="2"/>
  <c r="U860" i="2"/>
  <c r="K861" i="2"/>
  <c r="U861" i="2"/>
  <c r="K862" i="2"/>
  <c r="U862" i="2"/>
  <c r="K863" i="2"/>
  <c r="U863" i="2"/>
  <c r="K864" i="2"/>
  <c r="U864" i="2"/>
  <c r="K865" i="2"/>
  <c r="U865" i="2"/>
  <c r="K866" i="2"/>
  <c r="U866" i="2"/>
  <c r="K867" i="2"/>
  <c r="U867" i="2"/>
  <c r="K868" i="2"/>
  <c r="U868" i="2"/>
  <c r="K869" i="2"/>
  <c r="U869" i="2"/>
  <c r="K870" i="2"/>
  <c r="U870" i="2"/>
  <c r="K871" i="2"/>
  <c r="U871" i="2"/>
  <c r="K872" i="2"/>
  <c r="U872" i="2"/>
  <c r="K873" i="2"/>
  <c r="U873" i="2"/>
  <c r="K874" i="2"/>
  <c r="U874" i="2"/>
  <c r="K875" i="2"/>
  <c r="U875" i="2"/>
  <c r="K876" i="2"/>
  <c r="U876" i="2"/>
  <c r="K877" i="2"/>
  <c r="U877" i="2"/>
  <c r="K878" i="2"/>
  <c r="U878" i="2"/>
  <c r="K879" i="2"/>
  <c r="U879" i="2"/>
  <c r="K880" i="2"/>
  <c r="U880" i="2"/>
  <c r="K881" i="2"/>
  <c r="U881" i="2"/>
  <c r="K882" i="2"/>
  <c r="U882" i="2"/>
  <c r="K883" i="2"/>
  <c r="U883" i="2"/>
  <c r="K884" i="2"/>
  <c r="U884" i="2"/>
  <c r="K885" i="2"/>
  <c r="U885" i="2"/>
  <c r="K886" i="2"/>
  <c r="U886" i="2"/>
  <c r="K887" i="2"/>
  <c r="U887" i="2"/>
  <c r="K888" i="2"/>
  <c r="U888" i="2"/>
  <c r="K889" i="2"/>
  <c r="U889" i="2"/>
  <c r="K890" i="2"/>
  <c r="U890" i="2"/>
  <c r="K891" i="2"/>
  <c r="U891" i="2"/>
  <c r="K892" i="2"/>
  <c r="U892" i="2"/>
  <c r="K893" i="2"/>
  <c r="U893" i="2"/>
  <c r="K894" i="2"/>
  <c r="U894" i="2"/>
  <c r="K895" i="2"/>
  <c r="U895" i="2"/>
  <c r="K896" i="2"/>
  <c r="U896" i="2"/>
  <c r="K897" i="2"/>
  <c r="U897" i="2"/>
  <c r="K898" i="2"/>
  <c r="U898" i="2"/>
  <c r="K899" i="2"/>
  <c r="U899" i="2"/>
  <c r="K900" i="2"/>
  <c r="U900" i="2"/>
  <c r="K901" i="2"/>
  <c r="U901" i="2"/>
  <c r="K902" i="2"/>
  <c r="U902" i="2"/>
  <c r="K903" i="2"/>
  <c r="U903" i="2"/>
  <c r="K904" i="2"/>
  <c r="U904" i="2"/>
  <c r="K905" i="2"/>
  <c r="U905" i="2"/>
  <c r="K906" i="2"/>
  <c r="U906" i="2"/>
  <c r="K907" i="2"/>
  <c r="U907" i="2"/>
  <c r="K908" i="2"/>
  <c r="U908" i="2"/>
  <c r="K909" i="2"/>
  <c r="U909" i="2"/>
  <c r="K910" i="2"/>
  <c r="U910" i="2"/>
  <c r="K911" i="2"/>
  <c r="U911" i="2"/>
  <c r="K912" i="2"/>
  <c r="U912" i="2"/>
  <c r="K913" i="2"/>
  <c r="U913" i="2"/>
  <c r="K914" i="2"/>
  <c r="U914" i="2"/>
  <c r="K915" i="2"/>
  <c r="U915" i="2"/>
  <c r="K916" i="2"/>
  <c r="U916" i="2"/>
  <c r="K917" i="2"/>
  <c r="U917" i="2"/>
  <c r="K918" i="2"/>
  <c r="U918" i="2"/>
  <c r="K919" i="2"/>
  <c r="U919" i="2"/>
  <c r="K920" i="2"/>
  <c r="U920" i="2"/>
  <c r="K921" i="2"/>
  <c r="U921" i="2"/>
  <c r="K922" i="2"/>
  <c r="U922" i="2"/>
  <c r="K923" i="2"/>
  <c r="U923" i="2"/>
  <c r="K924" i="2"/>
  <c r="U924" i="2"/>
  <c r="K925" i="2"/>
  <c r="U925" i="2"/>
  <c r="K926" i="2"/>
  <c r="U926" i="2"/>
  <c r="K927" i="2"/>
  <c r="U927" i="2"/>
  <c r="K928" i="2"/>
  <c r="U928" i="2"/>
  <c r="K929" i="2"/>
  <c r="U929" i="2"/>
  <c r="K930" i="2"/>
  <c r="U930" i="2"/>
  <c r="K931" i="2"/>
  <c r="U931" i="2"/>
  <c r="K932" i="2"/>
  <c r="U932" i="2"/>
  <c r="K933" i="2"/>
  <c r="U933" i="2"/>
  <c r="K934" i="2"/>
  <c r="U934" i="2"/>
  <c r="K935" i="2"/>
  <c r="U935" i="2"/>
  <c r="K936" i="2"/>
  <c r="U936" i="2"/>
  <c r="K937" i="2"/>
  <c r="U937" i="2"/>
  <c r="K938" i="2"/>
  <c r="U938" i="2"/>
  <c r="K939" i="2"/>
  <c r="U939" i="2"/>
  <c r="K940" i="2"/>
  <c r="U940" i="2"/>
  <c r="K941" i="2"/>
  <c r="U941" i="2"/>
  <c r="K942" i="2"/>
  <c r="U942" i="2"/>
  <c r="K943" i="2"/>
  <c r="U943" i="2"/>
  <c r="K944" i="2"/>
  <c r="U944" i="2"/>
  <c r="K945" i="2"/>
  <c r="U945" i="2"/>
  <c r="K946" i="2"/>
  <c r="U946" i="2"/>
  <c r="K947" i="2"/>
  <c r="U947" i="2"/>
  <c r="K948" i="2"/>
  <c r="U948" i="2"/>
  <c r="K949" i="2"/>
  <c r="U949" i="2"/>
  <c r="K950" i="2"/>
  <c r="U950" i="2"/>
  <c r="K951" i="2"/>
  <c r="U951" i="2"/>
  <c r="K952" i="2"/>
  <c r="U952" i="2"/>
  <c r="K953" i="2"/>
  <c r="U953" i="2"/>
  <c r="K954" i="2"/>
  <c r="U954" i="2"/>
  <c r="K955" i="2"/>
  <c r="U955" i="2"/>
  <c r="K956" i="2"/>
  <c r="U956" i="2"/>
  <c r="K957" i="2"/>
  <c r="U957" i="2"/>
  <c r="K958" i="2"/>
  <c r="U958" i="2"/>
  <c r="K959" i="2"/>
  <c r="U959" i="2"/>
  <c r="K960" i="2"/>
  <c r="U960" i="2"/>
  <c r="K961" i="2"/>
  <c r="U961" i="2"/>
  <c r="K962" i="2"/>
  <c r="U962" i="2"/>
  <c r="K963" i="2"/>
  <c r="U963" i="2"/>
  <c r="K964" i="2"/>
  <c r="U964" i="2"/>
  <c r="K965" i="2"/>
  <c r="U965" i="2"/>
  <c r="K966" i="2"/>
  <c r="U966" i="2"/>
  <c r="K967" i="2"/>
  <c r="U967" i="2"/>
  <c r="K968" i="2"/>
  <c r="U968" i="2"/>
  <c r="K969" i="2"/>
  <c r="U969" i="2"/>
  <c r="K970" i="2"/>
  <c r="U970" i="2"/>
  <c r="K971" i="2"/>
  <c r="U971" i="2"/>
  <c r="K972" i="2"/>
  <c r="U972" i="2"/>
  <c r="K973" i="2"/>
  <c r="U973" i="2"/>
  <c r="K974" i="2"/>
  <c r="U974" i="2"/>
  <c r="K975" i="2"/>
  <c r="U975" i="2"/>
  <c r="K976" i="2"/>
  <c r="U976" i="2"/>
  <c r="K977" i="2"/>
  <c r="U977" i="2"/>
  <c r="K978" i="2"/>
  <c r="U978" i="2"/>
  <c r="K979" i="2"/>
  <c r="U979" i="2"/>
  <c r="K980" i="2"/>
  <c r="U980" i="2"/>
  <c r="K981" i="2"/>
  <c r="U981" i="2"/>
  <c r="K982" i="2"/>
  <c r="U982" i="2"/>
  <c r="K983" i="2"/>
  <c r="U983" i="2"/>
  <c r="K984" i="2"/>
  <c r="U984" i="2"/>
  <c r="K985" i="2"/>
  <c r="U985" i="2"/>
  <c r="K986" i="2"/>
  <c r="U986" i="2"/>
  <c r="K987" i="2"/>
  <c r="U987" i="2"/>
  <c r="K988" i="2"/>
  <c r="U988" i="2"/>
  <c r="K989" i="2"/>
  <c r="U989" i="2"/>
  <c r="K990" i="2"/>
  <c r="U990" i="2"/>
  <c r="K991" i="2"/>
  <c r="U991" i="2"/>
  <c r="K992" i="2"/>
  <c r="U992" i="2"/>
  <c r="K993" i="2"/>
  <c r="U993" i="2"/>
  <c r="K994" i="2"/>
  <c r="U994" i="2"/>
  <c r="K995" i="2"/>
  <c r="U995" i="2"/>
  <c r="K996" i="2"/>
  <c r="U996" i="2"/>
  <c r="K997" i="2"/>
  <c r="U997" i="2"/>
  <c r="K998" i="2"/>
  <c r="U998" i="2"/>
  <c r="K999" i="2"/>
  <c r="U999" i="2"/>
  <c r="K1000" i="2"/>
  <c r="U1000" i="2"/>
  <c r="K1001" i="2"/>
  <c r="U1001" i="2"/>
  <c r="K1002" i="2"/>
  <c r="U1002" i="2"/>
  <c r="K1003" i="2"/>
  <c r="U1003" i="2"/>
  <c r="K1004" i="2"/>
  <c r="U1004" i="2"/>
  <c r="K1005" i="2"/>
  <c r="U1005" i="2"/>
  <c r="K1006" i="2"/>
  <c r="U1006" i="2"/>
  <c r="K1007" i="2"/>
  <c r="U1007" i="2"/>
  <c r="K1008" i="2"/>
  <c r="U1008" i="2"/>
  <c r="K1009" i="2"/>
  <c r="U1009" i="2"/>
  <c r="K1010" i="2"/>
  <c r="U1010" i="2"/>
  <c r="K1011" i="2"/>
  <c r="U1011" i="2"/>
  <c r="K1012" i="2"/>
  <c r="U1012" i="2"/>
  <c r="K1013" i="2"/>
  <c r="U1013" i="2"/>
  <c r="K1014" i="2"/>
  <c r="U1014" i="2"/>
  <c r="K1015" i="2"/>
  <c r="U1015" i="2"/>
  <c r="K1016" i="2"/>
  <c r="U1016" i="2"/>
  <c r="K1017" i="2"/>
  <c r="U1017" i="2"/>
  <c r="K1018" i="2"/>
  <c r="U1018" i="2"/>
  <c r="K1019" i="2"/>
  <c r="U1019" i="2"/>
  <c r="K1020" i="2"/>
  <c r="U1020" i="2"/>
  <c r="K1021" i="2"/>
  <c r="U1021" i="2"/>
  <c r="K1022" i="2"/>
  <c r="U1022" i="2"/>
  <c r="K1023" i="2"/>
  <c r="U1023" i="2"/>
  <c r="K1024" i="2"/>
  <c r="U1024" i="2"/>
  <c r="K1025" i="2"/>
  <c r="U1025" i="2"/>
  <c r="K1026" i="2"/>
  <c r="U1026" i="2"/>
  <c r="K1027" i="2"/>
  <c r="U1027" i="2"/>
  <c r="K1028" i="2"/>
  <c r="U1028" i="2"/>
  <c r="K1029" i="2"/>
  <c r="U1029" i="2"/>
  <c r="K1030" i="2"/>
  <c r="U1030" i="2"/>
  <c r="K1031" i="2"/>
  <c r="U1031" i="2"/>
  <c r="K1032" i="2"/>
  <c r="U1032" i="2"/>
  <c r="K1033" i="2"/>
  <c r="U1033" i="2"/>
  <c r="K1034" i="2"/>
  <c r="U1034" i="2"/>
  <c r="K1035" i="2"/>
  <c r="U1035" i="2"/>
  <c r="K1036" i="2"/>
  <c r="U1036" i="2"/>
  <c r="K1037" i="2"/>
  <c r="U1037" i="2"/>
  <c r="K1038" i="2"/>
  <c r="U1038" i="2"/>
  <c r="K1039" i="2"/>
  <c r="U1039" i="2"/>
  <c r="K1040" i="2"/>
  <c r="U1040" i="2"/>
  <c r="K1041" i="2"/>
  <c r="U1041" i="2"/>
  <c r="K1042" i="2"/>
  <c r="U1042" i="2"/>
  <c r="K1043" i="2"/>
  <c r="U1043" i="2"/>
  <c r="K1044" i="2"/>
  <c r="U1044" i="2"/>
  <c r="K1045" i="2"/>
  <c r="U1045" i="2"/>
  <c r="K1046" i="2"/>
  <c r="U1046" i="2"/>
  <c r="K1047" i="2"/>
  <c r="U1047" i="2"/>
  <c r="K1048" i="2"/>
  <c r="U1048" i="2"/>
  <c r="K1049" i="2"/>
  <c r="U1049" i="2"/>
  <c r="K1050" i="2"/>
  <c r="U1050" i="2"/>
  <c r="K1051" i="2"/>
  <c r="U1051" i="2"/>
  <c r="K1052" i="2"/>
  <c r="U1052" i="2"/>
  <c r="K1053" i="2"/>
  <c r="U1053" i="2"/>
  <c r="K1054" i="2"/>
  <c r="U1054" i="2"/>
  <c r="K1055" i="2"/>
  <c r="U1055" i="2"/>
  <c r="K1056" i="2"/>
  <c r="U1056" i="2"/>
  <c r="K1057" i="2"/>
  <c r="U1057" i="2"/>
  <c r="K1058" i="2"/>
  <c r="U1058" i="2"/>
  <c r="K1059" i="2"/>
  <c r="U1059" i="2"/>
  <c r="K1060" i="2"/>
  <c r="U1060" i="2"/>
  <c r="K1061" i="2"/>
  <c r="U1061" i="2"/>
  <c r="K1062" i="2"/>
  <c r="U1062" i="2"/>
  <c r="K1063" i="2"/>
  <c r="U1063" i="2"/>
  <c r="K1064" i="2"/>
  <c r="U1064" i="2"/>
  <c r="K1065" i="2"/>
  <c r="U1065" i="2"/>
  <c r="K1066" i="2"/>
  <c r="U1066" i="2"/>
  <c r="K1067" i="2"/>
  <c r="U1067" i="2"/>
  <c r="K1068" i="2"/>
  <c r="U1068" i="2"/>
  <c r="K1069" i="2"/>
  <c r="U1069" i="2"/>
  <c r="K1070" i="2"/>
  <c r="U1070" i="2"/>
  <c r="K1071" i="2"/>
  <c r="U1071" i="2"/>
  <c r="K1072" i="2"/>
  <c r="U1072" i="2"/>
  <c r="K1073" i="2"/>
  <c r="U1073" i="2"/>
  <c r="K1074" i="2"/>
  <c r="U1074" i="2"/>
  <c r="K1075" i="2"/>
  <c r="U1075" i="2"/>
  <c r="K1076" i="2"/>
  <c r="U1076" i="2"/>
  <c r="K1077" i="2"/>
  <c r="U1077" i="2"/>
  <c r="K1078" i="2"/>
  <c r="U1078" i="2"/>
  <c r="K1079" i="2"/>
  <c r="U1079" i="2"/>
  <c r="K1080" i="2"/>
  <c r="U1080" i="2"/>
  <c r="K1081" i="2"/>
  <c r="U1081" i="2"/>
  <c r="K1082" i="2"/>
  <c r="U1082" i="2"/>
  <c r="K1083" i="2"/>
  <c r="U1083" i="2"/>
  <c r="K1084" i="2"/>
  <c r="U1084" i="2"/>
  <c r="K1085" i="2"/>
  <c r="U1085" i="2"/>
  <c r="K1086" i="2"/>
  <c r="U1086" i="2"/>
  <c r="K1087" i="2"/>
  <c r="U1087" i="2"/>
  <c r="K1088" i="2"/>
  <c r="U1088" i="2"/>
  <c r="K1089" i="2"/>
  <c r="U1089" i="2"/>
  <c r="K1090" i="2"/>
  <c r="U1090" i="2"/>
  <c r="K1091" i="2"/>
  <c r="U1091" i="2"/>
  <c r="K1092" i="2"/>
  <c r="U1092" i="2"/>
  <c r="K1093" i="2"/>
  <c r="U1093" i="2"/>
  <c r="K1094" i="2"/>
  <c r="U1094" i="2"/>
  <c r="K1095" i="2"/>
  <c r="U1095" i="2"/>
  <c r="K1096" i="2"/>
  <c r="U1096" i="2"/>
  <c r="K1097" i="2"/>
  <c r="U1097" i="2"/>
  <c r="K1098" i="2"/>
  <c r="U1098" i="2"/>
  <c r="K1099" i="2"/>
  <c r="U1099" i="2"/>
  <c r="K1100" i="2"/>
  <c r="U1100" i="2"/>
  <c r="K1101" i="2"/>
  <c r="U1101" i="2"/>
  <c r="K1102" i="2"/>
  <c r="U1102" i="2"/>
  <c r="K1103" i="2"/>
  <c r="U1103" i="2"/>
  <c r="K1104" i="2"/>
  <c r="U1104" i="2"/>
  <c r="K1105" i="2"/>
  <c r="U1105" i="2"/>
  <c r="K1106" i="2"/>
  <c r="U1106" i="2"/>
  <c r="K1107" i="2"/>
  <c r="U1107" i="2"/>
  <c r="K1108" i="2"/>
  <c r="U1108" i="2"/>
  <c r="K1109" i="2"/>
  <c r="U1109" i="2"/>
  <c r="K1110" i="2"/>
  <c r="U1110" i="2"/>
  <c r="K1111" i="2"/>
  <c r="U1111" i="2"/>
  <c r="K1112" i="2"/>
  <c r="U1112" i="2"/>
  <c r="K1113" i="2"/>
  <c r="U1113" i="2"/>
  <c r="K1114" i="2"/>
  <c r="U1114" i="2"/>
  <c r="K1115" i="2"/>
  <c r="U1115" i="2"/>
  <c r="K1116" i="2"/>
  <c r="U1116" i="2"/>
  <c r="K1117" i="2"/>
  <c r="U1117" i="2"/>
  <c r="K1118" i="2"/>
  <c r="U1118" i="2"/>
  <c r="K1119" i="2"/>
  <c r="U1119" i="2"/>
  <c r="K1120" i="2"/>
  <c r="U1120" i="2"/>
  <c r="K1121" i="2"/>
  <c r="U1121" i="2"/>
  <c r="K1122" i="2"/>
  <c r="U1122" i="2"/>
  <c r="K1123" i="2"/>
  <c r="U1123" i="2"/>
  <c r="K1124" i="2"/>
  <c r="U1124" i="2"/>
  <c r="K1125" i="2"/>
  <c r="U1125" i="2"/>
  <c r="K1126" i="2"/>
  <c r="U1126" i="2"/>
  <c r="K1127" i="2"/>
  <c r="U1127" i="2"/>
  <c r="K1128" i="2"/>
  <c r="U1128" i="2"/>
  <c r="K1129" i="2"/>
  <c r="U1129" i="2"/>
  <c r="K1130" i="2"/>
  <c r="U1130" i="2"/>
  <c r="K1131" i="2"/>
  <c r="U1131" i="2"/>
  <c r="K1132" i="2"/>
  <c r="U1132" i="2"/>
  <c r="K1133" i="2"/>
  <c r="U1133" i="2"/>
  <c r="K1134" i="2"/>
  <c r="U1134" i="2"/>
  <c r="K1135" i="2"/>
  <c r="U1135" i="2"/>
  <c r="K1136" i="2"/>
  <c r="U1136" i="2"/>
  <c r="K1137" i="2"/>
  <c r="U1137" i="2"/>
  <c r="K1138" i="2"/>
  <c r="U1138" i="2"/>
  <c r="K1139" i="2"/>
  <c r="U1139" i="2"/>
  <c r="K1140" i="2"/>
  <c r="U1140" i="2"/>
  <c r="K1141" i="2"/>
  <c r="U1141" i="2"/>
  <c r="K1142" i="2"/>
  <c r="U1142" i="2"/>
  <c r="K1143" i="2"/>
  <c r="U1143" i="2"/>
  <c r="K1144" i="2"/>
  <c r="U1144" i="2"/>
  <c r="K1145" i="2"/>
  <c r="U1145" i="2"/>
  <c r="K1146" i="2"/>
  <c r="U1146" i="2"/>
  <c r="K1147" i="2"/>
  <c r="U1147" i="2"/>
  <c r="K1148" i="2"/>
  <c r="U1148" i="2"/>
  <c r="K1149" i="2"/>
  <c r="U1149" i="2"/>
  <c r="K1150" i="2"/>
  <c r="U1150" i="2"/>
  <c r="K1151" i="2"/>
  <c r="U1151" i="2"/>
  <c r="K1152" i="2"/>
  <c r="U1152" i="2"/>
  <c r="K1153" i="2"/>
  <c r="U1153" i="2"/>
  <c r="K1154" i="2"/>
  <c r="U1154" i="2"/>
  <c r="K1155" i="2"/>
  <c r="U1155" i="2"/>
  <c r="K1156" i="2"/>
  <c r="U1156" i="2"/>
  <c r="K1157" i="2"/>
  <c r="U1157" i="2"/>
  <c r="K1158" i="2"/>
  <c r="U1158" i="2"/>
  <c r="K1159" i="2"/>
  <c r="U1159" i="2"/>
  <c r="K1160" i="2"/>
  <c r="U1160" i="2"/>
  <c r="K1161" i="2"/>
  <c r="U1161" i="2"/>
  <c r="K1162" i="2"/>
  <c r="U1162" i="2"/>
  <c r="K1163" i="2"/>
  <c r="U1163" i="2"/>
  <c r="K1164" i="2"/>
  <c r="U1164" i="2"/>
  <c r="K1165" i="2"/>
  <c r="U1165" i="2"/>
  <c r="K1166" i="2"/>
  <c r="U1166" i="2"/>
  <c r="K1167" i="2"/>
  <c r="U1167" i="2"/>
  <c r="K1168" i="2"/>
  <c r="U1168" i="2"/>
  <c r="K1169" i="2"/>
  <c r="U1169" i="2"/>
  <c r="K1170" i="2"/>
  <c r="U1170" i="2"/>
  <c r="K1171" i="2"/>
  <c r="U1171" i="2"/>
  <c r="K1172" i="2"/>
  <c r="U1172" i="2"/>
  <c r="K1173" i="2"/>
  <c r="U1173" i="2"/>
  <c r="K1174" i="2"/>
  <c r="U1174" i="2"/>
  <c r="K1175" i="2"/>
  <c r="U1175" i="2"/>
  <c r="K1176" i="2"/>
  <c r="U1176" i="2"/>
  <c r="K1177" i="2"/>
  <c r="U1177" i="2"/>
  <c r="K1178" i="2"/>
  <c r="U1178" i="2"/>
  <c r="K1179" i="2"/>
  <c r="U1179" i="2"/>
  <c r="K1180" i="2"/>
  <c r="U1180" i="2"/>
  <c r="K1181" i="2"/>
  <c r="U1181" i="2"/>
  <c r="K1182" i="2"/>
  <c r="U1182" i="2"/>
  <c r="K1183" i="2"/>
  <c r="U1183" i="2"/>
  <c r="K1184" i="2"/>
  <c r="U1184" i="2"/>
  <c r="K1185" i="2"/>
  <c r="U1185" i="2"/>
  <c r="K1186" i="2"/>
  <c r="U1186" i="2"/>
  <c r="K1187" i="2"/>
  <c r="U1187" i="2"/>
  <c r="K1188" i="2"/>
  <c r="U1188" i="2"/>
  <c r="K1189" i="2"/>
  <c r="U1189" i="2"/>
  <c r="K1190" i="2"/>
  <c r="U1190" i="2"/>
  <c r="K1191" i="2"/>
  <c r="U1191" i="2"/>
  <c r="K1192" i="2"/>
  <c r="U1192" i="2"/>
  <c r="K1193" i="2"/>
  <c r="U1193" i="2"/>
  <c r="K1194" i="2"/>
  <c r="U1194" i="2"/>
  <c r="K1195" i="2"/>
  <c r="U1195" i="2"/>
  <c r="K1196" i="2"/>
  <c r="U1196" i="2"/>
  <c r="K1197" i="2"/>
  <c r="U1197" i="2"/>
  <c r="K1198" i="2"/>
  <c r="U1198" i="2"/>
  <c r="K1199" i="2"/>
  <c r="U1199" i="2"/>
  <c r="K1200" i="2"/>
  <c r="U1200" i="2"/>
  <c r="K1201" i="2"/>
  <c r="U1201" i="2"/>
  <c r="K2" i="2"/>
  <c r="U2" i="2"/>
  <c r="B12" i="3"/>
  <c r="B8" i="3"/>
  <c r="B4" i="3"/>
  <c r="B15"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F0E40A9-0D85-4129-BDD9-3FD6A8E84222}" keepAlive="1" name="Query - employee_turnover_dataset (1)" description="Connection to the 'employee_turnover_dataset (1)' query in the workbook." type="5" refreshedVersion="8" background="1" saveData="1">
    <dbPr connection="Provider=Microsoft.Mashup.OleDb.1;Data Source=$Workbook$;Location=&quot;employee_turnover_dataset (1)&quot;;Extended Properties=&quot;&quot;" command="SELECT * FROM [employee_turnover_dataset (1)]"/>
  </connection>
</connections>
</file>

<file path=xl/sharedStrings.xml><?xml version="1.0" encoding="utf-8"?>
<sst xmlns="http://schemas.openxmlformats.org/spreadsheetml/2006/main" count="9683" uniqueCount="2472">
  <si>
    <t>EmployeeID</t>
  </si>
  <si>
    <t>Department</t>
  </si>
  <si>
    <t>JobRole</t>
  </si>
  <si>
    <t>Manager</t>
  </si>
  <si>
    <t>Age</t>
  </si>
  <si>
    <t>YearsAtCompany</t>
  </si>
  <si>
    <t>SatisfactionLevel</t>
  </si>
  <si>
    <t>Attrition</t>
  </si>
  <si>
    <t>ExitReason</t>
  </si>
  <si>
    <t>Date_of_Employment</t>
  </si>
  <si>
    <t>Exit_Date</t>
  </si>
  <si>
    <t>Employee_status</t>
  </si>
  <si>
    <t>Exit_reason_clean</t>
  </si>
  <si>
    <t>TenureDays</t>
  </si>
  <si>
    <t>TenureMonths</t>
  </si>
  <si>
    <t>TenureYears</t>
  </si>
  <si>
    <t>E0001</t>
  </si>
  <si>
    <t>Sales</t>
  </si>
  <si>
    <t>Account Manager</t>
  </si>
  <si>
    <t>Melvin Stephens</t>
  </si>
  <si>
    <t>Yes</t>
  </si>
  <si>
    <t>Career Growth</t>
  </si>
  <si>
    <t>Exited</t>
  </si>
  <si>
    <t>E0002</t>
  </si>
  <si>
    <t>HR</t>
  </si>
  <si>
    <t>Recruiter</t>
  </si>
  <si>
    <t>Tracy Fuentes</t>
  </si>
  <si>
    <t>No</t>
  </si>
  <si>
    <t/>
  </si>
  <si>
    <t>Active</t>
  </si>
  <si>
    <t>Still Employed</t>
  </si>
  <si>
    <t>E0003</t>
  </si>
  <si>
    <t>Operations</t>
  </si>
  <si>
    <t>Logistics Officer</t>
  </si>
  <si>
    <t>Crystal Martinez</t>
  </si>
  <si>
    <t>Work-Life Balance</t>
  </si>
  <si>
    <t>E0004</t>
  </si>
  <si>
    <t>Sales Executive</t>
  </si>
  <si>
    <t>Sydney Miranda</t>
  </si>
  <si>
    <t>E0005</t>
  </si>
  <si>
    <t>Amber Fox</t>
  </si>
  <si>
    <t>E0006</t>
  </si>
  <si>
    <t>Kristen Gonzalez</t>
  </si>
  <si>
    <t>E0007</t>
  </si>
  <si>
    <t>Marketing</t>
  </si>
  <si>
    <t>SEO Specialist</t>
  </si>
  <si>
    <t>Kevin Padilla</t>
  </si>
  <si>
    <t>E0008</t>
  </si>
  <si>
    <t>Content Creator</t>
  </si>
  <si>
    <t>David Ayala</t>
  </si>
  <si>
    <t>E0009</t>
  </si>
  <si>
    <t>Finance</t>
  </si>
  <si>
    <t>Financial Analyst</t>
  </si>
  <si>
    <t>David Ortiz</t>
  </si>
  <si>
    <t>Manager Issues</t>
  </si>
  <si>
    <t>E0010</t>
  </si>
  <si>
    <t>Sales Rep</t>
  </si>
  <si>
    <t>Bob Stewart</t>
  </si>
  <si>
    <t>E0011</t>
  </si>
  <si>
    <t>Rachel Holmes</t>
  </si>
  <si>
    <t>E0012</t>
  </si>
  <si>
    <t>Marketing Executive</t>
  </si>
  <si>
    <t>Mark Burns MD</t>
  </si>
  <si>
    <t>Job Fit</t>
  </si>
  <si>
    <t>E0013</t>
  </si>
  <si>
    <t>Bryan Pierce</t>
  </si>
  <si>
    <t>E0014</t>
  </si>
  <si>
    <t>IT</t>
  </si>
  <si>
    <t>System Admin</t>
  </si>
  <si>
    <t>Kimberly Cain</t>
  </si>
  <si>
    <t>E0015</t>
  </si>
  <si>
    <t>Operations Associate</t>
  </si>
  <si>
    <t>Lisa Peck</t>
  </si>
  <si>
    <t>E0016</t>
  </si>
  <si>
    <t>Mary Johnson</t>
  </si>
  <si>
    <t>E0017</t>
  </si>
  <si>
    <t>Melissa Horn</t>
  </si>
  <si>
    <t>E0018</t>
  </si>
  <si>
    <t>Accountant</t>
  </si>
  <si>
    <t>Joan Peterson</t>
  </si>
  <si>
    <t>E0019</t>
  </si>
  <si>
    <t>Diane Mitchell</t>
  </si>
  <si>
    <t>E0020</t>
  </si>
  <si>
    <t>HR Coordinator</t>
  </si>
  <si>
    <t>Raymond Mendoza</t>
  </si>
  <si>
    <t>E0021</t>
  </si>
  <si>
    <t>Louis Marks</t>
  </si>
  <si>
    <t>E0022</t>
  </si>
  <si>
    <t>Auditor</t>
  </si>
  <si>
    <t>Tyler Mcintosh</t>
  </si>
  <si>
    <t>E0023</t>
  </si>
  <si>
    <t>Christopher Mcfarland</t>
  </si>
  <si>
    <t>E0024</t>
  </si>
  <si>
    <t>Jeffrey Hicks</t>
  </si>
  <si>
    <t>E0025</t>
  </si>
  <si>
    <t>Debra Hill</t>
  </si>
  <si>
    <t>E0026</t>
  </si>
  <si>
    <t>Jonathan Figueroa</t>
  </si>
  <si>
    <t>E0027</t>
  </si>
  <si>
    <t>Tracy Murphy</t>
  </si>
  <si>
    <t>E0028</t>
  </si>
  <si>
    <t>Jeffrey Newman</t>
  </si>
  <si>
    <t>E0029</t>
  </si>
  <si>
    <t>Stephen Johnston</t>
  </si>
  <si>
    <t>E0030</t>
  </si>
  <si>
    <t>Raymond Conley</t>
  </si>
  <si>
    <t>E0031</t>
  </si>
  <si>
    <t>Software Engineer</t>
  </si>
  <si>
    <t>Rachel Lee</t>
  </si>
  <si>
    <t>E0032</t>
  </si>
  <si>
    <t>Debra Moreno</t>
  </si>
  <si>
    <t>E0033</t>
  </si>
  <si>
    <t>Sara Porter</t>
  </si>
  <si>
    <t>E0034</t>
  </si>
  <si>
    <t>Jonathan Hull</t>
  </si>
  <si>
    <t>E0035</t>
  </si>
  <si>
    <t>Chloe Bailey DDS</t>
  </si>
  <si>
    <t>E0036</t>
  </si>
  <si>
    <t>Dr. Kelly Henry</t>
  </si>
  <si>
    <t>Better Pay</t>
  </si>
  <si>
    <t>E0037</t>
  </si>
  <si>
    <t>HR Specialist</t>
  </si>
  <si>
    <t>Brian Oneal</t>
  </si>
  <si>
    <t>E0038</t>
  </si>
  <si>
    <t>Bryan Moon</t>
  </si>
  <si>
    <t>E0039</t>
  </si>
  <si>
    <t>Vanessa Clark</t>
  </si>
  <si>
    <t>E0040</t>
  </si>
  <si>
    <t>Data Analyst</t>
  </si>
  <si>
    <t>Sarah Lopez</t>
  </si>
  <si>
    <t>E0041</t>
  </si>
  <si>
    <t>Alexander Krueger</t>
  </si>
  <si>
    <t>E0042</t>
  </si>
  <si>
    <t>Timothy Davis</t>
  </si>
  <si>
    <t>E0043</t>
  </si>
  <si>
    <t>Sarah Hubbard</t>
  </si>
  <si>
    <t>E0044</t>
  </si>
  <si>
    <t>Robert Stephens</t>
  </si>
  <si>
    <t>E0045</t>
  </si>
  <si>
    <t>Joseph Harris</t>
  </si>
  <si>
    <t>E0046</t>
  </si>
  <si>
    <t>John Elliott</t>
  </si>
  <si>
    <t>E0047</t>
  </si>
  <si>
    <t>Robert Lee</t>
  </si>
  <si>
    <t>E0048</t>
  </si>
  <si>
    <t>Patrick Green</t>
  </si>
  <si>
    <t>E0049</t>
  </si>
  <si>
    <t>Daniel Sullivan</t>
  </si>
  <si>
    <t>E0050</t>
  </si>
  <si>
    <t>Douglas Lynch</t>
  </si>
  <si>
    <t>E0051</t>
  </si>
  <si>
    <t>Karen Alvarado</t>
  </si>
  <si>
    <t>E0052</t>
  </si>
  <si>
    <t>Anna King</t>
  </si>
  <si>
    <t>E0053</t>
  </si>
  <si>
    <t>Omar Mcguire</t>
  </si>
  <si>
    <t>E0054</t>
  </si>
  <si>
    <t>Christine Williams</t>
  </si>
  <si>
    <t>Relocation</t>
  </si>
  <si>
    <t>E0055</t>
  </si>
  <si>
    <t>Richard Martinez</t>
  </si>
  <si>
    <t>E0056</t>
  </si>
  <si>
    <t>Jessica Clark</t>
  </si>
  <si>
    <t>E0057</t>
  </si>
  <si>
    <t>Timothy Powell</t>
  </si>
  <si>
    <t>E0058</t>
  </si>
  <si>
    <t>Derrick Lin</t>
  </si>
  <si>
    <t>E0059</t>
  </si>
  <si>
    <t>Catherine Shepard</t>
  </si>
  <si>
    <t>E0060</t>
  </si>
  <si>
    <t>Angela Bowers</t>
  </si>
  <si>
    <t>E0061</t>
  </si>
  <si>
    <t>Michael Wheeler</t>
  </si>
  <si>
    <t>E0062</t>
  </si>
  <si>
    <t>Quality Analyst</t>
  </si>
  <si>
    <t>Peter Brown</t>
  </si>
  <si>
    <t>E0063</t>
  </si>
  <si>
    <t>Brittany Obrien</t>
  </si>
  <si>
    <t>E0064</t>
  </si>
  <si>
    <t>Jennifer Jones</t>
  </si>
  <si>
    <t>E0065</t>
  </si>
  <si>
    <t>Tina Paul</t>
  </si>
  <si>
    <t>E0066</t>
  </si>
  <si>
    <t>Charles Cox</t>
  </si>
  <si>
    <t>E0067</t>
  </si>
  <si>
    <t>Dr. Christopher Lozano</t>
  </si>
  <si>
    <t>E0068</t>
  </si>
  <si>
    <t>Stephen May</t>
  </si>
  <si>
    <t>E0069</t>
  </si>
  <si>
    <t>Amy White</t>
  </si>
  <si>
    <t>E0070</t>
  </si>
  <si>
    <t>Amanda Perry</t>
  </si>
  <si>
    <t>E0071</t>
  </si>
  <si>
    <t>Amanda Moreno</t>
  </si>
  <si>
    <t>E0072</t>
  </si>
  <si>
    <t>Marie Shaw</t>
  </si>
  <si>
    <t>E0073</t>
  </si>
  <si>
    <t>Sarah Smith</t>
  </si>
  <si>
    <t>E0074</t>
  </si>
  <si>
    <t>Michelle Lloyd</t>
  </si>
  <si>
    <t>E0075</t>
  </si>
  <si>
    <t>Shelley Trujillo</t>
  </si>
  <si>
    <t>E0076</t>
  </si>
  <si>
    <t>Nancy Hodge</t>
  </si>
  <si>
    <t>E0077</t>
  </si>
  <si>
    <t>Kelly Schwartz</t>
  </si>
  <si>
    <t>E0078</t>
  </si>
  <si>
    <t>Clifford Henry</t>
  </si>
  <si>
    <t>E0079</t>
  </si>
  <si>
    <t>Ruben Barnes</t>
  </si>
  <si>
    <t>E0080</t>
  </si>
  <si>
    <t>Amy Wolf</t>
  </si>
  <si>
    <t>E0081</t>
  </si>
  <si>
    <t>Jacqueline Alvarado</t>
  </si>
  <si>
    <t>E0082</t>
  </si>
  <si>
    <t>Russell Elliott</t>
  </si>
  <si>
    <t>E0083</t>
  </si>
  <si>
    <t>Kristina Chavez</t>
  </si>
  <si>
    <t>E0084</t>
  </si>
  <si>
    <t>Cassandra Romero</t>
  </si>
  <si>
    <t>E0085</t>
  </si>
  <si>
    <t>Patrick Fisher</t>
  </si>
  <si>
    <t>E0086</t>
  </si>
  <si>
    <t>Mr. Charles Chambers</t>
  </si>
  <si>
    <t>E0087</t>
  </si>
  <si>
    <t>Emily Moreno</t>
  </si>
  <si>
    <t>E0088</t>
  </si>
  <si>
    <t>Dr. Krista Merritt PhD</t>
  </si>
  <si>
    <t>E0089</t>
  </si>
  <si>
    <t>Steven Garcia</t>
  </si>
  <si>
    <t>E0090</t>
  </si>
  <si>
    <t>Peggy Sanders</t>
  </si>
  <si>
    <t>E0091</t>
  </si>
  <si>
    <t>Brian Moore</t>
  </si>
  <si>
    <t>E0092</t>
  </si>
  <si>
    <t>Kenneth Herrera</t>
  </si>
  <si>
    <t>E0093</t>
  </si>
  <si>
    <t>Alex Bauer</t>
  </si>
  <si>
    <t>E0094</t>
  </si>
  <si>
    <t>Steven Ramsey</t>
  </si>
  <si>
    <t>E0095</t>
  </si>
  <si>
    <t>Donald Gregory</t>
  </si>
  <si>
    <t>E0096</t>
  </si>
  <si>
    <t>Heather Miller</t>
  </si>
  <si>
    <t>E0097</t>
  </si>
  <si>
    <t>Leslie Rodriguez</t>
  </si>
  <si>
    <t>E0098</t>
  </si>
  <si>
    <t>Danielle Caldwell</t>
  </si>
  <si>
    <t>E0099</t>
  </si>
  <si>
    <t>Kristin Day</t>
  </si>
  <si>
    <t>E0100</t>
  </si>
  <si>
    <t>Chelsey Edwards</t>
  </si>
  <si>
    <t>E0101</t>
  </si>
  <si>
    <t>Gina Jackson</t>
  </si>
  <si>
    <t>E0102</t>
  </si>
  <si>
    <t>Michael Rodriguez</t>
  </si>
  <si>
    <t>E0103</t>
  </si>
  <si>
    <t>Jermaine Brown</t>
  </si>
  <si>
    <t>E0104</t>
  </si>
  <si>
    <t>Kevin James</t>
  </si>
  <si>
    <t>E0105</t>
  </si>
  <si>
    <t>Katrina Schaefer</t>
  </si>
  <si>
    <t>E0106</t>
  </si>
  <si>
    <t>Carly Jackson</t>
  </si>
  <si>
    <t>E0107</t>
  </si>
  <si>
    <t>Jennifer Griffin</t>
  </si>
  <si>
    <t>E0108</t>
  </si>
  <si>
    <t>Devin Thomas</t>
  </si>
  <si>
    <t>E0109</t>
  </si>
  <si>
    <t>Christopher Hampton</t>
  </si>
  <si>
    <t>E0110</t>
  </si>
  <si>
    <t>Ms. Cassandra Anderson</t>
  </si>
  <si>
    <t>E0111</t>
  </si>
  <si>
    <t>Daniel Gonzales</t>
  </si>
  <si>
    <t>E0112</t>
  </si>
  <si>
    <t>Laura Miller</t>
  </si>
  <si>
    <t>E0113</t>
  </si>
  <si>
    <t>Stacy Thomas</t>
  </si>
  <si>
    <t>E0114</t>
  </si>
  <si>
    <t>Kimberly Hardy</t>
  </si>
  <si>
    <t>E0115</t>
  </si>
  <si>
    <t>Cory Moore</t>
  </si>
  <si>
    <t>E0116</t>
  </si>
  <si>
    <t>Thomas Johnson</t>
  </si>
  <si>
    <t>E0117</t>
  </si>
  <si>
    <t>Brian Solomon</t>
  </si>
  <si>
    <t>E0118</t>
  </si>
  <si>
    <t>Scott Stone</t>
  </si>
  <si>
    <t>E0119</t>
  </si>
  <si>
    <t>Candace Murphy</t>
  </si>
  <si>
    <t>E0120</t>
  </si>
  <si>
    <t>Cynthia Garcia</t>
  </si>
  <si>
    <t>E0121</t>
  </si>
  <si>
    <t>Sarah Yates</t>
  </si>
  <si>
    <t>E0122</t>
  </si>
  <si>
    <t>Anne Gutierrez</t>
  </si>
  <si>
    <t>E0123</t>
  </si>
  <si>
    <t>Luke Scott</t>
  </si>
  <si>
    <t>E0124</t>
  </si>
  <si>
    <t>Tara Woods</t>
  </si>
  <si>
    <t>E0125</t>
  </si>
  <si>
    <t>Carlos Brooks</t>
  </si>
  <si>
    <t>E0126</t>
  </si>
  <si>
    <t>Matthew Snyder</t>
  </si>
  <si>
    <t>E0127</t>
  </si>
  <si>
    <t>Robert Savage</t>
  </si>
  <si>
    <t>E0128</t>
  </si>
  <si>
    <t>Mary Thomas</t>
  </si>
  <si>
    <t>E0129</t>
  </si>
  <si>
    <t>Angela Dalton</t>
  </si>
  <si>
    <t>E0130</t>
  </si>
  <si>
    <t>Erin Gibbs</t>
  </si>
  <si>
    <t>E0131</t>
  </si>
  <si>
    <t>Thomas Shepard MD</t>
  </si>
  <si>
    <t>E0132</t>
  </si>
  <si>
    <t>Carol Landry</t>
  </si>
  <si>
    <t>E0133</t>
  </si>
  <si>
    <t>Sue Downs</t>
  </si>
  <si>
    <t>E0134</t>
  </si>
  <si>
    <t>Renee Wilson</t>
  </si>
  <si>
    <t>E0135</t>
  </si>
  <si>
    <t>Emily Jackson</t>
  </si>
  <si>
    <t>E0136</t>
  </si>
  <si>
    <t>Darrell Clark</t>
  </si>
  <si>
    <t>E0137</t>
  </si>
  <si>
    <t>Kevin Gardner</t>
  </si>
  <si>
    <t>E0138</t>
  </si>
  <si>
    <t>Steven Weiss</t>
  </si>
  <si>
    <t>E0139</t>
  </si>
  <si>
    <t>Kathleen Pierce</t>
  </si>
  <si>
    <t>E0140</t>
  </si>
  <si>
    <t>Laurie Mills</t>
  </si>
  <si>
    <t>E0141</t>
  </si>
  <si>
    <t>Joseph Smith</t>
  </si>
  <si>
    <t>E0142</t>
  </si>
  <si>
    <t>Gloria Austin</t>
  </si>
  <si>
    <t>E0143</t>
  </si>
  <si>
    <t>Katie Clark</t>
  </si>
  <si>
    <t>E0144</t>
  </si>
  <si>
    <t>Kim Johnson</t>
  </si>
  <si>
    <t>E0145</t>
  </si>
  <si>
    <t>Stephanie Simmons</t>
  </si>
  <si>
    <t>E0146</t>
  </si>
  <si>
    <t>Bryan Long</t>
  </si>
  <si>
    <t>E0147</t>
  </si>
  <si>
    <t>Julian Myers</t>
  </si>
  <si>
    <t>E0148</t>
  </si>
  <si>
    <t>Henry Nelson</t>
  </si>
  <si>
    <t>E0149</t>
  </si>
  <si>
    <t>Christian Miller</t>
  </si>
  <si>
    <t>E0150</t>
  </si>
  <si>
    <t>Karen Morales</t>
  </si>
  <si>
    <t>E0151</t>
  </si>
  <si>
    <t>Linda Woods</t>
  </si>
  <si>
    <t>E0152</t>
  </si>
  <si>
    <t>Leslie Jones</t>
  </si>
  <si>
    <t>E0153</t>
  </si>
  <si>
    <t>Leslie Rice</t>
  </si>
  <si>
    <t>E0154</t>
  </si>
  <si>
    <t>David Garcia</t>
  </si>
  <si>
    <t>E0155</t>
  </si>
  <si>
    <t>Justin Morse</t>
  </si>
  <si>
    <t>E0156</t>
  </si>
  <si>
    <t>Joseph Garza</t>
  </si>
  <si>
    <t>E0157</t>
  </si>
  <si>
    <t>Victoria Williams</t>
  </si>
  <si>
    <t>E0158</t>
  </si>
  <si>
    <t>Kimberly Little</t>
  </si>
  <si>
    <t>E0159</t>
  </si>
  <si>
    <t>Shannon Turner</t>
  </si>
  <si>
    <t>E0160</t>
  </si>
  <si>
    <t>Angela Davidson</t>
  </si>
  <si>
    <t>E0161</t>
  </si>
  <si>
    <t>Jason Turner</t>
  </si>
  <si>
    <t>E0162</t>
  </si>
  <si>
    <t>Tamara Jackson</t>
  </si>
  <si>
    <t>E0163</t>
  </si>
  <si>
    <t>Ronald Moran</t>
  </si>
  <si>
    <t>E0164</t>
  </si>
  <si>
    <t>Melissa Barrett</t>
  </si>
  <si>
    <t>E0165</t>
  </si>
  <si>
    <t>Harold Scott</t>
  </si>
  <si>
    <t>E0166</t>
  </si>
  <si>
    <t>John Wright</t>
  </si>
  <si>
    <t>E0167</t>
  </si>
  <si>
    <t>Austin Johnson</t>
  </si>
  <si>
    <t>E0168</t>
  </si>
  <si>
    <t>Cheryl Brooks</t>
  </si>
  <si>
    <t>E0169</t>
  </si>
  <si>
    <t>Amanda Dodson</t>
  </si>
  <si>
    <t>E0170</t>
  </si>
  <si>
    <t>Amanda Hale</t>
  </si>
  <si>
    <t>E0171</t>
  </si>
  <si>
    <t>Johnathan Reilly</t>
  </si>
  <si>
    <t>E0172</t>
  </si>
  <si>
    <t>Philip Meyers</t>
  </si>
  <si>
    <t>E0173</t>
  </si>
  <si>
    <t>Katie Anderson</t>
  </si>
  <si>
    <t>E0174</t>
  </si>
  <si>
    <t>Billy Salazar</t>
  </si>
  <si>
    <t>E0175</t>
  </si>
  <si>
    <t>Aaron Allen</t>
  </si>
  <si>
    <t>E0176</t>
  </si>
  <si>
    <t>Nancy Shaw</t>
  </si>
  <si>
    <t>E0177</t>
  </si>
  <si>
    <t>Aaron Hart</t>
  </si>
  <si>
    <t>E0178</t>
  </si>
  <si>
    <t>Todd Pope</t>
  </si>
  <si>
    <t>E0179</t>
  </si>
  <si>
    <t>Tiffany Davis</t>
  </si>
  <si>
    <t>E0180</t>
  </si>
  <si>
    <t>Juan Long</t>
  </si>
  <si>
    <t>E0181</t>
  </si>
  <si>
    <t>Michael Douglas</t>
  </si>
  <si>
    <t>E0182</t>
  </si>
  <si>
    <t>Jennifer Holloway</t>
  </si>
  <si>
    <t>E0183</t>
  </si>
  <si>
    <t>Heather Russell</t>
  </si>
  <si>
    <t>E0184</t>
  </si>
  <si>
    <t>Mary Reed</t>
  </si>
  <si>
    <t>E0185</t>
  </si>
  <si>
    <t>Derrick Vaughn</t>
  </si>
  <si>
    <t>E0186</t>
  </si>
  <si>
    <t>Bonnie Luna</t>
  </si>
  <si>
    <t>E0187</t>
  </si>
  <si>
    <t>Nancy Blevins</t>
  </si>
  <si>
    <t>E0188</t>
  </si>
  <si>
    <t>Christina Hamilton</t>
  </si>
  <si>
    <t>E0189</t>
  </si>
  <si>
    <t>Stephen Payne</t>
  </si>
  <si>
    <t>E0190</t>
  </si>
  <si>
    <t>Michael Woodward</t>
  </si>
  <si>
    <t>E0191</t>
  </si>
  <si>
    <t>Brandon Lewis</t>
  </si>
  <si>
    <t>E0192</t>
  </si>
  <si>
    <t>James Newman</t>
  </si>
  <si>
    <t>E0193</t>
  </si>
  <si>
    <t>Michelle Rogers</t>
  </si>
  <si>
    <t>E0194</t>
  </si>
  <si>
    <t>Brandon Pena</t>
  </si>
  <si>
    <t>E0195</t>
  </si>
  <si>
    <t>Monique Hoffman</t>
  </si>
  <si>
    <t>E0196</t>
  </si>
  <si>
    <t>Robert Jones</t>
  </si>
  <si>
    <t>E0197</t>
  </si>
  <si>
    <t>Anna Nelson</t>
  </si>
  <si>
    <t>E0198</t>
  </si>
  <si>
    <t>Melvin Cline</t>
  </si>
  <si>
    <t>E0199</t>
  </si>
  <si>
    <t>Kristen Berger</t>
  </si>
  <si>
    <t>E0200</t>
  </si>
  <si>
    <t>Aimee Edwards</t>
  </si>
  <si>
    <t>E0201</t>
  </si>
  <si>
    <t>Micheal Weiss</t>
  </si>
  <si>
    <t>E0202</t>
  </si>
  <si>
    <t>Lori Brown</t>
  </si>
  <si>
    <t>E0203</t>
  </si>
  <si>
    <t>Shelby Sanders</t>
  </si>
  <si>
    <t>E0204</t>
  </si>
  <si>
    <t>Mary Bailey</t>
  </si>
  <si>
    <t>E0205</t>
  </si>
  <si>
    <t>Kimberly Morgan</t>
  </si>
  <si>
    <t>E0206</t>
  </si>
  <si>
    <t>Kevin King MD</t>
  </si>
  <si>
    <t>E0207</t>
  </si>
  <si>
    <t>Ian Shaffer</t>
  </si>
  <si>
    <t>E0208</t>
  </si>
  <si>
    <t>Jose Watkins</t>
  </si>
  <si>
    <t>E0209</t>
  </si>
  <si>
    <t>Gregory Barrett</t>
  </si>
  <si>
    <t>E0210</t>
  </si>
  <si>
    <t>Mark Bender</t>
  </si>
  <si>
    <t>E0211</t>
  </si>
  <si>
    <t>Sarah Sosa</t>
  </si>
  <si>
    <t>E0212</t>
  </si>
  <si>
    <t>Brian Parsons</t>
  </si>
  <si>
    <t>E0213</t>
  </si>
  <si>
    <t>Jordan Davidson</t>
  </si>
  <si>
    <t>E0214</t>
  </si>
  <si>
    <t>James Clark</t>
  </si>
  <si>
    <t>E0215</t>
  </si>
  <si>
    <t>Emily Navarro</t>
  </si>
  <si>
    <t>E0216</t>
  </si>
  <si>
    <t>Joseph Garcia</t>
  </si>
  <si>
    <t>E0217</t>
  </si>
  <si>
    <t>Christopher Black</t>
  </si>
  <si>
    <t>E0218</t>
  </si>
  <si>
    <t>Michael Phillips</t>
  </si>
  <si>
    <t>E0219</t>
  </si>
  <si>
    <t>Jeff Summers</t>
  </si>
  <si>
    <t>E0220</t>
  </si>
  <si>
    <t>Jamie Johnson</t>
  </si>
  <si>
    <t>E0221</t>
  </si>
  <si>
    <t>Jamie Mcdowell</t>
  </si>
  <si>
    <t>E0222</t>
  </si>
  <si>
    <t>Rachel Gray</t>
  </si>
  <si>
    <t>E0223</t>
  </si>
  <si>
    <t>Laura Merritt</t>
  </si>
  <si>
    <t>E0224</t>
  </si>
  <si>
    <t>Nicole Bailey</t>
  </si>
  <si>
    <t>E0225</t>
  </si>
  <si>
    <t>Scott Dunn</t>
  </si>
  <si>
    <t>E0226</t>
  </si>
  <si>
    <t>Robert Payne</t>
  </si>
  <si>
    <t>E0227</t>
  </si>
  <si>
    <t>Brian Floyd</t>
  </si>
  <si>
    <t>E0228</t>
  </si>
  <si>
    <t>Jennifer Young</t>
  </si>
  <si>
    <t>E0229</t>
  </si>
  <si>
    <t>Diana Miranda</t>
  </si>
  <si>
    <t>E0230</t>
  </si>
  <si>
    <t>Teresa Marshall</t>
  </si>
  <si>
    <t>E0231</t>
  </si>
  <si>
    <t>Bobby King</t>
  </si>
  <si>
    <t>E0232</t>
  </si>
  <si>
    <t>Shirley Gray</t>
  </si>
  <si>
    <t>E0233</t>
  </si>
  <si>
    <t>Jason Crane</t>
  </si>
  <si>
    <t>E0234</t>
  </si>
  <si>
    <t>Paul Strickland</t>
  </si>
  <si>
    <t>E0235</t>
  </si>
  <si>
    <t>Christina Hill</t>
  </si>
  <si>
    <t>E0236</t>
  </si>
  <si>
    <t>Peter Lee</t>
  </si>
  <si>
    <t>E0237</t>
  </si>
  <si>
    <t>Robert Anderson</t>
  </si>
  <si>
    <t>E0238</t>
  </si>
  <si>
    <t>Kaitlyn Thompson</t>
  </si>
  <si>
    <t>E0239</t>
  </si>
  <si>
    <t>Dawn Johnson</t>
  </si>
  <si>
    <t>E0240</t>
  </si>
  <si>
    <t>Emily Glass</t>
  </si>
  <si>
    <t>E0241</t>
  </si>
  <si>
    <t>Lisa Miller</t>
  </si>
  <si>
    <t>E0242</t>
  </si>
  <si>
    <t>Michelle Hutchinson</t>
  </si>
  <si>
    <t>E0243</t>
  </si>
  <si>
    <t>Judith Taylor</t>
  </si>
  <si>
    <t>E0244</t>
  </si>
  <si>
    <t>Marcia Walton</t>
  </si>
  <si>
    <t>E0245</t>
  </si>
  <si>
    <t>Andrea Alvarez</t>
  </si>
  <si>
    <t>E0246</t>
  </si>
  <si>
    <t>Danielle Johnston</t>
  </si>
  <si>
    <t>E0247</t>
  </si>
  <si>
    <t>Joan Whitehead</t>
  </si>
  <si>
    <t>E0248</t>
  </si>
  <si>
    <t>Amanda Smith</t>
  </si>
  <si>
    <t>E0249</t>
  </si>
  <si>
    <t>Paul Pratt</t>
  </si>
  <si>
    <t>E0250</t>
  </si>
  <si>
    <t>Kelly Mills</t>
  </si>
  <si>
    <t>E0251</t>
  </si>
  <si>
    <t>Mary Hicks</t>
  </si>
  <si>
    <t>E0252</t>
  </si>
  <si>
    <t>Darin Wallace</t>
  </si>
  <si>
    <t>E0253</t>
  </si>
  <si>
    <t>Crystal Leonard</t>
  </si>
  <si>
    <t>E0254</t>
  </si>
  <si>
    <t>Bradley Barron</t>
  </si>
  <si>
    <t>E0255</t>
  </si>
  <si>
    <t>Robert Santiago</t>
  </si>
  <si>
    <t>E0256</t>
  </si>
  <si>
    <t>Billy Solomon</t>
  </si>
  <si>
    <t>E0257</t>
  </si>
  <si>
    <t>Misty Davis</t>
  </si>
  <si>
    <t>E0258</t>
  </si>
  <si>
    <t>Sydney Moran</t>
  </si>
  <si>
    <t>E0259</t>
  </si>
  <si>
    <t>John Chan</t>
  </si>
  <si>
    <t>E0260</t>
  </si>
  <si>
    <t>Derrick Gordon</t>
  </si>
  <si>
    <t>E0261</t>
  </si>
  <si>
    <t>Lisa Hoffman</t>
  </si>
  <si>
    <t>E0262</t>
  </si>
  <si>
    <t>Caleb Barnes</t>
  </si>
  <si>
    <t>E0263</t>
  </si>
  <si>
    <t>Mitchell Mcbride</t>
  </si>
  <si>
    <t>E0264</t>
  </si>
  <si>
    <t>Casey Walker</t>
  </si>
  <si>
    <t>E0265</t>
  </si>
  <si>
    <t>Melissa Williams</t>
  </si>
  <si>
    <t>E0266</t>
  </si>
  <si>
    <t>Jake Mills</t>
  </si>
  <si>
    <t>E0267</t>
  </si>
  <si>
    <t>Jamie Smith</t>
  </si>
  <si>
    <t>E0268</t>
  </si>
  <si>
    <t>Curtis Spears</t>
  </si>
  <si>
    <t>E0269</t>
  </si>
  <si>
    <t>Nathan Wall</t>
  </si>
  <si>
    <t>E0270</t>
  </si>
  <si>
    <t>Mrs. Amanda Soto</t>
  </si>
  <si>
    <t>E0271</t>
  </si>
  <si>
    <t>Megan Shepherd</t>
  </si>
  <si>
    <t>E0272</t>
  </si>
  <si>
    <t>Debra Hansen</t>
  </si>
  <si>
    <t>E0273</t>
  </si>
  <si>
    <t>Jessica Haley</t>
  </si>
  <si>
    <t>E0274</t>
  </si>
  <si>
    <t>Melissa Wright</t>
  </si>
  <si>
    <t>E0275</t>
  </si>
  <si>
    <t>Angela Ortega</t>
  </si>
  <si>
    <t>E0276</t>
  </si>
  <si>
    <t>Stephen Gonzales</t>
  </si>
  <si>
    <t>E0277</t>
  </si>
  <si>
    <t>Daniel Freeman</t>
  </si>
  <si>
    <t>E0278</t>
  </si>
  <si>
    <t>Jacqueline Haney</t>
  </si>
  <si>
    <t>E0279</t>
  </si>
  <si>
    <t>Julie Harper</t>
  </si>
  <si>
    <t>E0280</t>
  </si>
  <si>
    <t>Dustin Alvarado</t>
  </si>
  <si>
    <t>E0281</t>
  </si>
  <si>
    <t>Daniel Lloyd</t>
  </si>
  <si>
    <t>E0282</t>
  </si>
  <si>
    <t>Kimberly Harris</t>
  </si>
  <si>
    <t>E0283</t>
  </si>
  <si>
    <t>Caleb Wilson Jr.</t>
  </si>
  <si>
    <t>E0284</t>
  </si>
  <si>
    <t>Kristen Soto PhD</t>
  </si>
  <si>
    <t>E0285</t>
  </si>
  <si>
    <t>Melissa Estes</t>
  </si>
  <si>
    <t>E0286</t>
  </si>
  <si>
    <t>Dr. Jennifer Bryan MD</t>
  </si>
  <si>
    <t>E0287</t>
  </si>
  <si>
    <t>Rita Banks</t>
  </si>
  <si>
    <t>E0288</t>
  </si>
  <si>
    <t>Alexander Holloway</t>
  </si>
  <si>
    <t>E0289</t>
  </si>
  <si>
    <t>Michael Duncan</t>
  </si>
  <si>
    <t>E0290</t>
  </si>
  <si>
    <t>Brian Hansen</t>
  </si>
  <si>
    <t>E0291</t>
  </si>
  <si>
    <t>Cheryl Perkins</t>
  </si>
  <si>
    <t>E0292</t>
  </si>
  <si>
    <t>Zachary Thornton</t>
  </si>
  <si>
    <t>E0293</t>
  </si>
  <si>
    <t>Stephen Williams</t>
  </si>
  <si>
    <t>E0294</t>
  </si>
  <si>
    <t>Krista Edwards</t>
  </si>
  <si>
    <t>E0295</t>
  </si>
  <si>
    <t>Tracy Reyes</t>
  </si>
  <si>
    <t>E0296</t>
  </si>
  <si>
    <t>Danielle Bass</t>
  </si>
  <si>
    <t>E0297</t>
  </si>
  <si>
    <t>Amy Tran</t>
  </si>
  <si>
    <t>E0298</t>
  </si>
  <si>
    <t>Amy Miller</t>
  </si>
  <si>
    <t>E0299</t>
  </si>
  <si>
    <t>Gina Phillips</t>
  </si>
  <si>
    <t>E0300</t>
  </si>
  <si>
    <t>Matthew Sanders</t>
  </si>
  <si>
    <t>E0301</t>
  </si>
  <si>
    <t>Madison Payne</t>
  </si>
  <si>
    <t>E0302</t>
  </si>
  <si>
    <t>Lisa Ashley</t>
  </si>
  <si>
    <t>E0303</t>
  </si>
  <si>
    <t>Joseph Wright</t>
  </si>
  <si>
    <t>E0304</t>
  </si>
  <si>
    <t>Susan Wade</t>
  </si>
  <si>
    <t>E0305</t>
  </si>
  <si>
    <t>Michael Miller</t>
  </si>
  <si>
    <t>E0306</t>
  </si>
  <si>
    <t>Cynthia Thompson</t>
  </si>
  <si>
    <t>E0307</t>
  </si>
  <si>
    <t>David Young</t>
  </si>
  <si>
    <t>E0308</t>
  </si>
  <si>
    <t>Michael Hensley</t>
  </si>
  <si>
    <t>E0309</t>
  </si>
  <si>
    <t>Jennifer Riley</t>
  </si>
  <si>
    <t>E0310</t>
  </si>
  <si>
    <t>Jonathan Mcdaniel</t>
  </si>
  <si>
    <t>E0311</t>
  </si>
  <si>
    <t>Mary Cross</t>
  </si>
  <si>
    <t>E0312</t>
  </si>
  <si>
    <t>Daniel Caldwell</t>
  </si>
  <si>
    <t>E0313</t>
  </si>
  <si>
    <t>Allison Richard</t>
  </si>
  <si>
    <t>E0314</t>
  </si>
  <si>
    <t>Kevin Diaz</t>
  </si>
  <si>
    <t>E0315</t>
  </si>
  <si>
    <t>Destiny Wong</t>
  </si>
  <si>
    <t>E0316</t>
  </si>
  <si>
    <t>Ashley Roberts</t>
  </si>
  <si>
    <t>E0317</t>
  </si>
  <si>
    <t>Brittany Alvarez</t>
  </si>
  <si>
    <t>E0318</t>
  </si>
  <si>
    <t>Jonathan Brown</t>
  </si>
  <si>
    <t>E0319</t>
  </si>
  <si>
    <t>Cynthia Robinson</t>
  </si>
  <si>
    <t>E0320</t>
  </si>
  <si>
    <t>Tony Thomas</t>
  </si>
  <si>
    <t>E0321</t>
  </si>
  <si>
    <t>Benjamin Fox</t>
  </si>
  <si>
    <t>E0322</t>
  </si>
  <si>
    <t>Jeffrey Ward</t>
  </si>
  <si>
    <t>E0323</t>
  </si>
  <si>
    <t>Rebecca Garcia</t>
  </si>
  <si>
    <t>E0324</t>
  </si>
  <si>
    <t>Elizabeth Smith</t>
  </si>
  <si>
    <t>E0325</t>
  </si>
  <si>
    <t>Joel Shaw</t>
  </si>
  <si>
    <t>E0326</t>
  </si>
  <si>
    <t>William Smith</t>
  </si>
  <si>
    <t>E0327</t>
  </si>
  <si>
    <t>Gordon Haley</t>
  </si>
  <si>
    <t>E0328</t>
  </si>
  <si>
    <t>Tonya Porter</t>
  </si>
  <si>
    <t>E0329</t>
  </si>
  <si>
    <t>Jessica Torres</t>
  </si>
  <si>
    <t>E0330</t>
  </si>
  <si>
    <t>Catherine Foster</t>
  </si>
  <si>
    <t>E0331</t>
  </si>
  <si>
    <t>James Salazar</t>
  </si>
  <si>
    <t>E0332</t>
  </si>
  <si>
    <t>Matthew Lang</t>
  </si>
  <si>
    <t>E0333</t>
  </si>
  <si>
    <t>Kristy Jordan</t>
  </si>
  <si>
    <t>E0334</t>
  </si>
  <si>
    <t>Stacy Phillips</t>
  </si>
  <si>
    <t>E0335</t>
  </si>
  <si>
    <t>Nathan Gregory</t>
  </si>
  <si>
    <t>E0336</t>
  </si>
  <si>
    <t>Julia Carter</t>
  </si>
  <si>
    <t>E0337</t>
  </si>
  <si>
    <t>Katherine Norris</t>
  </si>
  <si>
    <t>E0338</t>
  </si>
  <si>
    <t>Jessica Roberson</t>
  </si>
  <si>
    <t>E0339</t>
  </si>
  <si>
    <t>Melissa Strong</t>
  </si>
  <si>
    <t>E0340</t>
  </si>
  <si>
    <t>Pamela Rodriguez</t>
  </si>
  <si>
    <t>E0341</t>
  </si>
  <si>
    <t>Eric Chapman</t>
  </si>
  <si>
    <t>E0342</t>
  </si>
  <si>
    <t>Heather Mccormick</t>
  </si>
  <si>
    <t>E0343</t>
  </si>
  <si>
    <t>Robert Rios</t>
  </si>
  <si>
    <t>E0344</t>
  </si>
  <si>
    <t>Jeremiah Peterson</t>
  </si>
  <si>
    <t>E0345</t>
  </si>
  <si>
    <t>Franklin Chandler</t>
  </si>
  <si>
    <t>E0346</t>
  </si>
  <si>
    <t>Marcus Turner</t>
  </si>
  <si>
    <t>E0347</t>
  </si>
  <si>
    <t>Douglas Pena</t>
  </si>
  <si>
    <t>E0348</t>
  </si>
  <si>
    <t>Leslie Gonzales</t>
  </si>
  <si>
    <t>E0349</t>
  </si>
  <si>
    <t>Jeffery Smith</t>
  </si>
  <si>
    <t>E0350</t>
  </si>
  <si>
    <t>Melanie Allison</t>
  </si>
  <si>
    <t>E0351</t>
  </si>
  <si>
    <t>Bobby Taylor</t>
  </si>
  <si>
    <t>E0352</t>
  </si>
  <si>
    <t>Harry Gardner</t>
  </si>
  <si>
    <t>E0353</t>
  </si>
  <si>
    <t>Brittany Snow</t>
  </si>
  <si>
    <t>E0354</t>
  </si>
  <si>
    <t>Mr. Steven Black</t>
  </si>
  <si>
    <t>E0355</t>
  </si>
  <si>
    <t>Kyle Harris</t>
  </si>
  <si>
    <t>E0356</t>
  </si>
  <si>
    <t>Frank Zhang</t>
  </si>
  <si>
    <t>E0357</t>
  </si>
  <si>
    <t>Rebecca Vasquez</t>
  </si>
  <si>
    <t>E0358</t>
  </si>
  <si>
    <t>Holly Mejia</t>
  </si>
  <si>
    <t>E0359</t>
  </si>
  <si>
    <t>Crystal Roberts</t>
  </si>
  <si>
    <t>E0360</t>
  </si>
  <si>
    <t>Luis Evans</t>
  </si>
  <si>
    <t>E0361</t>
  </si>
  <si>
    <t>Nicholas Moss</t>
  </si>
  <si>
    <t>E0362</t>
  </si>
  <si>
    <t>Kathy Juarez</t>
  </si>
  <si>
    <t>E0363</t>
  </si>
  <si>
    <t>Ashley Harris</t>
  </si>
  <si>
    <t>E0364</t>
  </si>
  <si>
    <t>Emily Bates</t>
  </si>
  <si>
    <t>E0365</t>
  </si>
  <si>
    <t>Anthony Robinson</t>
  </si>
  <si>
    <t>E0366</t>
  </si>
  <si>
    <t>Donald Snyder</t>
  </si>
  <si>
    <t>E0367</t>
  </si>
  <si>
    <t>Dustin Kennedy</t>
  </si>
  <si>
    <t>E0368</t>
  </si>
  <si>
    <t>Kevin Lozano</t>
  </si>
  <si>
    <t>E0369</t>
  </si>
  <si>
    <t>Sierra Pollard</t>
  </si>
  <si>
    <t>E0370</t>
  </si>
  <si>
    <t>Steven Webb</t>
  </si>
  <si>
    <t>E0371</t>
  </si>
  <si>
    <t>Rebecca White</t>
  </si>
  <si>
    <t>E0372</t>
  </si>
  <si>
    <t>Chelsey Blackburn PhD</t>
  </si>
  <si>
    <t>E0373</t>
  </si>
  <si>
    <t>Timothy Graham</t>
  </si>
  <si>
    <t>E0374</t>
  </si>
  <si>
    <t>Hayley Jacobson</t>
  </si>
  <si>
    <t>E0375</t>
  </si>
  <si>
    <t>Juan Chapman</t>
  </si>
  <si>
    <t>E0376</t>
  </si>
  <si>
    <t>Elizabeth Myers</t>
  </si>
  <si>
    <t>E0377</t>
  </si>
  <si>
    <t>Noah Campbell</t>
  </si>
  <si>
    <t>E0378</t>
  </si>
  <si>
    <t>Jeffrey Webb Jr.</t>
  </si>
  <si>
    <t>E0379</t>
  </si>
  <si>
    <t>Brent Marshall</t>
  </si>
  <si>
    <t>E0380</t>
  </si>
  <si>
    <t>Jeffrey Rodriguez</t>
  </si>
  <si>
    <t>E0381</t>
  </si>
  <si>
    <t>Wyatt Allison</t>
  </si>
  <si>
    <t>E0382</t>
  </si>
  <si>
    <t>Zachary Sutton</t>
  </si>
  <si>
    <t>E0383</t>
  </si>
  <si>
    <t>Robin Fuller</t>
  </si>
  <si>
    <t>E0384</t>
  </si>
  <si>
    <t>Steven Farmer</t>
  </si>
  <si>
    <t>E0385</t>
  </si>
  <si>
    <t>Marcus Rose</t>
  </si>
  <si>
    <t>E0386</t>
  </si>
  <si>
    <t>Jordan Porter</t>
  </si>
  <si>
    <t>E0387</t>
  </si>
  <si>
    <t>David Palmer</t>
  </si>
  <si>
    <t>E0388</t>
  </si>
  <si>
    <t>Terry Lopez</t>
  </si>
  <si>
    <t>E0389</t>
  </si>
  <si>
    <t>Jennifer Potter</t>
  </si>
  <si>
    <t>E0390</t>
  </si>
  <si>
    <t>Michael Lester PhD</t>
  </si>
  <si>
    <t>E0391</t>
  </si>
  <si>
    <t>Michael Cooley</t>
  </si>
  <si>
    <t>E0392</t>
  </si>
  <si>
    <t>David Snow</t>
  </si>
  <si>
    <t>E0393</t>
  </si>
  <si>
    <t>Michelle Sherman</t>
  </si>
  <si>
    <t>E0394</t>
  </si>
  <si>
    <t>Stephanie Shelton</t>
  </si>
  <si>
    <t>E0395</t>
  </si>
  <si>
    <t>Brian Lewis</t>
  </si>
  <si>
    <t>E0396</t>
  </si>
  <si>
    <t>Johnny Williams</t>
  </si>
  <si>
    <t>E0397</t>
  </si>
  <si>
    <t>Monica Leach</t>
  </si>
  <si>
    <t>E0398</t>
  </si>
  <si>
    <t>Erin Sanders</t>
  </si>
  <si>
    <t>E0399</t>
  </si>
  <si>
    <t>Kurt Howe</t>
  </si>
  <si>
    <t>E0400</t>
  </si>
  <si>
    <t>Eric Butler</t>
  </si>
  <si>
    <t>E0401</t>
  </si>
  <si>
    <t>John Thompson</t>
  </si>
  <si>
    <t>E0402</t>
  </si>
  <si>
    <t>William Ellis</t>
  </si>
  <si>
    <t>E0403</t>
  </si>
  <si>
    <t>Nichole Sawyer</t>
  </si>
  <si>
    <t>E0404</t>
  </si>
  <si>
    <t>Tracie Weber</t>
  </si>
  <si>
    <t>E0405</t>
  </si>
  <si>
    <t>William Hughes</t>
  </si>
  <si>
    <t>E0406</t>
  </si>
  <si>
    <t>Steven Martin</t>
  </si>
  <si>
    <t>E0407</t>
  </si>
  <si>
    <t>Thomas Ramirez</t>
  </si>
  <si>
    <t>E0408</t>
  </si>
  <si>
    <t>Christopher Fowler</t>
  </si>
  <si>
    <t>E0409</t>
  </si>
  <si>
    <t>Michael Wilson</t>
  </si>
  <si>
    <t>E0410</t>
  </si>
  <si>
    <t>Gregory Bailey</t>
  </si>
  <si>
    <t>E0411</t>
  </si>
  <si>
    <t>Emily Odonnell</t>
  </si>
  <si>
    <t>E0412</t>
  </si>
  <si>
    <t>Amy Rogers</t>
  </si>
  <si>
    <t>E0413</t>
  </si>
  <si>
    <t>Shelly Levy</t>
  </si>
  <si>
    <t>E0414</t>
  </si>
  <si>
    <t>Larry Sullivan</t>
  </si>
  <si>
    <t>E0415</t>
  </si>
  <si>
    <t>Geoffrey Watkins</t>
  </si>
  <si>
    <t>E0416</t>
  </si>
  <si>
    <t>Tony Yang PhD</t>
  </si>
  <si>
    <t>E0417</t>
  </si>
  <si>
    <t>Anita Kirby</t>
  </si>
  <si>
    <t>E0418</t>
  </si>
  <si>
    <t>Leslie Sanchez</t>
  </si>
  <si>
    <t>E0419</t>
  </si>
  <si>
    <t>Richard Gilmore</t>
  </si>
  <si>
    <t>E0420</t>
  </si>
  <si>
    <t>George Huerta</t>
  </si>
  <si>
    <t>E0421</t>
  </si>
  <si>
    <t>Isabella Baker</t>
  </si>
  <si>
    <t>E0422</t>
  </si>
  <si>
    <t>Theresa Wilson</t>
  </si>
  <si>
    <t>E0423</t>
  </si>
  <si>
    <t>Amanda Lopez</t>
  </si>
  <si>
    <t>E0424</t>
  </si>
  <si>
    <t>Philip Woods</t>
  </si>
  <si>
    <t>E0425</t>
  </si>
  <si>
    <t>Teresa Chambers</t>
  </si>
  <si>
    <t>E0426</t>
  </si>
  <si>
    <t>Edwin Hudson</t>
  </si>
  <si>
    <t>E0427</t>
  </si>
  <si>
    <t>Matthew Kelly</t>
  </si>
  <si>
    <t>E0428</t>
  </si>
  <si>
    <t>Katie Long</t>
  </si>
  <si>
    <t>E0429</t>
  </si>
  <si>
    <t>Teresa Smith</t>
  </si>
  <si>
    <t>E0430</t>
  </si>
  <si>
    <t>Jill Chase</t>
  </si>
  <si>
    <t>E0431</t>
  </si>
  <si>
    <t>Curtis Tucker</t>
  </si>
  <si>
    <t>E0432</t>
  </si>
  <si>
    <t>Ashley Adams</t>
  </si>
  <si>
    <t>E0433</t>
  </si>
  <si>
    <t>Mark West</t>
  </si>
  <si>
    <t>E0434</t>
  </si>
  <si>
    <t>Isaiah Newman</t>
  </si>
  <si>
    <t>E0435</t>
  </si>
  <si>
    <t>Jasmine Chavez</t>
  </si>
  <si>
    <t>E0436</t>
  </si>
  <si>
    <t>Amy Henry</t>
  </si>
  <si>
    <t>E0437</t>
  </si>
  <si>
    <t>Joanna Craig</t>
  </si>
  <si>
    <t>E0438</t>
  </si>
  <si>
    <t>Steven Castro</t>
  </si>
  <si>
    <t>E0439</t>
  </si>
  <si>
    <t>Jose Hunt</t>
  </si>
  <si>
    <t>E0440</t>
  </si>
  <si>
    <t>Brian Hayes</t>
  </si>
  <si>
    <t>E0441</t>
  </si>
  <si>
    <t>Javier Aguirre</t>
  </si>
  <si>
    <t>E0442</t>
  </si>
  <si>
    <t>Lauren Hood</t>
  </si>
  <si>
    <t>E0443</t>
  </si>
  <si>
    <t>Ryan Burgess</t>
  </si>
  <si>
    <t>E0444</t>
  </si>
  <si>
    <t>Mrs. Danielle Ortega</t>
  </si>
  <si>
    <t>E0445</t>
  </si>
  <si>
    <t>Eric Marquez</t>
  </si>
  <si>
    <t>E0446</t>
  </si>
  <si>
    <t>Renee Brown</t>
  </si>
  <si>
    <t>E0447</t>
  </si>
  <si>
    <t>Beth Bailey</t>
  </si>
  <si>
    <t>E0448</t>
  </si>
  <si>
    <t>Renee Jenkins</t>
  </si>
  <si>
    <t>E0449</t>
  </si>
  <si>
    <t>Anthony Williams</t>
  </si>
  <si>
    <t>E0450</t>
  </si>
  <si>
    <t>Julie Spears</t>
  </si>
  <si>
    <t>E0451</t>
  </si>
  <si>
    <t>Kevin Taylor</t>
  </si>
  <si>
    <t>E0452</t>
  </si>
  <si>
    <t>William Lynch</t>
  </si>
  <si>
    <t>E0453</t>
  </si>
  <si>
    <t>Veronica Garza</t>
  </si>
  <si>
    <t>E0454</t>
  </si>
  <si>
    <t>Anthony Nguyen</t>
  </si>
  <si>
    <t>E0455</t>
  </si>
  <si>
    <t>Timothy Henderson</t>
  </si>
  <si>
    <t>E0456</t>
  </si>
  <si>
    <t>John Anderson</t>
  </si>
  <si>
    <t>E0457</t>
  </si>
  <si>
    <t>Christopher Jackson</t>
  </si>
  <si>
    <t>E0458</t>
  </si>
  <si>
    <t>Erin Thompson</t>
  </si>
  <si>
    <t>E0459</t>
  </si>
  <si>
    <t>Lauren Molina</t>
  </si>
  <si>
    <t>E0460</t>
  </si>
  <si>
    <t>Michelle Hodges</t>
  </si>
  <si>
    <t>E0461</t>
  </si>
  <si>
    <t>Mark Robinson</t>
  </si>
  <si>
    <t>E0462</t>
  </si>
  <si>
    <t>Elizabeth Daniels</t>
  </si>
  <si>
    <t>E0463</t>
  </si>
  <si>
    <t>Darrell Tate</t>
  </si>
  <si>
    <t>E0464</t>
  </si>
  <si>
    <t>Alexandria Ray</t>
  </si>
  <si>
    <t>E0465</t>
  </si>
  <si>
    <t>John Carey</t>
  </si>
  <si>
    <t>E0466</t>
  </si>
  <si>
    <t>Elizabeth Le</t>
  </si>
  <si>
    <t>E0467</t>
  </si>
  <si>
    <t>Casey Ferguson</t>
  </si>
  <si>
    <t>E0468</t>
  </si>
  <si>
    <t>Michelle Miles</t>
  </si>
  <si>
    <t>E0469</t>
  </si>
  <si>
    <t>John Hernandez</t>
  </si>
  <si>
    <t>E0470</t>
  </si>
  <si>
    <t>Isabella Sandoval</t>
  </si>
  <si>
    <t>E0471</t>
  </si>
  <si>
    <t>Joshua Jones</t>
  </si>
  <si>
    <t>E0472</t>
  </si>
  <si>
    <t>Corey Jackson</t>
  </si>
  <si>
    <t>E0473</t>
  </si>
  <si>
    <t>Natalie Lynch</t>
  </si>
  <si>
    <t>E0474</t>
  </si>
  <si>
    <t>Martha Davis</t>
  </si>
  <si>
    <t>E0475</t>
  </si>
  <si>
    <t>Brian Benton</t>
  </si>
  <si>
    <t>E0476</t>
  </si>
  <si>
    <t>Rachel Hinton</t>
  </si>
  <si>
    <t>E0477</t>
  </si>
  <si>
    <t>Herbert Moreno</t>
  </si>
  <si>
    <t>E0478</t>
  </si>
  <si>
    <t>Megan Cole</t>
  </si>
  <si>
    <t>E0479</t>
  </si>
  <si>
    <t>Dawn Howard</t>
  </si>
  <si>
    <t>E0480</t>
  </si>
  <si>
    <t>Angela Mcdonald</t>
  </si>
  <si>
    <t>E0481</t>
  </si>
  <si>
    <t>Stuart Young</t>
  </si>
  <si>
    <t>E0482</t>
  </si>
  <si>
    <t>Robin Neal</t>
  </si>
  <si>
    <t>E0483</t>
  </si>
  <si>
    <t>Donna Torres</t>
  </si>
  <si>
    <t>E0484</t>
  </si>
  <si>
    <t>Bonnie Frost</t>
  </si>
  <si>
    <t>E0485</t>
  </si>
  <si>
    <t>Walter Lowe</t>
  </si>
  <si>
    <t>E0486</t>
  </si>
  <si>
    <t>Mr. Joseph Collins MD</t>
  </si>
  <si>
    <t>E0487</t>
  </si>
  <si>
    <t>Matthew Jenkins</t>
  </si>
  <si>
    <t>E0488</t>
  </si>
  <si>
    <t>Tom Bradley</t>
  </si>
  <si>
    <t>E0489</t>
  </si>
  <si>
    <t>Edward Vance</t>
  </si>
  <si>
    <t>E0490</t>
  </si>
  <si>
    <t>Shawn Williams</t>
  </si>
  <si>
    <t>E0491</t>
  </si>
  <si>
    <t>Kimberly Christian</t>
  </si>
  <si>
    <t>E0492</t>
  </si>
  <si>
    <t>Brent Ryan</t>
  </si>
  <si>
    <t>E0493</t>
  </si>
  <si>
    <t>Mrs. Jennifer Finley</t>
  </si>
  <si>
    <t>E0494</t>
  </si>
  <si>
    <t>Brianna Lewis</t>
  </si>
  <si>
    <t>E0495</t>
  </si>
  <si>
    <t>Donna Andersen</t>
  </si>
  <si>
    <t>E0496</t>
  </si>
  <si>
    <t>Michelle Hatfield</t>
  </si>
  <si>
    <t>E0497</t>
  </si>
  <si>
    <t>Shannon Walters</t>
  </si>
  <si>
    <t>E0498</t>
  </si>
  <si>
    <t>Amanda Myers</t>
  </si>
  <si>
    <t>E0499</t>
  </si>
  <si>
    <t>Robert Harris</t>
  </si>
  <si>
    <t>E0500</t>
  </si>
  <si>
    <t>Jessica Jones</t>
  </si>
  <si>
    <t>E0501</t>
  </si>
  <si>
    <t>Shawn Quinn</t>
  </si>
  <si>
    <t>E0502</t>
  </si>
  <si>
    <t>Bruce Navarro</t>
  </si>
  <si>
    <t>E0503</t>
  </si>
  <si>
    <t>Yolanda Harris</t>
  </si>
  <si>
    <t>E0504</t>
  </si>
  <si>
    <t>Jamie Webster</t>
  </si>
  <si>
    <t>E0505</t>
  </si>
  <si>
    <t>Erica Hernandez</t>
  </si>
  <si>
    <t>E0506</t>
  </si>
  <si>
    <t>Dr. Rebecca Williams</t>
  </si>
  <si>
    <t>E0507</t>
  </si>
  <si>
    <t>Daniel Stephens</t>
  </si>
  <si>
    <t>E0508</t>
  </si>
  <si>
    <t>Michael Silva</t>
  </si>
  <si>
    <t>E0509</t>
  </si>
  <si>
    <t>Barbara Williams</t>
  </si>
  <si>
    <t>E0510</t>
  </si>
  <si>
    <t>Jacob Wallace</t>
  </si>
  <si>
    <t>E0511</t>
  </si>
  <si>
    <t>Shelly Adams</t>
  </si>
  <si>
    <t>E0512</t>
  </si>
  <si>
    <t>Mr. Christopher Crawford</t>
  </si>
  <si>
    <t>E0513</t>
  </si>
  <si>
    <t>Joshua King</t>
  </si>
  <si>
    <t>E0514</t>
  </si>
  <si>
    <t>Wanda Mccoy</t>
  </si>
  <si>
    <t>E0515</t>
  </si>
  <si>
    <t>Richard Morgan</t>
  </si>
  <si>
    <t>E0516</t>
  </si>
  <si>
    <t>Brittany Marks</t>
  </si>
  <si>
    <t>E0517</t>
  </si>
  <si>
    <t>Maria Middleton</t>
  </si>
  <si>
    <t>E0518</t>
  </si>
  <si>
    <t>Michele Martinez</t>
  </si>
  <si>
    <t>E0519</t>
  </si>
  <si>
    <t>Meagan Werner</t>
  </si>
  <si>
    <t>E0520</t>
  </si>
  <si>
    <t>Jon Gomez</t>
  </si>
  <si>
    <t>E0521</t>
  </si>
  <si>
    <t>Cynthia Lynch</t>
  </si>
  <si>
    <t>E0522</t>
  </si>
  <si>
    <t>Alexis Nguyen</t>
  </si>
  <si>
    <t>E0523</t>
  </si>
  <si>
    <t>Peter Carter</t>
  </si>
  <si>
    <t>E0524</t>
  </si>
  <si>
    <t>Alexander Rocha</t>
  </si>
  <si>
    <t>E0525</t>
  </si>
  <si>
    <t>Jennifer Obrien</t>
  </si>
  <si>
    <t>E0526</t>
  </si>
  <si>
    <t>Wesley Moran</t>
  </si>
  <si>
    <t>E0527</t>
  </si>
  <si>
    <t>Martha Williams</t>
  </si>
  <si>
    <t>E0528</t>
  </si>
  <si>
    <t>Erica Patton</t>
  </si>
  <si>
    <t>E0529</t>
  </si>
  <si>
    <t>Denise Conner</t>
  </si>
  <si>
    <t>E0530</t>
  </si>
  <si>
    <t>Paul Mcdaniel</t>
  </si>
  <si>
    <t>E0531</t>
  </si>
  <si>
    <t>Jennifer Nolan</t>
  </si>
  <si>
    <t>E0532</t>
  </si>
  <si>
    <t>Eric Smith</t>
  </si>
  <si>
    <t>E0533</t>
  </si>
  <si>
    <t>Sean Taylor</t>
  </si>
  <si>
    <t>E0534</t>
  </si>
  <si>
    <t>Crystal Rodriguez</t>
  </si>
  <si>
    <t>E0535</t>
  </si>
  <si>
    <t>Mike Soto</t>
  </si>
  <si>
    <t>E0536</t>
  </si>
  <si>
    <t>Nancy Oliver</t>
  </si>
  <si>
    <t>E0537</t>
  </si>
  <si>
    <t>Beverly Robinson</t>
  </si>
  <si>
    <t>E0538</t>
  </si>
  <si>
    <t>Kelly Sandoval</t>
  </si>
  <si>
    <t>E0539</t>
  </si>
  <si>
    <t>Adrian Norris PhD</t>
  </si>
  <si>
    <t>E0540</t>
  </si>
  <si>
    <t>Justin Andrade</t>
  </si>
  <si>
    <t>E0541</t>
  </si>
  <si>
    <t>Troy Guzman</t>
  </si>
  <si>
    <t>E0542</t>
  </si>
  <si>
    <t>Sergio Garcia</t>
  </si>
  <si>
    <t>E0543</t>
  </si>
  <si>
    <t>Robyn Jones</t>
  </si>
  <si>
    <t>E0544</t>
  </si>
  <si>
    <t>Dennis Coleman</t>
  </si>
  <si>
    <t>E0545</t>
  </si>
  <si>
    <t>Becky Perry</t>
  </si>
  <si>
    <t>E0546</t>
  </si>
  <si>
    <t>Sherry Allen</t>
  </si>
  <si>
    <t>E0547</t>
  </si>
  <si>
    <t>Ms. Anna Thomas</t>
  </si>
  <si>
    <t>E0548</t>
  </si>
  <si>
    <t>Nicole Conner</t>
  </si>
  <si>
    <t>E0549</t>
  </si>
  <si>
    <t>Dale Boyd</t>
  </si>
  <si>
    <t>E0550</t>
  </si>
  <si>
    <t>Dustin Blevins</t>
  </si>
  <si>
    <t>E0551</t>
  </si>
  <si>
    <t>William Conway</t>
  </si>
  <si>
    <t>E0552</t>
  </si>
  <si>
    <t>Randall Heath</t>
  </si>
  <si>
    <t>E0553</t>
  </si>
  <si>
    <t>Deanna Green</t>
  </si>
  <si>
    <t>E0554</t>
  </si>
  <si>
    <t>Jonathan Cunningham</t>
  </si>
  <si>
    <t>E0555</t>
  </si>
  <si>
    <t>Jessica Stafford</t>
  </si>
  <si>
    <t>E0556</t>
  </si>
  <si>
    <t>Brian Stone</t>
  </si>
  <si>
    <t>E0557</t>
  </si>
  <si>
    <t>Amy Griffin</t>
  </si>
  <si>
    <t>E0558</t>
  </si>
  <si>
    <t>Dawn Lawson</t>
  </si>
  <si>
    <t>E0559</t>
  </si>
  <si>
    <t>Albert Myers</t>
  </si>
  <si>
    <t>E0560</t>
  </si>
  <si>
    <t>Joshua Russell</t>
  </si>
  <si>
    <t>E0561</t>
  </si>
  <si>
    <t>Jennifer Alvarez</t>
  </si>
  <si>
    <t>E0562</t>
  </si>
  <si>
    <t>Courtney Cox</t>
  </si>
  <si>
    <t>E0563</t>
  </si>
  <si>
    <t>Alicia Harris</t>
  </si>
  <si>
    <t>E0564</t>
  </si>
  <si>
    <t>Michael Moran</t>
  </si>
  <si>
    <t>E0565</t>
  </si>
  <si>
    <t>E0566</t>
  </si>
  <si>
    <t>Tracy English</t>
  </si>
  <si>
    <t>E0567</t>
  </si>
  <si>
    <t>Lisa Mclean</t>
  </si>
  <si>
    <t>E0568</t>
  </si>
  <si>
    <t>Rachel Griffith</t>
  </si>
  <si>
    <t>E0569</t>
  </si>
  <si>
    <t>Katherine Holmes</t>
  </si>
  <si>
    <t>E0570</t>
  </si>
  <si>
    <t>Judy Moore</t>
  </si>
  <si>
    <t>E0571</t>
  </si>
  <si>
    <t>Kristy Freeman</t>
  </si>
  <si>
    <t>E0572</t>
  </si>
  <si>
    <t>Sean Murray</t>
  </si>
  <si>
    <t>E0573</t>
  </si>
  <si>
    <t>Jessica Johnson MD</t>
  </si>
  <si>
    <t>E0574</t>
  </si>
  <si>
    <t>Leslie Ware</t>
  </si>
  <si>
    <t>E0575</t>
  </si>
  <si>
    <t>Gordon Franco</t>
  </si>
  <si>
    <t>E0576</t>
  </si>
  <si>
    <t>Courtney Cook</t>
  </si>
  <si>
    <t>E0577</t>
  </si>
  <si>
    <t>Jackson Perry</t>
  </si>
  <si>
    <t>E0578</t>
  </si>
  <si>
    <t>Julia Graves</t>
  </si>
  <si>
    <t>E0579</t>
  </si>
  <si>
    <t>Wendy Patel</t>
  </si>
  <si>
    <t>E0580</t>
  </si>
  <si>
    <t>Sharon Armstrong</t>
  </si>
  <si>
    <t>E0581</t>
  </si>
  <si>
    <t>Christopher Herrera</t>
  </si>
  <si>
    <t>E0582</t>
  </si>
  <si>
    <t>Michael Booker</t>
  </si>
  <si>
    <t>E0583</t>
  </si>
  <si>
    <t>Tiffany Willis</t>
  </si>
  <si>
    <t>E0584</t>
  </si>
  <si>
    <t>Raymond Castillo</t>
  </si>
  <si>
    <t>E0585</t>
  </si>
  <si>
    <t>Brandon Patel</t>
  </si>
  <si>
    <t>E0586</t>
  </si>
  <si>
    <t>Scott Garza</t>
  </si>
  <si>
    <t>E0587</t>
  </si>
  <si>
    <t>Sarah Meadows</t>
  </si>
  <si>
    <t>E0588</t>
  </si>
  <si>
    <t>Randall Lloyd</t>
  </si>
  <si>
    <t>E0589</t>
  </si>
  <si>
    <t>Barbara Greene</t>
  </si>
  <si>
    <t>E0590</t>
  </si>
  <si>
    <t>Raymond Carroll</t>
  </si>
  <si>
    <t>E0591</t>
  </si>
  <si>
    <t>Timothy Garza</t>
  </si>
  <si>
    <t>E0592</t>
  </si>
  <si>
    <t>Willie Murphy</t>
  </si>
  <si>
    <t>E0593</t>
  </si>
  <si>
    <t>Thomas Long</t>
  </si>
  <si>
    <t>E0594</t>
  </si>
  <si>
    <t>Jennifer Ortiz</t>
  </si>
  <si>
    <t>E0595</t>
  </si>
  <si>
    <t>Michael George</t>
  </si>
  <si>
    <t>E0596</t>
  </si>
  <si>
    <t>Travis Tran</t>
  </si>
  <si>
    <t>E0597</t>
  </si>
  <si>
    <t>Heather Jordan</t>
  </si>
  <si>
    <t>E0598</t>
  </si>
  <si>
    <t>Preston Francis</t>
  </si>
  <si>
    <t>E0599</t>
  </si>
  <si>
    <t>Sandra Watts</t>
  </si>
  <si>
    <t>E0600</t>
  </si>
  <si>
    <t>Nathan Yu</t>
  </si>
  <si>
    <t>E0601</t>
  </si>
  <si>
    <t>Ashley Ford</t>
  </si>
  <si>
    <t>E0602</t>
  </si>
  <si>
    <t>Joanne Henderson</t>
  </si>
  <si>
    <t>E0603</t>
  </si>
  <si>
    <t>Melissa Torres</t>
  </si>
  <si>
    <t>E0604</t>
  </si>
  <si>
    <t>Tyler Curry</t>
  </si>
  <si>
    <t>E0605</t>
  </si>
  <si>
    <t>Ruben Campbell</t>
  </si>
  <si>
    <t>E0606</t>
  </si>
  <si>
    <t>Kelly Davidson</t>
  </si>
  <si>
    <t>E0607</t>
  </si>
  <si>
    <t>Kelli White</t>
  </si>
  <si>
    <t>E0608</t>
  </si>
  <si>
    <t>Kathleen Benson</t>
  </si>
  <si>
    <t>E0609</t>
  </si>
  <si>
    <t>Erin Cervantes</t>
  </si>
  <si>
    <t>E0610</t>
  </si>
  <si>
    <t>Christina Foster</t>
  </si>
  <si>
    <t>E0611</t>
  </si>
  <si>
    <t>Jennifer Thompson</t>
  </si>
  <si>
    <t>E0612</t>
  </si>
  <si>
    <t>Mrs. Erin Bowman</t>
  </si>
  <si>
    <t>E0613</t>
  </si>
  <si>
    <t>Karen Vazquez</t>
  </si>
  <si>
    <t>E0614</t>
  </si>
  <si>
    <t>Jennifer Preston</t>
  </si>
  <si>
    <t>E0615</t>
  </si>
  <si>
    <t>Catherine Jenkins</t>
  </si>
  <si>
    <t>E0616</t>
  </si>
  <si>
    <t>Craig Meyers</t>
  </si>
  <si>
    <t>E0617</t>
  </si>
  <si>
    <t>Tamara Hamilton</t>
  </si>
  <si>
    <t>E0618</t>
  </si>
  <si>
    <t>Teresa Tucker</t>
  </si>
  <si>
    <t>E0619</t>
  </si>
  <si>
    <t>Veronica Stone</t>
  </si>
  <si>
    <t>E0620</t>
  </si>
  <si>
    <t>Tyler Long</t>
  </si>
  <si>
    <t>E0621</t>
  </si>
  <si>
    <t>Shelly Chavez</t>
  </si>
  <si>
    <t>E0622</t>
  </si>
  <si>
    <t>Adriana Cabrera</t>
  </si>
  <si>
    <t>E0623</t>
  </si>
  <si>
    <t>Nicole Ball</t>
  </si>
  <si>
    <t>E0624</t>
  </si>
  <si>
    <t>Laura Davis</t>
  </si>
  <si>
    <t>E0625</t>
  </si>
  <si>
    <t>Amanda Schmidt</t>
  </si>
  <si>
    <t>E0626</t>
  </si>
  <si>
    <t>William Reid</t>
  </si>
  <si>
    <t>E0627</t>
  </si>
  <si>
    <t>Melanie Martin</t>
  </si>
  <si>
    <t>E0628</t>
  </si>
  <si>
    <t>Victoria Henry DVM</t>
  </si>
  <si>
    <t>E0629</t>
  </si>
  <si>
    <t>Maria Stevens</t>
  </si>
  <si>
    <t>E0630</t>
  </si>
  <si>
    <t>Stephanie Williams</t>
  </si>
  <si>
    <t>E0631</t>
  </si>
  <si>
    <t>Sara Garcia</t>
  </si>
  <si>
    <t>E0632</t>
  </si>
  <si>
    <t>Jeffrey Espinoza</t>
  </si>
  <si>
    <t>E0633</t>
  </si>
  <si>
    <t>Nathaniel Montes</t>
  </si>
  <si>
    <t>E0634</t>
  </si>
  <si>
    <t>Tommy Norton</t>
  </si>
  <si>
    <t>E0635</t>
  </si>
  <si>
    <t>Amber Clark</t>
  </si>
  <si>
    <t>E0636</t>
  </si>
  <si>
    <t>Emily Thomas DDS</t>
  </si>
  <si>
    <t>E0637</t>
  </si>
  <si>
    <t>Wesley Doyle</t>
  </si>
  <si>
    <t>E0638</t>
  </si>
  <si>
    <t>Collin Roberts</t>
  </si>
  <si>
    <t>E0639</t>
  </si>
  <si>
    <t>Katelyn Koch</t>
  </si>
  <si>
    <t>E0640</t>
  </si>
  <si>
    <t>Diana Alexander</t>
  </si>
  <si>
    <t>E0641</t>
  </si>
  <si>
    <t>Robert Dixon</t>
  </si>
  <si>
    <t>E0642</t>
  </si>
  <si>
    <t>Mr. Jonathan Shepherd Jr.</t>
  </si>
  <si>
    <t>E0643</t>
  </si>
  <si>
    <t>Justin Hall</t>
  </si>
  <si>
    <t>E0644</t>
  </si>
  <si>
    <t>Joel Robinson</t>
  </si>
  <si>
    <t>E0645</t>
  </si>
  <si>
    <t>Taylor Ford</t>
  </si>
  <si>
    <t>E0646</t>
  </si>
  <si>
    <t>Randall Baker</t>
  </si>
  <si>
    <t>E0647</t>
  </si>
  <si>
    <t>Tyler Barker</t>
  </si>
  <si>
    <t>E0648</t>
  </si>
  <si>
    <t>Patrick Ashley</t>
  </si>
  <si>
    <t>E0649</t>
  </si>
  <si>
    <t>Andrew Rodriguez</t>
  </si>
  <si>
    <t>E0650</t>
  </si>
  <si>
    <t>Maria Bradford</t>
  </si>
  <si>
    <t>E0651</t>
  </si>
  <si>
    <t>Emily Cook</t>
  </si>
  <si>
    <t>E0652</t>
  </si>
  <si>
    <t>Jessica Huber</t>
  </si>
  <si>
    <t>E0653</t>
  </si>
  <si>
    <t>Keith Thornton</t>
  </si>
  <si>
    <t>E0654</t>
  </si>
  <si>
    <t>Holly Nelson</t>
  </si>
  <si>
    <t>E0655</t>
  </si>
  <si>
    <t>Jimmy Kim</t>
  </si>
  <si>
    <t>E0656</t>
  </si>
  <si>
    <t>Jessica Price</t>
  </si>
  <si>
    <t>E0657</t>
  </si>
  <si>
    <t>Mark Castillo</t>
  </si>
  <si>
    <t>E0658</t>
  </si>
  <si>
    <t>Terry Smith</t>
  </si>
  <si>
    <t>E0659</t>
  </si>
  <si>
    <t>Kevin Ruiz</t>
  </si>
  <si>
    <t>E0660</t>
  </si>
  <si>
    <t>Rebecca Torres</t>
  </si>
  <si>
    <t>E0661</t>
  </si>
  <si>
    <t>William Suarez</t>
  </si>
  <si>
    <t>E0662</t>
  </si>
  <si>
    <t>Russell Butler</t>
  </si>
  <si>
    <t>E0663</t>
  </si>
  <si>
    <t>Cheryl Cameron</t>
  </si>
  <si>
    <t>E0664</t>
  </si>
  <si>
    <t>Stephanie Lewis</t>
  </si>
  <si>
    <t>E0665</t>
  </si>
  <si>
    <t>Amy Ford</t>
  </si>
  <si>
    <t>E0666</t>
  </si>
  <si>
    <t>James Doyle DVM</t>
  </si>
  <si>
    <t>E0667</t>
  </si>
  <si>
    <t>Steven Hawkins</t>
  </si>
  <si>
    <t>E0668</t>
  </si>
  <si>
    <t>Amanda Davis MD</t>
  </si>
  <si>
    <t>E0669</t>
  </si>
  <si>
    <t>Michelle Jones</t>
  </si>
  <si>
    <t>E0670</t>
  </si>
  <si>
    <t>Brandi Smith</t>
  </si>
  <si>
    <t>E0671</t>
  </si>
  <si>
    <t>Sarah Moss</t>
  </si>
  <si>
    <t>E0672</t>
  </si>
  <si>
    <t>Travis Wright</t>
  </si>
  <si>
    <t>E0673</t>
  </si>
  <si>
    <t>Corey Lewis</t>
  </si>
  <si>
    <t>E0674</t>
  </si>
  <si>
    <t>Daniel Butler</t>
  </si>
  <si>
    <t>E0675</t>
  </si>
  <si>
    <t>Sean Ryan</t>
  </si>
  <si>
    <t>E0676</t>
  </si>
  <si>
    <t>Bobby Williams</t>
  </si>
  <si>
    <t>E0677</t>
  </si>
  <si>
    <t>Dustin Stephens</t>
  </si>
  <si>
    <t>E0678</t>
  </si>
  <si>
    <t>Barbara Banks</t>
  </si>
  <si>
    <t>E0679</t>
  </si>
  <si>
    <t>John Baker</t>
  </si>
  <si>
    <t>E0680</t>
  </si>
  <si>
    <t>Karen Cole</t>
  </si>
  <si>
    <t>E0681</t>
  </si>
  <si>
    <t>Michael Frederick</t>
  </si>
  <si>
    <t>E0682</t>
  </si>
  <si>
    <t>Deborah Gomez</t>
  </si>
  <si>
    <t>E0683</t>
  </si>
  <si>
    <t>Robin Ford</t>
  </si>
  <si>
    <t>E0684</t>
  </si>
  <si>
    <t>Melanie Pierce</t>
  </si>
  <si>
    <t>E0685</t>
  </si>
  <si>
    <t>Kevin Barker</t>
  </si>
  <si>
    <t>E0686</t>
  </si>
  <si>
    <t>Susan Rivers</t>
  </si>
  <si>
    <t>E0687</t>
  </si>
  <si>
    <t>Casey Conway</t>
  </si>
  <si>
    <t>E0688</t>
  </si>
  <si>
    <t>Jessica Lee</t>
  </si>
  <si>
    <t>E0689</t>
  </si>
  <si>
    <t>Kimberly Grimes</t>
  </si>
  <si>
    <t>E0690</t>
  </si>
  <si>
    <t>Alexandra Owens</t>
  </si>
  <si>
    <t>E0691</t>
  </si>
  <si>
    <t>Dennis Brady</t>
  </si>
  <si>
    <t>E0692</t>
  </si>
  <si>
    <t>Carol Martinez</t>
  </si>
  <si>
    <t>E0693</t>
  </si>
  <si>
    <t>Brian Fitzgerald</t>
  </si>
  <si>
    <t>E0694</t>
  </si>
  <si>
    <t>Elizabeth Zavala</t>
  </si>
  <si>
    <t>E0695</t>
  </si>
  <si>
    <t>Anthony Scott</t>
  </si>
  <si>
    <t>E0696</t>
  </si>
  <si>
    <t>Chad Diaz</t>
  </si>
  <si>
    <t>E0697</t>
  </si>
  <si>
    <t>Alan Thompson</t>
  </si>
  <si>
    <t>E0698</t>
  </si>
  <si>
    <t>Heather Chase</t>
  </si>
  <si>
    <t>E0699</t>
  </si>
  <si>
    <t>Joseph Fisher</t>
  </si>
  <si>
    <t>E0700</t>
  </si>
  <si>
    <t>Christine Lee</t>
  </si>
  <si>
    <t>E0701</t>
  </si>
  <si>
    <t>Alexander Wells</t>
  </si>
  <si>
    <t>E0702</t>
  </si>
  <si>
    <t>Shirley Black</t>
  </si>
  <si>
    <t>E0703</t>
  </si>
  <si>
    <t>Melissa Compton</t>
  </si>
  <si>
    <t>E0704</t>
  </si>
  <si>
    <t>John Meyer</t>
  </si>
  <si>
    <t>E0705</t>
  </si>
  <si>
    <t>Joshua Harris</t>
  </si>
  <si>
    <t>E0706</t>
  </si>
  <si>
    <t>Michele Pratt</t>
  </si>
  <si>
    <t>E0707</t>
  </si>
  <si>
    <t>Danielle Singleton</t>
  </si>
  <si>
    <t>E0708</t>
  </si>
  <si>
    <t>Ann Moore</t>
  </si>
  <si>
    <t>E0709</t>
  </si>
  <si>
    <t>Michael Hardy</t>
  </si>
  <si>
    <t>E0710</t>
  </si>
  <si>
    <t>Samantha Campbell</t>
  </si>
  <si>
    <t>E0711</t>
  </si>
  <si>
    <t>Julian Charles</t>
  </si>
  <si>
    <t>E0712</t>
  </si>
  <si>
    <t>Andrea Potter</t>
  </si>
  <si>
    <t>E0713</t>
  </si>
  <si>
    <t>David Hernandez</t>
  </si>
  <si>
    <t>E0714</t>
  </si>
  <si>
    <t>Cynthia Mcclure</t>
  </si>
  <si>
    <t>E0715</t>
  </si>
  <si>
    <t>Richard Forbes</t>
  </si>
  <si>
    <t>E0716</t>
  </si>
  <si>
    <t>Allison Bell</t>
  </si>
  <si>
    <t>E0717</t>
  </si>
  <si>
    <t>Bryan Kim</t>
  </si>
  <si>
    <t>E0718</t>
  </si>
  <si>
    <t>Jeremy Strong</t>
  </si>
  <si>
    <t>E0719</t>
  </si>
  <si>
    <t>Marcus Lopez</t>
  </si>
  <si>
    <t>E0720</t>
  </si>
  <si>
    <t>Kathy Carroll</t>
  </si>
  <si>
    <t>E0721</t>
  </si>
  <si>
    <t>Jon Adams</t>
  </si>
  <si>
    <t>E0722</t>
  </si>
  <si>
    <t>Jennifer Howard</t>
  </si>
  <si>
    <t>E0723</t>
  </si>
  <si>
    <t>Danielle Robertson</t>
  </si>
  <si>
    <t>E0724</t>
  </si>
  <si>
    <t>Tara Nelson</t>
  </si>
  <si>
    <t>E0725</t>
  </si>
  <si>
    <t>Scott Jones</t>
  </si>
  <si>
    <t>E0726</t>
  </si>
  <si>
    <t>Amanda Bishop</t>
  </si>
  <si>
    <t>E0727</t>
  </si>
  <si>
    <t>Jasmin Rojas</t>
  </si>
  <si>
    <t>E0728</t>
  </si>
  <si>
    <t>Michael Clarke</t>
  </si>
  <si>
    <t>E0729</t>
  </si>
  <si>
    <t>Katherine Nixon</t>
  </si>
  <si>
    <t>E0730</t>
  </si>
  <si>
    <t>Patricia Mcdaniel</t>
  </si>
  <si>
    <t>E0731</t>
  </si>
  <si>
    <t>Cassidy Barr</t>
  </si>
  <si>
    <t>E0732</t>
  </si>
  <si>
    <t>Brian Gomez</t>
  </si>
  <si>
    <t>E0733</t>
  </si>
  <si>
    <t>Courtney Anderson</t>
  </si>
  <si>
    <t>E0734</t>
  </si>
  <si>
    <t>Michael Carney</t>
  </si>
  <si>
    <t>E0735</t>
  </si>
  <si>
    <t>Gabriel Hayden</t>
  </si>
  <si>
    <t>E0736</t>
  </si>
  <si>
    <t>Joshua Yates</t>
  </si>
  <si>
    <t>E0737</t>
  </si>
  <si>
    <t>Krystal Williams</t>
  </si>
  <si>
    <t>E0738</t>
  </si>
  <si>
    <t>Javier Campbell</t>
  </si>
  <si>
    <t>E0739</t>
  </si>
  <si>
    <t>Monica Sanford</t>
  </si>
  <si>
    <t>E0740</t>
  </si>
  <si>
    <t>Laura Franklin</t>
  </si>
  <si>
    <t>E0741</t>
  </si>
  <si>
    <t>Lance King</t>
  </si>
  <si>
    <t>E0742</t>
  </si>
  <si>
    <t>Mark Fowler</t>
  </si>
  <si>
    <t>E0743</t>
  </si>
  <si>
    <t>Amanda Garza</t>
  </si>
  <si>
    <t>E0744</t>
  </si>
  <si>
    <t>Brenda Garcia</t>
  </si>
  <si>
    <t>E0745</t>
  </si>
  <si>
    <t>Jonathan Moore</t>
  </si>
  <si>
    <t>E0746</t>
  </si>
  <si>
    <t>Christopher George</t>
  </si>
  <si>
    <t>E0747</t>
  </si>
  <si>
    <t>James Burnett</t>
  </si>
  <si>
    <t>E0748</t>
  </si>
  <si>
    <t>Joseph Watts</t>
  </si>
  <si>
    <t>E0749</t>
  </si>
  <si>
    <t>Susan Cooper</t>
  </si>
  <si>
    <t>E0750</t>
  </si>
  <si>
    <t>Tyrone Montes</t>
  </si>
  <si>
    <t>E0751</t>
  </si>
  <si>
    <t>Matthew Park</t>
  </si>
  <si>
    <t>E0752</t>
  </si>
  <si>
    <t>Gregory Thomas</t>
  </si>
  <si>
    <t>E0753</t>
  </si>
  <si>
    <t>Kimberly Rosales</t>
  </si>
  <si>
    <t>E0754</t>
  </si>
  <si>
    <t>Karen Barker</t>
  </si>
  <si>
    <t>E0755</t>
  </si>
  <si>
    <t>Scott Bradshaw</t>
  </si>
  <si>
    <t>E0756</t>
  </si>
  <si>
    <t>John Johnson</t>
  </si>
  <si>
    <t>E0757</t>
  </si>
  <si>
    <t>Brenda Miller</t>
  </si>
  <si>
    <t>E0758</t>
  </si>
  <si>
    <t>Tina Garcia</t>
  </si>
  <si>
    <t>E0759</t>
  </si>
  <si>
    <t>Paige Young</t>
  </si>
  <si>
    <t>E0760</t>
  </si>
  <si>
    <t>John Hays</t>
  </si>
  <si>
    <t>E0761</t>
  </si>
  <si>
    <t>Melissa Ochoa</t>
  </si>
  <si>
    <t>E0762</t>
  </si>
  <si>
    <t>Michael Ortiz</t>
  </si>
  <si>
    <t>E0763</t>
  </si>
  <si>
    <t>Lisa Mays</t>
  </si>
  <si>
    <t>E0764</t>
  </si>
  <si>
    <t>Christopher King</t>
  </si>
  <si>
    <t>E0765</t>
  </si>
  <si>
    <t>Jonathan Boyd</t>
  </si>
  <si>
    <t>E0766</t>
  </si>
  <si>
    <t>Tracy Parker</t>
  </si>
  <si>
    <t>E0767</t>
  </si>
  <si>
    <t>Debra Rice</t>
  </si>
  <si>
    <t>E0768</t>
  </si>
  <si>
    <t>Timothy Taylor</t>
  </si>
  <si>
    <t>E0769</t>
  </si>
  <si>
    <t>Joshua Fitzpatrick</t>
  </si>
  <si>
    <t>E0770</t>
  </si>
  <si>
    <t>David Cobb</t>
  </si>
  <si>
    <t>E0771</t>
  </si>
  <si>
    <t>Kara Martinez</t>
  </si>
  <si>
    <t>E0772</t>
  </si>
  <si>
    <t>Laura Figueroa</t>
  </si>
  <si>
    <t>E0773</t>
  </si>
  <si>
    <t>Anthony Ford</t>
  </si>
  <si>
    <t>E0774</t>
  </si>
  <si>
    <t>Kelsey Hart</t>
  </si>
  <si>
    <t>E0775</t>
  </si>
  <si>
    <t>Kayla Graham</t>
  </si>
  <si>
    <t>E0776</t>
  </si>
  <si>
    <t>Rebecca Hoffman</t>
  </si>
  <si>
    <t>E0777</t>
  </si>
  <si>
    <t>Ariel Thompson</t>
  </si>
  <si>
    <t>E0778</t>
  </si>
  <si>
    <t>Brian Williams</t>
  </si>
  <si>
    <t>E0779</t>
  </si>
  <si>
    <t>Marisa Smith</t>
  </si>
  <si>
    <t>E0780</t>
  </si>
  <si>
    <t>Amy Mckenzie</t>
  </si>
  <si>
    <t>E0781</t>
  </si>
  <si>
    <t>Kathy Wilson</t>
  </si>
  <si>
    <t>E0782</t>
  </si>
  <si>
    <t>Michelle Williamson</t>
  </si>
  <si>
    <t>E0783</t>
  </si>
  <si>
    <t>Christine Stephenson</t>
  </si>
  <si>
    <t>E0784</t>
  </si>
  <si>
    <t>Mark Shaw Jr.</t>
  </si>
  <si>
    <t>E0785</t>
  </si>
  <si>
    <t>Gregory Solis</t>
  </si>
  <si>
    <t>E0786</t>
  </si>
  <si>
    <t>Michael Smith</t>
  </si>
  <si>
    <t>E0787</t>
  </si>
  <si>
    <t>Patricia Garcia</t>
  </si>
  <si>
    <t>E0788</t>
  </si>
  <si>
    <t>Ronald Riley</t>
  </si>
  <si>
    <t>E0789</t>
  </si>
  <si>
    <t>Deanna Heath</t>
  </si>
  <si>
    <t>E0790</t>
  </si>
  <si>
    <t>Kevin Aguilar</t>
  </si>
  <si>
    <t>E0791</t>
  </si>
  <si>
    <t>Diana Watson</t>
  </si>
  <si>
    <t>E0792</t>
  </si>
  <si>
    <t>Christopher Larsen</t>
  </si>
  <si>
    <t>E0793</t>
  </si>
  <si>
    <t>Jessica Brown</t>
  </si>
  <si>
    <t>E0794</t>
  </si>
  <si>
    <t>Anthony Fowler</t>
  </si>
  <si>
    <t>E0795</t>
  </si>
  <si>
    <t>Jeremy Bryant</t>
  </si>
  <si>
    <t>E0796</t>
  </si>
  <si>
    <t>Kristen Thompson</t>
  </si>
  <si>
    <t>E0797</t>
  </si>
  <si>
    <t>John Bowman</t>
  </si>
  <si>
    <t>E0798</t>
  </si>
  <si>
    <t>Jennifer Brown</t>
  </si>
  <si>
    <t>E0799</t>
  </si>
  <si>
    <t>Stephanie Bennett</t>
  </si>
  <si>
    <t>E0800</t>
  </si>
  <si>
    <t>Amanda Reyes</t>
  </si>
  <si>
    <t>E0801</t>
  </si>
  <si>
    <t>Alejandro King</t>
  </si>
  <si>
    <t>E0802</t>
  </si>
  <si>
    <t>Valerie Yates</t>
  </si>
  <si>
    <t>E0803</t>
  </si>
  <si>
    <t>Stephanie Wallace</t>
  </si>
  <si>
    <t>E0804</t>
  </si>
  <si>
    <t>Chase Roach</t>
  </si>
  <si>
    <t>E0805</t>
  </si>
  <si>
    <t>Brenda Nielsen</t>
  </si>
  <si>
    <t>E0806</t>
  </si>
  <si>
    <t>Monica Gibson</t>
  </si>
  <si>
    <t>E0807</t>
  </si>
  <si>
    <t>Sarah Patel</t>
  </si>
  <si>
    <t>E0808</t>
  </si>
  <si>
    <t>Amy Stevens</t>
  </si>
  <si>
    <t>E0809</t>
  </si>
  <si>
    <t>Michelle Brown</t>
  </si>
  <si>
    <t>E0810</t>
  </si>
  <si>
    <t>Mark Villarreal</t>
  </si>
  <si>
    <t>E0811</t>
  </si>
  <si>
    <t>Mark Schmidt</t>
  </si>
  <si>
    <t>E0812</t>
  </si>
  <si>
    <t>E0813</t>
  </si>
  <si>
    <t>Mrs. Tracy Mckinney DDS</t>
  </si>
  <si>
    <t>E0814</t>
  </si>
  <si>
    <t>Jonathan Carlson</t>
  </si>
  <si>
    <t>E0815</t>
  </si>
  <si>
    <t>Denise Davis</t>
  </si>
  <si>
    <t>E0816</t>
  </si>
  <si>
    <t>Barry Rodriguez</t>
  </si>
  <si>
    <t>E0817</t>
  </si>
  <si>
    <t>Cheryl Washington</t>
  </si>
  <si>
    <t>E0818</t>
  </si>
  <si>
    <t>Allen Herrera</t>
  </si>
  <si>
    <t>E0819</t>
  </si>
  <si>
    <t>Patrick Walker</t>
  </si>
  <si>
    <t>E0820</t>
  </si>
  <si>
    <t>Jeffrey Williams</t>
  </si>
  <si>
    <t>E0821</t>
  </si>
  <si>
    <t>Kevin Woodard</t>
  </si>
  <si>
    <t>E0822</t>
  </si>
  <si>
    <t>Lisa Hall</t>
  </si>
  <si>
    <t>E0823</t>
  </si>
  <si>
    <t>Emma Castillo</t>
  </si>
  <si>
    <t>E0824</t>
  </si>
  <si>
    <t>Daniel Dixon</t>
  </si>
  <si>
    <t>E0825</t>
  </si>
  <si>
    <t>Carolyn Owens</t>
  </si>
  <si>
    <t>E0826</t>
  </si>
  <si>
    <t>E0827</t>
  </si>
  <si>
    <t>Fred Castillo</t>
  </si>
  <si>
    <t>E0828</t>
  </si>
  <si>
    <t>Kathryn Evans</t>
  </si>
  <si>
    <t>E0829</t>
  </si>
  <si>
    <t>Jessica Campbell</t>
  </si>
  <si>
    <t>E0830</t>
  </si>
  <si>
    <t>Joanne Reid</t>
  </si>
  <si>
    <t>E0831</t>
  </si>
  <si>
    <t>David Gallagher</t>
  </si>
  <si>
    <t>E0832</t>
  </si>
  <si>
    <t>Nicholas Hammond</t>
  </si>
  <si>
    <t>E0833</t>
  </si>
  <si>
    <t>Christopher Carney</t>
  </si>
  <si>
    <t>E0834</t>
  </si>
  <si>
    <t>Tracy Sweeney</t>
  </si>
  <si>
    <t>E0835</t>
  </si>
  <si>
    <t>Timothy Livingston</t>
  </si>
  <si>
    <t>E0836</t>
  </si>
  <si>
    <t>Gabrielle Coffey</t>
  </si>
  <si>
    <t>E0837</t>
  </si>
  <si>
    <t>Raymond Thomas</t>
  </si>
  <si>
    <t>E0838</t>
  </si>
  <si>
    <t>Richard Smith</t>
  </si>
  <si>
    <t>E0839</t>
  </si>
  <si>
    <t>Courtney Perez</t>
  </si>
  <si>
    <t>E0840</t>
  </si>
  <si>
    <t>Linda Wise</t>
  </si>
  <si>
    <t>E0841</t>
  </si>
  <si>
    <t>Kim Jensen</t>
  </si>
  <si>
    <t>E0842</t>
  </si>
  <si>
    <t>Justin Lynch</t>
  </si>
  <si>
    <t>E0843</t>
  </si>
  <si>
    <t>Sarah Sanford</t>
  </si>
  <si>
    <t>E0844</t>
  </si>
  <si>
    <t>Richard Wood</t>
  </si>
  <si>
    <t>E0845</t>
  </si>
  <si>
    <t>Cody Mclaughlin</t>
  </si>
  <si>
    <t>E0846</t>
  </si>
  <si>
    <t>Cassandra Miranda</t>
  </si>
  <si>
    <t>E0847</t>
  </si>
  <si>
    <t>Christine Davis</t>
  </si>
  <si>
    <t>E0848</t>
  </si>
  <si>
    <t>E0849</t>
  </si>
  <si>
    <t>Russell Thomas</t>
  </si>
  <si>
    <t>E0850</t>
  </si>
  <si>
    <t>David Simon</t>
  </si>
  <si>
    <t>E0851</t>
  </si>
  <si>
    <t>Zachary Estes</t>
  </si>
  <si>
    <t>E0852</t>
  </si>
  <si>
    <t>Brian Frazier</t>
  </si>
  <si>
    <t>E0853</t>
  </si>
  <si>
    <t>Maria Branch</t>
  </si>
  <si>
    <t>E0854</t>
  </si>
  <si>
    <t>Lucas Nguyen</t>
  </si>
  <si>
    <t>E0855</t>
  </si>
  <si>
    <t>Melissa Kelly</t>
  </si>
  <si>
    <t>E0856</t>
  </si>
  <si>
    <t>Michaela Parker</t>
  </si>
  <si>
    <t>E0857</t>
  </si>
  <si>
    <t>Nicole Taylor</t>
  </si>
  <si>
    <t>E0858</t>
  </si>
  <si>
    <t>Steven White</t>
  </si>
  <si>
    <t>E0859</t>
  </si>
  <si>
    <t>Richard Marquez</t>
  </si>
  <si>
    <t>E0860</t>
  </si>
  <si>
    <t>Jonathan Mitchell</t>
  </si>
  <si>
    <t>E0861</t>
  </si>
  <si>
    <t>Lisa Anderson</t>
  </si>
  <si>
    <t>E0862</t>
  </si>
  <si>
    <t>Stephen Boyd</t>
  </si>
  <si>
    <t>E0863</t>
  </si>
  <si>
    <t>Paul Cameron</t>
  </si>
  <si>
    <t>E0864</t>
  </si>
  <si>
    <t>Diana Myers</t>
  </si>
  <si>
    <t>E0865</t>
  </si>
  <si>
    <t>Jeremy Meyer</t>
  </si>
  <si>
    <t>E0866</t>
  </si>
  <si>
    <t>Natalie Robertson</t>
  </si>
  <si>
    <t>E0867</t>
  </si>
  <si>
    <t>Jennifer Davidson</t>
  </si>
  <si>
    <t>E0868</t>
  </si>
  <si>
    <t>Derek Perez</t>
  </si>
  <si>
    <t>E0869</t>
  </si>
  <si>
    <t>Sean Wiley</t>
  </si>
  <si>
    <t>E0870</t>
  </si>
  <si>
    <t>Nicholas Faulkner</t>
  </si>
  <si>
    <t>E0871</t>
  </si>
  <si>
    <t>Gary Murphy</t>
  </si>
  <si>
    <t>E0872</t>
  </si>
  <si>
    <t>Patricia Bruce</t>
  </si>
  <si>
    <t>E0873</t>
  </si>
  <si>
    <t>Michele Brown</t>
  </si>
  <si>
    <t>E0874</t>
  </si>
  <si>
    <t>Shane Henderson</t>
  </si>
  <si>
    <t>E0875</t>
  </si>
  <si>
    <t>Michael Campbell</t>
  </si>
  <si>
    <t>E0876</t>
  </si>
  <si>
    <t>Christine Johnson</t>
  </si>
  <si>
    <t>E0877</t>
  </si>
  <si>
    <t>David Diaz</t>
  </si>
  <si>
    <t>E0878</t>
  </si>
  <si>
    <t>Denise Russo</t>
  </si>
  <si>
    <t>E0879</t>
  </si>
  <si>
    <t>Monica Lopez</t>
  </si>
  <si>
    <t>E0880</t>
  </si>
  <si>
    <t>Beth Holt</t>
  </si>
  <si>
    <t>E0881</t>
  </si>
  <si>
    <t>David Phelps</t>
  </si>
  <si>
    <t>E0882</t>
  </si>
  <si>
    <t>Anna Young</t>
  </si>
  <si>
    <t>E0883</t>
  </si>
  <si>
    <t>Jordan Miller</t>
  </si>
  <si>
    <t>E0884</t>
  </si>
  <si>
    <t>Nathan Frazier</t>
  </si>
  <si>
    <t>E0885</t>
  </si>
  <si>
    <t>Kenneth Jackson</t>
  </si>
  <si>
    <t>E0886</t>
  </si>
  <si>
    <t>Debra Bullock</t>
  </si>
  <si>
    <t>E0887</t>
  </si>
  <si>
    <t>Kristina Jefferson</t>
  </si>
  <si>
    <t>E0888</t>
  </si>
  <si>
    <t>Emily Hinton</t>
  </si>
  <si>
    <t>E0889</t>
  </si>
  <si>
    <t>Jason Estrada</t>
  </si>
  <si>
    <t>E0890</t>
  </si>
  <si>
    <t>Denise Wilson</t>
  </si>
  <si>
    <t>E0891</t>
  </si>
  <si>
    <t>Zachary Mcpherson</t>
  </si>
  <si>
    <t>E0892</t>
  </si>
  <si>
    <t>Jillian Johnson</t>
  </si>
  <si>
    <t>E0893</t>
  </si>
  <si>
    <t>Robert Johnson</t>
  </si>
  <si>
    <t>E0894</t>
  </si>
  <si>
    <t>Michael Turner</t>
  </si>
  <si>
    <t>E0895</t>
  </si>
  <si>
    <t>Nicholas Huffman</t>
  </si>
  <si>
    <t>E0896</t>
  </si>
  <si>
    <t>Peter Bridges</t>
  </si>
  <si>
    <t>E0897</t>
  </si>
  <si>
    <t>Allison Gray</t>
  </si>
  <si>
    <t>E0898</t>
  </si>
  <si>
    <t>Dr. Regina Zuniga DVM</t>
  </si>
  <si>
    <t>E0899</t>
  </si>
  <si>
    <t>Natasha Sanchez</t>
  </si>
  <si>
    <t>E0900</t>
  </si>
  <si>
    <t>John Jordan</t>
  </si>
  <si>
    <t>E0901</t>
  </si>
  <si>
    <t>Joyce Ford</t>
  </si>
  <si>
    <t>E0902</t>
  </si>
  <si>
    <t>John Hall</t>
  </si>
  <si>
    <t>E0903</t>
  </si>
  <si>
    <t>Mark Davis</t>
  </si>
  <si>
    <t>E0904</t>
  </si>
  <si>
    <t>Allison Warner</t>
  </si>
  <si>
    <t>E0905</t>
  </si>
  <si>
    <t>Kristin Miller</t>
  </si>
  <si>
    <t>E0906</t>
  </si>
  <si>
    <t>Mark Holland</t>
  </si>
  <si>
    <t>E0907</t>
  </si>
  <si>
    <t>Timothy Bates</t>
  </si>
  <si>
    <t>E0908</t>
  </si>
  <si>
    <t>Aaron Monroe</t>
  </si>
  <si>
    <t>E0909</t>
  </si>
  <si>
    <t>Christine Mclean</t>
  </si>
  <si>
    <t>E0910</t>
  </si>
  <si>
    <t>Megan Perry</t>
  </si>
  <si>
    <t>E0911</t>
  </si>
  <si>
    <t>Melissa Erickson</t>
  </si>
  <si>
    <t>E0912</t>
  </si>
  <si>
    <t>Whitney Thompson</t>
  </si>
  <si>
    <t>E0913</t>
  </si>
  <si>
    <t>Randy Andrews</t>
  </si>
  <si>
    <t>E0914</t>
  </si>
  <si>
    <t>Johnny Ramirez</t>
  </si>
  <si>
    <t>E0915</t>
  </si>
  <si>
    <t>James Wolfe</t>
  </si>
  <si>
    <t>E0916</t>
  </si>
  <si>
    <t>Jenny Guerra DDS</t>
  </si>
  <si>
    <t>E0917</t>
  </si>
  <si>
    <t>David Short</t>
  </si>
  <si>
    <t>E0918</t>
  </si>
  <si>
    <t>Katie Cook</t>
  </si>
  <si>
    <t>E0919</t>
  </si>
  <si>
    <t>Manuel Hughes</t>
  </si>
  <si>
    <t>E0920</t>
  </si>
  <si>
    <t>Amber Chung</t>
  </si>
  <si>
    <t>E0921</t>
  </si>
  <si>
    <t>Scott Craig</t>
  </si>
  <si>
    <t>E0922</t>
  </si>
  <si>
    <t>Kurt Sanchez</t>
  </si>
  <si>
    <t>E0923</t>
  </si>
  <si>
    <t>E0924</t>
  </si>
  <si>
    <t>Michael Valencia</t>
  </si>
  <si>
    <t>E0925</t>
  </si>
  <si>
    <t>Janice White</t>
  </si>
  <si>
    <t>E0926</t>
  </si>
  <si>
    <t>Brian Burch</t>
  </si>
  <si>
    <t>E0927</t>
  </si>
  <si>
    <t>Patricia Rose</t>
  </si>
  <si>
    <t>E0928</t>
  </si>
  <si>
    <t>Christopher Stevens</t>
  </si>
  <si>
    <t>E0929</t>
  </si>
  <si>
    <t>Jesse Jacobs</t>
  </si>
  <si>
    <t>E0930</t>
  </si>
  <si>
    <t>Ashley Nguyen</t>
  </si>
  <si>
    <t>E0931</t>
  </si>
  <si>
    <t>Erica Reynolds</t>
  </si>
  <si>
    <t>E0932</t>
  </si>
  <si>
    <t>Darryl Allen</t>
  </si>
  <si>
    <t>E0933</t>
  </si>
  <si>
    <t>Jordan Fitzgerald</t>
  </si>
  <si>
    <t>E0934</t>
  </si>
  <si>
    <t>Brittney Schwartz</t>
  </si>
  <si>
    <t>E0935</t>
  </si>
  <si>
    <t>Dr. Stacy Cain</t>
  </si>
  <si>
    <t>E0936</t>
  </si>
  <si>
    <t>John Sandoval</t>
  </si>
  <si>
    <t>E0937</t>
  </si>
  <si>
    <t>Cindy Sanders</t>
  </si>
  <si>
    <t>E0938</t>
  </si>
  <si>
    <t>Curtis Fitzgerald</t>
  </si>
  <si>
    <t>E0939</t>
  </si>
  <si>
    <t>Katherine Davis</t>
  </si>
  <si>
    <t>E0940</t>
  </si>
  <si>
    <t>David Johnson</t>
  </si>
  <si>
    <t>E0941</t>
  </si>
  <si>
    <t>Roberta Brown</t>
  </si>
  <si>
    <t>E0942</t>
  </si>
  <si>
    <t>Glenn Vance</t>
  </si>
  <si>
    <t>E0943</t>
  </si>
  <si>
    <t>Jacqueline Walker</t>
  </si>
  <si>
    <t>E0944</t>
  </si>
  <si>
    <t>Joshua Ortiz</t>
  </si>
  <si>
    <t>E0945</t>
  </si>
  <si>
    <t>David Munoz</t>
  </si>
  <si>
    <t>E0946</t>
  </si>
  <si>
    <t>David Jones</t>
  </si>
  <si>
    <t>E0947</t>
  </si>
  <si>
    <t>Jake Mosley</t>
  </si>
  <si>
    <t>E0948</t>
  </si>
  <si>
    <t>Martin Reeves</t>
  </si>
  <si>
    <t>E0949</t>
  </si>
  <si>
    <t>Mrs. Jocelyn Hamilton</t>
  </si>
  <si>
    <t>E0950</t>
  </si>
  <si>
    <t>Brenda Drake</t>
  </si>
  <si>
    <t>E0951</t>
  </si>
  <si>
    <t>Stacey Rivera</t>
  </si>
  <si>
    <t>E0952</t>
  </si>
  <si>
    <t>Brian Welch</t>
  </si>
  <si>
    <t>E0953</t>
  </si>
  <si>
    <t>Mackenzie Henry</t>
  </si>
  <si>
    <t>E0954</t>
  </si>
  <si>
    <t>E0955</t>
  </si>
  <si>
    <t>Laura Burgess</t>
  </si>
  <si>
    <t>E0956</t>
  </si>
  <si>
    <t>Michael Myers</t>
  </si>
  <si>
    <t>E0957</t>
  </si>
  <si>
    <t>Nicholas Johnson</t>
  </si>
  <si>
    <t>E0958</t>
  </si>
  <si>
    <t>Jennifer Lambert</t>
  </si>
  <si>
    <t>E0959</t>
  </si>
  <si>
    <t>Debra Hamilton</t>
  </si>
  <si>
    <t>E0960</t>
  </si>
  <si>
    <t>Melissa Leblanc</t>
  </si>
  <si>
    <t>E0961</t>
  </si>
  <si>
    <t>Michael Gonzalez</t>
  </si>
  <si>
    <t>E0962</t>
  </si>
  <si>
    <t>Bonnie Warner</t>
  </si>
  <si>
    <t>E0963</t>
  </si>
  <si>
    <t>Brittany Harrison</t>
  </si>
  <si>
    <t>E0964</t>
  </si>
  <si>
    <t>Karen Sheppard</t>
  </si>
  <si>
    <t>E0965</t>
  </si>
  <si>
    <t>Jared Berger</t>
  </si>
  <si>
    <t>E0966</t>
  </si>
  <si>
    <t>James Sanders</t>
  </si>
  <si>
    <t>E0967</t>
  </si>
  <si>
    <t>Dr. Philip Henry</t>
  </si>
  <si>
    <t>E0968</t>
  </si>
  <si>
    <t>Mr. Brandon Gallegos</t>
  </si>
  <si>
    <t>E0969</t>
  </si>
  <si>
    <t>Mary Collins</t>
  </si>
  <si>
    <t>E0970</t>
  </si>
  <si>
    <t>Ronald Barnes</t>
  </si>
  <si>
    <t>E0971</t>
  </si>
  <si>
    <t>Juan Mercado</t>
  </si>
  <si>
    <t>E0972</t>
  </si>
  <si>
    <t>Lorraine Carrillo</t>
  </si>
  <si>
    <t>E0973</t>
  </si>
  <si>
    <t>James Morales</t>
  </si>
  <si>
    <t>E0974</t>
  </si>
  <si>
    <t>Ryan Carter</t>
  </si>
  <si>
    <t>E0975</t>
  </si>
  <si>
    <t>Anne Torres</t>
  </si>
  <si>
    <t>E0976</t>
  </si>
  <si>
    <t>Amy Ray</t>
  </si>
  <si>
    <t>E0977</t>
  </si>
  <si>
    <t>Karen Stevenson</t>
  </si>
  <si>
    <t>E0978</t>
  </si>
  <si>
    <t>Michael Peck</t>
  </si>
  <si>
    <t>E0979</t>
  </si>
  <si>
    <t>Laura Ryan</t>
  </si>
  <si>
    <t>E0980</t>
  </si>
  <si>
    <t>Deborah Salazar</t>
  </si>
  <si>
    <t>E0981</t>
  </si>
  <si>
    <t>Christine Martinez</t>
  </si>
  <si>
    <t>E0982</t>
  </si>
  <si>
    <t>E0983</t>
  </si>
  <si>
    <t>Jeremy Fernandez</t>
  </si>
  <si>
    <t>E0984</t>
  </si>
  <si>
    <t>Michele Olson</t>
  </si>
  <si>
    <t>E0985</t>
  </si>
  <si>
    <t>Daniel Proctor</t>
  </si>
  <si>
    <t>E0986</t>
  </si>
  <si>
    <t>Amber Griffin</t>
  </si>
  <si>
    <t>E0987</t>
  </si>
  <si>
    <t>Jaime Perez</t>
  </si>
  <si>
    <t>E0988</t>
  </si>
  <si>
    <t>Jeremy Fitzgerald</t>
  </si>
  <si>
    <t>E0989</t>
  </si>
  <si>
    <t>Sherry Woods</t>
  </si>
  <si>
    <t>E0990</t>
  </si>
  <si>
    <t>Janet Harmon</t>
  </si>
  <si>
    <t>E0991</t>
  </si>
  <si>
    <t>Shawn Oconnor</t>
  </si>
  <si>
    <t>E0992</t>
  </si>
  <si>
    <t>Jennifer Waters</t>
  </si>
  <si>
    <t>E0993</t>
  </si>
  <si>
    <t>Jocelyn Williams</t>
  </si>
  <si>
    <t>E0994</t>
  </si>
  <si>
    <t>Christopher Moore</t>
  </si>
  <si>
    <t>E0995</t>
  </si>
  <si>
    <t>Emily Mullins</t>
  </si>
  <si>
    <t>E0996</t>
  </si>
  <si>
    <t>Jeremiah Bruce</t>
  </si>
  <si>
    <t>E0997</t>
  </si>
  <si>
    <t>Roger King</t>
  </si>
  <si>
    <t>E0998</t>
  </si>
  <si>
    <t>Loretta Lynch</t>
  </si>
  <si>
    <t>E0999</t>
  </si>
  <si>
    <t>Deborah Cox</t>
  </si>
  <si>
    <t>E1000</t>
  </si>
  <si>
    <t>Lisa Martin</t>
  </si>
  <si>
    <t>E1001</t>
  </si>
  <si>
    <t>Cathy Baker</t>
  </si>
  <si>
    <t>E1002</t>
  </si>
  <si>
    <t>Jeffrey Salas</t>
  </si>
  <si>
    <t>E1003</t>
  </si>
  <si>
    <t>Mark Duncan</t>
  </si>
  <si>
    <t>E1004</t>
  </si>
  <si>
    <t>Andrea Burgess</t>
  </si>
  <si>
    <t>E1005</t>
  </si>
  <si>
    <t>Elizabeth Williams</t>
  </si>
  <si>
    <t>E1006</t>
  </si>
  <si>
    <t>Micheal Johnson</t>
  </si>
  <si>
    <t>E1007</t>
  </si>
  <si>
    <t>Craig Schmidt</t>
  </si>
  <si>
    <t>E1008</t>
  </si>
  <si>
    <t>Edward Ramirez</t>
  </si>
  <si>
    <t>E1009</t>
  </si>
  <si>
    <t>Lauren Smith</t>
  </si>
  <si>
    <t>E1010</t>
  </si>
  <si>
    <t>Michael Davis</t>
  </si>
  <si>
    <t>E1011</t>
  </si>
  <si>
    <t>Melanie Perkins</t>
  </si>
  <si>
    <t>E1012</t>
  </si>
  <si>
    <t>John Williams</t>
  </si>
  <si>
    <t>E1013</t>
  </si>
  <si>
    <t>Tracy Myers</t>
  </si>
  <si>
    <t>E1014</t>
  </si>
  <si>
    <t>Victor Benitez</t>
  </si>
  <si>
    <t>E1015</t>
  </si>
  <si>
    <t>Elizabeth Stewart</t>
  </si>
  <si>
    <t>E1016</t>
  </si>
  <si>
    <t>Gabriela Fry</t>
  </si>
  <si>
    <t>E1017</t>
  </si>
  <si>
    <t>James Thomas</t>
  </si>
  <si>
    <t>E1018</t>
  </si>
  <si>
    <t>Christy Roberts</t>
  </si>
  <si>
    <t>E1019</t>
  </si>
  <si>
    <t>Elizabeth Cannon</t>
  </si>
  <si>
    <t>E1020</t>
  </si>
  <si>
    <t>Leonard Smith</t>
  </si>
  <si>
    <t>E1021</t>
  </si>
  <si>
    <t>Ricky Miller</t>
  </si>
  <si>
    <t>E1022</t>
  </si>
  <si>
    <t>Jacob Moore</t>
  </si>
  <si>
    <t>E1023</t>
  </si>
  <si>
    <t>Sheila Fritz</t>
  </si>
  <si>
    <t>E1024</t>
  </si>
  <si>
    <t>Judith White</t>
  </si>
  <si>
    <t>E1025</t>
  </si>
  <si>
    <t>Jonathan Miller</t>
  </si>
  <si>
    <t>E1026</t>
  </si>
  <si>
    <t>Brian Murphy</t>
  </si>
  <si>
    <t>E1027</t>
  </si>
  <si>
    <t>Ricky Sheppard</t>
  </si>
  <si>
    <t>E1028</t>
  </si>
  <si>
    <t>Deborah Rivera</t>
  </si>
  <si>
    <t>E1029</t>
  </si>
  <si>
    <t>Nicole Willis</t>
  </si>
  <si>
    <t>E1030</t>
  </si>
  <si>
    <t>Ariana King</t>
  </si>
  <si>
    <t>E1031</t>
  </si>
  <si>
    <t>Carlos Bowers</t>
  </si>
  <si>
    <t>E1032</t>
  </si>
  <si>
    <t>Deborah Phillips</t>
  </si>
  <si>
    <t>E1033</t>
  </si>
  <si>
    <t>Bobby Reyes</t>
  </si>
  <si>
    <t>E1034</t>
  </si>
  <si>
    <t>Tracey Duncan</t>
  </si>
  <si>
    <t>E1035</t>
  </si>
  <si>
    <t>Jesus Sims</t>
  </si>
  <si>
    <t>E1036</t>
  </si>
  <si>
    <t>Daniel Carter</t>
  </si>
  <si>
    <t>E1037</t>
  </si>
  <si>
    <t>James Wilson</t>
  </si>
  <si>
    <t>E1038</t>
  </si>
  <si>
    <t>Jacob Krueger</t>
  </si>
  <si>
    <t>E1039</t>
  </si>
  <si>
    <t>Rodney Avery</t>
  </si>
  <si>
    <t>E1040</t>
  </si>
  <si>
    <t>Diane Marshall</t>
  </si>
  <si>
    <t>E1041</t>
  </si>
  <si>
    <t>Samuel Ford</t>
  </si>
  <si>
    <t>E1042</t>
  </si>
  <si>
    <t>Richard Thompson</t>
  </si>
  <si>
    <t>E1043</t>
  </si>
  <si>
    <t>Richard Brown</t>
  </si>
  <si>
    <t>E1044</t>
  </si>
  <si>
    <t>Katelyn Hamilton</t>
  </si>
  <si>
    <t>E1045</t>
  </si>
  <si>
    <t>Keith Nguyen</t>
  </si>
  <si>
    <t>E1046</t>
  </si>
  <si>
    <t>William Jordan</t>
  </si>
  <si>
    <t>E1047</t>
  </si>
  <si>
    <t>Jacob Davis</t>
  </si>
  <si>
    <t>E1048</t>
  </si>
  <si>
    <t>Jessica Stout</t>
  </si>
  <si>
    <t>E1049</t>
  </si>
  <si>
    <t>Veronica Hernandez</t>
  </si>
  <si>
    <t>E1050</t>
  </si>
  <si>
    <t>Nicholas Gomez</t>
  </si>
  <si>
    <t>E1051</t>
  </si>
  <si>
    <t>Dr. John Moore PhD</t>
  </si>
  <si>
    <t>E1052</t>
  </si>
  <si>
    <t>E1053</t>
  </si>
  <si>
    <t>James Wright</t>
  </si>
  <si>
    <t>E1054</t>
  </si>
  <si>
    <t>Ronnie Jones</t>
  </si>
  <si>
    <t>E1055</t>
  </si>
  <si>
    <t>Meghan Mcintosh</t>
  </si>
  <si>
    <t>E1056</t>
  </si>
  <si>
    <t>Julie Mills</t>
  </si>
  <si>
    <t>E1057</t>
  </si>
  <si>
    <t>Richard Davis</t>
  </si>
  <si>
    <t>E1058</t>
  </si>
  <si>
    <t>Tracy Nelson</t>
  </si>
  <si>
    <t>E1059</t>
  </si>
  <si>
    <t>Dawn Levy</t>
  </si>
  <si>
    <t>E1060</t>
  </si>
  <si>
    <t>Riley Hernandez</t>
  </si>
  <si>
    <t>E1061</t>
  </si>
  <si>
    <t>Emily Sweeney</t>
  </si>
  <si>
    <t>E1062</t>
  </si>
  <si>
    <t>Samantha Mason</t>
  </si>
  <si>
    <t>E1063</t>
  </si>
  <si>
    <t>Maria Santos</t>
  </si>
  <si>
    <t>E1064</t>
  </si>
  <si>
    <t>Amy Rowe MD</t>
  </si>
  <si>
    <t>E1065</t>
  </si>
  <si>
    <t>Philip Long</t>
  </si>
  <si>
    <t>E1066</t>
  </si>
  <si>
    <t>E1067</t>
  </si>
  <si>
    <t>David Choi</t>
  </si>
  <si>
    <t>E1068</t>
  </si>
  <si>
    <t>Brian Lynch</t>
  </si>
  <si>
    <t>E1069</t>
  </si>
  <si>
    <t>Cheryl Davis</t>
  </si>
  <si>
    <t>E1070</t>
  </si>
  <si>
    <t>Yolanda Williams</t>
  </si>
  <si>
    <t>E1071</t>
  </si>
  <si>
    <t>Tracy Frank</t>
  </si>
  <si>
    <t>E1072</t>
  </si>
  <si>
    <t>Judith Gray</t>
  </si>
  <si>
    <t>E1073</t>
  </si>
  <si>
    <t>Mrs. Nicole Obrien</t>
  </si>
  <si>
    <t>E1074</t>
  </si>
  <si>
    <t>Robert Green DVM</t>
  </si>
  <si>
    <t>E1075</t>
  </si>
  <si>
    <t>Joy Hudson</t>
  </si>
  <si>
    <t>E1076</t>
  </si>
  <si>
    <t>Daniel Webster</t>
  </si>
  <si>
    <t>E1077</t>
  </si>
  <si>
    <t>Courtney Graham</t>
  </si>
  <si>
    <t>E1078</t>
  </si>
  <si>
    <t>Margaret Beltran</t>
  </si>
  <si>
    <t>E1079</t>
  </si>
  <si>
    <t>Michael Chandler</t>
  </si>
  <si>
    <t>E1080</t>
  </si>
  <si>
    <t>Ian Patterson</t>
  </si>
  <si>
    <t>E1081</t>
  </si>
  <si>
    <t>Michael Daniels</t>
  </si>
  <si>
    <t>E1082</t>
  </si>
  <si>
    <t>Edgar Elliott</t>
  </si>
  <si>
    <t>E1083</t>
  </si>
  <si>
    <t>James Jackson MD</t>
  </si>
  <si>
    <t>E1084</t>
  </si>
  <si>
    <t>Christopher Martin</t>
  </si>
  <si>
    <t>E1085</t>
  </si>
  <si>
    <t>Lauren Brown</t>
  </si>
  <si>
    <t>E1086</t>
  </si>
  <si>
    <t>Brian Shepherd</t>
  </si>
  <si>
    <t>E1087</t>
  </si>
  <si>
    <t>Monica Smith</t>
  </si>
  <si>
    <t>E1088</t>
  </si>
  <si>
    <t>Andrew Willis</t>
  </si>
  <si>
    <t>E1089</t>
  </si>
  <si>
    <t>John Stevens</t>
  </si>
  <si>
    <t>E1090</t>
  </si>
  <si>
    <t>Wendy Schmidt</t>
  </si>
  <si>
    <t>E1091</t>
  </si>
  <si>
    <t>Michael Lester</t>
  </si>
  <si>
    <t>E1092</t>
  </si>
  <si>
    <t>Sara Anderson</t>
  </si>
  <si>
    <t>E1093</t>
  </si>
  <si>
    <t>Thomas Pace</t>
  </si>
  <si>
    <t>E1094</t>
  </si>
  <si>
    <t>Crystal Williams</t>
  </si>
  <si>
    <t>E1095</t>
  </si>
  <si>
    <t>Andre Nguyen</t>
  </si>
  <si>
    <t>E1096</t>
  </si>
  <si>
    <t>Charlotte Morgan</t>
  </si>
  <si>
    <t>E1097</t>
  </si>
  <si>
    <t>Emma Vargas</t>
  </si>
  <si>
    <t>E1098</t>
  </si>
  <si>
    <t>Charles Paul</t>
  </si>
  <si>
    <t>E1099</t>
  </si>
  <si>
    <t>E1100</t>
  </si>
  <si>
    <t>Margaret Harrell</t>
  </si>
  <si>
    <t>E1101</t>
  </si>
  <si>
    <t>Clinton Miranda</t>
  </si>
  <si>
    <t>E1102</t>
  </si>
  <si>
    <t>Kevin Williams</t>
  </si>
  <si>
    <t>E1103</t>
  </si>
  <si>
    <t>Kimberly Hernandez</t>
  </si>
  <si>
    <t>E1104</t>
  </si>
  <si>
    <t>Jamie Cruz</t>
  </si>
  <si>
    <t>E1105</t>
  </si>
  <si>
    <t>Jacob May</t>
  </si>
  <si>
    <t>E1106</t>
  </si>
  <si>
    <t>Randy Lawrence</t>
  </si>
  <si>
    <t>E1107</t>
  </si>
  <si>
    <t>Phillip Gonzalez</t>
  </si>
  <si>
    <t>E1108</t>
  </si>
  <si>
    <t>Karen Ross DDS</t>
  </si>
  <si>
    <t>E1109</t>
  </si>
  <si>
    <t>Kristen Johnson</t>
  </si>
  <si>
    <t>E1110</t>
  </si>
  <si>
    <t>Charles Richardson</t>
  </si>
  <si>
    <t>E1111</t>
  </si>
  <si>
    <t>Thomas Cox</t>
  </si>
  <si>
    <t>E1112</t>
  </si>
  <si>
    <t>Erik Anderson</t>
  </si>
  <si>
    <t>E1113</t>
  </si>
  <si>
    <t>James Everett</t>
  </si>
  <si>
    <t>E1114</t>
  </si>
  <si>
    <t>Margaret Ford</t>
  </si>
  <si>
    <t>E1115</t>
  </si>
  <si>
    <t>Casey Pollard</t>
  </si>
  <si>
    <t>E1116</t>
  </si>
  <si>
    <t>Christopher Moses</t>
  </si>
  <si>
    <t>E1117</t>
  </si>
  <si>
    <t>Annette Mercer</t>
  </si>
  <si>
    <t>E1118</t>
  </si>
  <si>
    <t>Michael Gomez</t>
  </si>
  <si>
    <t>E1119</t>
  </si>
  <si>
    <t>Stephanie Bradley</t>
  </si>
  <si>
    <t>E1120</t>
  </si>
  <si>
    <t>Melanie Leonard</t>
  </si>
  <si>
    <t>E1121</t>
  </si>
  <si>
    <t>Kristen Hill</t>
  </si>
  <si>
    <t>E1122</t>
  </si>
  <si>
    <t>Monica Leonard</t>
  </si>
  <si>
    <t>E1123</t>
  </si>
  <si>
    <t>Stephanie Jacobson</t>
  </si>
  <si>
    <t>E1124</t>
  </si>
  <si>
    <t>Joanne Lee</t>
  </si>
  <si>
    <t>E1125</t>
  </si>
  <si>
    <t>Dan Hernandez</t>
  </si>
  <si>
    <t>E1126</t>
  </si>
  <si>
    <t>Zachary Evans</t>
  </si>
  <si>
    <t>E1127</t>
  </si>
  <si>
    <t>Donald Barton</t>
  </si>
  <si>
    <t>E1128</t>
  </si>
  <si>
    <t>Emily Ellis</t>
  </si>
  <si>
    <t>E1129</t>
  </si>
  <si>
    <t>Katherine Warner</t>
  </si>
  <si>
    <t>E1130</t>
  </si>
  <si>
    <t>James Hall</t>
  </si>
  <si>
    <t>E1131</t>
  </si>
  <si>
    <t>Patrick Mooney</t>
  </si>
  <si>
    <t>E1132</t>
  </si>
  <si>
    <t>Walter Morris</t>
  </si>
  <si>
    <t>E1133</t>
  </si>
  <si>
    <t>Jaclyn Lopez</t>
  </si>
  <si>
    <t>E1134</t>
  </si>
  <si>
    <t>Donald Murillo</t>
  </si>
  <si>
    <t>E1135</t>
  </si>
  <si>
    <t>Alexander Erickson</t>
  </si>
  <si>
    <t>E1136</t>
  </si>
  <si>
    <t>John Clay</t>
  </si>
  <si>
    <t>E1137</t>
  </si>
  <si>
    <t>Patricia Morales</t>
  </si>
  <si>
    <t>E1138</t>
  </si>
  <si>
    <t>Yvonne Ingram</t>
  </si>
  <si>
    <t>E1139</t>
  </si>
  <si>
    <t>Donna Caldwell</t>
  </si>
  <si>
    <t>E1140</t>
  </si>
  <si>
    <t>Joshua Wells</t>
  </si>
  <si>
    <t>E1141</t>
  </si>
  <si>
    <t>Ruth Jones</t>
  </si>
  <si>
    <t>E1142</t>
  </si>
  <si>
    <t>Kelly Shelton</t>
  </si>
  <si>
    <t>E1143</t>
  </si>
  <si>
    <t>Kim Hernandez</t>
  </si>
  <si>
    <t>E1144</t>
  </si>
  <si>
    <t>Kenneth Campos</t>
  </si>
  <si>
    <t>E1145</t>
  </si>
  <si>
    <t>Christina Bradley</t>
  </si>
  <si>
    <t>E1146</t>
  </si>
  <si>
    <t>E1147</t>
  </si>
  <si>
    <t>Donna Richards</t>
  </si>
  <si>
    <t>E1148</t>
  </si>
  <si>
    <t>Jennifer Green</t>
  </si>
  <si>
    <t>E1149</t>
  </si>
  <si>
    <t>Kevin Austin</t>
  </si>
  <si>
    <t>E1150</t>
  </si>
  <si>
    <t>Zachary Wu</t>
  </si>
  <si>
    <t>E1151</t>
  </si>
  <si>
    <t>Joan Davis</t>
  </si>
  <si>
    <t>E1152</t>
  </si>
  <si>
    <t>Sherry Walker</t>
  </si>
  <si>
    <t>E1153</t>
  </si>
  <si>
    <t>Nicholas Shelton</t>
  </si>
  <si>
    <t>E1154</t>
  </si>
  <si>
    <t>Robert Buckley</t>
  </si>
  <si>
    <t>E1155</t>
  </si>
  <si>
    <t>Heather Moore</t>
  </si>
  <si>
    <t>E1156</t>
  </si>
  <si>
    <t>Zachary Kelley</t>
  </si>
  <si>
    <t>E1157</t>
  </si>
  <si>
    <t>Pamela Allen</t>
  </si>
  <si>
    <t>E1158</t>
  </si>
  <si>
    <t>Timothy Robles</t>
  </si>
  <si>
    <t>E1159</t>
  </si>
  <si>
    <t>Matthew Mckenzie</t>
  </si>
  <si>
    <t>E1160</t>
  </si>
  <si>
    <t>Patricia Taylor</t>
  </si>
  <si>
    <t>E1161</t>
  </si>
  <si>
    <t>Michael Mullen</t>
  </si>
  <si>
    <t>E1162</t>
  </si>
  <si>
    <t>John Skinner</t>
  </si>
  <si>
    <t>E1163</t>
  </si>
  <si>
    <t>Brian Shaw</t>
  </si>
  <si>
    <t>E1164</t>
  </si>
  <si>
    <t>Martin Townsend</t>
  </si>
  <si>
    <t>E1165</t>
  </si>
  <si>
    <t>Jonathan Williams</t>
  </si>
  <si>
    <t>E1166</t>
  </si>
  <si>
    <t>Cassidy Cruz</t>
  </si>
  <si>
    <t>E1167</t>
  </si>
  <si>
    <t>Lorraine Ramos</t>
  </si>
  <si>
    <t>E1168</t>
  </si>
  <si>
    <t>Donna Jackson</t>
  </si>
  <si>
    <t>E1169</t>
  </si>
  <si>
    <t>Robert Shelton</t>
  </si>
  <si>
    <t>E1170</t>
  </si>
  <si>
    <t>Ariana Lamb</t>
  </si>
  <si>
    <t>E1171</t>
  </si>
  <si>
    <t>Robert Donovan</t>
  </si>
  <si>
    <t>E1172</t>
  </si>
  <si>
    <t>Mary Walker</t>
  </si>
  <si>
    <t>E1173</t>
  </si>
  <si>
    <t>Joshua Johnson</t>
  </si>
  <si>
    <t>E1174</t>
  </si>
  <si>
    <t>Jack Wilson</t>
  </si>
  <si>
    <t>E1175</t>
  </si>
  <si>
    <t>Shannon Fletcher</t>
  </si>
  <si>
    <t>E1176</t>
  </si>
  <si>
    <t>Jeffrey Beard</t>
  </si>
  <si>
    <t>E1177</t>
  </si>
  <si>
    <t>Patricia Harrison</t>
  </si>
  <si>
    <t>E1178</t>
  </si>
  <si>
    <t>Joseph Higgins</t>
  </si>
  <si>
    <t>E1179</t>
  </si>
  <si>
    <t>John Alvarado</t>
  </si>
  <si>
    <t>E1180</t>
  </si>
  <si>
    <t>Julie Morrison</t>
  </si>
  <si>
    <t>E1181</t>
  </si>
  <si>
    <t>Wendy White</t>
  </si>
  <si>
    <t>E1182</t>
  </si>
  <si>
    <t>William Rodriguez</t>
  </si>
  <si>
    <t>E1183</t>
  </si>
  <si>
    <t>Ricardo Lester</t>
  </si>
  <si>
    <t>E1184</t>
  </si>
  <si>
    <t>Steven Bishop</t>
  </si>
  <si>
    <t>E1185</t>
  </si>
  <si>
    <t>Scott Jennings MD</t>
  </si>
  <si>
    <t>E1186</t>
  </si>
  <si>
    <t>Austin Miller</t>
  </si>
  <si>
    <t>E1187</t>
  </si>
  <si>
    <t>Jennifer Howell</t>
  </si>
  <si>
    <t>E1188</t>
  </si>
  <si>
    <t>Heidi Terry</t>
  </si>
  <si>
    <t>E1189</t>
  </si>
  <si>
    <t>Kenneth Miller</t>
  </si>
  <si>
    <t>E1190</t>
  </si>
  <si>
    <t>Anthony Hull</t>
  </si>
  <si>
    <t>E1191</t>
  </si>
  <si>
    <t>Joseph Winters</t>
  </si>
  <si>
    <t>E1192</t>
  </si>
  <si>
    <t>Amanda Mann</t>
  </si>
  <si>
    <t>E1193</t>
  </si>
  <si>
    <t>Linda Allen</t>
  </si>
  <si>
    <t>E1194</t>
  </si>
  <si>
    <t>Eileen Robinson</t>
  </si>
  <si>
    <t>E1195</t>
  </si>
  <si>
    <t>Anna Henry</t>
  </si>
  <si>
    <t>E1196</t>
  </si>
  <si>
    <t>Christopher Bullock</t>
  </si>
  <si>
    <t>E1197</t>
  </si>
  <si>
    <t>Victor Meza</t>
  </si>
  <si>
    <t>E1198</t>
  </si>
  <si>
    <t>Anthony Kent</t>
  </si>
  <si>
    <t>E1199</t>
  </si>
  <si>
    <t>Lauren Gray</t>
  </si>
  <si>
    <t>E1200</t>
  </si>
  <si>
    <t>Kathleen Blair</t>
  </si>
  <si>
    <t>Salary ($)</t>
  </si>
  <si>
    <t>Annual Salary</t>
  </si>
  <si>
    <t>Attrition Flag</t>
  </si>
  <si>
    <t>Count of EmployeeID</t>
  </si>
  <si>
    <t>Total Employee</t>
  </si>
  <si>
    <t>Sum of Attrition Flag</t>
  </si>
  <si>
    <t>Total Leavers</t>
  </si>
  <si>
    <t>Average of TenureYears</t>
  </si>
  <si>
    <t>Avg Tenure Yrs (Exited)</t>
  </si>
  <si>
    <t>Attrition Rate %</t>
  </si>
  <si>
    <t>Row Labels</t>
  </si>
  <si>
    <t>Grand Total</t>
  </si>
  <si>
    <t>Average of Attrition Flag</t>
  </si>
  <si>
    <t>Department with highest Turnover</t>
  </si>
  <si>
    <t>Most Common Exit Reasons</t>
  </si>
  <si>
    <t>Attrition Vary By Tenure</t>
  </si>
  <si>
    <t>Tenure Group</t>
  </si>
  <si>
    <t>0–1 yrs (New Hire)</t>
  </si>
  <si>
    <t>2–5 yrs (Short Stay)</t>
  </si>
  <si>
    <t>6–10 yrs (Mid Stay)</t>
  </si>
  <si>
    <t>Salary</t>
  </si>
  <si>
    <t>300-800</t>
  </si>
  <si>
    <t>800-1300</t>
  </si>
  <si>
    <t>1300-1800</t>
  </si>
  <si>
    <t>1800-2300</t>
  </si>
  <si>
    <t>2300-2800</t>
  </si>
  <si>
    <t>2800-3300</t>
  </si>
  <si>
    <t>Attrition Vary By salary</t>
  </si>
  <si>
    <t>Attrition cost</t>
  </si>
  <si>
    <t>Sum of Attrition cost</t>
  </si>
  <si>
    <t>Cost of 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</si>
</sst>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quot;$&quot;* #,##0_);_(&quot;$&quot;* \(#,##0\);_(&quot;$&quot;* &quot;-&quot;??_);_(@_)"/>
    <numFmt numFmtId="176" formatCode="[&gt;=1000]&quot;$&quot;00,&quot;k&quot;;0"/>
  </numFmts>
  <fonts count="3" x14ac:knownFonts="1">
    <font>
      <sz val="11"/>
      <color theme="1"/>
      <name val="Aptos Narrow"/>
      <family val="2"/>
      <scheme val="minor"/>
    </font>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rgb="FFF7F7F9"/>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14" fontId="0" fillId="0" borderId="0" xfId="0" applyNumberFormat="1"/>
    <xf numFmtId="164" fontId="0" fillId="0" borderId="0" xfId="1" applyNumberFormat="1" applyFont="1"/>
    <xf numFmtId="0" fontId="0" fillId="0" borderId="0" xfId="0" applyNumberFormat="1"/>
    <xf numFmtId="0" fontId="0" fillId="0" borderId="0" xfId="0" pivotButton="1"/>
    <xf numFmtId="1" fontId="0" fillId="0" borderId="0" xfId="0" applyNumberFormat="1"/>
    <xf numFmtId="0" fontId="2" fillId="0" borderId="0" xfId="0" applyFont="1"/>
    <xf numFmtId="9" fontId="0" fillId="0" borderId="0" xfId="2" applyFont="1"/>
    <xf numFmtId="0" fontId="0" fillId="0" borderId="0" xfId="0" applyAlignment="1">
      <alignment horizontal="left"/>
    </xf>
    <xf numFmtId="9" fontId="0" fillId="0" borderId="0" xfId="0" applyNumberFormat="1"/>
    <xf numFmtId="164" fontId="0" fillId="0" borderId="0" xfId="0" applyNumberFormat="1" applyAlignment="1">
      <alignment horizontal="left"/>
    </xf>
    <xf numFmtId="0" fontId="2" fillId="0" borderId="0" xfId="0" applyFont="1" applyAlignment="1">
      <alignment horizontal="left"/>
    </xf>
    <xf numFmtId="176" fontId="0" fillId="0" borderId="0" xfId="0" applyNumberFormat="1"/>
    <xf numFmtId="0" fontId="0" fillId="2" borderId="0" xfId="0" applyFill="1"/>
  </cellXfs>
  <cellStyles count="3">
    <cellStyle name="Currency" xfId="1" builtinId="4"/>
    <cellStyle name="Normal" xfId="0" builtinId="0"/>
    <cellStyle name="Percent" xfId="2" builtinId="5"/>
  </cellStyles>
  <dxfs count="79">
    <dxf>
      <numFmt numFmtId="2" formatCode="0.00"/>
    </dxf>
    <dxf>
      <numFmt numFmtId="1" formatCode="0"/>
    </dxf>
    <dxf>
      <numFmt numFmtId="13" formatCode="0%"/>
    </dxf>
    <dxf>
      <numFmt numFmtId="13" formatCode="0%"/>
    </dxf>
    <dxf>
      <numFmt numFmtId="1" formatCode="0"/>
    </dxf>
    <dxf>
      <numFmt numFmtId="176" formatCode="[&gt;=1000]&quot;$&quot;00,&quot;k&quot;;0"/>
    </dxf>
    <dxf>
      <numFmt numFmtId="13" formatCode="0%"/>
    </dxf>
    <dxf>
      <numFmt numFmtId="2" formatCode="0.00"/>
    </dxf>
    <dxf>
      <numFmt numFmtId="1" formatCode="0"/>
    </dxf>
    <dxf>
      <numFmt numFmtId="13" formatCode="0%"/>
    </dxf>
    <dxf>
      <numFmt numFmtId="13" formatCode="0%"/>
    </dxf>
    <dxf>
      <numFmt numFmtId="1" formatCode="0"/>
    </dxf>
    <dxf>
      <numFmt numFmtId="176" formatCode="[&gt;=1000]&quot;$&quot;00,&quot;k&quot;;0"/>
    </dxf>
    <dxf>
      <numFmt numFmtId="13" formatCode="0%"/>
    </dxf>
    <dxf>
      <numFmt numFmtId="2" formatCode="0.00"/>
    </dxf>
    <dxf>
      <numFmt numFmtId="1" formatCode="0"/>
    </dxf>
    <dxf>
      <numFmt numFmtId="13" formatCode="0%"/>
    </dxf>
    <dxf>
      <numFmt numFmtId="13" formatCode="0%"/>
    </dxf>
    <dxf>
      <numFmt numFmtId="1" formatCode="0"/>
    </dxf>
    <dxf>
      <numFmt numFmtId="176" formatCode="[&gt;=1000]&quot;$&quot;00,&quot;k&quot;;0"/>
    </dxf>
    <dxf>
      <numFmt numFmtId="13" formatCode="0%"/>
    </dxf>
    <dxf>
      <numFmt numFmtId="2" formatCode="0.00"/>
    </dxf>
    <dxf>
      <numFmt numFmtId="1" formatCode="0"/>
    </dxf>
    <dxf>
      <numFmt numFmtId="13" formatCode="0%"/>
    </dxf>
    <dxf>
      <numFmt numFmtId="13" formatCode="0%"/>
    </dxf>
    <dxf>
      <numFmt numFmtId="1" formatCode="0"/>
    </dxf>
    <dxf>
      <numFmt numFmtId="176" formatCode="[&gt;=1000]&quot;$&quot;00,&quot;k&quot;;0"/>
    </dxf>
    <dxf>
      <numFmt numFmtId="13" formatCode="0%"/>
    </dxf>
    <dxf>
      <numFmt numFmtId="13" formatCode="0%"/>
    </dxf>
    <dxf>
      <numFmt numFmtId="2" formatCode="0.00"/>
    </dxf>
    <dxf>
      <numFmt numFmtId="1" formatCode="0"/>
    </dxf>
    <dxf>
      <numFmt numFmtId="13" formatCode="0%"/>
    </dxf>
    <dxf>
      <numFmt numFmtId="13" formatCode="0%"/>
    </dxf>
    <dxf>
      <numFmt numFmtId="1" formatCode="0"/>
    </dxf>
    <dxf>
      <numFmt numFmtId="176" formatCode="[&gt;=1000]&quot;$&quot;00,&quot;k&quot;;0"/>
    </dxf>
    <dxf>
      <numFmt numFmtId="13" formatCode="0%"/>
    </dxf>
    <dxf>
      <numFmt numFmtId="2" formatCode="0.00"/>
    </dxf>
    <dxf>
      <numFmt numFmtId="1" formatCode="0"/>
    </dxf>
    <dxf>
      <numFmt numFmtId="13" formatCode="0%"/>
    </dxf>
    <dxf>
      <numFmt numFmtId="13" formatCode="0%"/>
    </dxf>
    <dxf>
      <numFmt numFmtId="1" formatCode="0"/>
    </dxf>
    <dxf>
      <numFmt numFmtId="176" formatCode="[&gt;=1000]&quot;$&quot;00,&quot;k&quot;;0"/>
    </dxf>
    <dxf>
      <font>
        <b/>
        <i val="0"/>
        <sz val="12"/>
        <color theme="0" tint="-0.14996795556505021"/>
        <name val="Aptos Narrow"/>
        <family val="2"/>
        <scheme val="minor"/>
      </font>
      <fill>
        <patternFill>
          <bgColor rgb="FF192030"/>
        </patternFill>
      </fill>
      <border diagonalUp="0" diagonalDown="0">
        <left/>
        <right/>
        <top/>
        <bottom/>
        <vertical/>
        <horizontal/>
      </border>
    </dxf>
    <dxf>
      <font>
        <b val="0"/>
        <i val="0"/>
        <sz val="11"/>
        <color theme="1" tint="0.34998626667073579"/>
        <name val="Aptos Narrow"/>
        <family val="2"/>
        <scheme val="minor"/>
      </font>
      <fill>
        <patternFill>
          <bgColor rgb="FF192030"/>
        </patternFill>
      </fill>
      <border diagonalUp="0" diagonalDown="0">
        <left/>
        <right/>
        <top/>
        <bottom/>
        <vertical/>
        <horizontal/>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76" formatCode="[&gt;=1000]&quot;$&quot;00,&quot;k&quot;;0"/>
    </dxf>
    <dxf>
      <font>
        <b val="0"/>
        <i val="0"/>
        <strike val="0"/>
        <condense val="0"/>
        <extend val="0"/>
        <outline val="0"/>
        <shadow val="0"/>
        <u val="none"/>
        <vertAlign val="baseline"/>
        <sz val="11"/>
        <color theme="1"/>
        <name val="Aptos Narrow"/>
        <family val="2"/>
        <scheme val="minor"/>
      </font>
      <numFmt numFmtId="164" formatCode="_(&quot;$&quot;* #,##0_);_(&quot;$&quot;* \(#,##0\);_(&quot;$&quot;* &quot;-&quot;??_);_(@_)"/>
    </dxf>
    <dxf>
      <numFmt numFmtId="1" formatCode="0"/>
    </dxf>
    <dxf>
      <numFmt numFmtId="2" formatCode="0.00"/>
    </dxf>
    <dxf>
      <numFmt numFmtId="19" formatCode="m/d/yyyy"/>
    </dxf>
    <dxf>
      <numFmt numFmtId="19" formatCode="m/d/yyyy"/>
    </dxf>
    <dxf>
      <font>
        <b val="0"/>
        <i val="0"/>
        <strike val="0"/>
        <condense val="0"/>
        <extend val="0"/>
        <outline val="0"/>
        <shadow val="0"/>
        <u val="none"/>
        <vertAlign val="baseline"/>
        <sz val="11"/>
        <color theme="1"/>
        <name val="Aptos Narrow"/>
        <family val="2"/>
        <scheme val="minor"/>
      </font>
      <numFmt numFmtId="164" formatCode="_(&quot;$&quot;* #,##0_);_(&quot;$&quot;* \(#,##0\);_(&quot;$&quot;* &quot;-&quot;??_);_(@_)"/>
    </dxf>
    <dxf>
      <numFmt numFmtId="13"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1" defaultTableStyle="TableStyleMedium2" defaultPivotStyle="PivotStyleLight16">
    <tableStyle name="SlicerStyleOther2 2" pivot="0" table="0" count="10" xr9:uid="{DEC48834-4F7C-4564-8B2A-9C3AC1DFA275}">
      <tableStyleElement type="wholeTable" dxfId="43"/>
      <tableStyleElement type="headerRow" dxfId="42"/>
    </tableStyle>
  </tableStyles>
  <colors>
    <mruColors>
      <color rgb="FF7683E0"/>
      <color rgb="FF6977DD"/>
      <color rgb="FF4C5CD6"/>
      <color rgb="FF192030"/>
      <color rgb="FF0D123B"/>
      <color rgb="FF161F60"/>
      <color rgb="FFF7F7F9"/>
      <color rgb="FFECF1F5"/>
    </mruColors>
  </colors>
  <extLst>
    <ext xmlns:x14="http://schemas.microsoft.com/office/spreadsheetml/2009/9/main" uri="{46F421CA-312F-682f-3DD2-61675219B42D}">
      <x14:dxfs count="88">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1"/>
            <color theme="0"/>
            <name val="Aptos Narrow"/>
            <family val="2"/>
            <scheme val="minor"/>
          </font>
          <border diagonalUp="0" diagonalDown="0">
            <left/>
            <right/>
            <top/>
            <bottom/>
            <vertical/>
            <horizontal/>
          </border>
        </dxf>
        <dxf>
          <font>
            <b val="0"/>
            <i val="0"/>
            <sz val="11"/>
            <color theme="0"/>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1"/>
            <color theme="0"/>
            <name val="Aptos Narrow"/>
            <family val="2"/>
            <scheme val="minor"/>
          </font>
          <border diagonalUp="0" diagonalDown="0">
            <left/>
            <right/>
            <top/>
            <bottom/>
            <vertical/>
            <horizontal/>
          </border>
        </dxf>
        <dxf>
          <font>
            <b val="0"/>
            <i val="0"/>
            <sz val="10"/>
            <color theme="1" tint="0.34998626667073579"/>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1"/>
            <color theme="0"/>
            <name val="Aptos Narrow"/>
            <family val="2"/>
            <scheme val="minor"/>
          </font>
          <fill>
            <patternFill patternType="solid">
              <fgColor auto="1"/>
              <bgColor rgb="FF7683E0"/>
            </patternFill>
          </fill>
          <border diagonalUp="0" diagonalDown="0">
            <left/>
            <right/>
            <top/>
            <bottom/>
            <vertical/>
            <horizontal/>
          </border>
        </dxf>
        <dxf>
          <font>
            <b val="0"/>
            <i val="0"/>
            <sz val="10"/>
            <color theme="1" tint="0.34998626667073579"/>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1"/>
            <color theme="0"/>
            <name val="Aptos Narrow"/>
            <family val="2"/>
            <scheme val="minor"/>
          </font>
          <fill>
            <patternFill patternType="solid">
              <fgColor auto="1"/>
              <bgColor rgb="FF7683E0"/>
            </patternFill>
          </fill>
          <border diagonalUp="0" diagonalDown="0">
            <left/>
            <right/>
            <top/>
            <bottom/>
            <vertical/>
            <horizontal/>
          </border>
        </dxf>
        <dxf>
          <font>
            <b val="0"/>
            <i val="0"/>
            <sz val="10"/>
            <color theme="1" tint="0.34998626667073579"/>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0"/>
            <color theme="0"/>
            <name val="Aptos Narrow"/>
            <family val="2"/>
            <scheme val="minor"/>
          </font>
          <fill>
            <patternFill patternType="solid">
              <fgColor auto="1"/>
              <bgColor rgb="FF7683E0"/>
            </patternFill>
          </fill>
          <border diagonalUp="0" diagonalDown="0">
            <left/>
            <right/>
            <top/>
            <bottom/>
            <vertical/>
            <horizontal/>
          </border>
        </dxf>
        <dxf>
          <font>
            <b val="0"/>
            <i val="0"/>
            <sz val="10"/>
            <color theme="1" tint="0.34998626667073579"/>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b val="0"/>
            <i val="0"/>
            <sz val="10"/>
            <color theme="0"/>
            <name val="Aptos Narrow"/>
            <family val="2"/>
            <scheme val="minor"/>
          </font>
          <fill>
            <patternFill patternType="solid">
              <fgColor auto="1"/>
              <bgColor rgb="FF7683E0"/>
            </patternFill>
          </fill>
          <border diagonalUp="0" diagonalDown="0">
            <left/>
            <right/>
            <top/>
            <bottom/>
            <vertical/>
            <horizontal/>
          </border>
        </dxf>
        <dxf>
          <font>
            <b val="0"/>
            <i val="0"/>
            <sz val="10"/>
            <color theme="0"/>
            <name val="Aptos Narrow"/>
            <family val="2"/>
            <scheme val="minor"/>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b val="0"/>
            <i val="0"/>
            <sz val="10"/>
            <color theme="0"/>
            <name val="Aptos Narrow"/>
            <family val="2"/>
            <scheme val="minor"/>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7683E0"/>
            </patternFill>
          </fill>
          <border diagonalUp="0" diagonalDown="0">
            <left/>
            <right/>
            <top/>
            <bottom/>
            <vertical/>
            <horizontal/>
          </border>
        </dxf>
        <dxf>
          <font>
            <color rgb="FF000000"/>
          </font>
          <fill>
            <patternFill patternType="solid">
              <fgColor auto="1"/>
              <bgColor rgb="FF6977DD"/>
            </patternFill>
          </fill>
          <border diagonalUp="0" diagonalDown="0">
            <left/>
            <right/>
            <top/>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patternFill patternType="solid">
              <fgColor auto="1"/>
              <bgColor rgb="FF6977DD"/>
            </pattern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auto="1"/>
              <bgColor rgb="FF7683E0"/>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theme="1"/>
          </font>
          <fill>
            <gradientFill degree="90">
              <stop position="0">
                <color rgb="FFF8E162"/>
              </stop>
              <stop position="1">
                <color rgb="FFFCF7F4"/>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D1E0F5"/>
              </stop>
              <stop position="1">
                <color rgb="FFE9F2FB"/>
              </stop>
            </gradient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A3BBDF"/>
              </stop>
              <stop position="1">
                <color rgb="FFCADEF6"/>
              </stop>
            </gradientFill>
          </fill>
          <border>
            <left style="thin">
              <color rgb="FF999999"/>
            </left>
            <right style="thin">
              <color rgb="FF999999"/>
            </right>
            <top style="thin">
              <color rgb="FF999999"/>
            </top>
            <bottom style="thin">
              <color rgb="FF999999"/>
            </bottom>
            <vertical/>
            <horizontal/>
          </border>
        </dxf>
        <dxf>
          <font>
            <color rgb="FF828282"/>
          </font>
          <fill>
            <gradientFill degree="90">
              <stop position="0">
                <color rgb="FFF2F4F6"/>
              </stop>
              <stop position="1">
                <color rgb="FFFEFEFE"/>
              </stop>
            </gradientFill>
          </fill>
          <border>
            <left style="thin">
              <color rgb="FFE0E0E0"/>
            </left>
            <right style="thin">
              <color rgb="FFE0E0E0"/>
            </right>
            <top style="thin">
              <color rgb="FFE0E0E0"/>
            </top>
            <bottom style="thin">
              <color rgb="FFE0E0E0"/>
            </bottom>
            <vertical/>
            <horizontal/>
          </border>
        </dxf>
        <dxf>
          <font>
            <color rgb="FF000000"/>
          </font>
          <fill>
            <gradientFill degree="90">
              <stop position="0">
                <color rgb="FFE8EBEE"/>
              </stop>
              <stop position="1">
                <color rgb="FFF8F8FA"/>
              </stop>
            </gradient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6.pn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5.png"/><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turnover transformed dataset.xlsx]Calculation!PivotTable4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Calculation!$B$18</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Calculation!$A$19:$A$25</c:f>
              <c:strCache>
                <c:ptCount val="6"/>
                <c:pt idx="0">
                  <c:v>Finance</c:v>
                </c:pt>
                <c:pt idx="1">
                  <c:v>Marketing</c:v>
                </c:pt>
                <c:pt idx="2">
                  <c:v>Operations</c:v>
                </c:pt>
                <c:pt idx="3">
                  <c:v>Sales</c:v>
                </c:pt>
                <c:pt idx="4">
                  <c:v>HR</c:v>
                </c:pt>
                <c:pt idx="5">
                  <c:v>IT</c:v>
                </c:pt>
              </c:strCache>
            </c:strRef>
          </c:cat>
          <c:val>
            <c:numRef>
              <c:f>Calculation!$B$19:$B$25</c:f>
              <c:numCache>
                <c:formatCode>0%</c:formatCode>
                <c:ptCount val="6"/>
                <c:pt idx="0">
                  <c:v>0.36915887850467288</c:v>
                </c:pt>
                <c:pt idx="1">
                  <c:v>0.3619047619047619</c:v>
                </c:pt>
                <c:pt idx="2">
                  <c:v>0.29953917050691242</c:v>
                </c:pt>
                <c:pt idx="3">
                  <c:v>0.26984126984126983</c:v>
                </c:pt>
                <c:pt idx="4">
                  <c:v>0.26285714285714284</c:v>
                </c:pt>
                <c:pt idx="5">
                  <c:v>0.25641025641025639</c:v>
                </c:pt>
              </c:numCache>
            </c:numRef>
          </c:val>
          <c:extLst>
            <c:ext xmlns:c16="http://schemas.microsoft.com/office/drawing/2014/chart" uri="{C3380CC4-5D6E-409C-BE32-E72D297353CC}">
              <c16:uniqueId val="{00000000-A9C6-4CDC-9785-30826829737A}"/>
            </c:ext>
          </c:extLst>
        </c:ser>
        <c:dLbls>
          <c:dLblPos val="outEnd"/>
          <c:showLegendKey val="0"/>
          <c:showVal val="1"/>
          <c:showCatName val="0"/>
          <c:showSerName val="0"/>
          <c:showPercent val="0"/>
          <c:showBubbleSize val="0"/>
        </c:dLbls>
        <c:gapWidth val="281"/>
        <c:overlap val="4"/>
        <c:axId val="1574446416"/>
        <c:axId val="1574441616"/>
      </c:barChart>
      <c:catAx>
        <c:axId val="157444641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74441616"/>
        <c:crosses val="autoZero"/>
        <c:auto val="1"/>
        <c:lblAlgn val="ctr"/>
        <c:lblOffset val="100"/>
        <c:noMultiLvlLbl val="0"/>
      </c:catAx>
      <c:valAx>
        <c:axId val="1574441616"/>
        <c:scaling>
          <c:orientation val="minMax"/>
        </c:scaling>
        <c:delete val="1"/>
        <c:axPos val="l"/>
        <c:numFmt formatCode="0%" sourceLinked="1"/>
        <c:majorTickMark val="none"/>
        <c:minorTickMark val="none"/>
        <c:tickLblPos val="nextTo"/>
        <c:crossAx val="15744464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turnover transformed dataset.xlsx]Calculation!PivotTable10</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Calculation!$B$33</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Calculation!$A$34:$A$40</c:f>
              <c:strCache>
                <c:ptCount val="6"/>
                <c:pt idx="0">
                  <c:v>Finance</c:v>
                </c:pt>
                <c:pt idx="1">
                  <c:v>Marketing</c:v>
                </c:pt>
                <c:pt idx="2">
                  <c:v>Operations</c:v>
                </c:pt>
                <c:pt idx="3">
                  <c:v>Sales</c:v>
                </c:pt>
                <c:pt idx="4">
                  <c:v>IT</c:v>
                </c:pt>
                <c:pt idx="5">
                  <c:v>HR</c:v>
                </c:pt>
              </c:strCache>
            </c:strRef>
          </c:cat>
          <c:val>
            <c:numRef>
              <c:f>Calculation!$B$34:$B$40</c:f>
              <c:numCache>
                <c:formatCode>[&gt;=1000]"$"00,"k";0</c:formatCode>
                <c:ptCount val="6"/>
                <c:pt idx="0">
                  <c:v>532337</c:v>
                </c:pt>
                <c:pt idx="1">
                  <c:v>513262</c:v>
                </c:pt>
                <c:pt idx="2">
                  <c:v>437041</c:v>
                </c:pt>
                <c:pt idx="3">
                  <c:v>376613</c:v>
                </c:pt>
                <c:pt idx="4">
                  <c:v>345209</c:v>
                </c:pt>
                <c:pt idx="5">
                  <c:v>301111</c:v>
                </c:pt>
              </c:numCache>
            </c:numRef>
          </c:val>
          <c:extLst>
            <c:ext xmlns:c16="http://schemas.microsoft.com/office/drawing/2014/chart" uri="{C3380CC4-5D6E-409C-BE32-E72D297353CC}">
              <c16:uniqueId val="{00000000-11CC-4AB4-B7C5-7B02637C6B71}"/>
            </c:ext>
          </c:extLst>
        </c:ser>
        <c:dLbls>
          <c:dLblPos val="outEnd"/>
          <c:showLegendKey val="0"/>
          <c:showVal val="1"/>
          <c:showCatName val="0"/>
          <c:showSerName val="0"/>
          <c:showPercent val="0"/>
          <c:showBubbleSize val="0"/>
        </c:dLbls>
        <c:gapWidth val="219"/>
        <c:overlap val="-27"/>
        <c:axId val="1574423376"/>
        <c:axId val="1574424336"/>
      </c:barChart>
      <c:catAx>
        <c:axId val="157442337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74424336"/>
        <c:crosses val="autoZero"/>
        <c:auto val="1"/>
        <c:lblAlgn val="ctr"/>
        <c:lblOffset val="100"/>
        <c:noMultiLvlLbl val="0"/>
      </c:catAx>
      <c:valAx>
        <c:axId val="1574424336"/>
        <c:scaling>
          <c:orientation val="minMax"/>
        </c:scaling>
        <c:delete val="1"/>
        <c:axPos val="l"/>
        <c:numFmt formatCode="[&gt;=1000]&quot;$&quot;00,&quot;k&quot;;0" sourceLinked="1"/>
        <c:majorTickMark val="none"/>
        <c:minorTickMark val="none"/>
        <c:tickLblPos val="nextTo"/>
        <c:crossAx val="1574423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turnover transformed dataset.xlsx]Calculation!PivotTable9</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6.3888888888888884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5.555555555555555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5.5555555555555552E-2"/>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6.3888888888888884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5555555555555552E-2"/>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5.5555555555555552E-2"/>
              <c:y val="-8.796296296296297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ECF1F5"/>
          </a:solidFill>
          <a:ln w="19050">
            <a:noFill/>
          </a:ln>
          <a:effectLst/>
        </c:spPr>
        <c:dLbl>
          <c:idx val="0"/>
          <c:layout>
            <c:manualLayout>
              <c:x val="9.7526804912153153E-2"/>
              <c:y val="-7.1742920500493773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8138025942438676"/>
                  <c:h val="8.4480888174013002E-2"/>
                </c:manualLayout>
              </c15:layout>
            </c:ext>
          </c:extLst>
        </c:dLbl>
      </c:pivotFmt>
      <c:pivotFmt>
        <c:idx val="10"/>
        <c:spPr>
          <a:solidFill>
            <a:srgbClr val="4C5CD6"/>
          </a:solidFill>
          <a:ln w="19050">
            <a:noFill/>
          </a:ln>
          <a:effectLst/>
        </c:spPr>
        <c:dLbl>
          <c:idx val="0"/>
          <c:layout>
            <c:manualLayout>
              <c:x val="-2.6723056107043314E-2"/>
              <c:y val="0.11810457183185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717694262748827"/>
                  <c:h val="0.11232402098685271"/>
                </c:manualLayout>
              </c15:layout>
            </c:ext>
          </c:extLst>
        </c:dLbl>
      </c:pivotFmt>
      <c:pivotFmt>
        <c:idx val="11"/>
        <c:spPr>
          <a:solidFill>
            <a:srgbClr val="161F60"/>
          </a:solidFill>
          <a:ln w="19050">
            <a:noFill/>
          </a:ln>
          <a:effectLst/>
        </c:spPr>
        <c:dLbl>
          <c:idx val="0"/>
          <c:layout>
            <c:manualLayout>
              <c:x val="-0.11562324171888617"/>
              <c:y val="-7.7719245487640309E-2"/>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15:layout>
                <c:manualLayout>
                  <c:w val="0.16802120134657608"/>
                  <c:h val="8.5385607292708415E-2"/>
                </c:manualLayout>
              </c15:layout>
            </c:ext>
          </c:extLst>
        </c:dLbl>
      </c:pivotFmt>
    </c:pivotFmts>
    <c:plotArea>
      <c:layout>
        <c:manualLayout>
          <c:layoutTarget val="inner"/>
          <c:xMode val="edge"/>
          <c:yMode val="edge"/>
          <c:x val="9.4164218868184393E-2"/>
          <c:y val="8.5062284616688327E-2"/>
          <c:w val="0.64680869258236651"/>
          <c:h val="0.68876333824495828"/>
        </c:manualLayout>
      </c:layout>
      <c:doughnutChart>
        <c:varyColors val="1"/>
        <c:ser>
          <c:idx val="0"/>
          <c:order val="0"/>
          <c:tx>
            <c:strRef>
              <c:f>Calculation!$E$31</c:f>
              <c:strCache>
                <c:ptCount val="1"/>
                <c:pt idx="0">
                  <c:v>Total</c:v>
                </c:pt>
              </c:strCache>
            </c:strRef>
          </c:tx>
          <c:spPr>
            <a:ln>
              <a:noFill/>
            </a:ln>
          </c:spPr>
          <c:dPt>
            <c:idx val="0"/>
            <c:bubble3D val="0"/>
            <c:spPr>
              <a:solidFill>
                <a:srgbClr val="ECF1F5"/>
              </a:solidFill>
              <a:ln w="19050">
                <a:noFill/>
              </a:ln>
              <a:effectLst/>
            </c:spPr>
            <c:extLst>
              <c:ext xmlns:c16="http://schemas.microsoft.com/office/drawing/2014/chart" uri="{C3380CC4-5D6E-409C-BE32-E72D297353CC}">
                <c16:uniqueId val="{00000001-8ABA-4434-AD50-0D653DC4EE6F}"/>
              </c:ext>
            </c:extLst>
          </c:dPt>
          <c:dPt>
            <c:idx val="1"/>
            <c:bubble3D val="0"/>
            <c:spPr>
              <a:solidFill>
                <a:srgbClr val="4C5CD6"/>
              </a:solidFill>
              <a:ln w="19050">
                <a:noFill/>
              </a:ln>
              <a:effectLst/>
            </c:spPr>
            <c:extLst>
              <c:ext xmlns:c16="http://schemas.microsoft.com/office/drawing/2014/chart" uri="{C3380CC4-5D6E-409C-BE32-E72D297353CC}">
                <c16:uniqueId val="{00000003-8ABA-4434-AD50-0D653DC4EE6F}"/>
              </c:ext>
            </c:extLst>
          </c:dPt>
          <c:dPt>
            <c:idx val="2"/>
            <c:bubble3D val="0"/>
            <c:explosion val="9"/>
            <c:spPr>
              <a:solidFill>
                <a:srgbClr val="161F60"/>
              </a:solidFill>
              <a:ln w="19050">
                <a:noFill/>
              </a:ln>
              <a:effectLst/>
            </c:spPr>
            <c:extLst>
              <c:ext xmlns:c16="http://schemas.microsoft.com/office/drawing/2014/chart" uri="{C3380CC4-5D6E-409C-BE32-E72D297353CC}">
                <c16:uniqueId val="{00000005-8ABA-4434-AD50-0D653DC4EE6F}"/>
              </c:ext>
            </c:extLst>
          </c:dPt>
          <c:dLbls>
            <c:dLbl>
              <c:idx val="0"/>
              <c:layout>
                <c:manualLayout>
                  <c:x val="9.7526804912153153E-2"/>
                  <c:y val="-7.1742920500493773E-2"/>
                </c:manualLayout>
              </c:layout>
              <c:showLegendKey val="0"/>
              <c:showVal val="0"/>
              <c:showCatName val="0"/>
              <c:showSerName val="0"/>
              <c:showPercent val="1"/>
              <c:showBubbleSize val="0"/>
              <c:extLst>
                <c:ext xmlns:c15="http://schemas.microsoft.com/office/drawing/2012/chart" uri="{CE6537A1-D6FC-4f65-9D91-7224C49458BB}">
                  <c15:layout>
                    <c:manualLayout>
                      <c:w val="0.18138025942438676"/>
                      <c:h val="8.4480888174013002E-2"/>
                    </c:manualLayout>
                  </c15:layout>
                </c:ext>
                <c:ext xmlns:c16="http://schemas.microsoft.com/office/drawing/2014/chart" uri="{C3380CC4-5D6E-409C-BE32-E72D297353CC}">
                  <c16:uniqueId val="{00000001-8ABA-4434-AD50-0D653DC4EE6F}"/>
                </c:ext>
              </c:extLst>
            </c:dLbl>
            <c:dLbl>
              <c:idx val="1"/>
              <c:layout>
                <c:manualLayout>
                  <c:x val="-2.6723056107043314E-2"/>
                  <c:y val="0.118104571831852"/>
                </c:manualLayout>
              </c:layout>
              <c:showLegendKey val="0"/>
              <c:showVal val="0"/>
              <c:showCatName val="0"/>
              <c:showSerName val="0"/>
              <c:showPercent val="1"/>
              <c:showBubbleSize val="0"/>
              <c:extLst>
                <c:ext xmlns:c15="http://schemas.microsoft.com/office/drawing/2012/chart" uri="{CE6537A1-D6FC-4f65-9D91-7224C49458BB}">
                  <c15:layout>
                    <c:manualLayout>
                      <c:w val="0.1717694262748827"/>
                      <c:h val="0.11232402098685271"/>
                    </c:manualLayout>
                  </c15:layout>
                </c:ext>
                <c:ext xmlns:c16="http://schemas.microsoft.com/office/drawing/2014/chart" uri="{C3380CC4-5D6E-409C-BE32-E72D297353CC}">
                  <c16:uniqueId val="{00000003-8ABA-4434-AD50-0D653DC4EE6F}"/>
                </c:ext>
              </c:extLst>
            </c:dLbl>
            <c:dLbl>
              <c:idx val="2"/>
              <c:layout>
                <c:manualLayout>
                  <c:x val="-0.11562324171888617"/>
                  <c:y val="-7.7719245487640309E-2"/>
                </c:manualLayout>
              </c:layout>
              <c:showLegendKey val="0"/>
              <c:showVal val="0"/>
              <c:showCatName val="0"/>
              <c:showSerName val="0"/>
              <c:showPercent val="1"/>
              <c:showBubbleSize val="0"/>
              <c:extLst>
                <c:ext xmlns:c15="http://schemas.microsoft.com/office/drawing/2012/chart" uri="{CE6537A1-D6FC-4f65-9D91-7224C49458BB}">
                  <c15:layout>
                    <c:manualLayout>
                      <c:w val="0.16802120134657608"/>
                      <c:h val="8.5385607292708415E-2"/>
                    </c:manualLayout>
                  </c15:layout>
                </c:ext>
                <c:ext xmlns:c16="http://schemas.microsoft.com/office/drawing/2014/chart" uri="{C3380CC4-5D6E-409C-BE32-E72D297353CC}">
                  <c16:uniqueId val="{00000005-8ABA-4434-AD50-0D653DC4EE6F}"/>
                </c:ext>
              </c:extLst>
            </c:dLbl>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Calculation!$D$32:$D$35</c:f>
              <c:strCache>
                <c:ptCount val="3"/>
                <c:pt idx="0">
                  <c:v>0–1 yrs (New Hire)</c:v>
                </c:pt>
                <c:pt idx="1">
                  <c:v>2–5 yrs (Short Stay)</c:v>
                </c:pt>
                <c:pt idx="2">
                  <c:v>6–10 yrs (Mid Stay)</c:v>
                </c:pt>
              </c:strCache>
            </c:strRef>
          </c:cat>
          <c:val>
            <c:numRef>
              <c:f>Calculation!$E$32:$E$35</c:f>
              <c:numCache>
                <c:formatCode>0</c:formatCode>
                <c:ptCount val="3"/>
                <c:pt idx="0">
                  <c:v>93</c:v>
                </c:pt>
                <c:pt idx="1">
                  <c:v>212</c:v>
                </c:pt>
                <c:pt idx="2">
                  <c:v>62</c:v>
                </c:pt>
              </c:numCache>
            </c:numRef>
          </c:val>
          <c:extLst>
            <c:ext xmlns:c16="http://schemas.microsoft.com/office/drawing/2014/chart" uri="{C3380CC4-5D6E-409C-BE32-E72D297353CC}">
              <c16:uniqueId val="{00000006-8ABA-4434-AD50-0D653DC4EE6F}"/>
            </c:ext>
          </c:extLst>
        </c:ser>
        <c:dLbls>
          <c:showLegendKey val="0"/>
          <c:showVal val="1"/>
          <c:showCatName val="0"/>
          <c:showSerName val="0"/>
          <c:showPercent val="0"/>
          <c:showBubbleSize val="0"/>
          <c:showLeaderLines val="1"/>
        </c:dLbls>
        <c:firstSliceAng val="0"/>
        <c:holeSize val="85"/>
      </c:doughnutChart>
      <c:spPr>
        <a:noFill/>
        <a:ln>
          <a:noFill/>
        </a:ln>
        <a:effectLst/>
      </c:spPr>
    </c:plotArea>
    <c:legend>
      <c:legendPos val="r"/>
      <c:layout>
        <c:manualLayout>
          <c:xMode val="edge"/>
          <c:yMode val="edge"/>
          <c:x val="0.51528481931066106"/>
          <c:y val="0.68536163735159916"/>
          <c:w val="0.41517020823345696"/>
          <c:h val="0.310204288938639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turnover transformed dataset.xlsx]Calculation!PivotTable5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943777203910399"/>
          <c:y val="6.3495901628167636E-2"/>
          <c:w val="0.69755502820374515"/>
          <c:h val="0.91918703429142301"/>
        </c:manualLayout>
      </c:layout>
      <c:barChart>
        <c:barDir val="bar"/>
        <c:grouping val="clustered"/>
        <c:varyColors val="0"/>
        <c:ser>
          <c:idx val="0"/>
          <c:order val="0"/>
          <c:tx>
            <c:strRef>
              <c:f>Calculation!$E$18</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Calculation!$D$19:$D$25</c:f>
              <c:strCache>
                <c:ptCount val="6"/>
                <c:pt idx="0">
                  <c:v>Job Fit</c:v>
                </c:pt>
                <c:pt idx="1">
                  <c:v>Better Pay</c:v>
                </c:pt>
                <c:pt idx="2">
                  <c:v>Relocation</c:v>
                </c:pt>
                <c:pt idx="3">
                  <c:v>Career Growth</c:v>
                </c:pt>
                <c:pt idx="4">
                  <c:v>Manager Issues</c:v>
                </c:pt>
                <c:pt idx="5">
                  <c:v>Work-Life Balance</c:v>
                </c:pt>
              </c:strCache>
            </c:strRef>
          </c:cat>
          <c:val>
            <c:numRef>
              <c:f>Calculation!$E$19:$E$25</c:f>
              <c:numCache>
                <c:formatCode>0</c:formatCode>
                <c:ptCount val="6"/>
                <c:pt idx="0">
                  <c:v>54</c:v>
                </c:pt>
                <c:pt idx="1">
                  <c:v>56</c:v>
                </c:pt>
                <c:pt idx="2">
                  <c:v>57</c:v>
                </c:pt>
                <c:pt idx="3">
                  <c:v>62</c:v>
                </c:pt>
                <c:pt idx="4">
                  <c:v>64</c:v>
                </c:pt>
                <c:pt idx="5">
                  <c:v>74</c:v>
                </c:pt>
              </c:numCache>
            </c:numRef>
          </c:val>
          <c:extLst>
            <c:ext xmlns:c16="http://schemas.microsoft.com/office/drawing/2014/chart" uri="{C3380CC4-5D6E-409C-BE32-E72D297353CC}">
              <c16:uniqueId val="{00000000-349E-455D-A27E-9D232C5E6711}"/>
            </c:ext>
          </c:extLst>
        </c:ser>
        <c:dLbls>
          <c:dLblPos val="outEnd"/>
          <c:showLegendKey val="0"/>
          <c:showVal val="1"/>
          <c:showCatName val="0"/>
          <c:showSerName val="0"/>
          <c:showPercent val="0"/>
          <c:showBubbleSize val="0"/>
        </c:dLbls>
        <c:gapWidth val="182"/>
        <c:axId val="1574399376"/>
        <c:axId val="1574400336"/>
      </c:barChart>
      <c:catAx>
        <c:axId val="1574399376"/>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574400336"/>
        <c:crosses val="autoZero"/>
        <c:auto val="1"/>
        <c:lblAlgn val="ctr"/>
        <c:lblOffset val="100"/>
        <c:noMultiLvlLbl val="0"/>
      </c:catAx>
      <c:valAx>
        <c:axId val="1574400336"/>
        <c:scaling>
          <c:orientation val="minMax"/>
        </c:scaling>
        <c:delete val="1"/>
        <c:axPos val="b"/>
        <c:numFmt formatCode="0" sourceLinked="1"/>
        <c:majorTickMark val="none"/>
        <c:minorTickMark val="none"/>
        <c:tickLblPos val="nextTo"/>
        <c:crossAx val="157439937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turnover transformed dataset.xlsx]Calculation!PivotTable8</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708014279458021E-2"/>
          <c:y val="4.8190476913242998E-2"/>
          <c:w val="0.93258397144108396"/>
          <c:h val="0.9388198266039719"/>
        </c:manualLayout>
      </c:layout>
      <c:barChart>
        <c:barDir val="col"/>
        <c:grouping val="clustered"/>
        <c:varyColors val="0"/>
        <c:ser>
          <c:idx val="0"/>
          <c:order val="0"/>
          <c:tx>
            <c:strRef>
              <c:f>Calculation!$E$40</c:f>
              <c:strCache>
                <c:ptCount val="1"/>
                <c:pt idx="0">
                  <c:v>Total</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Calculation!$D$41:$D$47</c:f>
              <c:strCache>
                <c:ptCount val="6"/>
                <c:pt idx="0">
                  <c:v>300-800</c:v>
                </c:pt>
                <c:pt idx="1">
                  <c:v>800-1300</c:v>
                </c:pt>
                <c:pt idx="2">
                  <c:v>1300-1800</c:v>
                </c:pt>
                <c:pt idx="3">
                  <c:v>1800-2300</c:v>
                </c:pt>
                <c:pt idx="4">
                  <c:v>2300-2800</c:v>
                </c:pt>
                <c:pt idx="5">
                  <c:v>2800-3300</c:v>
                </c:pt>
              </c:strCache>
            </c:strRef>
          </c:cat>
          <c:val>
            <c:numRef>
              <c:f>Calculation!$E$41:$E$47</c:f>
              <c:numCache>
                <c:formatCode>0%</c:formatCode>
                <c:ptCount val="6"/>
                <c:pt idx="0">
                  <c:v>0.34831460674157305</c:v>
                </c:pt>
                <c:pt idx="1">
                  <c:v>0.25925925925925924</c:v>
                </c:pt>
                <c:pt idx="2">
                  <c:v>0.34649122807017546</c:v>
                </c:pt>
                <c:pt idx="3">
                  <c:v>0.31275720164609055</c:v>
                </c:pt>
                <c:pt idx="4">
                  <c:v>0.25210084033613445</c:v>
                </c:pt>
                <c:pt idx="5">
                  <c:v>0.35051546391752575</c:v>
                </c:pt>
              </c:numCache>
            </c:numRef>
          </c:val>
          <c:extLst>
            <c:ext xmlns:c16="http://schemas.microsoft.com/office/drawing/2014/chart" uri="{C3380CC4-5D6E-409C-BE32-E72D297353CC}">
              <c16:uniqueId val="{00000000-29DE-4604-9127-78ACBA76EFA5}"/>
            </c:ext>
          </c:extLst>
        </c:ser>
        <c:dLbls>
          <c:dLblPos val="outEnd"/>
          <c:showLegendKey val="0"/>
          <c:showVal val="1"/>
          <c:showCatName val="0"/>
          <c:showSerName val="0"/>
          <c:showPercent val="0"/>
          <c:showBubbleSize val="0"/>
        </c:dLbls>
        <c:gapWidth val="219"/>
        <c:overlap val="-27"/>
        <c:axId val="1574391216"/>
        <c:axId val="1574403216"/>
      </c:barChart>
      <c:catAx>
        <c:axId val="1574391216"/>
        <c:scaling>
          <c:orientation val="minMax"/>
        </c:scaling>
        <c:delete val="1"/>
        <c:axPos val="b"/>
        <c:numFmt formatCode="General" sourceLinked="1"/>
        <c:majorTickMark val="out"/>
        <c:minorTickMark val="none"/>
        <c:tickLblPos val="nextTo"/>
        <c:crossAx val="1574403216"/>
        <c:crosses val="autoZero"/>
        <c:auto val="1"/>
        <c:lblAlgn val="ctr"/>
        <c:lblOffset val="100"/>
        <c:noMultiLvlLbl val="0"/>
      </c:catAx>
      <c:valAx>
        <c:axId val="1574403216"/>
        <c:scaling>
          <c:orientation val="minMax"/>
        </c:scaling>
        <c:delete val="1"/>
        <c:axPos val="l"/>
        <c:numFmt formatCode="0%" sourceLinked="1"/>
        <c:majorTickMark val="out"/>
        <c:minorTickMark val="none"/>
        <c:tickLblPos val="nextTo"/>
        <c:crossAx val="1574391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microsoft.com/office/2007/relationships/hdphoto" Target="../media/hdphoto1.wdp"/><Relationship Id="rId5" Type="http://schemas.openxmlformats.org/officeDocument/2006/relationships/chart" Target="../charts/chart1.xml"/><Relationship Id="rId10" Type="http://schemas.openxmlformats.org/officeDocument/2006/relationships/image" Target="../media/image7.png"/><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415880</xdr:colOff>
      <xdr:row>0</xdr:row>
      <xdr:rowOff>134155</xdr:rowOff>
    </xdr:from>
    <xdr:to>
      <xdr:col>25</xdr:col>
      <xdr:colOff>402464</xdr:colOff>
      <xdr:row>38</xdr:row>
      <xdr:rowOff>160986</xdr:rowOff>
    </xdr:to>
    <xdr:sp macro="" textlink="">
      <xdr:nvSpPr>
        <xdr:cNvPr id="43" name="Rectangle: Rounded Corners 42">
          <a:extLst>
            <a:ext uri="{FF2B5EF4-FFF2-40B4-BE49-F238E27FC236}">
              <a16:creationId xmlns:a16="http://schemas.microsoft.com/office/drawing/2014/main" id="{B321CB1A-1988-047D-912D-D27772E71BE3}"/>
            </a:ext>
          </a:extLst>
        </xdr:cNvPr>
        <xdr:cNvSpPr/>
      </xdr:nvSpPr>
      <xdr:spPr>
        <a:xfrm>
          <a:off x="2830669" y="134155"/>
          <a:ext cx="12664225" cy="7163873"/>
        </a:xfrm>
        <a:prstGeom prst="roundRect">
          <a:avLst>
            <a:gd name="adj" fmla="val 2327"/>
          </a:avLst>
        </a:prstGeom>
        <a:solidFill>
          <a:srgbClr val="F7F7F9"/>
        </a:solidFill>
        <a:ln>
          <a:noFill/>
        </a:ln>
        <a:effectLst>
          <a:outerShdw blurRad="50800" dist="38100" dir="5400000" algn="t" rotWithShape="0">
            <a:srgbClr val="0D123B">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i="1"/>
        </a:p>
      </xdr:txBody>
    </xdr:sp>
    <xdr:clientData/>
  </xdr:twoCellAnchor>
  <xdr:twoCellAnchor>
    <xdr:from>
      <xdr:col>5</xdr:col>
      <xdr:colOff>80493</xdr:colOff>
      <xdr:row>1</xdr:row>
      <xdr:rowOff>67078</xdr:rowOff>
    </xdr:from>
    <xdr:to>
      <xdr:col>25</xdr:col>
      <xdr:colOff>79496</xdr:colOff>
      <xdr:row>37</xdr:row>
      <xdr:rowOff>163671</xdr:rowOff>
    </xdr:to>
    <xdr:grpSp>
      <xdr:nvGrpSpPr>
        <xdr:cNvPr id="2" name="Group 1">
          <a:extLst>
            <a:ext uri="{FF2B5EF4-FFF2-40B4-BE49-F238E27FC236}">
              <a16:creationId xmlns:a16="http://schemas.microsoft.com/office/drawing/2014/main" id="{40EDEF2A-7C0D-65A9-B3A2-EF52BA018746}"/>
            </a:ext>
          </a:extLst>
        </xdr:cNvPr>
        <xdr:cNvGrpSpPr/>
      </xdr:nvGrpSpPr>
      <xdr:grpSpPr>
        <a:xfrm>
          <a:off x="3117450" y="260339"/>
          <a:ext cx="12146829" cy="7053984"/>
          <a:chOff x="-1" y="0"/>
          <a:chExt cx="12072947" cy="6858001"/>
        </a:xfrm>
      </xdr:grpSpPr>
      <xdr:sp macro="" textlink="">
        <xdr:nvSpPr>
          <xdr:cNvPr id="3" name="Rectangle 2">
            <a:extLst>
              <a:ext uri="{FF2B5EF4-FFF2-40B4-BE49-F238E27FC236}">
                <a16:creationId xmlns:a16="http://schemas.microsoft.com/office/drawing/2014/main" id="{8E772546-9756-4F90-215E-8B5EED0BBC87}"/>
              </a:ext>
            </a:extLst>
          </xdr:cNvPr>
          <xdr:cNvSpPr/>
        </xdr:nvSpPr>
        <xdr:spPr>
          <a:xfrm>
            <a:off x="-1" y="0"/>
            <a:ext cx="2209801" cy="6858000"/>
          </a:xfrm>
          <a:prstGeom prst="rect">
            <a:avLst/>
          </a:prstGeom>
          <a:solidFill>
            <a:srgbClr val="192030"/>
          </a:solidFill>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 name="Rectangle 3">
            <a:extLst>
              <a:ext uri="{FF2B5EF4-FFF2-40B4-BE49-F238E27FC236}">
                <a16:creationId xmlns:a16="http://schemas.microsoft.com/office/drawing/2014/main" id="{2F4280BB-5F77-E62B-B8DB-9D2C423F4C0E}"/>
              </a:ext>
            </a:extLst>
          </xdr:cNvPr>
          <xdr:cNvSpPr/>
        </xdr:nvSpPr>
        <xdr:spPr>
          <a:xfrm>
            <a:off x="2492572" y="528633"/>
            <a:ext cx="2294335" cy="828675"/>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5" name="Rectangle 4">
            <a:extLst>
              <a:ext uri="{FF2B5EF4-FFF2-40B4-BE49-F238E27FC236}">
                <a16:creationId xmlns:a16="http://schemas.microsoft.com/office/drawing/2014/main" id="{1C79827E-966C-9FB2-359B-6094D487C950}"/>
              </a:ext>
            </a:extLst>
          </xdr:cNvPr>
          <xdr:cNvSpPr/>
        </xdr:nvSpPr>
        <xdr:spPr>
          <a:xfrm>
            <a:off x="9675605" y="528635"/>
            <a:ext cx="2209801" cy="828675"/>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6" name="Rectangle 5">
            <a:extLst>
              <a:ext uri="{FF2B5EF4-FFF2-40B4-BE49-F238E27FC236}">
                <a16:creationId xmlns:a16="http://schemas.microsoft.com/office/drawing/2014/main" id="{AF9A5B9D-83EF-40CF-0769-04563A63D7C3}"/>
              </a:ext>
            </a:extLst>
          </xdr:cNvPr>
          <xdr:cNvSpPr/>
        </xdr:nvSpPr>
        <xdr:spPr>
          <a:xfrm>
            <a:off x="7305074" y="528634"/>
            <a:ext cx="2294335" cy="828675"/>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47499D83-27C8-3334-E55E-1D5557FAFEF6}"/>
              </a:ext>
            </a:extLst>
          </xdr:cNvPr>
          <xdr:cNvSpPr/>
        </xdr:nvSpPr>
        <xdr:spPr>
          <a:xfrm>
            <a:off x="4905968" y="528635"/>
            <a:ext cx="2294335" cy="828675"/>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Rectangle 7">
            <a:extLst>
              <a:ext uri="{FF2B5EF4-FFF2-40B4-BE49-F238E27FC236}">
                <a16:creationId xmlns:a16="http://schemas.microsoft.com/office/drawing/2014/main" id="{7D90F0D0-F20B-0466-A110-3270F7F8904E}"/>
              </a:ext>
            </a:extLst>
          </xdr:cNvPr>
          <xdr:cNvSpPr/>
        </xdr:nvSpPr>
        <xdr:spPr>
          <a:xfrm>
            <a:off x="2295530" y="1408019"/>
            <a:ext cx="5476870" cy="2229342"/>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Rectangle 8">
            <a:extLst>
              <a:ext uri="{FF2B5EF4-FFF2-40B4-BE49-F238E27FC236}">
                <a16:creationId xmlns:a16="http://schemas.microsoft.com/office/drawing/2014/main" id="{D6BFE162-222B-4F20-5C7A-CA6BD54F31CC}"/>
              </a:ext>
            </a:extLst>
          </xdr:cNvPr>
          <xdr:cNvSpPr/>
        </xdr:nvSpPr>
        <xdr:spPr>
          <a:xfrm rot="16200000">
            <a:off x="7242133" y="2027186"/>
            <a:ext cx="5449982" cy="4211644"/>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ectangle 9">
            <a:extLst>
              <a:ext uri="{FF2B5EF4-FFF2-40B4-BE49-F238E27FC236}">
                <a16:creationId xmlns:a16="http://schemas.microsoft.com/office/drawing/2014/main" id="{3B3841BE-27FC-6DF1-1F7D-EE6C311A56CB}"/>
              </a:ext>
            </a:extLst>
          </xdr:cNvPr>
          <xdr:cNvSpPr/>
        </xdr:nvSpPr>
        <xdr:spPr>
          <a:xfrm>
            <a:off x="2295530" y="3745003"/>
            <a:ext cx="5476870" cy="3112998"/>
          </a:xfrm>
          <a:prstGeom prst="rect">
            <a:avLst/>
          </a:prstGeom>
          <a:solidFill>
            <a:srgbClr val="FFFEFF"/>
          </a:solidFill>
          <a:ln>
            <a:noFill/>
          </a:ln>
          <a:effectLst>
            <a:outerShdw blurRad="50800" dist="38100" dir="5400000" algn="t" rotWithShape="0">
              <a:srgbClr val="F7F7F9">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11" name="Straight Connector 10">
            <a:extLst>
              <a:ext uri="{FF2B5EF4-FFF2-40B4-BE49-F238E27FC236}">
                <a16:creationId xmlns:a16="http://schemas.microsoft.com/office/drawing/2014/main" id="{FFC7A1B5-6D2F-D3AB-EF89-258606F6C53D}"/>
              </a:ext>
            </a:extLst>
          </xdr:cNvPr>
          <xdr:cNvCxnSpPr>
            <a:cxnSpLocks/>
          </xdr:cNvCxnSpPr>
        </xdr:nvCxnSpPr>
        <xdr:spPr>
          <a:xfrm>
            <a:off x="2700338" y="628648"/>
            <a:ext cx="0" cy="465040"/>
          </a:xfrm>
          <a:prstGeom prst="line">
            <a:avLst/>
          </a:prstGeom>
          <a:ln w="44450">
            <a:solidFill>
              <a:srgbClr val="BCB6E4"/>
            </a:solidFill>
          </a:ln>
        </xdr:spPr>
        <xdr:style>
          <a:lnRef idx="2">
            <a:schemeClr val="accent1"/>
          </a:lnRef>
          <a:fillRef idx="0">
            <a:schemeClr val="accent1"/>
          </a:fillRef>
          <a:effectRef idx="1">
            <a:schemeClr val="accent1"/>
          </a:effectRef>
          <a:fontRef idx="minor">
            <a:schemeClr val="tx1"/>
          </a:fontRef>
        </xdr:style>
      </xdr:cxnSp>
      <xdr:pic>
        <xdr:nvPicPr>
          <xdr:cNvPr id="12" name="Picture 11" descr="A black background with a black square&#10;&#10;AI-generated content may be incorrect.">
            <a:extLst>
              <a:ext uri="{FF2B5EF4-FFF2-40B4-BE49-F238E27FC236}">
                <a16:creationId xmlns:a16="http://schemas.microsoft.com/office/drawing/2014/main" id="{326622E6-6453-C9C2-B42B-CDEC83F9E67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37945" y="756438"/>
            <a:ext cx="291053" cy="291053"/>
          </a:xfrm>
          <a:prstGeom prst="rect">
            <a:avLst/>
          </a:prstGeom>
        </xdr:spPr>
      </xdr:pic>
      <xdr:pic>
        <xdr:nvPicPr>
          <xdr:cNvPr id="13" name="Picture 12" descr="A black background with a black square&#10;&#10;AI-generated content may be incorrect.">
            <a:extLst>
              <a:ext uri="{FF2B5EF4-FFF2-40B4-BE49-F238E27FC236}">
                <a16:creationId xmlns:a16="http://schemas.microsoft.com/office/drawing/2014/main" id="{BC1586E6-7C30-3678-2EC0-3DA0CDBB8F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662437" y="709712"/>
            <a:ext cx="383976" cy="383976"/>
          </a:xfrm>
          <a:prstGeom prst="rect">
            <a:avLst/>
          </a:prstGeom>
        </xdr:spPr>
      </xdr:pic>
      <xdr:pic>
        <xdr:nvPicPr>
          <xdr:cNvPr id="14" name="Picture 13">
            <a:extLst>
              <a:ext uri="{FF2B5EF4-FFF2-40B4-BE49-F238E27FC236}">
                <a16:creationId xmlns:a16="http://schemas.microsoft.com/office/drawing/2014/main" id="{FA6F30DC-9F41-5952-6865-13E7ED49D17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1389" y="727081"/>
            <a:ext cx="349238" cy="349238"/>
          </a:xfrm>
          <a:prstGeom prst="rect">
            <a:avLst/>
          </a:prstGeom>
        </xdr:spPr>
      </xdr:pic>
      <xdr:pic>
        <xdr:nvPicPr>
          <xdr:cNvPr id="15" name="Picture 14">
            <a:extLst>
              <a:ext uri="{FF2B5EF4-FFF2-40B4-BE49-F238E27FC236}">
                <a16:creationId xmlns:a16="http://schemas.microsoft.com/office/drawing/2014/main" id="{52B240FF-AB85-FFD4-8992-F34856B5B7E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189411" y="740169"/>
            <a:ext cx="332304" cy="328119"/>
          </a:xfrm>
          <a:prstGeom prst="rect">
            <a:avLst/>
          </a:prstGeom>
        </xdr:spPr>
      </xdr:pic>
      <xdr:sp macro="" textlink="">
        <xdr:nvSpPr>
          <xdr:cNvPr id="16" name="TextBox 28">
            <a:extLst>
              <a:ext uri="{FF2B5EF4-FFF2-40B4-BE49-F238E27FC236}">
                <a16:creationId xmlns:a16="http://schemas.microsoft.com/office/drawing/2014/main" id="{1DFF1014-6CE7-8767-2210-D20096136902}"/>
              </a:ext>
            </a:extLst>
          </xdr:cNvPr>
          <xdr:cNvSpPr txBox="1"/>
        </xdr:nvSpPr>
        <xdr:spPr>
          <a:xfrm>
            <a:off x="2843306" y="686986"/>
            <a:ext cx="1204109"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tx1">
                    <a:lumMod val="65000"/>
                    <a:lumOff val="35000"/>
                  </a:schemeClr>
                </a:solidFill>
              </a:rPr>
              <a:t>Total Employee</a:t>
            </a:r>
          </a:p>
        </xdr:txBody>
      </xdr:sp>
      <xdr:sp macro="" textlink="">
        <xdr:nvSpPr>
          <xdr:cNvPr id="17" name="TextBox 29">
            <a:extLst>
              <a:ext uri="{FF2B5EF4-FFF2-40B4-BE49-F238E27FC236}">
                <a16:creationId xmlns:a16="http://schemas.microsoft.com/office/drawing/2014/main" id="{2FB9399C-2BED-60F3-27F7-4B0505C6B82C}"/>
              </a:ext>
            </a:extLst>
          </xdr:cNvPr>
          <xdr:cNvSpPr txBox="1"/>
        </xdr:nvSpPr>
        <xdr:spPr>
          <a:xfrm>
            <a:off x="5214560" y="703103"/>
            <a:ext cx="1204109" cy="26161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tx1">
                    <a:lumMod val="65000"/>
                    <a:lumOff val="35000"/>
                  </a:schemeClr>
                </a:solidFill>
              </a:rPr>
              <a:t>Total Leaver</a:t>
            </a:r>
          </a:p>
        </xdr:txBody>
      </xdr:sp>
      <xdr:sp macro="" textlink="">
        <xdr:nvSpPr>
          <xdr:cNvPr id="18" name="TextBox 30">
            <a:extLst>
              <a:ext uri="{FF2B5EF4-FFF2-40B4-BE49-F238E27FC236}">
                <a16:creationId xmlns:a16="http://schemas.microsoft.com/office/drawing/2014/main" id="{11A13769-4E51-6DBC-60B0-DCB0110BB33F}"/>
              </a:ext>
            </a:extLst>
          </xdr:cNvPr>
          <xdr:cNvSpPr txBox="1"/>
        </xdr:nvSpPr>
        <xdr:spPr>
          <a:xfrm>
            <a:off x="7617219" y="686986"/>
            <a:ext cx="1204109" cy="26456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100">
                <a:solidFill>
                  <a:schemeClr val="tx1">
                    <a:lumMod val="65000"/>
                    <a:lumOff val="35000"/>
                  </a:schemeClr>
                </a:solidFill>
              </a:rPr>
              <a:t>Attrition</a:t>
            </a:r>
            <a:r>
              <a:rPr lang="en-US" sz="1100" baseline="0">
                <a:solidFill>
                  <a:schemeClr val="tx1">
                    <a:lumMod val="65000"/>
                    <a:lumOff val="35000"/>
                  </a:schemeClr>
                </a:solidFill>
              </a:rPr>
              <a:t> Rate</a:t>
            </a:r>
            <a:endParaRPr lang="en-US" sz="1100">
              <a:solidFill>
                <a:schemeClr val="tx1">
                  <a:lumMod val="65000"/>
                  <a:lumOff val="35000"/>
                </a:schemeClr>
              </a:solidFill>
            </a:endParaRPr>
          </a:p>
        </xdr:txBody>
      </xdr:sp>
      <xdr:sp macro="" textlink="">
        <xdr:nvSpPr>
          <xdr:cNvPr id="19" name="TextBox 31">
            <a:extLst>
              <a:ext uri="{FF2B5EF4-FFF2-40B4-BE49-F238E27FC236}">
                <a16:creationId xmlns:a16="http://schemas.microsoft.com/office/drawing/2014/main" id="{B7D312CB-CA4C-A127-057F-EBE676998F00}"/>
              </a:ext>
            </a:extLst>
          </xdr:cNvPr>
          <xdr:cNvSpPr txBox="1"/>
        </xdr:nvSpPr>
        <xdr:spPr>
          <a:xfrm>
            <a:off x="9991819" y="686986"/>
            <a:ext cx="1577877" cy="261610"/>
          </a:xfrm>
          <a:prstGeom prst="rect">
            <a:avLst/>
          </a:prstGeom>
          <a:noFill/>
        </xdr:spPr>
        <xdr:txBody>
          <a:bodyPr wrap="square" rtlCol="0">
            <a:spAutoFit/>
          </a:bodyPr>
          <a:lstStyle>
            <a:defPPr>
              <a:defRPr lang="en-US"/>
            </a:defPPr>
            <a:lvl1pPr marL="0" algn="l" defTabSz="914400" rtl="0" eaLnBrk="1" latinLnBrk="0" hangingPunct="1">
              <a:defRPr sz="1100" kern="1200">
                <a:solidFill>
                  <a:schemeClr val="tx1">
                    <a:lumMod val="65000"/>
                    <a:lumOff val="35000"/>
                  </a:schemeClr>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a:t>Average Tenure at Exit</a:t>
            </a:r>
          </a:p>
        </xdr:txBody>
      </xdr:sp>
      <xdr:sp macro="" textlink="">
        <xdr:nvSpPr>
          <xdr:cNvPr id="20" name="TextBox 32">
            <a:extLst>
              <a:ext uri="{FF2B5EF4-FFF2-40B4-BE49-F238E27FC236}">
                <a16:creationId xmlns:a16="http://schemas.microsoft.com/office/drawing/2014/main" id="{2082AF40-ED0D-88BA-FFC9-39108B67CDA6}"/>
              </a:ext>
            </a:extLst>
          </xdr:cNvPr>
          <xdr:cNvSpPr txBox="1"/>
        </xdr:nvSpPr>
        <xdr:spPr>
          <a:xfrm>
            <a:off x="192973" y="275672"/>
            <a:ext cx="2011670" cy="58477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600">
                <a:solidFill>
                  <a:schemeClr val="bg1"/>
                </a:solidFill>
              </a:rPr>
              <a:t>Employee Attrition</a:t>
            </a:r>
          </a:p>
          <a:p>
            <a:r>
              <a:rPr lang="en-US" sz="1600">
                <a:solidFill>
                  <a:schemeClr val="bg1"/>
                </a:solidFill>
              </a:rPr>
              <a:t>        Dashboard</a:t>
            </a:r>
          </a:p>
        </xdr:txBody>
      </xdr:sp>
      <xdr:cxnSp macro="">
        <xdr:nvCxnSpPr>
          <xdr:cNvPr id="21" name="Straight Connector 20">
            <a:extLst>
              <a:ext uri="{FF2B5EF4-FFF2-40B4-BE49-F238E27FC236}">
                <a16:creationId xmlns:a16="http://schemas.microsoft.com/office/drawing/2014/main" id="{46F4BEB3-CC0E-65B9-7FEB-9ABD303B949F}"/>
              </a:ext>
            </a:extLst>
          </xdr:cNvPr>
          <xdr:cNvCxnSpPr>
            <a:cxnSpLocks/>
          </xdr:cNvCxnSpPr>
        </xdr:nvCxnSpPr>
        <xdr:spPr>
          <a:xfrm>
            <a:off x="9825038" y="628648"/>
            <a:ext cx="0" cy="465040"/>
          </a:xfrm>
          <a:prstGeom prst="line">
            <a:avLst/>
          </a:prstGeom>
          <a:ln w="44450">
            <a:solidFill>
              <a:srgbClr val="BCB6E4"/>
            </a:solidFill>
          </a:ln>
        </xdr:spPr>
        <xdr:style>
          <a:lnRef idx="2">
            <a:schemeClr val="accent1"/>
          </a:lnRef>
          <a:fillRef idx="0">
            <a:schemeClr val="accent1"/>
          </a:fillRef>
          <a:effectRef idx="1">
            <a:schemeClr val="accent1"/>
          </a:effectRef>
          <a:fontRef idx="minor">
            <a:schemeClr val="tx1"/>
          </a:fontRef>
        </xdr:style>
      </xdr:cxnSp>
      <xdr:cxnSp macro="">
        <xdr:nvCxnSpPr>
          <xdr:cNvPr id="22" name="Straight Connector 21">
            <a:extLst>
              <a:ext uri="{FF2B5EF4-FFF2-40B4-BE49-F238E27FC236}">
                <a16:creationId xmlns:a16="http://schemas.microsoft.com/office/drawing/2014/main" id="{3ECB3162-E481-8CC2-231D-9FEAF05C7A6C}"/>
              </a:ext>
            </a:extLst>
          </xdr:cNvPr>
          <xdr:cNvCxnSpPr>
            <a:cxnSpLocks/>
          </xdr:cNvCxnSpPr>
        </xdr:nvCxnSpPr>
        <xdr:spPr>
          <a:xfrm>
            <a:off x="7488238" y="614511"/>
            <a:ext cx="0" cy="465040"/>
          </a:xfrm>
          <a:prstGeom prst="line">
            <a:avLst/>
          </a:prstGeom>
          <a:ln w="44450">
            <a:solidFill>
              <a:srgbClr val="BCB6E4"/>
            </a:solidFill>
          </a:ln>
        </xdr:spPr>
        <xdr:style>
          <a:lnRef idx="2">
            <a:schemeClr val="accent1"/>
          </a:lnRef>
          <a:fillRef idx="0">
            <a:schemeClr val="accent1"/>
          </a:fillRef>
          <a:effectRef idx="1">
            <a:schemeClr val="accent1"/>
          </a:effectRef>
          <a:fontRef idx="minor">
            <a:schemeClr val="tx1"/>
          </a:fontRef>
        </xdr:style>
      </xdr:cxnSp>
      <xdr:cxnSp macro="">
        <xdr:nvCxnSpPr>
          <xdr:cNvPr id="23" name="Straight Connector 22">
            <a:extLst>
              <a:ext uri="{FF2B5EF4-FFF2-40B4-BE49-F238E27FC236}">
                <a16:creationId xmlns:a16="http://schemas.microsoft.com/office/drawing/2014/main" id="{E09496C2-3DB5-4DF9-0FB9-5925E570291E}"/>
              </a:ext>
            </a:extLst>
          </xdr:cNvPr>
          <xdr:cNvCxnSpPr>
            <a:cxnSpLocks/>
          </xdr:cNvCxnSpPr>
        </xdr:nvCxnSpPr>
        <xdr:spPr>
          <a:xfrm>
            <a:off x="5075238" y="637479"/>
            <a:ext cx="0" cy="465040"/>
          </a:xfrm>
          <a:prstGeom prst="line">
            <a:avLst/>
          </a:prstGeom>
          <a:ln w="44450">
            <a:solidFill>
              <a:srgbClr val="BCB6E4"/>
            </a:solidFill>
          </a:ln>
        </xdr:spPr>
        <xdr:style>
          <a:lnRef idx="2">
            <a:schemeClr val="accent1"/>
          </a:lnRef>
          <a:fillRef idx="0">
            <a:schemeClr val="accent1"/>
          </a:fillRef>
          <a:effectRef idx="1">
            <a:schemeClr val="accent1"/>
          </a:effectRef>
          <a:fontRef idx="minor">
            <a:schemeClr val="tx1"/>
          </a:fontRef>
        </xdr:style>
      </xdr:cxnSp>
      <xdr:sp macro="" textlink="">
        <xdr:nvSpPr>
          <xdr:cNvPr id="24" name="TextBox 37">
            <a:extLst>
              <a:ext uri="{FF2B5EF4-FFF2-40B4-BE49-F238E27FC236}">
                <a16:creationId xmlns:a16="http://schemas.microsoft.com/office/drawing/2014/main" id="{079C4083-1076-73F7-CBE5-CBDEEE8561BA}"/>
              </a:ext>
            </a:extLst>
          </xdr:cNvPr>
          <xdr:cNvSpPr txBox="1"/>
        </xdr:nvSpPr>
        <xdr:spPr>
          <a:xfrm>
            <a:off x="2353774" y="1381511"/>
            <a:ext cx="2276853" cy="29585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tx1">
                    <a:lumMod val="65000"/>
                    <a:lumOff val="35000"/>
                  </a:schemeClr>
                </a:solidFill>
              </a:rPr>
              <a:t>Turnover By </a:t>
            </a:r>
            <a:r>
              <a:rPr lang="en-US" sz="1100" kern="1200">
                <a:solidFill>
                  <a:schemeClr val="tx1">
                    <a:lumMod val="65000"/>
                    <a:lumOff val="35000"/>
                  </a:schemeClr>
                </a:solidFill>
                <a:latin typeface="+mn-lt"/>
                <a:ea typeface="+mn-ea"/>
                <a:cs typeface="+mn-cs"/>
              </a:rPr>
              <a:t>Department</a:t>
            </a:r>
          </a:p>
        </xdr:txBody>
      </xdr:sp>
      <xdr:sp macro="" textlink="">
        <xdr:nvSpPr>
          <xdr:cNvPr id="25" name="TextBox 38">
            <a:extLst>
              <a:ext uri="{FF2B5EF4-FFF2-40B4-BE49-F238E27FC236}">
                <a16:creationId xmlns:a16="http://schemas.microsoft.com/office/drawing/2014/main" id="{81D1FB70-57D2-15B7-B181-2B4B6D3E0BEF}"/>
              </a:ext>
            </a:extLst>
          </xdr:cNvPr>
          <xdr:cNvSpPr txBox="1"/>
        </xdr:nvSpPr>
        <xdr:spPr>
          <a:xfrm>
            <a:off x="2306933" y="3777850"/>
            <a:ext cx="2840240"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tx1">
                    <a:lumMod val="65000"/>
                    <a:lumOff val="35000"/>
                  </a:schemeClr>
                </a:solidFill>
              </a:rPr>
              <a:t>Cost Of Attrition By Department</a:t>
            </a:r>
          </a:p>
        </xdr:txBody>
      </xdr:sp>
      <xdr:sp macro="" textlink="">
        <xdr:nvSpPr>
          <xdr:cNvPr id="26" name="TextBox 39">
            <a:extLst>
              <a:ext uri="{FF2B5EF4-FFF2-40B4-BE49-F238E27FC236}">
                <a16:creationId xmlns:a16="http://schemas.microsoft.com/office/drawing/2014/main" id="{8DEFF310-CAFA-8654-9B23-8BCF203E195F}"/>
              </a:ext>
            </a:extLst>
          </xdr:cNvPr>
          <xdr:cNvSpPr txBox="1"/>
        </xdr:nvSpPr>
        <xdr:spPr>
          <a:xfrm>
            <a:off x="6061576" y="3777850"/>
            <a:ext cx="1722228"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tx1">
                    <a:lumMod val="65000"/>
                    <a:lumOff val="35000"/>
                  </a:schemeClr>
                </a:solidFill>
              </a:rPr>
              <a:t>Turnover By Tenure</a:t>
            </a:r>
          </a:p>
        </xdr:txBody>
      </xdr:sp>
      <xdr:sp macro="" textlink="">
        <xdr:nvSpPr>
          <xdr:cNvPr id="27" name="TextBox 40">
            <a:extLst>
              <a:ext uri="{FF2B5EF4-FFF2-40B4-BE49-F238E27FC236}">
                <a16:creationId xmlns:a16="http://schemas.microsoft.com/office/drawing/2014/main" id="{44E67B9E-A817-E71E-F285-4D81D622A318}"/>
              </a:ext>
            </a:extLst>
          </xdr:cNvPr>
          <xdr:cNvSpPr txBox="1"/>
        </xdr:nvSpPr>
        <xdr:spPr>
          <a:xfrm>
            <a:off x="7908333" y="1457322"/>
            <a:ext cx="2840240"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tx1">
                    <a:lumMod val="65000"/>
                    <a:lumOff val="35000"/>
                  </a:schemeClr>
                </a:solidFill>
              </a:rPr>
              <a:t>Top Reasons Employees Leave</a:t>
            </a:r>
          </a:p>
        </xdr:txBody>
      </xdr:sp>
      <xdr:sp macro="" textlink="">
        <xdr:nvSpPr>
          <xdr:cNvPr id="28" name="TextBox 41">
            <a:extLst>
              <a:ext uri="{FF2B5EF4-FFF2-40B4-BE49-F238E27FC236}">
                <a16:creationId xmlns:a16="http://schemas.microsoft.com/office/drawing/2014/main" id="{939B2932-A694-32C3-F8FC-ECC150BAC6D3}"/>
              </a:ext>
            </a:extLst>
          </xdr:cNvPr>
          <xdr:cNvSpPr txBox="1"/>
        </xdr:nvSpPr>
        <xdr:spPr>
          <a:xfrm>
            <a:off x="7937912" y="4087181"/>
            <a:ext cx="2840240" cy="292388"/>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tx1">
                    <a:lumMod val="65000"/>
                    <a:lumOff val="35000"/>
                  </a:schemeClr>
                </a:solidFill>
              </a:rPr>
              <a:t>Turnover By Salary Band</a:t>
            </a:r>
          </a:p>
        </xdr:txBody>
      </xdr:sp>
      <xdr:sp macro="" textlink="">
        <xdr:nvSpPr>
          <xdr:cNvPr id="29" name="TextBox 42">
            <a:extLst>
              <a:ext uri="{FF2B5EF4-FFF2-40B4-BE49-F238E27FC236}">
                <a16:creationId xmlns:a16="http://schemas.microsoft.com/office/drawing/2014/main" id="{E9ED4247-2912-82A0-AA9E-5F8B5C27A146}"/>
              </a:ext>
            </a:extLst>
          </xdr:cNvPr>
          <xdr:cNvSpPr txBox="1"/>
        </xdr:nvSpPr>
        <xdr:spPr>
          <a:xfrm>
            <a:off x="620349" y="1238740"/>
            <a:ext cx="802049" cy="2876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bg1"/>
                </a:solidFill>
              </a:rPr>
              <a:t>Dataset</a:t>
            </a:r>
          </a:p>
        </xdr:txBody>
      </xdr:sp>
      <xdr:sp macro="" textlink="">
        <xdr:nvSpPr>
          <xdr:cNvPr id="30" name="TextBox 43">
            <a:extLst>
              <a:ext uri="{FF2B5EF4-FFF2-40B4-BE49-F238E27FC236}">
                <a16:creationId xmlns:a16="http://schemas.microsoft.com/office/drawing/2014/main" id="{64C6EE7A-920B-ECFF-BB99-D075E3BD1DD6}"/>
              </a:ext>
            </a:extLst>
          </xdr:cNvPr>
          <xdr:cNvSpPr txBox="1"/>
        </xdr:nvSpPr>
        <xdr:spPr>
          <a:xfrm>
            <a:off x="620350" y="1669588"/>
            <a:ext cx="802049" cy="2876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bg1"/>
                </a:solidFill>
              </a:rPr>
              <a:t>Analysis</a:t>
            </a:r>
          </a:p>
        </xdr:txBody>
      </xdr:sp>
      <xdr:sp macro="" textlink="">
        <xdr:nvSpPr>
          <xdr:cNvPr id="31" name="TextBox 44">
            <a:extLst>
              <a:ext uri="{FF2B5EF4-FFF2-40B4-BE49-F238E27FC236}">
                <a16:creationId xmlns:a16="http://schemas.microsoft.com/office/drawing/2014/main" id="{9F1B5148-D1FA-498B-7B0D-3A7B9833A496}"/>
              </a:ext>
            </a:extLst>
          </xdr:cNvPr>
          <xdr:cNvSpPr txBox="1"/>
        </xdr:nvSpPr>
        <xdr:spPr>
          <a:xfrm>
            <a:off x="544149" y="2100436"/>
            <a:ext cx="1017951" cy="28763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1300">
                <a:solidFill>
                  <a:schemeClr val="bg1"/>
                </a:solidFill>
              </a:rPr>
              <a:t>Dashboard</a:t>
            </a:r>
          </a:p>
        </xdr:txBody>
      </xdr:sp>
    </xdr:grpSp>
    <xdr:clientData/>
  </xdr:twoCellAnchor>
  <xdr:twoCellAnchor>
    <xdr:from>
      <xdr:col>10</xdr:col>
      <xdr:colOff>93908</xdr:colOff>
      <xdr:row>5</xdr:row>
      <xdr:rowOff>174400</xdr:rowOff>
    </xdr:from>
    <xdr:to>
      <xdr:col>11</xdr:col>
      <xdr:colOff>348803</xdr:colOff>
      <xdr:row>7</xdr:row>
      <xdr:rowOff>141618</xdr:rowOff>
    </xdr:to>
    <xdr:sp macro="" textlink="TotalEmployee">
      <xdr:nvSpPr>
        <xdr:cNvPr id="32" name="TextBox 31">
          <a:extLst>
            <a:ext uri="{FF2B5EF4-FFF2-40B4-BE49-F238E27FC236}">
              <a16:creationId xmlns:a16="http://schemas.microsoft.com/office/drawing/2014/main" id="{F03F6352-53CD-40C9-445A-47CA8A313776}"/>
            </a:ext>
          </a:extLst>
        </xdr:cNvPr>
        <xdr:cNvSpPr txBox="1"/>
      </xdr:nvSpPr>
      <xdr:spPr>
        <a:xfrm>
          <a:off x="6130880" y="1113485"/>
          <a:ext cx="858592" cy="342851"/>
        </a:xfrm>
        <a:prstGeom prst="rect">
          <a:avLst/>
        </a:prstGeom>
        <a:noFill/>
      </xdr:spPr>
      <xdr:txBody>
        <a:bodyPr wrap="square" rtlCol="0">
          <a:spAutoFit/>
        </a:bodyPr>
        <a:lstStyle/>
        <a:p>
          <a:pPr marL="0" indent="0" algn="l" defTabSz="914400" rtl="0" eaLnBrk="1" latinLnBrk="0" hangingPunct="1"/>
          <a:fld id="{F0C9326F-F8E1-4C69-8BBC-EEF775F855C0}" type="TxLink">
            <a:rPr lang="en-US" sz="1600" kern="1200">
              <a:solidFill>
                <a:schemeClr val="tx1">
                  <a:lumMod val="65000"/>
                  <a:lumOff val="35000"/>
                </a:schemeClr>
              </a:solidFill>
              <a:latin typeface="+mn-lt"/>
              <a:ea typeface="+mn-ea"/>
              <a:cs typeface="+mn-cs"/>
            </a:rPr>
            <a:pPr marL="0" indent="0" algn="l" defTabSz="914400" rtl="0" eaLnBrk="1" latinLnBrk="0" hangingPunct="1"/>
            <a:t>1200</a:t>
          </a:fld>
          <a:endParaRPr lang="en-US" sz="1600" kern="1200">
            <a:solidFill>
              <a:schemeClr val="tx1">
                <a:lumMod val="65000"/>
                <a:lumOff val="35000"/>
              </a:schemeClr>
            </a:solidFill>
            <a:latin typeface="+mn-lt"/>
            <a:ea typeface="+mn-ea"/>
            <a:cs typeface="+mn-cs"/>
          </a:endParaRPr>
        </a:p>
      </xdr:txBody>
    </xdr:sp>
    <xdr:clientData/>
  </xdr:twoCellAnchor>
  <xdr:twoCellAnchor>
    <xdr:from>
      <xdr:col>14</xdr:col>
      <xdr:colOff>58489</xdr:colOff>
      <xdr:row>5</xdr:row>
      <xdr:rowOff>165814</xdr:rowOff>
    </xdr:from>
    <xdr:to>
      <xdr:col>15</xdr:col>
      <xdr:colOff>313384</xdr:colOff>
      <xdr:row>7</xdr:row>
      <xdr:rowOff>147570</xdr:rowOff>
    </xdr:to>
    <xdr:sp macro="" textlink="Totalleaver">
      <xdr:nvSpPr>
        <xdr:cNvPr id="33" name="TextBox 32">
          <a:extLst>
            <a:ext uri="{FF2B5EF4-FFF2-40B4-BE49-F238E27FC236}">
              <a16:creationId xmlns:a16="http://schemas.microsoft.com/office/drawing/2014/main" id="{63C6CDE0-C88A-45AB-9E9E-1664E15DD9BB}"/>
            </a:ext>
          </a:extLst>
        </xdr:cNvPr>
        <xdr:cNvSpPr txBox="1"/>
      </xdr:nvSpPr>
      <xdr:spPr>
        <a:xfrm>
          <a:off x="8510250" y="1104899"/>
          <a:ext cx="858592" cy="357389"/>
        </a:xfrm>
        <a:prstGeom prst="rect">
          <a:avLst/>
        </a:prstGeom>
        <a:noFill/>
      </xdr:spPr>
      <xdr:txBody>
        <a:bodyPr wrap="square" rtlCol="0">
          <a:noAutofit/>
        </a:bodyPr>
        <a:lstStyle/>
        <a:p>
          <a:pPr marL="0" indent="0" algn="l" defTabSz="914400" rtl="0" eaLnBrk="1" latinLnBrk="0" hangingPunct="1"/>
          <a:fld id="{03780754-BE84-4A3B-A286-9C233F39DD55}" type="TxLink">
            <a:rPr lang="en-US" sz="1600" kern="1200">
              <a:solidFill>
                <a:schemeClr val="tx1">
                  <a:lumMod val="65000"/>
                  <a:lumOff val="35000"/>
                </a:schemeClr>
              </a:solidFill>
              <a:latin typeface="+mn-lt"/>
              <a:ea typeface="+mn-ea"/>
              <a:cs typeface="+mn-cs"/>
            </a:rPr>
            <a:pPr marL="0" indent="0" algn="l" defTabSz="914400" rtl="0" eaLnBrk="1" latinLnBrk="0" hangingPunct="1"/>
            <a:t>367</a:t>
          </a:fld>
          <a:endParaRPr lang="en-US" sz="1600" kern="1200">
            <a:solidFill>
              <a:schemeClr val="tx1">
                <a:lumMod val="65000"/>
                <a:lumOff val="35000"/>
              </a:schemeClr>
            </a:solidFill>
            <a:latin typeface="+mn-lt"/>
            <a:ea typeface="+mn-ea"/>
            <a:cs typeface="+mn-cs"/>
          </a:endParaRPr>
        </a:p>
      </xdr:txBody>
    </xdr:sp>
    <xdr:clientData/>
  </xdr:twoCellAnchor>
  <xdr:twoCellAnchor>
    <xdr:from>
      <xdr:col>18</xdr:col>
      <xdr:colOff>49903</xdr:colOff>
      <xdr:row>5</xdr:row>
      <xdr:rowOff>143812</xdr:rowOff>
    </xdr:from>
    <xdr:to>
      <xdr:col>19</xdr:col>
      <xdr:colOff>107324</xdr:colOff>
      <xdr:row>7</xdr:row>
      <xdr:rowOff>125568</xdr:rowOff>
    </xdr:to>
    <xdr:sp macro="" textlink="AttritionnRate">
      <xdr:nvSpPr>
        <xdr:cNvPr id="34" name="TextBox 33">
          <a:extLst>
            <a:ext uri="{FF2B5EF4-FFF2-40B4-BE49-F238E27FC236}">
              <a16:creationId xmlns:a16="http://schemas.microsoft.com/office/drawing/2014/main" id="{3F36E9F7-5B9E-4BE9-B484-13999D9E0B55}"/>
            </a:ext>
          </a:extLst>
        </xdr:cNvPr>
        <xdr:cNvSpPr txBox="1"/>
      </xdr:nvSpPr>
      <xdr:spPr>
        <a:xfrm>
          <a:off x="10916452" y="1082897"/>
          <a:ext cx="661118" cy="357389"/>
        </a:xfrm>
        <a:prstGeom prst="rect">
          <a:avLst/>
        </a:prstGeom>
        <a:noFill/>
      </xdr:spPr>
      <xdr:txBody>
        <a:bodyPr wrap="square" rtlCol="0">
          <a:noAutofit/>
        </a:bodyPr>
        <a:lstStyle/>
        <a:p>
          <a:pPr marL="0" indent="0" algn="l" defTabSz="914400" rtl="0" eaLnBrk="1" latinLnBrk="0" hangingPunct="1"/>
          <a:fld id="{8BE9E77E-3451-44B9-BFB0-1E6AF0805A9B}" type="TxLink">
            <a:rPr lang="en-US" sz="1600" kern="1200">
              <a:solidFill>
                <a:schemeClr val="tx1">
                  <a:lumMod val="65000"/>
                  <a:lumOff val="35000"/>
                </a:schemeClr>
              </a:solidFill>
              <a:latin typeface="+mn-lt"/>
              <a:ea typeface="+mn-ea"/>
              <a:cs typeface="+mn-cs"/>
            </a:rPr>
            <a:pPr marL="0" indent="0" algn="l" defTabSz="914400" rtl="0" eaLnBrk="1" latinLnBrk="0" hangingPunct="1"/>
            <a:t>31%</a:t>
          </a:fld>
          <a:endParaRPr lang="en-US" sz="1600" kern="1200">
            <a:solidFill>
              <a:schemeClr val="tx1">
                <a:lumMod val="65000"/>
                <a:lumOff val="35000"/>
              </a:schemeClr>
            </a:solidFill>
            <a:latin typeface="+mn-lt"/>
            <a:ea typeface="+mn-ea"/>
            <a:cs typeface="+mn-cs"/>
          </a:endParaRPr>
        </a:p>
      </xdr:txBody>
    </xdr:sp>
    <xdr:clientData/>
  </xdr:twoCellAnchor>
  <xdr:twoCellAnchor>
    <xdr:from>
      <xdr:col>22</xdr:col>
      <xdr:colOff>148635</xdr:colOff>
      <xdr:row>5</xdr:row>
      <xdr:rowOff>148641</xdr:rowOff>
    </xdr:from>
    <xdr:to>
      <xdr:col>22</xdr:col>
      <xdr:colOff>563447</xdr:colOff>
      <xdr:row>7</xdr:row>
      <xdr:rowOff>130397</xdr:rowOff>
    </xdr:to>
    <xdr:sp macro="" textlink="AvgTenureyrs">
      <xdr:nvSpPr>
        <xdr:cNvPr id="35" name="TextBox 34">
          <a:extLst>
            <a:ext uri="{FF2B5EF4-FFF2-40B4-BE49-F238E27FC236}">
              <a16:creationId xmlns:a16="http://schemas.microsoft.com/office/drawing/2014/main" id="{B63DB88B-FACF-432F-84BC-D45682909431}"/>
            </a:ext>
          </a:extLst>
        </xdr:cNvPr>
        <xdr:cNvSpPr txBox="1"/>
      </xdr:nvSpPr>
      <xdr:spPr>
        <a:xfrm>
          <a:off x="13429973" y="1087726"/>
          <a:ext cx="414812" cy="357389"/>
        </a:xfrm>
        <a:prstGeom prst="rect">
          <a:avLst/>
        </a:prstGeom>
        <a:noFill/>
      </xdr:spPr>
      <xdr:txBody>
        <a:bodyPr wrap="square" rtlCol="0">
          <a:noAutofit/>
        </a:bodyPr>
        <a:lstStyle/>
        <a:p>
          <a:pPr marL="0" indent="0" algn="l" defTabSz="914400" rtl="0" eaLnBrk="1" latinLnBrk="0" hangingPunct="1"/>
          <a:fld id="{F597B5A6-AD71-4D0E-ADA3-ECF61E1F1A89}" type="TxLink">
            <a:rPr lang="en-US" sz="1600" kern="1200">
              <a:solidFill>
                <a:schemeClr val="tx1">
                  <a:lumMod val="65000"/>
                  <a:lumOff val="35000"/>
                </a:schemeClr>
              </a:solidFill>
              <a:latin typeface="+mn-lt"/>
              <a:ea typeface="+mn-ea"/>
              <a:cs typeface="+mn-cs"/>
            </a:rPr>
            <a:pPr marL="0" indent="0" algn="l" defTabSz="914400" rtl="0" eaLnBrk="1" latinLnBrk="0" hangingPunct="1"/>
            <a:t>3</a:t>
          </a:fld>
          <a:endParaRPr lang="en-US" sz="1600" kern="1200">
            <a:solidFill>
              <a:schemeClr val="tx1">
                <a:lumMod val="65000"/>
                <a:lumOff val="35000"/>
              </a:schemeClr>
            </a:solidFill>
            <a:latin typeface="+mn-lt"/>
            <a:ea typeface="+mn-ea"/>
            <a:cs typeface="+mn-cs"/>
          </a:endParaRPr>
        </a:p>
      </xdr:txBody>
    </xdr:sp>
    <xdr:clientData/>
  </xdr:twoCellAnchor>
  <xdr:twoCellAnchor>
    <xdr:from>
      <xdr:col>9</xdr:col>
      <xdr:colOff>53661</xdr:colOff>
      <xdr:row>10</xdr:row>
      <xdr:rowOff>160984</xdr:rowOff>
    </xdr:from>
    <xdr:to>
      <xdr:col>17</xdr:col>
      <xdr:colOff>362217</xdr:colOff>
      <xdr:row>20</xdr:row>
      <xdr:rowOff>147569</xdr:rowOff>
    </xdr:to>
    <xdr:graphicFrame macro="">
      <xdr:nvGraphicFramePr>
        <xdr:cNvPr id="36" name="Chart 35">
          <a:extLst>
            <a:ext uri="{FF2B5EF4-FFF2-40B4-BE49-F238E27FC236}">
              <a16:creationId xmlns:a16="http://schemas.microsoft.com/office/drawing/2014/main" id="{4FC35664-1BCA-4646-B682-4AD3E3615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0</xdr:colOff>
      <xdr:row>9</xdr:row>
      <xdr:rowOff>160982</xdr:rowOff>
    </xdr:from>
    <xdr:to>
      <xdr:col>14</xdr:col>
      <xdr:colOff>523204</xdr:colOff>
      <xdr:row>11</xdr:row>
      <xdr:rowOff>31197</xdr:rowOff>
    </xdr:to>
    <xdr:sp macro="" textlink="Highestturnover">
      <xdr:nvSpPr>
        <xdr:cNvPr id="38" name="TextBox 37">
          <a:extLst>
            <a:ext uri="{FF2B5EF4-FFF2-40B4-BE49-F238E27FC236}">
              <a16:creationId xmlns:a16="http://schemas.microsoft.com/office/drawing/2014/main" id="{F0418CE1-98A8-492D-9265-83B785CD56BC}"/>
            </a:ext>
          </a:extLst>
        </xdr:cNvPr>
        <xdr:cNvSpPr txBox="1"/>
      </xdr:nvSpPr>
      <xdr:spPr>
        <a:xfrm>
          <a:off x="5466522" y="1900330"/>
          <a:ext cx="3560160" cy="25673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indent="0" algn="l" defTabSz="914400" rtl="0" eaLnBrk="1" latinLnBrk="0" hangingPunct="1"/>
          <a:fld id="{237557B4-4BA5-4256-83C5-D207DE37E02A}" type="TxLink">
            <a:rPr lang="en-US" sz="1050" kern="1200">
              <a:solidFill>
                <a:schemeClr val="tx1">
                  <a:lumMod val="65000"/>
                  <a:lumOff val="35000"/>
                </a:schemeClr>
              </a:solidFill>
              <a:latin typeface="+mn-lt"/>
              <a:ea typeface="+mn-ea"/>
              <a:cs typeface="+mn-cs"/>
            </a:rPr>
            <a:pPr marL="0" indent="0" algn="l" defTabSz="914400" rtl="0" eaLnBrk="1" latinLnBrk="0" hangingPunct="1"/>
            <a:t>Department with highest turnover: Finance (37%)</a:t>
          </a:fld>
          <a:endParaRPr lang="en-US" sz="1050" kern="1200">
            <a:solidFill>
              <a:schemeClr val="tx1">
                <a:lumMod val="65000"/>
                <a:lumOff val="35000"/>
              </a:schemeClr>
            </a:solidFill>
            <a:latin typeface="+mn-lt"/>
            <a:ea typeface="+mn-ea"/>
            <a:cs typeface="+mn-cs"/>
          </a:endParaRPr>
        </a:p>
      </xdr:txBody>
    </xdr:sp>
    <xdr:clientData/>
  </xdr:twoCellAnchor>
  <xdr:twoCellAnchor>
    <xdr:from>
      <xdr:col>8</xdr:col>
      <xdr:colOff>536620</xdr:colOff>
      <xdr:row>22</xdr:row>
      <xdr:rowOff>13414</xdr:rowOff>
    </xdr:from>
    <xdr:to>
      <xdr:col>14</xdr:col>
      <xdr:colOff>96631</xdr:colOff>
      <xdr:row>37</xdr:row>
      <xdr:rowOff>82826</xdr:rowOff>
    </xdr:to>
    <xdr:graphicFrame macro="">
      <xdr:nvGraphicFramePr>
        <xdr:cNvPr id="39" name="Chart 38">
          <a:extLst>
            <a:ext uri="{FF2B5EF4-FFF2-40B4-BE49-F238E27FC236}">
              <a16:creationId xmlns:a16="http://schemas.microsoft.com/office/drawing/2014/main" id="{5BBD8BA9-B0D2-4B60-9235-4DD95275B1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550035</xdr:colOff>
      <xdr:row>23</xdr:row>
      <xdr:rowOff>13414</xdr:rowOff>
    </xdr:from>
    <xdr:to>
      <xdr:col>18</xdr:col>
      <xdr:colOff>174400</xdr:colOff>
      <xdr:row>37</xdr:row>
      <xdr:rowOff>120739</xdr:rowOff>
    </xdr:to>
    <xdr:graphicFrame macro="">
      <xdr:nvGraphicFramePr>
        <xdr:cNvPr id="40" name="Chart 39">
          <a:extLst>
            <a:ext uri="{FF2B5EF4-FFF2-40B4-BE49-F238E27FC236}">
              <a16:creationId xmlns:a16="http://schemas.microsoft.com/office/drawing/2014/main" id="{BD0D8F76-3B70-4A1A-B73A-25611BE580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26831</xdr:colOff>
      <xdr:row>11</xdr:row>
      <xdr:rowOff>26826</xdr:rowOff>
    </xdr:from>
    <xdr:to>
      <xdr:col>25</xdr:col>
      <xdr:colOff>24148</xdr:colOff>
      <xdr:row>23</xdr:row>
      <xdr:rowOff>27609</xdr:rowOff>
    </xdr:to>
    <xdr:graphicFrame macro="">
      <xdr:nvGraphicFramePr>
        <xdr:cNvPr id="41" name="Chart 40">
          <a:extLst>
            <a:ext uri="{FF2B5EF4-FFF2-40B4-BE49-F238E27FC236}">
              <a16:creationId xmlns:a16="http://schemas.microsoft.com/office/drawing/2014/main" id="{DEC26C55-C74D-4DA1-96BB-74F133A63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98738</xdr:colOff>
      <xdr:row>10</xdr:row>
      <xdr:rowOff>58487</xdr:rowOff>
    </xdr:from>
    <xdr:to>
      <xdr:col>24</xdr:col>
      <xdr:colOff>18245</xdr:colOff>
      <xdr:row>11</xdr:row>
      <xdr:rowOff>135230</xdr:rowOff>
    </xdr:to>
    <xdr:sp macro="" textlink="MostCommonExitReason">
      <xdr:nvSpPr>
        <xdr:cNvPr id="42" name="TextBox 41">
          <a:extLst>
            <a:ext uri="{FF2B5EF4-FFF2-40B4-BE49-F238E27FC236}">
              <a16:creationId xmlns:a16="http://schemas.microsoft.com/office/drawing/2014/main" id="{B9C548A8-C643-4548-B516-63827E11B607}"/>
            </a:ext>
          </a:extLst>
        </xdr:cNvPr>
        <xdr:cNvSpPr txBox="1"/>
      </xdr:nvSpPr>
      <xdr:spPr>
        <a:xfrm>
          <a:off x="10965287" y="1936656"/>
          <a:ext cx="3541690" cy="264560"/>
        </a:xfrm>
        <a:prstGeom prst="rect">
          <a:avLst/>
        </a:prstGeom>
        <a:noFill/>
      </xdr:spPr>
      <xdr:txBody>
        <a:bodyPr wrap="square" rtlCol="0">
          <a:spAutoFit/>
        </a:bodyPr>
        <a:lstStyle/>
        <a:p>
          <a:pPr marL="0" indent="0" algn="l" defTabSz="914400" rtl="0" eaLnBrk="1" latinLnBrk="0" hangingPunct="1"/>
          <a:fld id="{E35F990A-D327-4F71-A49C-5F78A889C476}" type="TxLink">
            <a:rPr lang="en-US" sz="1100" b="0" i="0" u="none" strike="noStrike" kern="1200">
              <a:solidFill>
                <a:schemeClr val="tx1">
                  <a:lumMod val="65000"/>
                  <a:lumOff val="35000"/>
                </a:schemeClr>
              </a:solidFill>
              <a:latin typeface="Aptos Narrow"/>
              <a:ea typeface="+mn-ea"/>
              <a:cs typeface="+mn-cs"/>
            </a:rPr>
            <a:t>Most common exit reason: Work-Life Balance (74)</a:t>
          </a:fld>
          <a:endParaRPr lang="en-US" sz="1050" b="0" i="0" u="none" strike="noStrike" kern="1200">
            <a:solidFill>
              <a:schemeClr val="tx1">
                <a:lumMod val="65000"/>
                <a:lumOff val="35000"/>
              </a:schemeClr>
            </a:solidFill>
            <a:latin typeface="+mn-lt"/>
            <a:ea typeface="+mn-ea"/>
            <a:cs typeface="+mn-cs"/>
          </a:endParaRPr>
        </a:p>
      </xdr:txBody>
    </xdr:sp>
    <xdr:clientData/>
  </xdr:twoCellAnchor>
  <xdr:twoCellAnchor>
    <xdr:from>
      <xdr:col>18</xdr:col>
      <xdr:colOff>201233</xdr:colOff>
      <xdr:row>24</xdr:row>
      <xdr:rowOff>27609</xdr:rowOff>
    </xdr:from>
    <xdr:to>
      <xdr:col>25</xdr:col>
      <xdr:colOff>93908</xdr:colOff>
      <xdr:row>37</xdr:row>
      <xdr:rowOff>107324</xdr:rowOff>
    </xdr:to>
    <xdr:graphicFrame macro="">
      <xdr:nvGraphicFramePr>
        <xdr:cNvPr id="44" name="Chart 43">
          <a:extLst>
            <a:ext uri="{FF2B5EF4-FFF2-40B4-BE49-F238E27FC236}">
              <a16:creationId xmlns:a16="http://schemas.microsoft.com/office/drawing/2014/main" id="{A6F268F2-2EAF-46AD-AD37-A5A20E3E61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151846</xdr:colOff>
      <xdr:row>14</xdr:row>
      <xdr:rowOff>138042</xdr:rowOff>
    </xdr:from>
    <xdr:to>
      <xdr:col>8</xdr:col>
      <xdr:colOff>414129</xdr:colOff>
      <xdr:row>25</xdr:row>
      <xdr:rowOff>96630</xdr:rowOff>
    </xdr:to>
    <mc:AlternateContent xmlns:mc="http://schemas.openxmlformats.org/markup-compatibility/2006">
      <mc:Choice xmlns:a14="http://schemas.microsoft.com/office/drawing/2010/main" Requires="a14">
        <xdr:graphicFrame macro="">
          <xdr:nvGraphicFramePr>
            <xdr:cNvPr id="45" name="Exit_reason_clean">
              <a:extLst>
                <a:ext uri="{FF2B5EF4-FFF2-40B4-BE49-F238E27FC236}">
                  <a16:creationId xmlns:a16="http://schemas.microsoft.com/office/drawing/2014/main" id="{551B929D-14C5-42BC-942E-ADF88EAFD102}"/>
                </a:ext>
              </a:extLst>
            </xdr:cNvPr>
            <xdr:cNvGraphicFramePr/>
          </xdr:nvGraphicFramePr>
          <xdr:xfrm>
            <a:off x="0" y="0"/>
            <a:ext cx="0" cy="0"/>
          </xdr:xfrm>
          <a:graphic>
            <a:graphicData uri="http://schemas.microsoft.com/office/drawing/2010/slicer">
              <sle:slicer xmlns:sle="http://schemas.microsoft.com/office/drawing/2010/slicer" name="Exit_reason_clean"/>
            </a:graphicData>
          </a:graphic>
        </xdr:graphicFrame>
      </mc:Choice>
      <mc:Fallback>
        <xdr:sp macro="" textlink="">
          <xdr:nvSpPr>
            <xdr:cNvPr id="0" name=""/>
            <xdr:cNvSpPr>
              <a:spLocks noTextEdit="1"/>
            </xdr:cNvSpPr>
          </xdr:nvSpPr>
          <xdr:spPr>
            <a:xfrm>
              <a:off x="3188803" y="2843694"/>
              <a:ext cx="2084456" cy="20844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151846</xdr:colOff>
      <xdr:row>26</xdr:row>
      <xdr:rowOff>1</xdr:rowOff>
    </xdr:from>
    <xdr:to>
      <xdr:col>8</xdr:col>
      <xdr:colOff>414129</xdr:colOff>
      <xdr:row>37</xdr:row>
      <xdr:rowOff>13806</xdr:rowOff>
    </xdr:to>
    <mc:AlternateContent xmlns:mc="http://schemas.openxmlformats.org/markup-compatibility/2006">
      <mc:Choice xmlns:a14="http://schemas.microsoft.com/office/drawing/2010/main" Requires="a14">
        <xdr:graphicFrame macro="">
          <xdr:nvGraphicFramePr>
            <xdr:cNvPr id="46" name="Department">
              <a:extLst>
                <a:ext uri="{FF2B5EF4-FFF2-40B4-BE49-F238E27FC236}">
                  <a16:creationId xmlns:a16="http://schemas.microsoft.com/office/drawing/2014/main" id="{6BDB016B-DDFA-481A-B1EC-97304DFA17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3188803" y="5024784"/>
              <a:ext cx="2084456" cy="2139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29358</xdr:colOff>
      <xdr:row>2</xdr:row>
      <xdr:rowOff>22941</xdr:rowOff>
    </xdr:from>
    <xdr:to>
      <xdr:col>14</xdr:col>
      <xdr:colOff>220869</xdr:colOff>
      <xdr:row>4</xdr:row>
      <xdr:rowOff>10497</xdr:rowOff>
    </xdr:to>
    <xdr:sp macro="" textlink="TotalEmployee">
      <xdr:nvSpPr>
        <xdr:cNvPr id="47" name="TextBox 46">
          <a:extLst>
            <a:ext uri="{FF2B5EF4-FFF2-40B4-BE49-F238E27FC236}">
              <a16:creationId xmlns:a16="http://schemas.microsoft.com/office/drawing/2014/main" id="{011172DA-7DB0-4667-9441-28806403187A}"/>
            </a:ext>
          </a:extLst>
        </xdr:cNvPr>
        <xdr:cNvSpPr txBox="1"/>
      </xdr:nvSpPr>
      <xdr:spPr>
        <a:xfrm>
          <a:off x="5495880" y="409463"/>
          <a:ext cx="3228467" cy="374077"/>
        </a:xfrm>
        <a:prstGeom prst="rect">
          <a:avLst/>
        </a:prstGeom>
        <a:noFill/>
      </xdr:spPr>
      <xdr:txBody>
        <a:bodyPr wrap="square" rtlCol="0">
          <a:spAutoFit/>
        </a:bodyPr>
        <a:lstStyle/>
        <a:p>
          <a:pPr marL="0" indent="0" algn="l" defTabSz="914400" rtl="0" eaLnBrk="1" latinLnBrk="0" hangingPunct="1"/>
          <a:r>
            <a:rPr lang="en-US" sz="1800" i="1" kern="1200">
              <a:solidFill>
                <a:schemeClr val="tx1">
                  <a:lumMod val="65000"/>
                  <a:lumOff val="35000"/>
                </a:schemeClr>
              </a:solidFill>
              <a:latin typeface="+mn-lt"/>
              <a:ea typeface="+mn-ea"/>
              <a:cs typeface="+mn-cs"/>
            </a:rPr>
            <a:t>Welcome</a:t>
          </a:r>
          <a:r>
            <a:rPr lang="en-US" sz="1800" i="1" kern="1200" baseline="0">
              <a:solidFill>
                <a:schemeClr val="tx1">
                  <a:lumMod val="65000"/>
                  <a:lumOff val="35000"/>
                </a:schemeClr>
              </a:solidFill>
              <a:latin typeface="+mn-lt"/>
              <a:ea typeface="+mn-ea"/>
              <a:cs typeface="+mn-cs"/>
            </a:rPr>
            <a:t> Back, </a:t>
          </a:r>
          <a:r>
            <a:rPr lang="en-US" sz="1800" i="1" kern="1200" baseline="0">
              <a:solidFill>
                <a:srgbClr val="7683E0"/>
              </a:solidFill>
              <a:latin typeface="+mn-lt"/>
              <a:ea typeface="+mn-ea"/>
              <a:cs typeface="+mn-cs"/>
            </a:rPr>
            <a:t>Asipita</a:t>
          </a:r>
          <a:endParaRPr lang="en-US" sz="1800" i="1" kern="1200">
            <a:solidFill>
              <a:srgbClr val="7683E0"/>
            </a:solidFill>
            <a:latin typeface="+mn-lt"/>
            <a:ea typeface="+mn-ea"/>
            <a:cs typeface="+mn-cs"/>
          </a:endParaRPr>
        </a:p>
      </xdr:txBody>
    </xdr:sp>
    <xdr:clientData/>
  </xdr:twoCellAnchor>
  <xdr:twoCellAnchor editAs="oneCell">
    <xdr:from>
      <xdr:col>12</xdr:col>
      <xdr:colOff>276090</xdr:colOff>
      <xdr:row>1</xdr:row>
      <xdr:rowOff>110435</xdr:rowOff>
    </xdr:from>
    <xdr:to>
      <xdr:col>13</xdr:col>
      <xdr:colOff>317503</xdr:colOff>
      <xdr:row>4</xdr:row>
      <xdr:rowOff>41413</xdr:rowOff>
    </xdr:to>
    <xdr:pic>
      <xdr:nvPicPr>
        <xdr:cNvPr id="49" name="Picture 48">
          <a:extLst>
            <a:ext uri="{FF2B5EF4-FFF2-40B4-BE49-F238E27FC236}">
              <a16:creationId xmlns:a16="http://schemas.microsoft.com/office/drawing/2014/main" id="{22146FBC-A049-4ACE-BED0-2F00DE179A54}"/>
            </a:ext>
          </a:extLst>
        </xdr:cNvPr>
        <xdr:cNvPicPr>
          <a:picLocks noChangeAspect="1"/>
        </xdr:cNvPicPr>
      </xdr:nvPicPr>
      <xdr:blipFill>
        <a:blip xmlns:r="http://schemas.openxmlformats.org/officeDocument/2006/relationships" r:embed="rId10" cstate="print">
          <a:extLst>
            <a:ext uri="{BEBA8EAE-BF5A-486C-A8C5-ECC9F3942E4B}">
              <a14:imgProps xmlns:a14="http://schemas.microsoft.com/office/drawing/2010/main">
                <a14:imgLayer r:embed="rId11">
                  <a14:imgEffect>
                    <a14:backgroundRemoval t="10000" b="90000" l="10000" r="90000">
                      <a14:backgroundMark x1="51000" y1="14500" x2="49000" y2="20000"/>
                    </a14:backgroundRemoval>
                  </a14:imgEffect>
                </a14:imgLayer>
              </a14:imgProps>
            </a:ext>
            <a:ext uri="{28A0092B-C50C-407E-A947-70E740481C1C}">
              <a14:useLocalDpi xmlns:a14="http://schemas.microsoft.com/office/drawing/2010/main" val="0"/>
            </a:ext>
          </a:extLst>
        </a:blip>
        <a:stretch>
          <a:fillRect/>
        </a:stretch>
      </xdr:blipFill>
      <xdr:spPr>
        <a:xfrm>
          <a:off x="7564786" y="303696"/>
          <a:ext cx="648804" cy="51076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milerin Asipita" refreshedDate="45896.164833333336" createdVersion="8" refreshedVersion="8" minRefreshableVersion="3" recordCount="1200" xr:uid="{F12D7428-6E0F-4A1F-A251-84D21F549DB8}">
  <cacheSource type="worksheet">
    <worksheetSource name="employee_turnover_dataset__1"/>
  </cacheSource>
  <cacheFields count="21">
    <cacheField name="EmployeeID" numFmtId="0">
      <sharedItems/>
    </cacheField>
    <cacheField name="Department" numFmtId="0">
      <sharedItems count="6">
        <s v="Sales"/>
        <s v="HR"/>
        <s v="Operations"/>
        <s v="Marketing"/>
        <s v="Finance"/>
        <s v="IT"/>
      </sharedItems>
    </cacheField>
    <cacheField name="JobRole" numFmtId="0">
      <sharedItems/>
    </cacheField>
    <cacheField name="Manager" numFmtId="0">
      <sharedItems/>
    </cacheField>
    <cacheField name="Age" numFmtId="0">
      <sharedItems containsSemiMixedTypes="0" containsString="0" containsNumber="1" containsInteger="1" minValue="22" maxValue="60"/>
    </cacheField>
    <cacheField name="Salary" numFmtId="164">
      <sharedItems containsSemiMixedTypes="0" containsString="0" containsNumber="1" minValue="375.01499999999999" maxValue="2999.58" count="1197">
        <n v="1913.4900000000002"/>
        <n v="2407.02"/>
        <n v="573.34500000000003"/>
        <n v="1849.0650000000001"/>
        <n v="2544.165"/>
        <n v="1985.595"/>
        <n v="2289.0749999999998"/>
        <n v="835.63499999999999"/>
        <n v="2967.06"/>
        <n v="723.70500000000004"/>
        <n v="1170.96"/>
        <n v="632.84999999999991"/>
        <n v="2540.355"/>
        <n v="1890.165"/>
        <n v="1425.6750000000002"/>
        <n v="531.97499999999991"/>
        <n v="1311.99"/>
        <n v="1050.54"/>
        <n v="1733.1000000000001"/>
        <n v="895.17"/>
        <n v="2615.4450000000002"/>
        <n v="1852.38"/>
        <n v="2489.2950000000001"/>
        <n v="1127.07"/>
        <n v="541.755"/>
        <n v="473.46"/>
        <n v="988.18499999999995"/>
        <n v="865.63499999999999"/>
        <n v="672.43500000000006"/>
        <n v="2858.2049999999999"/>
        <n v="1763.835"/>
        <n v="1419.8249999999998"/>
        <n v="1626.8849999999998"/>
        <n v="1607.655"/>
        <n v="1487.01"/>
        <n v="1735.5749999999998"/>
        <n v="1432.5450000000001"/>
        <n v="2755.9349999999999"/>
        <n v="1162.83"/>
        <n v="1291.845"/>
        <n v="2482.3500000000004"/>
        <n v="1410.57"/>
        <n v="990.88499999999999"/>
        <n v="520.56000000000006"/>
        <n v="2835.09"/>
        <n v="2557.6349999999998"/>
        <n v="1936.98"/>
        <n v="1190.9250000000002"/>
        <n v="2843.34"/>
        <n v="1532.5500000000002"/>
        <n v="1746.405"/>
        <n v="1051.7850000000001"/>
        <n v="1818.0450000000001"/>
        <n v="2076.4650000000001"/>
        <n v="789.01499999999999"/>
        <n v="2753.94"/>
        <n v="2960.4900000000002"/>
        <n v="1655.52"/>
        <n v="743.95500000000004"/>
        <n v="2545.4850000000001"/>
        <n v="847.77"/>
        <n v="2273.3999999999996"/>
        <n v="2768.3249999999998"/>
        <n v="1990.3500000000001"/>
        <n v="2490.1349999999998"/>
        <n v="557.98500000000001"/>
        <n v="2420.415"/>
        <n v="1560.1499999999999"/>
        <n v="1489.17"/>
        <n v="2972.55"/>
        <n v="1756.6499999999999"/>
        <n v="2264.5500000000002"/>
        <n v="1566.4499999999998"/>
        <n v="1933.44"/>
        <n v="2668.32"/>
        <n v="2706.375"/>
        <n v="2564.6849999999999"/>
        <n v="1863.96"/>
        <n v="1536.2250000000001"/>
        <n v="970.81500000000005"/>
        <n v="2931.27"/>
        <n v="848.14499999999998"/>
        <n v="2717.4900000000002"/>
        <n v="2607.7049999999999"/>
        <n v="979.09500000000003"/>
        <n v="978.46499999999992"/>
        <n v="1597.92"/>
        <n v="1314.69"/>
        <n v="1202.76"/>
        <n v="2482.0050000000001"/>
        <n v="2650.41"/>
        <n v="2151.7200000000003"/>
        <n v="2753.2799999999997"/>
        <n v="2044.5"/>
        <n v="2427.105"/>
        <n v="2336.7749999999996"/>
        <n v="1517.82"/>
        <n v="2435.9850000000001"/>
        <n v="1288.8150000000001"/>
        <n v="2071.4850000000001"/>
        <n v="2045.1750000000002"/>
        <n v="1180.4850000000001"/>
        <n v="1782.7049999999999"/>
        <n v="1748.0249999999999"/>
        <n v="1123.9499999999998"/>
        <n v="594.82500000000005"/>
        <n v="1517.4749999999999"/>
        <n v="2041.8150000000001"/>
        <n v="1754.8650000000002"/>
        <n v="2281.0950000000003"/>
        <n v="1825.9499999999998"/>
        <n v="2661.06"/>
        <n v="1101.105"/>
        <n v="2212.8000000000002"/>
        <n v="1281.165"/>
        <n v="553.34999999999991"/>
        <n v="896.71499999999992"/>
        <n v="1488.6"/>
        <n v="1787.1150000000002"/>
        <n v="2468.4900000000002"/>
        <n v="1515.6750000000002"/>
        <n v="2326.2150000000001"/>
        <n v="1259.4000000000001"/>
        <n v="547.72499999999991"/>
        <n v="671.52"/>
        <n v="688.43999999999994"/>
        <n v="1458.3150000000001"/>
        <n v="2705.82"/>
        <n v="1469.52"/>
        <n v="641.66999999999996"/>
        <n v="798.44999999999993"/>
        <n v="2205.9450000000002"/>
        <n v="1019.4000000000001"/>
        <n v="1202.2950000000001"/>
        <n v="2078.8200000000002"/>
        <n v="2783.8500000000004"/>
        <n v="2701.2749999999996"/>
        <n v="2757.21"/>
        <n v="1696.155"/>
        <n v="2986.605"/>
        <n v="806.19"/>
        <n v="561.03"/>
        <n v="413.89499999999998"/>
        <n v="1599.54"/>
        <n v="896.46"/>
        <n v="1117.1849999999999"/>
        <n v="1134.24"/>
        <n v="912.82499999999993"/>
        <n v="2400.36"/>
        <n v="1714.125"/>
        <n v="939.48"/>
        <n v="487.14"/>
        <n v="1854.6000000000001"/>
        <n v="1746.3000000000002"/>
        <n v="2724.5099999999998"/>
        <n v="2917.02"/>
        <n v="1497.03"/>
        <n v="1021.11"/>
        <n v="1877.3849999999998"/>
        <n v="957.69"/>
        <n v="1600.6349999999998"/>
        <n v="2029.56"/>
        <n v="2896.2150000000001"/>
        <n v="1863.1950000000002"/>
        <n v="957.39"/>
        <n v="936.78"/>
        <n v="2329.7400000000002"/>
        <n v="1819.8000000000002"/>
        <n v="2439.36"/>
        <n v="496.16999999999996"/>
        <n v="2629.41"/>
        <n v="2772.33"/>
        <n v="2092.0500000000002"/>
        <n v="2791.5"/>
        <n v="2252.4299999999998"/>
        <n v="2297.355"/>
        <n v="2892.66"/>
        <n v="1410.69"/>
        <n v="2278.0050000000001"/>
        <n v="2371.1549999999997"/>
        <n v="2452.5450000000001"/>
        <n v="520.34999999999991"/>
        <n v="2602.5450000000001"/>
        <n v="2076.27"/>
        <n v="1277.5500000000002"/>
        <n v="1836.9750000000001"/>
        <n v="426.81000000000006"/>
        <n v="1076.1750000000002"/>
        <n v="2725.3049999999998"/>
        <n v="2643.2250000000004"/>
        <n v="2817.105"/>
        <n v="1108.3050000000001"/>
        <n v="1183.29"/>
        <n v="1664.6100000000001"/>
        <n v="2742.18"/>
        <n v="966.66000000000008"/>
        <n v="1904.2950000000001"/>
        <n v="2684.7449999999999"/>
        <n v="2096.7150000000001"/>
        <n v="2529.7200000000003"/>
        <n v="1313.1750000000002"/>
        <n v="1367.9549999999999"/>
        <n v="2771.58"/>
        <n v="1664.9850000000001"/>
        <n v="2577.54"/>
        <n v="2686.32"/>
        <n v="1692.3150000000001"/>
        <n v="1973.13"/>
        <n v="2795.5650000000001"/>
        <n v="2012.6999999999998"/>
        <n v="1951.8899999999999"/>
        <n v="539.76"/>
        <n v="2847.4949999999999"/>
        <n v="939.21"/>
        <n v="2394.63"/>
        <n v="2903.9700000000003"/>
        <n v="1439.0550000000001"/>
        <n v="843.72"/>
        <n v="1255.2750000000001"/>
        <n v="2034.8249999999998"/>
        <n v="2680.8150000000001"/>
        <n v="442.59000000000003"/>
        <n v="2959.38"/>
        <n v="2838.48"/>
        <n v="1355.82"/>
        <n v="1499.2049999999999"/>
        <n v="2087.7599999999998"/>
        <n v="2031.1499999999999"/>
        <n v="870.58500000000004"/>
        <n v="1648.17"/>
        <n v="2641.0650000000001"/>
        <n v="1840.3200000000002"/>
        <n v="1919.7749999999999"/>
        <n v="2174.0249999999996"/>
        <n v="1500.81"/>
        <n v="453.55500000000001"/>
        <n v="1400.22"/>
        <n v="2233.5149999999999"/>
        <n v="1417.71"/>
        <n v="1001.985"/>
        <n v="1311.78"/>
        <n v="1958.4750000000001"/>
        <n v="2738.6549999999997"/>
        <n v="1138.4549999999999"/>
        <n v="2158.02"/>
        <n v="2814.75"/>
        <n v="1973.0099999999998"/>
        <n v="2930.145"/>
        <n v="2024.8200000000002"/>
        <n v="981.67500000000007"/>
        <n v="2240.37"/>
        <n v="401.73"/>
        <n v="471.70500000000004"/>
        <n v="1370.97"/>
        <n v="1658.0549999999998"/>
        <n v="1018.6800000000001"/>
        <n v="2652.7950000000001"/>
        <n v="1535.865"/>
        <n v="2275.6950000000002"/>
        <n v="2598.8999999999996"/>
        <n v="2763.54"/>
        <n v="2981.13"/>
        <n v="2569.3049999999998"/>
        <n v="2158.605"/>
        <n v="2849.4450000000002"/>
        <n v="924.34500000000003"/>
        <n v="1518.0149999999999"/>
        <n v="2500.8450000000003"/>
        <n v="2284.875"/>
        <n v="1093.0650000000001"/>
        <n v="2872.68"/>
        <n v="2860.665"/>
        <n v="1413.8249999999998"/>
        <n v="1071.9449999999999"/>
        <n v="656.40000000000009"/>
        <n v="1825.335"/>
        <n v="1274.5650000000001"/>
        <n v="506.82"/>
        <n v="2844.2849999999999"/>
        <n v="2229.1349999999998"/>
        <n v="887.67"/>
        <n v="1783.7250000000001"/>
        <n v="1112.19"/>
        <n v="1916.94"/>
        <n v="867.08999999999992"/>
        <n v="2128.11"/>
        <n v="2110.77"/>
        <n v="2629.9949999999999"/>
        <n v="1506.4499999999998"/>
        <n v="1746.2400000000002"/>
        <n v="2458.4250000000002"/>
        <n v="632.26499999999999"/>
        <n v="1828.4850000000001"/>
        <n v="1660.1100000000001"/>
        <n v="2532.1950000000002"/>
        <n v="1076.415"/>
        <n v="1499.67"/>
        <n v="1144.8000000000002"/>
        <n v="720.31499999999994"/>
        <n v="1721.4750000000001"/>
        <n v="1715.52"/>
        <n v="931.875"/>
        <n v="636.81000000000006"/>
        <n v="1142.3700000000001"/>
        <n v="2398.0050000000001"/>
        <n v="2633.58"/>
        <n v="635.79"/>
        <n v="1110.165"/>
        <n v="895.05000000000007"/>
        <n v="1757.835"/>
        <n v="1184.97"/>
        <n v="519.04499999999996"/>
        <n v="677.46"/>
        <n v="462.99"/>
        <n v="2129.94"/>
        <n v="1583.2350000000001"/>
        <n v="410.23500000000001"/>
        <n v="2889.915"/>
        <n v="402.58499999999998"/>
        <n v="1726.3049999999998"/>
        <n v="2092.44"/>
        <n v="2516.61"/>
        <n v="2846.9850000000001"/>
        <n v="2407.23"/>
        <n v="1426.5450000000001"/>
        <n v="1932.78"/>
        <n v="2427"/>
        <n v="2208.6150000000002"/>
        <n v="2864.58"/>
        <n v="2353.5749999999998"/>
        <n v="2971.9049999999997"/>
        <n v="1513.8150000000001"/>
        <n v="1042.335"/>
        <n v="959.68499999999995"/>
        <n v="1342.1100000000001"/>
        <n v="567.61500000000001"/>
        <n v="450.10500000000002"/>
        <n v="1829.2649999999999"/>
        <n v="2345.8200000000002"/>
        <n v="467.53499999999997"/>
        <n v="636.04499999999996"/>
        <n v="1945.8000000000002"/>
        <n v="2104.4850000000001"/>
        <n v="1976.3249999999998"/>
        <n v="2394.0299999999997"/>
        <n v="942.42"/>
        <n v="1808.6399999999999"/>
        <n v="2157.63"/>
        <n v="2674.44"/>
        <n v="750.54"/>
        <n v="1240.08"/>
        <n v="1419.3600000000001"/>
        <n v="1268.8050000000001"/>
        <n v="2424.48"/>
        <n v="2390.145"/>
        <n v="765.68999999999994"/>
        <n v="2443.7400000000002"/>
        <n v="807.31500000000005"/>
        <n v="2164.5149999999999"/>
        <n v="2424.9900000000002"/>
        <n v="1682.9549999999999"/>
        <n v="1649.6100000000001"/>
        <n v="1891.41"/>
        <n v="1027.4250000000002"/>
        <n v="2116.6799999999998"/>
        <n v="2018.37"/>
        <n v="2654.1150000000002"/>
        <n v="1106.07"/>
        <n v="1470.405"/>
        <n v="1520.3249999999998"/>
        <n v="2301.6000000000004"/>
        <n v="2982.96"/>
        <n v="2325.33"/>
        <n v="1265.1600000000001"/>
        <n v="2138.415"/>
        <n v="894.49500000000012"/>
        <n v="2841.6750000000002"/>
        <n v="1426.665"/>
        <n v="2434.6349999999998"/>
        <n v="2444.8500000000004"/>
        <n v="2010.5700000000002"/>
        <n v="528.45000000000005"/>
        <n v="1858.3650000000002"/>
        <n v="2089.6349999999998"/>
        <n v="1699.8000000000002"/>
        <n v="2500.875"/>
        <n v="1066.4250000000002"/>
        <n v="487.56000000000006"/>
        <n v="498.54"/>
        <n v="2744.835"/>
        <n v="2191.5749999999998"/>
        <n v="1692.6150000000002"/>
        <n v="2333.91"/>
        <n v="1586.1000000000001"/>
        <n v="1517.6849999999999"/>
        <n v="1766.7449999999999"/>
        <n v="1030.83"/>
        <n v="412.20000000000005"/>
        <n v="655.36500000000001"/>
        <n v="995.79"/>
        <n v="2999.58"/>
        <n v="1683.4349999999999"/>
        <n v="470.05500000000001"/>
        <n v="2848.4700000000003"/>
        <n v="1663.53"/>
        <n v="2508.2400000000002"/>
        <n v="2511.27"/>
        <n v="1613.8200000000002"/>
        <n v="1791.2850000000001"/>
        <n v="811.125"/>
        <n v="1237.335"/>
        <n v="1248.0749999999998"/>
        <n v="920.08500000000004"/>
        <n v="1903.4549999999999"/>
        <n v="2846.46"/>
        <n v="1004.79"/>
        <n v="1516.8899999999999"/>
        <n v="1139.145"/>
        <n v="2597.8200000000002"/>
        <n v="524.625"/>
        <n v="1415.0250000000001"/>
        <n v="1361.1750000000002"/>
        <n v="2078.5650000000001"/>
        <n v="2069.9700000000003"/>
        <n v="2746.05"/>
        <n v="2653.9650000000001"/>
        <n v="1548.5249999999999"/>
        <n v="1543.17"/>
        <n v="1999.8000000000002"/>
        <n v="393.73500000000001"/>
        <n v="2759.88"/>
        <n v="2915.31"/>
        <n v="2789.2350000000001"/>
        <n v="2212.0950000000003"/>
        <n v="378.40500000000003"/>
        <n v="1763.4900000000002"/>
        <n v="1988.8049999999998"/>
        <n v="457.30500000000001"/>
        <n v="1242.99"/>
        <n v="1445.115"/>
        <n v="2651.31"/>
        <n v="2854.86"/>
        <n v="768.83999999999992"/>
        <n v="457.5"/>
        <n v="487.27500000000003"/>
        <n v="443.88"/>
        <n v="2264.5950000000003"/>
        <n v="424.40999999999997"/>
        <n v="1084.26"/>
        <n v="1757.1000000000001"/>
        <n v="2210.37"/>
        <n v="2331.3450000000003"/>
        <n v="1927.77"/>
        <n v="2758.8150000000001"/>
        <n v="1884.06"/>
        <n v="497.92499999999995"/>
        <n v="2656.38"/>
        <n v="1059.9000000000001"/>
        <n v="1781.8500000000001"/>
        <n v="2256.5099999999998"/>
        <n v="785.56500000000005"/>
        <n v="2973.06"/>
        <n v="1840.47"/>
        <n v="487.40999999999997"/>
        <n v="530.64"/>
        <n v="2981.3999999999996"/>
        <n v="1868.3249999999998"/>
        <n v="2154.7350000000001"/>
        <n v="1884.3000000000002"/>
        <n v="1288.4250000000002"/>
        <n v="1022.355"/>
        <n v="2875.8"/>
        <n v="2695.5749999999998"/>
        <n v="1062.78"/>
        <n v="993.94499999999994"/>
        <n v="1882.56"/>
        <n v="2446.8450000000003"/>
        <n v="2706.2250000000004"/>
        <n v="1147.26"/>
        <n v="2581.3650000000002"/>
        <n v="2673.42"/>
        <n v="2173.7550000000001"/>
        <n v="1376.28"/>
        <n v="1743.8849999999998"/>
        <n v="2791.59"/>
        <n v="1345.2149999999999"/>
        <n v="2255.6999999999998"/>
        <n v="1476.885"/>
        <n v="1539.0749999999998"/>
        <n v="1107.18"/>
        <n v="765.33"/>
        <n v="805.26"/>
        <n v="1715.835"/>
        <n v="397.20000000000005"/>
        <n v="2236.7849999999999"/>
        <n v="1589.5500000000002"/>
        <n v="1103.67"/>
        <n v="2701.44"/>
        <n v="1292.3249999999998"/>
        <n v="564.19499999999994"/>
        <n v="1010.655"/>
        <n v="1061.6100000000001"/>
        <n v="2859.21"/>
        <n v="1585.8899999999999"/>
        <n v="1741.8899999999999"/>
        <n v="2439.1499999999996"/>
        <n v="820.18499999999995"/>
        <n v="689.505"/>
        <n v="2809.8150000000001"/>
        <n v="2966.8500000000004"/>
        <n v="1754.895"/>
        <n v="2034.1349999999998"/>
        <n v="2633.415"/>
        <n v="1350.3150000000001"/>
        <n v="1690.9499999999998"/>
        <n v="1579.4850000000001"/>
        <n v="435.13499999999999"/>
        <n v="1315.8600000000001"/>
        <n v="585.27"/>
        <n v="1060.1999999999998"/>
        <n v="1716.7350000000001"/>
        <n v="1440.78"/>
        <n v="1152.06"/>
        <n v="635.76"/>
        <n v="2634.8849999999998"/>
        <n v="1015.29"/>
        <n v="1181.52"/>
        <n v="389.70000000000005"/>
        <n v="1123.335"/>
        <n v="2852.4900000000002"/>
        <n v="392.20500000000004"/>
        <n v="615"/>
        <n v="2075.7449999999999"/>
        <n v="2127.585"/>
        <n v="1264.47"/>
        <n v="2198.9700000000003"/>
        <n v="483.27"/>
        <n v="2622.7950000000001"/>
        <n v="2877.06"/>
        <n v="2073.4650000000001"/>
        <n v="1126.335"/>
        <n v="736.71"/>
        <n v="906.40499999999997"/>
        <n v="1224.54"/>
        <n v="2014.62"/>
        <n v="733.66499999999996"/>
        <n v="2423.4450000000002"/>
        <n v="1183.5749999999998"/>
        <n v="1137.1500000000001"/>
        <n v="1336.365"/>
        <n v="1837.1399999999999"/>
        <n v="2957.4750000000004"/>
        <n v="2456.6999999999998"/>
        <n v="2244.42"/>
        <n v="1415.82"/>
        <n v="976.92"/>
        <n v="983.37000000000012"/>
        <n v="2528.7599999999998"/>
        <n v="862.78500000000008"/>
        <n v="918.54"/>
        <n v="2408.2649999999999"/>
        <n v="703.23"/>
        <n v="2070.36"/>
        <n v="663.13499999999999"/>
        <n v="799.75499999999988"/>
        <n v="1247.19"/>
        <n v="2660.7749999999996"/>
        <n v="2880.1349999999998"/>
        <n v="405.79499999999996"/>
        <n v="2549.8049999999998"/>
        <n v="1953.63"/>
        <n v="2279.7599999999998"/>
        <n v="2172.4049999999997"/>
        <n v="2603.19"/>
        <n v="2791.2749999999996"/>
        <n v="1459.3799999999999"/>
        <n v="1884.0749999999998"/>
        <n v="577.72499999999991"/>
        <n v="2993.13"/>
        <n v="2394.3000000000002"/>
        <n v="669.97499999999991"/>
        <n v="2134.98"/>
        <n v="1768.44"/>
        <n v="942.27"/>
        <n v="2915.4450000000002"/>
        <n v="2109.09"/>
        <n v="2586.645"/>
        <n v="1485.33"/>
        <n v="1517.0550000000001"/>
        <n v="2504.3999999999996"/>
        <n v="950.77500000000009"/>
        <n v="2819.895"/>
        <n v="971.37000000000012"/>
        <n v="1058.415"/>
        <n v="1843.2749999999999"/>
        <n v="2046.3150000000001"/>
        <n v="1738.0650000000001"/>
        <n v="2276.9250000000002"/>
        <n v="1138.6200000000001"/>
        <n v="1101.3899999999999"/>
        <n v="2845.3049999999998"/>
        <n v="1042.2750000000001"/>
        <n v="905.25"/>
        <n v="2526.4650000000001"/>
        <n v="590.61"/>
        <n v="2983.2749999999996"/>
        <n v="407.77500000000003"/>
        <n v="695.22"/>
        <n v="2435.52"/>
        <n v="1853.1150000000002"/>
        <n v="1587.21"/>
        <n v="1908.7350000000001"/>
        <n v="2372.6849999999999"/>
        <n v="511.72499999999997"/>
        <n v="2513.5650000000001"/>
        <n v="2196.33"/>
        <n v="2114.6849999999999"/>
        <n v="2364.09"/>
        <n v="1541.46"/>
        <n v="378.21"/>
        <n v="838.75499999999988"/>
        <n v="1625.52"/>
        <n v="2687.2799999999997"/>
        <n v="1633.8600000000001"/>
        <n v="1025.3249999999998"/>
        <n v="2055.09"/>
        <n v="382.42499999999995"/>
        <n v="2720.88"/>
        <n v="2223.3150000000001"/>
        <n v="1761.5549999999998"/>
        <n v="847.72499999999991"/>
        <n v="2482.7550000000001"/>
        <n v="2340.7950000000001"/>
        <n v="2705.7449999999999"/>
        <n v="1828.7550000000001"/>
        <n v="2906.25"/>
        <n v="490.96500000000003"/>
        <n v="1435.5"/>
        <n v="2925.165"/>
        <n v="2490.27"/>
        <n v="1171.9649999999999"/>
        <n v="2716.6950000000002"/>
        <n v="1614.7950000000001"/>
        <n v="2495.7449999999999"/>
        <n v="1718.2649999999999"/>
        <n v="1396.335"/>
        <n v="2139.1499999999996"/>
        <n v="2376.48"/>
        <n v="2244.7049999999999"/>
        <n v="2633.25"/>
        <n v="2782.08"/>
        <n v="1929.48"/>
        <n v="1682.1000000000001"/>
        <n v="2121.69"/>
        <n v="1834.125"/>
        <n v="1527.105"/>
        <n v="2561.8200000000002"/>
        <n v="2875.2150000000001"/>
        <n v="2522.61"/>
        <n v="1642.02"/>
        <n v="2484.06"/>
        <n v="872.80500000000006"/>
        <n v="2300.61"/>
        <n v="1985.2350000000001"/>
        <n v="2154.7799999999997"/>
        <n v="2506.98"/>
        <n v="1972.0350000000001"/>
        <n v="1009.83"/>
        <n v="2800.3049999999998"/>
        <n v="2626.2749999999996"/>
        <n v="2833.8"/>
        <n v="1515.03"/>
        <n v="1086.3150000000001"/>
        <n v="627.07500000000005"/>
        <n v="1147.395"/>
        <n v="1587.5700000000002"/>
        <n v="1430.4449999999999"/>
        <n v="916.34999999999991"/>
        <n v="2841.63"/>
        <n v="1847.04"/>
        <n v="2538.1799999999998"/>
        <n v="2829.3450000000003"/>
        <n v="2736.0149999999999"/>
        <n v="2207.73"/>
        <n v="829.58999999999992"/>
        <n v="1499.94"/>
        <n v="2313.5099999999998"/>
        <n v="1622.0549999999998"/>
        <n v="2817.2550000000001"/>
        <n v="984.66000000000008"/>
        <n v="2379.2849999999999"/>
        <n v="1112.5650000000001"/>
        <n v="899.47499999999991"/>
        <n v="2798.25"/>
        <n v="2567.1150000000002"/>
        <n v="2409.9299999999998"/>
        <n v="2408.19"/>
        <n v="653.625"/>
        <n v="942.10500000000002"/>
        <n v="1802.4450000000002"/>
        <n v="2020.53"/>
        <n v="2437.1849999999999"/>
        <n v="2015.0700000000002"/>
        <n v="1188.0749999999998"/>
        <n v="2004.3899999999999"/>
        <n v="2650.59"/>
        <n v="2101.1999999999998"/>
        <n v="2696.2049999999999"/>
        <n v="1322.1750000000002"/>
        <n v="2142.0149999999999"/>
        <n v="2516.625"/>
        <n v="794.40000000000009"/>
        <n v="2952.4349999999999"/>
        <n v="613.96500000000003"/>
        <n v="627"/>
        <n v="463.32"/>
        <n v="2453.4900000000002"/>
        <n v="2994.36"/>
        <n v="2700.5249999999996"/>
        <n v="2591.61"/>
        <n v="2241.9299999999998"/>
        <n v="2443.83"/>
        <n v="1861.1399999999999"/>
        <n v="536.01"/>
        <n v="2175.7200000000003"/>
        <n v="2606.9700000000003"/>
        <n v="942.19499999999994"/>
        <n v="1033.9499999999998"/>
        <n v="2268.855"/>
        <n v="2990.04"/>
        <n v="2214.66"/>
        <n v="1691.595"/>
        <n v="2656.05"/>
        <n v="2587.7250000000004"/>
        <n v="2145.1799999999998"/>
        <n v="2169.6000000000004"/>
        <n v="1821.8849999999998"/>
        <n v="2762.415"/>
        <n v="951.49500000000012"/>
        <n v="2949.66"/>
        <n v="2669.355"/>
        <n v="2935.0349999999999"/>
        <n v="1048.02"/>
        <n v="2431.83"/>
        <n v="1348.32"/>
        <n v="2331.81"/>
        <n v="1918.41"/>
        <n v="1028.415"/>
        <n v="2338.14"/>
        <n v="2002.44"/>
        <n v="1877.8650000000002"/>
        <n v="2386.23"/>
        <n v="1452.645"/>
        <n v="470.26499999999999"/>
        <n v="521.84999999999991"/>
        <n v="962.49"/>
        <n v="1118.31"/>
        <n v="1409.625"/>
        <n v="1851.4649999999999"/>
        <n v="1099.5"/>
        <n v="478.03499999999997"/>
        <n v="2077.9349999999999"/>
        <n v="1985.16"/>
        <n v="2110.4850000000001"/>
        <n v="2327.46"/>
        <n v="2214.7649999999999"/>
        <n v="2269.71"/>
        <n v="1523.7750000000001"/>
        <n v="1074.78"/>
        <n v="1149.78"/>
        <n v="1471.8000000000002"/>
        <n v="1820.13"/>
        <n v="2338.7849999999999"/>
        <n v="1986.3150000000001"/>
        <n v="480.04499999999996"/>
        <n v="713.93999999999994"/>
        <n v="2994.7799999999997"/>
        <n v="2470.92"/>
        <n v="2118.3450000000003"/>
        <n v="819.73500000000001"/>
        <n v="1947.105"/>
        <n v="615.10500000000002"/>
        <n v="1136.595"/>
        <n v="1770.105"/>
        <n v="2603.625"/>
        <n v="1789.7850000000001"/>
        <n v="1224.8399999999999"/>
        <n v="752.92499999999995"/>
        <n v="886.47"/>
        <n v="405.68999999999994"/>
        <n v="2713.5149999999999"/>
        <n v="1048.1100000000001"/>
        <n v="1694.4900000000002"/>
        <n v="1534.17"/>
        <n v="2738.7449999999999"/>
        <n v="1095.375"/>
        <n v="1639.4549999999999"/>
        <n v="2164.9499999999998"/>
        <n v="2329.9499999999998"/>
        <n v="2615.34"/>
        <n v="1632.9900000000002"/>
        <n v="1545.8999999999999"/>
        <n v="2813.1750000000002"/>
        <n v="2506.92"/>
        <n v="2694.1950000000002"/>
        <n v="751.96500000000003"/>
        <n v="947.25"/>
        <n v="1633.845"/>
        <n v="2311.38"/>
        <n v="2599.0349999999999"/>
        <n v="2859.18"/>
        <n v="2335.9650000000001"/>
        <n v="1289.73"/>
        <n v="2227.92"/>
        <n v="474.70500000000004"/>
        <n v="2871.09"/>
        <n v="2100.48"/>
        <n v="2060.52"/>
        <n v="2794.2150000000001"/>
        <n v="839.41499999999996"/>
        <n v="2344.125"/>
        <n v="2202.48"/>
        <n v="2480.8500000000004"/>
        <n v="1981.47"/>
        <n v="515.64"/>
        <n v="1580.2049999999999"/>
        <n v="2429.625"/>
        <n v="2636.04"/>
        <n v="2224.2449999999999"/>
        <n v="2404.83"/>
        <n v="421.32"/>
        <n v="923.69999999999993"/>
        <n v="2118.7200000000003"/>
        <n v="524.77500000000009"/>
        <n v="548.91"/>
        <n v="2003.8650000000002"/>
        <n v="562.38"/>
        <n v="448.74"/>
        <n v="1567.3200000000002"/>
        <n v="2677.32"/>
        <n v="1442.7450000000001"/>
        <n v="2220.105"/>
        <n v="1536.1499999999999"/>
        <n v="2234.4450000000002"/>
        <n v="722.52"/>
        <n v="800.50499999999988"/>
        <n v="712.45500000000004"/>
        <n v="2243.19"/>
        <n v="2172.5549999999998"/>
        <n v="2133.4349999999999"/>
        <n v="1338.0749999999998"/>
        <n v="2894.1000000000004"/>
        <n v="1339.875"/>
        <n v="1413.51"/>
        <n v="1481.7750000000001"/>
        <n v="1202.25"/>
        <n v="1012.605"/>
        <n v="2510.46"/>
        <n v="2993.3849999999998"/>
        <n v="1573.665"/>
        <n v="2405.31"/>
        <n v="2243.9250000000002"/>
        <n v="1467.105"/>
        <n v="2702.16"/>
        <n v="2001.645"/>
        <n v="2862.42"/>
        <n v="1587.12"/>
        <n v="2028.3600000000001"/>
        <n v="1934.28"/>
        <n v="1216.1849999999999"/>
        <n v="2894.2200000000003"/>
        <n v="2245.6349999999998"/>
        <n v="1286.2049999999999"/>
        <n v="2469.7350000000001"/>
        <n v="726.73500000000001"/>
        <n v="2361.0149999999999"/>
        <n v="2631.36"/>
        <n v="1973.2950000000001"/>
        <n v="708.68999999999994"/>
        <n v="2750.2649999999999"/>
        <n v="2243.835"/>
        <n v="1893.54"/>
        <n v="1687.23"/>
        <n v="1332.1200000000001"/>
        <n v="1440.6"/>
        <n v="2501.1750000000002"/>
        <n v="2402.0549999999998"/>
        <n v="400.63499999999999"/>
        <n v="2676.7950000000001"/>
        <n v="2783.2799999999997"/>
        <n v="1770.8249999999998"/>
        <n v="1216.71"/>
        <n v="603.66"/>
        <n v="695.89499999999998"/>
        <n v="728.01"/>
        <n v="956.38499999999999"/>
        <n v="2745.2400000000002"/>
        <n v="2321.1750000000002"/>
        <n v="2691.0149999999999"/>
        <n v="1833.87"/>
        <n v="1966.2599999999998"/>
        <n v="2972.0099999999998"/>
        <n v="2931.5099999999998"/>
        <n v="1980.33"/>
        <n v="2475.8999999999996"/>
        <n v="1831.3650000000002"/>
        <n v="1741.6950000000002"/>
        <n v="2014.7400000000002"/>
        <n v="419.59500000000003"/>
        <n v="1429.9349999999999"/>
        <n v="2201.7749999999996"/>
        <n v="682.5"/>
        <n v="2260.71"/>
        <n v="2532.6150000000002"/>
        <n v="2609.9850000000001"/>
        <n v="582.36"/>
        <n v="768.03"/>
        <n v="2095.71"/>
        <n v="860.25"/>
        <n v="2090.34"/>
        <n v="1991.655"/>
        <n v="1311.5250000000001"/>
        <n v="826.90499999999997"/>
        <n v="769.26"/>
        <n v="1862.8650000000002"/>
        <n v="2867.4450000000002"/>
        <n v="546.39"/>
        <n v="1290.4349999999999"/>
        <n v="1333.44"/>
        <n v="2870.6549999999997"/>
        <n v="2610.5099999999998"/>
        <n v="1942.6950000000002"/>
        <n v="2264.0249999999996"/>
        <n v="1820.4750000000001"/>
        <n v="1348.98"/>
        <n v="689.06999999999994"/>
        <n v="2813.3999999999996"/>
        <n v="1095.3899999999999"/>
        <n v="1368.585"/>
        <n v="1994.085"/>
        <n v="830.73"/>
        <n v="1367.22"/>
        <n v="2029.62"/>
        <n v="2099.8049999999998"/>
        <n v="2548.38"/>
        <n v="2335.4850000000001"/>
        <n v="496.14"/>
        <n v="400.53"/>
        <n v="1899.5099999999998"/>
        <n v="510.54"/>
        <n v="2959.0650000000001"/>
        <n v="1041.345"/>
        <n v="1758.0749999999998"/>
        <n v="582.58500000000004"/>
        <n v="2298.105"/>
        <n v="1210.875"/>
        <n v="2380.7550000000001"/>
        <n v="1021.5749999999999"/>
        <n v="1418.2049999999999"/>
        <n v="1774.6950000000002"/>
        <n v="386.53499999999997"/>
        <n v="2829.8849999999998"/>
        <n v="730.02"/>
        <n v="2640.105"/>
        <n v="2432.2799999999997"/>
        <n v="1489.9950000000001"/>
        <n v="1235.085"/>
        <n v="1326.8249999999998"/>
        <n v="1490.415"/>
        <n v="2124.9299999999998"/>
        <n v="932.16000000000008"/>
        <n v="375.01499999999999"/>
        <n v="2836.2599999999998"/>
        <n v="421.03499999999997"/>
        <n v="1423.0049999999999"/>
        <n v="1133.6999999999998"/>
        <n v="422.26499999999999"/>
        <n v="674.49"/>
        <n v="2054.2950000000001"/>
        <n v="764.61"/>
        <n v="1481.6999999999998"/>
        <n v="2904.6750000000002"/>
        <n v="787.57499999999993"/>
        <n v="749.88"/>
        <n v="1778.5500000000002"/>
        <n v="475.65000000000003"/>
        <n v="1054.0049999999999"/>
        <n v="2800.7400000000002"/>
        <n v="1303.605"/>
        <n v="1166.3399999999999"/>
        <n v="1774.8150000000001"/>
        <n v="640.18500000000006"/>
        <n v="2377.0500000000002"/>
        <n v="838.68000000000006"/>
        <n v="1244.835"/>
        <n v="2854.4250000000002"/>
        <n v="1641.405"/>
        <n v="566.76"/>
        <n v="2264.7599999999998"/>
        <n v="1979.6399999999999"/>
        <n v="2484.5249999999996"/>
        <n v="632.86500000000001"/>
        <n v="2867.7449999999999"/>
        <n v="1698.375"/>
        <n v="1631.2350000000001"/>
        <n v="1042.125"/>
        <n v="2518.0050000000001"/>
        <n v="2092.4700000000003"/>
        <n v="896.06999999999994"/>
        <n v="1289.46"/>
        <n v="2848.7550000000001"/>
        <n v="2058.585"/>
        <n v="2650.665"/>
        <n v="671.20500000000004"/>
        <n v="2963.31"/>
        <n v="1609.3049999999998"/>
        <n v="1057.8600000000001"/>
        <n v="2902.32"/>
        <n v="1115.76"/>
        <n v="2167.8000000000002"/>
        <n v="948.36"/>
        <n v="1569.4949999999999"/>
        <n v="1682.355"/>
        <n v="2073.7649999999999"/>
        <n v="1716"/>
        <n v="1294.1100000000001"/>
        <n v="2553.84"/>
        <n v="2200.6349999999998"/>
        <n v="994.26"/>
        <n v="2196.9900000000002"/>
        <n v="2967.48"/>
        <n v="2739.3150000000001"/>
        <n v="530.89499999999998"/>
        <n v="1992.21"/>
        <n v="394.51499999999999"/>
        <n v="1802.835"/>
        <n v="2685.4349999999999"/>
        <n v="634.54499999999996"/>
        <n v="2920.2449999999999"/>
        <n v="1849.83"/>
        <n v="834.34500000000003"/>
        <n v="1250.4000000000001"/>
        <n v="1296.81"/>
        <n v="2942.58"/>
        <n v="1536.0450000000001"/>
        <n v="468.85500000000002"/>
        <n v="2308.7849999999999"/>
        <n v="1343.5350000000001"/>
        <n v="2841.5099999999998"/>
        <n v="2260.83"/>
        <n v="2634.1950000000002"/>
        <n v="2500.8150000000001"/>
        <n v="512.44499999999994"/>
        <n v="856.65000000000009"/>
        <n v="2930.625"/>
        <n v="1425.69"/>
        <n v="2204.8200000000002"/>
        <n v="2937.36"/>
        <n v="1665.5099999999998"/>
        <n v="719.01"/>
        <n v="1771.095"/>
        <n v="2208.06"/>
        <n v="2664.57"/>
        <n v="2160.105"/>
        <n v="2241.33"/>
        <n v="869.56500000000005"/>
        <n v="649.125"/>
        <n v="882.375"/>
        <n v="725.31000000000006"/>
        <n v="467.77500000000003"/>
        <n v="2150.6549999999997"/>
        <n v="1922.4750000000001"/>
        <n v="1544.7149999999999"/>
        <n v="1813.4250000000002"/>
        <n v="2862.3"/>
        <n v="807.13499999999999"/>
        <n v="1723.59"/>
        <n v="967.83"/>
        <n v="1022.6849999999999"/>
        <n v="1223.43"/>
        <n v="556.755"/>
        <n v="1388.1299999999999"/>
        <n v="670.95"/>
        <n v="709.21500000000003"/>
        <n v="1800.4349999999999"/>
        <n v="994.33500000000004"/>
        <n v="1999.1849999999999"/>
        <n v="2691.7200000000003"/>
        <n v="704.35500000000002"/>
        <n v="1566.165"/>
        <n v="2213.16"/>
        <n v="2371.665"/>
        <n v="1701.33"/>
        <n v="558.68999999999994"/>
        <n v="1764.5249999999999"/>
        <n v="736.09500000000003"/>
        <n v="1772.22"/>
        <n v="2772.7350000000001"/>
        <n v="1318.92"/>
        <n v="738.28499999999997"/>
        <n v="2934.75"/>
        <n v="2031.81"/>
        <n v="1474.905"/>
        <n v="420.57"/>
        <n v="1998.1499999999999"/>
        <n v="2359.0349999999999"/>
        <n v="2713.98"/>
        <n v="2131.56"/>
        <n v="1967.3249999999998"/>
        <n v="1132.7249999999999"/>
        <n v="2227.98"/>
        <n v="2753.3999999999996"/>
        <n v="1717.92"/>
        <n v="616.03499999999997"/>
        <n v="2819.55"/>
        <n v="1333.875"/>
        <n v="1073.76"/>
        <n v="1849.5149999999999"/>
        <n v="1744.875"/>
        <n v="1107.1949999999999"/>
        <n v="1573.6950000000002"/>
        <n v="1103.79"/>
        <n v="2354.2649999999999"/>
        <n v="2443.0950000000003"/>
        <n v="1931.58"/>
        <n v="2677.7250000000004"/>
        <n v="1852.71"/>
        <n v="2157.9900000000002"/>
        <n v="427.62"/>
        <n v="1406.085"/>
        <n v="2494.5749999999998"/>
        <n v="2369.2799999999997"/>
        <n v="818.16000000000008"/>
        <n v="1282.29"/>
        <n v="2760.1499999999996"/>
        <n v="2291.31"/>
        <n v="1306.2149999999999"/>
        <n v="1701.2250000000001"/>
        <n v="2292.855"/>
        <n v="1507.92"/>
        <n v="744.33"/>
        <n v="1036.5899999999999"/>
        <n v="416.18999999999994"/>
        <n v="2883.375"/>
        <n v="1399.1849999999999"/>
        <n v="1505.01"/>
        <n v="1234.23"/>
        <n v="1426.56"/>
        <n v="861.51"/>
        <n v="1784.9850000000001"/>
        <n v="2223.7200000000003"/>
        <n v="1457.2649999999999"/>
        <n v="754.47"/>
        <n v="2763.1950000000002"/>
        <n v="2616.7350000000001"/>
        <n v="1514.58"/>
        <n v="723.81000000000006"/>
        <n v="948.12000000000012"/>
        <n v="2711.07"/>
        <n v="1545.6750000000002"/>
        <n v="1380.9449999999999"/>
        <n v="432.90000000000003"/>
        <n v="1559.25"/>
        <n v="989.25"/>
        <n v="2938.3500000000004"/>
        <n v="2925.9750000000004"/>
        <n v="644.88"/>
        <n v="779.77500000000009"/>
        <n v="2714.085"/>
        <n v="2747.16"/>
        <n v="2561.6549999999997"/>
        <n v="1112.0550000000001"/>
        <n v="568.245"/>
        <n v="1587.4499999999998"/>
        <n v="2128.125"/>
        <n v="775.81500000000005"/>
        <n v="2413.9949999999999"/>
        <n v="813.85500000000002"/>
        <n v="962.77500000000009"/>
        <n v="1868.0549999999998"/>
        <n v="599.80500000000006"/>
        <n v="607.65000000000009"/>
        <n v="1563.105"/>
        <n v="1666.83"/>
        <n v="830.68499999999995"/>
        <n v="1448.25"/>
        <n v="2018.1000000000001"/>
        <n v="1366.365"/>
        <n v="1222.095"/>
        <n v="473.22"/>
        <n v="2440.125"/>
        <n v="1897.6499999999999"/>
        <n v="1692.5549999999998"/>
        <n v="1924.9349999999999"/>
        <n v="1420.26"/>
        <n v="1743.96"/>
        <n v="829.15499999999997"/>
      </sharedItems>
      <fieldGroup base="5">
        <rangePr autoStart="0" autoEnd="0" startNum="300" endNum="3000" groupInterval="500"/>
        <groupItems count="8">
          <s v="&lt;300"/>
          <s v="300-800"/>
          <s v="800-1300"/>
          <s v="1300-1800"/>
          <s v="1800-2300"/>
          <s v="2300-2800"/>
          <s v="2800-3300"/>
          <s v="&gt;3300"/>
        </groupItems>
      </fieldGroup>
    </cacheField>
    <cacheField name="Annual Salary" numFmtId="164">
      <sharedItems containsSemiMixedTypes="0" containsString="0" containsNumber="1" minValue="4500.18" maxValue="35994.959999999999" count="1197">
        <n v="22961.880000000005"/>
        <n v="28884.239999999998"/>
        <n v="6880.14"/>
        <n v="22188.78"/>
        <n v="30529.98"/>
        <n v="23827.14"/>
        <n v="27468.899999999998"/>
        <n v="10027.619999999999"/>
        <n v="35604.720000000001"/>
        <n v="8684.4600000000009"/>
        <n v="14051.52"/>
        <n v="7594.1999999999989"/>
        <n v="30484.260000000002"/>
        <n v="22681.98"/>
        <n v="17108.100000000002"/>
        <n v="6383.6999999999989"/>
        <n v="15743.880000000001"/>
        <n v="12606.48"/>
        <n v="20797.2"/>
        <n v="10742.039999999999"/>
        <n v="31385.340000000004"/>
        <n v="22228.560000000001"/>
        <n v="29871.54"/>
        <n v="13524.84"/>
        <n v="6501.0599999999995"/>
        <n v="5681.5199999999995"/>
        <n v="11858.22"/>
        <n v="10387.619999999999"/>
        <n v="8069.2200000000012"/>
        <n v="34298.46"/>
        <n v="21166.02"/>
        <n v="17037.899999999998"/>
        <n v="19522.619999999995"/>
        <n v="19291.86"/>
        <n v="17844.12"/>
        <n v="20826.899999999998"/>
        <n v="17190.54"/>
        <n v="33071.22"/>
        <n v="13953.96"/>
        <n v="15502.14"/>
        <n v="29788.200000000004"/>
        <n v="16926.84"/>
        <n v="11890.619999999999"/>
        <n v="6246.7200000000012"/>
        <n v="34021.08"/>
        <n v="30691.619999999995"/>
        <n v="23243.760000000002"/>
        <n v="14291.100000000002"/>
        <n v="34120.080000000002"/>
        <n v="18390.600000000002"/>
        <n v="20956.86"/>
        <n v="12621.420000000002"/>
        <n v="21816.54"/>
        <n v="24917.58"/>
        <n v="9468.18"/>
        <n v="33047.279999999999"/>
        <n v="35525.880000000005"/>
        <n v="19866.239999999998"/>
        <n v="8927.4600000000009"/>
        <n v="30545.82"/>
        <n v="10173.24"/>
        <n v="27280.799999999996"/>
        <n v="33219.899999999994"/>
        <n v="23884.2"/>
        <n v="29881.619999999995"/>
        <n v="6695.82"/>
        <n v="29044.98"/>
        <n v="18721.8"/>
        <n v="17870.04"/>
        <n v="35670.600000000006"/>
        <n v="21079.8"/>
        <n v="27174.600000000002"/>
        <n v="18797.399999999998"/>
        <n v="23201.279999999999"/>
        <n v="32019.840000000004"/>
        <n v="32476.5"/>
        <n v="30776.22"/>
        <n v="22367.52"/>
        <n v="18434.7"/>
        <n v="11649.78"/>
        <n v="35175.24"/>
        <n v="10177.74"/>
        <n v="32609.880000000005"/>
        <n v="31292.46"/>
        <n v="11749.14"/>
        <n v="11741.579999999998"/>
        <n v="19175.04"/>
        <n v="15776.28"/>
        <n v="14433.119999999999"/>
        <n v="29784.06"/>
        <n v="31804.92"/>
        <n v="25820.640000000003"/>
        <n v="33039.360000000001"/>
        <n v="24534"/>
        <n v="29125.260000000002"/>
        <n v="28041.299999999996"/>
        <n v="18213.84"/>
        <n v="29231.82"/>
        <n v="15465.78"/>
        <n v="24857.82"/>
        <n v="24542.100000000002"/>
        <n v="14165.820000000002"/>
        <n v="21392.46"/>
        <n v="20976.3"/>
        <n v="13487.399999999998"/>
        <n v="7137.9000000000005"/>
        <n v="18209.699999999997"/>
        <n v="24501.78"/>
        <n v="21058.380000000005"/>
        <n v="27373.140000000003"/>
        <n v="21911.399999999998"/>
        <n v="31932.720000000001"/>
        <n v="13213.26"/>
        <n v="26553.600000000002"/>
        <n v="15373.98"/>
        <n v="6640.1999999999989"/>
        <n v="10760.579999999998"/>
        <n v="17863.199999999997"/>
        <n v="21445.380000000005"/>
        <n v="29621.880000000005"/>
        <n v="18188.100000000002"/>
        <n v="27914.58"/>
        <n v="15112.800000000001"/>
        <n v="6572.6999999999989"/>
        <n v="8058.24"/>
        <n v="8261.2799999999988"/>
        <n v="17499.78"/>
        <n v="32469.840000000004"/>
        <n v="17634.239999999998"/>
        <n v="7700.0399999999991"/>
        <n v="9581.4"/>
        <n v="26471.340000000004"/>
        <n v="12232.800000000001"/>
        <n v="14427.54"/>
        <n v="24945.840000000004"/>
        <n v="33406.200000000004"/>
        <n v="32415.299999999996"/>
        <n v="33086.520000000004"/>
        <n v="20353.86"/>
        <n v="35839.26"/>
        <n v="9674.2800000000007"/>
        <n v="6732.36"/>
        <n v="4966.74"/>
        <n v="19194.48"/>
        <n v="10757.52"/>
        <n v="13406.22"/>
        <n v="13610.880000000001"/>
        <n v="10953.9"/>
        <n v="28804.32"/>
        <n v="20569.5"/>
        <n v="11273.76"/>
        <n v="5845.68"/>
        <n v="22255.200000000001"/>
        <n v="20955.600000000002"/>
        <n v="32694.119999999995"/>
        <n v="35004.239999999998"/>
        <n v="17964.36"/>
        <n v="12253.32"/>
        <n v="22528.619999999995"/>
        <n v="11492.28"/>
        <n v="19207.619999999995"/>
        <n v="24354.720000000001"/>
        <n v="34754.58"/>
        <n v="22358.340000000004"/>
        <n v="11488.68"/>
        <n v="11241.36"/>
        <n v="27956.880000000005"/>
        <n v="21837.600000000002"/>
        <n v="29272.32"/>
        <n v="5954.0399999999991"/>
        <n v="31552.92"/>
        <n v="33267.96"/>
        <n v="25104.600000000002"/>
        <n v="33498"/>
        <n v="27029.159999999996"/>
        <n v="27568.260000000002"/>
        <n v="34711.919999999998"/>
        <n v="16928.28"/>
        <n v="27336.06"/>
        <n v="28453.859999999997"/>
        <n v="29430.54"/>
        <n v="6244.1999999999989"/>
        <n v="31230.54"/>
        <n v="24915.239999999998"/>
        <n v="15330.600000000002"/>
        <n v="22043.7"/>
        <n v="5121.7200000000012"/>
        <n v="12914.100000000002"/>
        <n v="32703.659999999996"/>
        <n v="31718.700000000004"/>
        <n v="33805.26"/>
        <n v="13299.66"/>
        <n v="14199.48"/>
        <n v="19975.32"/>
        <n v="32906.159999999996"/>
        <n v="11599.920000000002"/>
        <n v="22851.54"/>
        <n v="32216.94"/>
        <n v="25160.58"/>
        <n v="30356.640000000003"/>
        <n v="15758.100000000002"/>
        <n v="16415.46"/>
        <n v="33258.959999999999"/>
        <n v="19979.82"/>
        <n v="30930.48"/>
        <n v="32235.840000000004"/>
        <n v="20307.78"/>
        <n v="23677.56"/>
        <n v="33546.78"/>
        <n v="24152.399999999998"/>
        <n v="23422.68"/>
        <n v="6477.12"/>
        <n v="34169.94"/>
        <n v="11270.52"/>
        <n v="28735.56"/>
        <n v="34847.64"/>
        <n v="17268.66"/>
        <n v="10124.64"/>
        <n v="15063.300000000001"/>
        <n v="24417.899999999998"/>
        <n v="32169.78"/>
        <n v="5311.08"/>
        <n v="35512.559999999998"/>
        <n v="34061.760000000002"/>
        <n v="16269.84"/>
        <n v="17990.46"/>
        <n v="25053.119999999995"/>
        <n v="24373.8"/>
        <n v="10447.02"/>
        <n v="19778.04"/>
        <n v="31692.78"/>
        <n v="22083.840000000004"/>
        <n v="23037.3"/>
        <n v="26088.299999999996"/>
        <n v="18009.72"/>
        <n v="5442.66"/>
        <n v="16802.64"/>
        <n v="26802.18"/>
        <n v="17012.52"/>
        <n v="12023.82"/>
        <n v="15741.36"/>
        <n v="23501.7"/>
        <n v="32863.86"/>
        <n v="13661.46"/>
        <n v="25896.239999999998"/>
        <n v="33777"/>
        <n v="23676.119999999995"/>
        <n v="35161.74"/>
        <n v="24297.840000000004"/>
        <n v="11780.1"/>
        <n v="26884.44"/>
        <n v="4820.76"/>
        <n v="5660.4600000000009"/>
        <n v="16451.64"/>
        <n v="19896.659999999996"/>
        <n v="12224.16"/>
        <n v="31833.54"/>
        <n v="18430.38"/>
        <n v="27308.340000000004"/>
        <n v="31186.799999999996"/>
        <n v="33162.479999999996"/>
        <n v="35773.56"/>
        <n v="30831.659999999996"/>
        <n v="25903.260000000002"/>
        <n v="34193.340000000004"/>
        <n v="11092.14"/>
        <n v="18216.18"/>
        <n v="30010.140000000003"/>
        <n v="27418.5"/>
        <n v="13116.78"/>
        <n v="34472.159999999996"/>
        <n v="34327.979999999996"/>
        <n v="16965.899999999998"/>
        <n v="12863.34"/>
        <n v="7876.8000000000011"/>
        <n v="21904.02"/>
        <n v="15294.78"/>
        <n v="6081.84"/>
        <n v="34131.42"/>
        <n v="26749.619999999995"/>
        <n v="10652.039999999999"/>
        <n v="21404.7"/>
        <n v="13346.28"/>
        <n v="23003.279999999999"/>
        <n v="10405.079999999998"/>
        <n v="25537.32"/>
        <n v="25329.239999999998"/>
        <n v="31559.94"/>
        <n v="18077.399999999998"/>
        <n v="20954.880000000005"/>
        <n v="29501.100000000002"/>
        <n v="7587.18"/>
        <n v="21941.82"/>
        <n v="19921.32"/>
        <n v="30386.340000000004"/>
        <n v="12916.98"/>
        <n v="17996.04"/>
        <n v="13737.600000000002"/>
        <n v="8643.7799999999988"/>
        <n v="20657.7"/>
        <n v="20586.239999999998"/>
        <n v="11182.5"/>
        <n v="7641.7200000000012"/>
        <n v="13708.440000000002"/>
        <n v="28776.06"/>
        <n v="31602.959999999999"/>
        <n v="7629.48"/>
        <n v="13321.98"/>
        <n v="10740.6"/>
        <n v="21094.02"/>
        <n v="14219.64"/>
        <n v="6228.5399999999991"/>
        <n v="8129.52"/>
        <n v="5555.88"/>
        <n v="25559.279999999999"/>
        <n v="18998.82"/>
        <n v="4922.82"/>
        <n v="34678.979999999996"/>
        <n v="4831.0199999999995"/>
        <n v="20715.659999999996"/>
        <n v="25109.279999999999"/>
        <n v="30199.32"/>
        <n v="34163.82"/>
        <n v="28886.760000000002"/>
        <n v="17118.54"/>
        <n v="23193.360000000001"/>
        <n v="29124"/>
        <n v="26503.380000000005"/>
        <n v="34374.959999999999"/>
        <n v="28242.899999999998"/>
        <n v="35662.86"/>
        <n v="18165.78"/>
        <n v="12508.02"/>
        <n v="11516.22"/>
        <n v="16105.320000000002"/>
        <n v="6811.38"/>
        <n v="5401.26"/>
        <n v="21951.18"/>
        <n v="28149.840000000004"/>
        <n v="5610.42"/>
        <n v="7632.5399999999991"/>
        <n v="23349.600000000002"/>
        <n v="25253.82"/>
        <n v="23715.899999999998"/>
        <n v="28728.359999999997"/>
        <n v="11309.039999999999"/>
        <n v="21703.68"/>
        <n v="25891.56"/>
        <n v="32093.279999999999"/>
        <n v="9006.48"/>
        <n v="14880.96"/>
        <n v="17032.32"/>
        <n v="15225.66"/>
        <n v="29093.760000000002"/>
        <n v="28681.739999999998"/>
        <n v="9188.2799999999988"/>
        <n v="29324.880000000005"/>
        <n v="9687.7800000000007"/>
        <n v="25974.18"/>
        <n v="29099.880000000005"/>
        <n v="20195.46"/>
        <n v="19795.32"/>
        <n v="22696.920000000002"/>
        <n v="12329.100000000002"/>
        <n v="25400.159999999996"/>
        <n v="24220.44"/>
        <n v="31849.380000000005"/>
        <n v="13272.84"/>
        <n v="17644.86"/>
        <n v="18243.899999999998"/>
        <n v="27619.200000000004"/>
        <n v="35795.520000000004"/>
        <n v="27903.96"/>
        <n v="15181.920000000002"/>
        <n v="25660.98"/>
        <n v="10733.940000000002"/>
        <n v="34100.100000000006"/>
        <n v="17119.98"/>
        <n v="29215.619999999995"/>
        <n v="29338.200000000004"/>
        <n v="24126.840000000004"/>
        <n v="6341.4000000000005"/>
        <n v="22300.380000000005"/>
        <n v="25075.619999999995"/>
        <n v="20397.600000000002"/>
        <n v="30010.5"/>
        <n v="12797.100000000002"/>
        <n v="5850.7200000000012"/>
        <n v="5982.4800000000005"/>
        <n v="32938.020000000004"/>
        <n v="26298.899999999998"/>
        <n v="20311.380000000005"/>
        <n v="28006.92"/>
        <n v="19033.2"/>
        <n v="18212.22"/>
        <n v="21200.94"/>
        <n v="12369.96"/>
        <n v="4946.4000000000005"/>
        <n v="7864.38"/>
        <n v="11949.48"/>
        <n v="35994.959999999999"/>
        <n v="20201.22"/>
        <n v="5640.66"/>
        <n v="34181.64"/>
        <n v="19962.36"/>
        <n v="30098.880000000005"/>
        <n v="30135.239999999998"/>
        <n v="19365.840000000004"/>
        <n v="21495.420000000002"/>
        <n v="9733.5"/>
        <n v="14848.02"/>
        <n v="14976.899999999998"/>
        <n v="11041.02"/>
        <n v="22841.46"/>
        <n v="34157.520000000004"/>
        <n v="12057.48"/>
        <n v="18202.68"/>
        <n v="13669.74"/>
        <n v="31173.840000000004"/>
        <n v="6295.5"/>
        <n v="16980.300000000003"/>
        <n v="16334.100000000002"/>
        <n v="24942.78"/>
        <n v="24839.640000000003"/>
        <n v="32952.600000000006"/>
        <n v="31847.58"/>
        <n v="18582.3"/>
        <n v="18518.04"/>
        <n v="23997.600000000002"/>
        <n v="4724.82"/>
        <n v="33118.559999999998"/>
        <n v="34983.72"/>
        <n v="33470.82"/>
        <n v="26545.140000000003"/>
        <n v="4540.8600000000006"/>
        <n v="21161.880000000005"/>
        <n v="23865.659999999996"/>
        <n v="5487.66"/>
        <n v="14915.880000000001"/>
        <n v="17341.38"/>
        <n v="31815.72"/>
        <n v="34258.32"/>
        <n v="9226.0799999999981"/>
        <n v="5490"/>
        <n v="5847.3"/>
        <n v="5326.5599999999995"/>
        <n v="27175.140000000003"/>
        <n v="5092.92"/>
        <n v="13011.119999999999"/>
        <n v="21085.200000000001"/>
        <n v="26524.44"/>
        <n v="27976.140000000003"/>
        <n v="23133.239999999998"/>
        <n v="33105.78"/>
        <n v="22608.720000000001"/>
        <n v="5975.0999999999995"/>
        <n v="31876.560000000001"/>
        <n v="12718.800000000001"/>
        <n v="21382.2"/>
        <n v="27078.119999999995"/>
        <n v="9426.7800000000007"/>
        <n v="35676.720000000001"/>
        <n v="22085.64"/>
        <n v="5848.92"/>
        <n v="6367.68"/>
        <n v="35776.799999999996"/>
        <n v="22419.899999999998"/>
        <n v="25856.82"/>
        <n v="22611.600000000002"/>
        <n v="15461.100000000002"/>
        <n v="12268.26"/>
        <n v="34509.600000000006"/>
        <n v="32346.899999999998"/>
        <n v="12753.36"/>
        <n v="11927.34"/>
        <n v="22590.720000000001"/>
        <n v="29362.140000000003"/>
        <n v="32474.700000000004"/>
        <n v="13767.119999999999"/>
        <n v="30976.380000000005"/>
        <n v="32081.040000000001"/>
        <n v="26085.06"/>
        <n v="16515.36"/>
        <n v="20926.619999999995"/>
        <n v="33499.08"/>
        <n v="16142.579999999998"/>
        <n v="27068.399999999998"/>
        <n v="17722.62"/>
        <n v="18468.899999999998"/>
        <n v="13286.16"/>
        <n v="9183.9600000000009"/>
        <n v="9663.119999999999"/>
        <n v="20590.02"/>
        <n v="4766.4000000000005"/>
        <n v="26841.42"/>
        <n v="19074.600000000002"/>
        <n v="13244.04"/>
        <n v="32417.279999999999"/>
        <n v="15507.899999999998"/>
        <n v="6770.3399999999992"/>
        <n v="12127.86"/>
        <n v="12739.320000000002"/>
        <n v="34310.520000000004"/>
        <n v="19030.68"/>
        <n v="20902.68"/>
        <n v="29269.799999999996"/>
        <n v="9842.2199999999993"/>
        <n v="8274.06"/>
        <n v="33717.78"/>
        <n v="35602.200000000004"/>
        <n v="21058.739999999998"/>
        <n v="24409.619999999995"/>
        <n v="31600.98"/>
        <n v="16203.78"/>
        <n v="20291.399999999998"/>
        <n v="18953.82"/>
        <n v="5221.62"/>
        <n v="15790.320000000002"/>
        <n v="7023.24"/>
        <n v="12722.399999999998"/>
        <n v="20600.82"/>
        <n v="17289.36"/>
        <n v="13824.72"/>
        <n v="7629.12"/>
        <n v="31618.619999999995"/>
        <n v="12183.48"/>
        <n v="14178.24"/>
        <n v="4676.4000000000005"/>
        <n v="13480.02"/>
        <n v="34229.880000000005"/>
        <n v="4706.4600000000009"/>
        <n v="7380"/>
        <n v="24908.94"/>
        <n v="25531.02"/>
        <n v="15173.64"/>
        <n v="26387.640000000003"/>
        <n v="5799.24"/>
        <n v="31473.54"/>
        <n v="34524.720000000001"/>
        <n v="24881.58"/>
        <n v="13516.02"/>
        <n v="8840.52"/>
        <n v="10876.86"/>
        <n v="14694.48"/>
        <n v="24175.439999999999"/>
        <n v="8803.98"/>
        <n v="29081.340000000004"/>
        <n v="14202.899999999998"/>
        <n v="13645.800000000001"/>
        <n v="16036.380000000001"/>
        <n v="22045.68"/>
        <n v="35489.700000000004"/>
        <n v="29480.399999999998"/>
        <n v="26933.040000000001"/>
        <n v="16989.84"/>
        <n v="11723.039999999999"/>
        <n v="11800.440000000002"/>
        <n v="30345.119999999995"/>
        <n v="10353.420000000002"/>
        <n v="11022.48"/>
        <n v="28899.18"/>
        <n v="8438.76"/>
        <n v="24844.32"/>
        <n v="7957.62"/>
        <n v="9597.0599999999977"/>
        <n v="14966.28"/>
        <n v="31929.299999999996"/>
        <n v="34561.619999999995"/>
        <n v="4869.5399999999991"/>
        <n v="30597.659999999996"/>
        <n v="23443.56"/>
        <n v="27357.119999999995"/>
        <n v="26068.859999999997"/>
        <n v="31238.28"/>
        <n v="33495.299999999996"/>
        <n v="17512.559999999998"/>
        <n v="22608.899999999998"/>
        <n v="6932.6999999999989"/>
        <n v="35917.56"/>
        <n v="28731.600000000002"/>
        <n v="8039.6999999999989"/>
        <n v="25619.760000000002"/>
        <n v="21221.279999999999"/>
        <n v="11307.24"/>
        <n v="34985.340000000004"/>
        <n v="25309.08"/>
        <n v="31039.739999999998"/>
        <n v="17823.96"/>
        <n v="18204.66"/>
        <n v="30052.799999999996"/>
        <n v="11409.300000000001"/>
        <n v="33838.74"/>
        <n v="11656.440000000002"/>
        <n v="12700.98"/>
        <n v="22119.3"/>
        <n v="24555.78"/>
        <n v="20856.78"/>
        <n v="27323.100000000002"/>
        <n v="13663.440000000002"/>
        <n v="13216.679999999998"/>
        <n v="34143.659999999996"/>
        <n v="12507.300000000001"/>
        <n v="10863"/>
        <n v="30317.58"/>
        <n v="7087.32"/>
        <n v="35799.299999999996"/>
        <n v="4893.3"/>
        <n v="8342.64"/>
        <n v="29226.239999999998"/>
        <n v="22237.380000000005"/>
        <n v="19046.52"/>
        <n v="22904.82"/>
        <n v="28472.22"/>
        <n v="6140.7"/>
        <n v="30162.78"/>
        <n v="26355.96"/>
        <n v="25376.22"/>
        <n v="28369.08"/>
        <n v="18497.52"/>
        <n v="4538.5199999999995"/>
        <n v="10065.059999999998"/>
        <n v="19506.239999999998"/>
        <n v="32247.359999999997"/>
        <n v="19606.32"/>
        <n v="12303.899999999998"/>
        <n v="24661.08"/>
        <n v="4589.0999999999995"/>
        <n v="32650.560000000001"/>
        <n v="26679.78"/>
        <n v="21138.659999999996"/>
        <n v="10172.699999999999"/>
        <n v="29793.06"/>
        <n v="28089.54"/>
        <n v="32468.94"/>
        <n v="21945.06"/>
        <n v="34875"/>
        <n v="5891.58"/>
        <n v="17226"/>
        <n v="35101.979999999996"/>
        <n v="29883.239999999998"/>
        <n v="14063.579999999998"/>
        <n v="32600.340000000004"/>
        <n v="19377.54"/>
        <n v="29948.94"/>
        <n v="20619.18"/>
        <n v="16756.02"/>
        <n v="25669.799999999996"/>
        <n v="28517.760000000002"/>
        <n v="26936.46"/>
        <n v="31599"/>
        <n v="33384.959999999999"/>
        <n v="23153.760000000002"/>
        <n v="20185.2"/>
        <n v="25460.28"/>
        <n v="22009.5"/>
        <n v="18325.260000000002"/>
        <n v="30741.840000000004"/>
        <n v="34502.58"/>
        <n v="30271.32"/>
        <n v="19704.239999999998"/>
        <n v="29808.720000000001"/>
        <n v="10473.66"/>
        <n v="27607.32"/>
        <n v="23822.82"/>
        <n v="25857.359999999997"/>
        <n v="30083.760000000002"/>
        <n v="23664.420000000002"/>
        <n v="12117.960000000001"/>
        <n v="33603.659999999996"/>
        <n v="31515.299999999996"/>
        <n v="34005.600000000006"/>
        <n v="18180.36"/>
        <n v="13035.78"/>
        <n v="7524.9000000000005"/>
        <n v="13768.74"/>
        <n v="19050.840000000004"/>
        <n v="17165.34"/>
        <n v="10996.199999999999"/>
        <n v="34099.56"/>
        <n v="22164.48"/>
        <n v="30458.159999999996"/>
        <n v="33952.14"/>
        <n v="32832.18"/>
        <n v="26492.760000000002"/>
        <n v="9955.0799999999981"/>
        <n v="17999.28"/>
        <n v="27762.119999999995"/>
        <n v="19464.659999999996"/>
        <n v="33807.06"/>
        <n v="11815.920000000002"/>
        <n v="28551.42"/>
        <n v="13350.78"/>
        <n v="10793.699999999999"/>
        <n v="33579"/>
        <n v="30805.380000000005"/>
        <n v="28919.159999999996"/>
        <n v="28898.28"/>
        <n v="7843.5"/>
        <n v="11305.26"/>
        <n v="21629.340000000004"/>
        <n v="24246.36"/>
        <n v="29246.22"/>
        <n v="24180.840000000004"/>
        <n v="14256.899999999998"/>
        <n v="24052.68"/>
        <n v="31807.08"/>
        <n v="25214.399999999998"/>
        <n v="32354.46"/>
        <n v="15866.100000000002"/>
        <n v="25704.18"/>
        <n v="30199.5"/>
        <n v="9532.8000000000011"/>
        <n v="35429.22"/>
        <n v="7367.58"/>
        <n v="7524"/>
        <n v="5559.84"/>
        <n v="29441.880000000005"/>
        <n v="35932.32"/>
        <n v="32406.299999999996"/>
        <n v="31099.32"/>
        <n v="26903.159999999996"/>
        <n v="29325.96"/>
        <n v="22333.68"/>
        <n v="6432.12"/>
        <n v="26108.640000000003"/>
        <n v="31283.640000000003"/>
        <n v="11306.34"/>
        <n v="12407.399999999998"/>
        <n v="27226.260000000002"/>
        <n v="35880.479999999996"/>
        <n v="26575.919999999998"/>
        <n v="20299.14"/>
        <n v="31872.600000000002"/>
        <n v="31052.700000000004"/>
        <n v="25742.159999999996"/>
        <n v="26035.200000000004"/>
        <n v="21862.619999999995"/>
        <n v="33148.979999999996"/>
        <n v="11417.940000000002"/>
        <n v="35395.919999999998"/>
        <n v="32032.260000000002"/>
        <n v="35220.42"/>
        <n v="12576.24"/>
        <n v="29181.96"/>
        <n v="16179.84"/>
        <n v="27981.72"/>
        <n v="23020.920000000002"/>
        <n v="12340.98"/>
        <n v="28057.68"/>
        <n v="24029.279999999999"/>
        <n v="22534.380000000005"/>
        <n v="28634.760000000002"/>
        <n v="17431.739999999998"/>
        <n v="5643.18"/>
        <n v="6262.1999999999989"/>
        <n v="11549.880000000001"/>
        <n v="13419.72"/>
        <n v="16915.5"/>
        <n v="22217.579999999998"/>
        <n v="13194"/>
        <n v="5736.42"/>
        <n v="24935.22"/>
        <n v="23821.920000000002"/>
        <n v="25325.82"/>
        <n v="27929.52"/>
        <n v="26577.18"/>
        <n v="27236.52"/>
        <n v="18285.300000000003"/>
        <n v="12897.36"/>
        <n v="13797.36"/>
        <n v="17661.600000000002"/>
        <n v="21841.56"/>
        <n v="28065.42"/>
        <n v="23835.78"/>
        <n v="5760.5399999999991"/>
        <n v="8567.2799999999988"/>
        <n v="35937.360000000001"/>
        <n v="29651.040000000001"/>
        <n v="25420.140000000003"/>
        <n v="9836.82"/>
        <n v="23365.260000000002"/>
        <n v="7381.26"/>
        <n v="13639.14"/>
        <n v="21241.260000000002"/>
        <n v="31243.5"/>
        <n v="21477.420000000002"/>
        <n v="14698.079999999998"/>
        <n v="9035.0999999999985"/>
        <n v="10637.64"/>
        <n v="4868.2799999999988"/>
        <n v="32562.18"/>
        <n v="12577.320000000002"/>
        <n v="20333.880000000005"/>
        <n v="18410.04"/>
        <n v="32864.94"/>
        <n v="13144.5"/>
        <n v="19673.46"/>
        <n v="25979.399999999998"/>
        <n v="27959.399999999998"/>
        <n v="31384.080000000002"/>
        <n v="19595.880000000005"/>
        <n v="18550.8"/>
        <n v="33758.100000000006"/>
        <n v="30083.040000000001"/>
        <n v="32330.340000000004"/>
        <n v="9023.58"/>
        <n v="11367"/>
        <n v="19606.14"/>
        <n v="27736.560000000001"/>
        <n v="31188.42"/>
        <n v="34310.159999999996"/>
        <n v="28031.58"/>
        <n v="15476.76"/>
        <n v="26735.040000000001"/>
        <n v="5696.4600000000009"/>
        <n v="34453.08"/>
        <n v="25205.760000000002"/>
        <n v="24726.239999999998"/>
        <n v="33530.58"/>
        <n v="10072.98"/>
        <n v="28129.5"/>
        <n v="26429.760000000002"/>
        <n v="29770.200000000004"/>
        <n v="23777.64"/>
        <n v="6187.68"/>
        <n v="18962.46"/>
        <n v="29155.5"/>
        <n v="31632.48"/>
        <n v="26690.94"/>
        <n v="28857.96"/>
        <n v="5055.84"/>
        <n v="11084.4"/>
        <n v="25424.640000000003"/>
        <n v="6297.3000000000011"/>
        <n v="6586.92"/>
        <n v="24046.380000000005"/>
        <n v="6748.5599999999995"/>
        <n v="5384.88"/>
        <n v="18807.840000000004"/>
        <n v="32127.840000000004"/>
        <n v="17312.940000000002"/>
        <n v="26641.260000000002"/>
        <n v="18433.8"/>
        <n v="26813.340000000004"/>
        <n v="8670.24"/>
        <n v="9606.0599999999977"/>
        <n v="8549.4600000000009"/>
        <n v="26918.28"/>
        <n v="26070.659999999996"/>
        <n v="25601.22"/>
        <n v="16056.899999999998"/>
        <n v="34729.200000000004"/>
        <n v="16078.5"/>
        <n v="16962.12"/>
        <n v="17781.300000000003"/>
        <n v="14427"/>
        <n v="12151.26"/>
        <n v="30125.52"/>
        <n v="35920.619999999995"/>
        <n v="18883.98"/>
        <n v="28863.72"/>
        <n v="26927.100000000002"/>
        <n v="17605.260000000002"/>
        <n v="32425.919999999998"/>
        <n v="24019.739999999998"/>
        <n v="34349.040000000001"/>
        <n v="19045.439999999999"/>
        <n v="24340.32"/>
        <n v="23211.360000000001"/>
        <n v="14594.22"/>
        <n v="34730.639999999999"/>
        <n v="26947.619999999995"/>
        <n v="15434.46"/>
        <n v="29636.82"/>
        <n v="8720.82"/>
        <n v="28332.18"/>
        <n v="31576.32"/>
        <n v="23679.54"/>
        <n v="8504.2799999999988"/>
        <n v="33003.18"/>
        <n v="26926.02"/>
        <n v="22722.48"/>
        <n v="20246.760000000002"/>
        <n v="15985.440000000002"/>
        <n v="17287.199999999997"/>
        <n v="30014.100000000002"/>
        <n v="28824.659999999996"/>
        <n v="4807.62"/>
        <n v="32121.54"/>
        <n v="33399.360000000001"/>
        <n v="21249.899999999998"/>
        <n v="14600.52"/>
        <n v="7243.92"/>
        <n v="8350.74"/>
        <n v="8736.119999999999"/>
        <n v="11476.619999999999"/>
        <n v="32942.880000000005"/>
        <n v="27854.100000000002"/>
        <n v="32292.18"/>
        <n v="22006.44"/>
        <n v="23595.119999999995"/>
        <n v="35664.119999999995"/>
        <n v="35178.119999999995"/>
        <n v="23763.96"/>
        <n v="29710.799999999996"/>
        <n v="21976.380000000005"/>
        <n v="20900.340000000004"/>
        <n v="24176.880000000005"/>
        <n v="5035.1400000000003"/>
        <n v="17159.22"/>
        <n v="26421.299999999996"/>
        <n v="8190"/>
        <n v="27128.52"/>
        <n v="30391.380000000005"/>
        <n v="31319.82"/>
        <n v="6988.32"/>
        <n v="9216.36"/>
        <n v="25148.52"/>
        <n v="10323"/>
        <n v="25084.080000000002"/>
        <n v="23899.86"/>
        <n v="15738.300000000001"/>
        <n v="9922.86"/>
        <n v="9231.119999999999"/>
        <n v="22354.380000000005"/>
        <n v="34409.340000000004"/>
        <n v="6556.68"/>
        <n v="15485.22"/>
        <n v="16001.28"/>
        <n v="34447.86"/>
        <n v="31326.119999999995"/>
        <n v="23312.340000000004"/>
        <n v="27168.299999999996"/>
        <n v="21845.7"/>
        <n v="16187.76"/>
        <n v="8268.84"/>
        <n v="33760.799999999996"/>
        <n v="13144.679999999998"/>
        <n v="16423.02"/>
        <n v="23929.02"/>
        <n v="9968.76"/>
        <n v="16406.64"/>
        <n v="24355.439999999999"/>
        <n v="25197.659999999996"/>
        <n v="30580.560000000001"/>
        <n v="28025.82"/>
        <n v="5953.68"/>
        <n v="4806.3599999999997"/>
        <n v="22794.119999999995"/>
        <n v="6126.4800000000005"/>
        <n v="35508.78"/>
        <n v="12496.14"/>
        <n v="21096.899999999998"/>
        <n v="6991.02"/>
        <n v="27577.260000000002"/>
        <n v="14530.5"/>
        <n v="28569.06"/>
        <n v="12258.9"/>
        <n v="17018.46"/>
        <n v="21296.340000000004"/>
        <n v="4638.42"/>
        <n v="33958.619999999995"/>
        <n v="8760.24"/>
        <n v="31681.260000000002"/>
        <n v="29187.359999999997"/>
        <n v="17879.940000000002"/>
        <n v="14821.02"/>
        <n v="15921.899999999998"/>
        <n v="17884.98"/>
        <n v="25499.159999999996"/>
        <n v="11185.920000000002"/>
        <n v="4500.18"/>
        <n v="34035.119999999995"/>
        <n v="5052.42"/>
        <n v="17076.059999999998"/>
        <n v="13604.399999999998"/>
        <n v="5067.18"/>
        <n v="8093.88"/>
        <n v="24651.54"/>
        <n v="9175.32"/>
        <n v="17780.399999999998"/>
        <n v="34856.100000000006"/>
        <n v="9450.9"/>
        <n v="8998.56"/>
        <n v="21342.600000000002"/>
        <n v="5707.8"/>
        <n v="12648.059999999998"/>
        <n v="33608.880000000005"/>
        <n v="15643.26"/>
        <n v="13996.079999999998"/>
        <n v="21297.78"/>
        <n v="7682.2200000000012"/>
        <n v="28524.600000000002"/>
        <n v="10064.16"/>
        <n v="14938.02"/>
        <n v="34253.100000000006"/>
        <n v="19696.86"/>
        <n v="6801.12"/>
        <n v="27177.119999999995"/>
        <n v="23755.68"/>
        <n v="29814.299999999996"/>
        <n v="7594.38"/>
        <n v="34412.94"/>
        <n v="20380.5"/>
        <n v="19574.82"/>
        <n v="12505.5"/>
        <n v="30216.06"/>
        <n v="25109.640000000003"/>
        <n v="10752.84"/>
        <n v="15473.52"/>
        <n v="34185.06"/>
        <n v="24703.02"/>
        <n v="31807.98"/>
        <n v="8054.4600000000009"/>
        <n v="35559.72"/>
        <n v="19311.659999999996"/>
        <n v="12694.320000000002"/>
        <n v="34827.840000000004"/>
        <n v="13389.119999999999"/>
        <n v="26013.600000000002"/>
        <n v="11380.32"/>
        <n v="18833.939999999999"/>
        <n v="20188.260000000002"/>
        <n v="24885.18"/>
        <n v="20592"/>
        <n v="15529.320000000002"/>
        <n v="30646.080000000002"/>
        <n v="26407.619999999995"/>
        <n v="11931.119999999999"/>
        <n v="26363.880000000005"/>
        <n v="35609.760000000002"/>
        <n v="32871.78"/>
        <n v="6370.74"/>
        <n v="23906.52"/>
        <n v="4734.18"/>
        <n v="21634.02"/>
        <n v="32225.22"/>
        <n v="7614.5399999999991"/>
        <n v="35042.94"/>
        <n v="22197.96"/>
        <n v="10012.14"/>
        <n v="15004.800000000001"/>
        <n v="15561.72"/>
        <n v="35310.959999999999"/>
        <n v="18432.54"/>
        <n v="5626.26"/>
        <n v="27705.42"/>
        <n v="16122.420000000002"/>
        <n v="34098.119999999995"/>
        <n v="27129.96"/>
        <n v="31610.340000000004"/>
        <n v="30009.78"/>
        <n v="6149.3399999999992"/>
        <n v="10279.800000000001"/>
        <n v="35167.5"/>
        <n v="17108.28"/>
        <n v="26457.840000000004"/>
        <n v="35248.32"/>
        <n v="19986.119999999995"/>
        <n v="8628.119999999999"/>
        <n v="21253.14"/>
        <n v="26496.720000000001"/>
        <n v="31974.840000000004"/>
        <n v="25921.260000000002"/>
        <n v="26895.96"/>
        <n v="10434.780000000001"/>
        <n v="7789.5"/>
        <n v="10588.5"/>
        <n v="8703.7200000000012"/>
        <n v="5613.3"/>
        <n v="25807.859999999997"/>
        <n v="23069.7"/>
        <n v="18536.579999999998"/>
        <n v="21761.100000000002"/>
        <n v="34347.600000000006"/>
        <n v="9685.619999999999"/>
        <n v="20683.079999999998"/>
        <n v="11613.960000000001"/>
        <n v="12272.22"/>
        <n v="14681.16"/>
        <n v="6681.0599999999995"/>
        <n v="16657.559999999998"/>
        <n v="8051.4000000000005"/>
        <n v="8510.58"/>
        <n v="21605.22"/>
        <n v="11932.02"/>
        <n v="23990.22"/>
        <n v="32300.640000000003"/>
        <n v="8452.26"/>
        <n v="18793.98"/>
        <n v="26557.919999999998"/>
        <n v="28459.98"/>
        <n v="20415.96"/>
        <n v="6704.2799999999988"/>
        <n v="21174.3"/>
        <n v="8833.14"/>
        <n v="21266.639999999999"/>
        <n v="33272.82"/>
        <n v="15827.04"/>
        <n v="8859.42"/>
        <n v="35217"/>
        <n v="24381.72"/>
        <n v="17698.86"/>
        <n v="5046.84"/>
        <n v="23977.8"/>
        <n v="28308.42"/>
        <n v="32567.760000000002"/>
        <n v="25578.720000000001"/>
        <n v="23607.899999999998"/>
        <n v="13592.699999999999"/>
        <n v="26735.760000000002"/>
        <n v="33040.799999999996"/>
        <n v="20615.04"/>
        <n v="7392.42"/>
        <n v="33834.600000000006"/>
        <n v="16006.5"/>
        <n v="12885.119999999999"/>
        <n v="22194.18"/>
        <n v="20938.5"/>
        <n v="13286.34"/>
        <n v="18884.340000000004"/>
        <n v="13245.48"/>
        <n v="28251.18"/>
        <n v="29317.140000000003"/>
        <n v="23178.959999999999"/>
        <n v="32132.700000000004"/>
        <n v="22232.52"/>
        <n v="25895.880000000005"/>
        <n v="5131.4400000000005"/>
        <n v="16873.02"/>
        <n v="29934.899999999998"/>
        <n v="28431.359999999997"/>
        <n v="9817.9200000000019"/>
        <n v="15387.48"/>
        <n v="33121.799999999996"/>
        <n v="27495.72"/>
        <n v="15674.579999999998"/>
        <n v="20414.7"/>
        <n v="27514.260000000002"/>
        <n v="18095.04"/>
        <n v="8931.9600000000009"/>
        <n v="12439.079999999998"/>
        <n v="4994.2799999999988"/>
        <n v="34600.5"/>
        <n v="16790.22"/>
        <n v="18060.12"/>
        <n v="14810.76"/>
        <n v="17118.72"/>
        <n v="10338.119999999999"/>
        <n v="21419.82"/>
        <n v="26684.640000000003"/>
        <n v="17487.18"/>
        <n v="9053.64"/>
        <n v="33158.340000000004"/>
        <n v="31400.82"/>
        <n v="18174.96"/>
        <n v="8685.7200000000012"/>
        <n v="11377.440000000002"/>
        <n v="32532.840000000004"/>
        <n v="18548.100000000002"/>
        <n v="16571.34"/>
        <n v="5194.8"/>
        <n v="18711"/>
        <n v="11871"/>
        <n v="35260.200000000004"/>
        <n v="35111.700000000004"/>
        <n v="7738.5599999999995"/>
        <n v="9357.3000000000011"/>
        <n v="32569.02"/>
        <n v="32965.919999999998"/>
        <n v="30739.859999999997"/>
        <n v="13344.66"/>
        <n v="6818.9400000000005"/>
        <n v="19049.399999999998"/>
        <n v="25537.5"/>
        <n v="9309.7800000000007"/>
        <n v="28967.94"/>
        <n v="9766.26"/>
        <n v="11553.300000000001"/>
        <n v="22416.659999999996"/>
        <n v="7197.6600000000008"/>
        <n v="7291.8000000000011"/>
        <n v="18757.260000000002"/>
        <n v="20001.96"/>
        <n v="9968.2199999999993"/>
        <n v="17379"/>
        <n v="24217.200000000001"/>
        <n v="16396.38"/>
        <n v="14665.14"/>
        <n v="5678.64"/>
        <n v="29281.5"/>
        <n v="22771.8"/>
        <n v="20310.659999999996"/>
        <n v="23099.22"/>
        <n v="17043.12"/>
        <n v="20927.52"/>
        <n v="9949.86"/>
      </sharedItems>
      <fieldGroup base="6">
        <rangePr autoStart="0" autoEnd="0" startNum="300" endNum="3000" groupInterval="500"/>
        <groupItems count="8">
          <s v="&lt;300"/>
          <s v="300-800"/>
          <s v="800-1300"/>
          <s v="1300-1800"/>
          <s v="1800-2300"/>
          <s v="2300-2800"/>
          <s v="2800-3300"/>
          <s v="&gt;3300"/>
        </groupItems>
      </fieldGroup>
    </cacheField>
    <cacheField name="Attrition cost" numFmtId="0">
      <sharedItems containsSemiMixedTypes="0" containsString="0" containsNumber="1" containsInteger="1" minValue="0" maxValue="11878"/>
    </cacheField>
    <cacheField name="YearsAtCompany" numFmtId="0">
      <sharedItems containsSemiMixedTypes="0" containsString="0" containsNumber="1" containsInteger="1" minValue="0" maxValue="10"/>
    </cacheField>
    <cacheField name="SatisfactionLevel" numFmtId="0">
      <sharedItems containsSemiMixedTypes="0" containsString="0" containsNumber="1" containsInteger="1" minValue="1" maxValue="5"/>
    </cacheField>
    <cacheField name="Attrition Flag" numFmtId="0">
      <sharedItems containsSemiMixedTypes="0" containsString="0" containsNumber="1" containsInteger="1" minValue="0" maxValue="1"/>
    </cacheField>
    <cacheField name="Attrition" numFmtId="0">
      <sharedItems count="2">
        <s v="Yes"/>
        <s v="No"/>
      </sharedItems>
    </cacheField>
    <cacheField name="ExitReason" numFmtId="0">
      <sharedItems count="7">
        <s v="Career Growth"/>
        <s v=""/>
        <s v="Work-Life Balance"/>
        <s v="Manager Issues"/>
        <s v="Job Fit"/>
        <s v="Better Pay"/>
        <s v="Relocation"/>
      </sharedItems>
    </cacheField>
    <cacheField name="Date_of_Employment" numFmtId="14">
      <sharedItems containsSemiMixedTypes="0" containsNonDate="0" containsDate="1" containsString="0" minDate="2015-09-03T00:00:00" maxDate="2023-08-24T00:00:00"/>
    </cacheField>
    <cacheField name="Exit_Date" numFmtId="14">
      <sharedItems containsNonDate="0" containsDate="1" containsString="0" containsBlank="1" minDate="2017-01-06T00:00:00" maxDate="2025-08-14T00:00:00"/>
    </cacheField>
    <cacheField name="Employee_status" numFmtId="0">
      <sharedItems/>
    </cacheField>
    <cacheField name="Exit_reason_clean" numFmtId="0">
      <sharedItems count="7">
        <s v="Career Growth"/>
        <s v="Still Employed"/>
        <s v="Work-Life Balance"/>
        <s v="Manager Issues"/>
        <s v="Job Fit"/>
        <s v="Better Pay"/>
        <s v="Relocation"/>
      </sharedItems>
    </cacheField>
    <cacheField name="TenureDays" numFmtId="0">
      <sharedItems containsSemiMixedTypes="0" containsString="0" containsNumber="1" containsInteger="1" minValue="2" maxValue="3646"/>
    </cacheField>
    <cacheField name="TenureMonths" numFmtId="0">
      <sharedItems containsSemiMixedTypes="0" containsString="0" containsNumber="1" containsInteger="1" minValue="0" maxValue="120"/>
    </cacheField>
    <cacheField name="TenureYears" numFmtId="0">
      <sharedItems containsSemiMixedTypes="0" containsString="0" containsNumber="1" containsInteger="1" minValue="0" maxValue="10" count="11">
        <n v="2"/>
        <n v="8"/>
        <n v="3"/>
        <n v="5"/>
        <n v="4"/>
        <n v="1"/>
        <n v="9"/>
        <n v="7"/>
        <n v="10"/>
        <n v="6"/>
        <n v="0"/>
      </sharedItems>
      <fieldGroup base="19">
        <rangePr startNum="0" endNum="10" groupInterval="2"/>
        <groupItems count="7">
          <s v="&lt;0"/>
          <s v="0-1"/>
          <s v="2-3"/>
          <s v="4-5"/>
          <s v="6-7"/>
          <s v="8-10"/>
          <s v="&gt;10"/>
        </groupItems>
      </fieldGroup>
    </cacheField>
    <cacheField name="Tenure Group" numFmtId="0">
      <sharedItems count="3">
        <s v="2–5 yrs (Short Stay)"/>
        <s v="6–10 yrs (Mid Stay)"/>
        <s v="0–1 yrs (New Hire)"/>
      </sharedItems>
    </cacheField>
  </cacheFields>
  <extLst>
    <ext xmlns:x14="http://schemas.microsoft.com/office/spreadsheetml/2009/9/main" uri="{725AE2AE-9491-48be-B2B4-4EB974FC3084}">
      <x14:pivotCacheDefinition pivotCacheId="19635459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s v="E0001"/>
    <x v="0"/>
    <s v="Account Manager"/>
    <s v="Melvin Stephens"/>
    <n v="60"/>
    <x v="0"/>
    <x v="0"/>
    <n v="7646"/>
    <n v="7"/>
    <n v="4"/>
    <n v="1"/>
    <x v="0"/>
    <x v="0"/>
    <d v="2021-12-24T00:00:00"/>
    <d v="2024-01-21T00:00:00"/>
    <s v="Exited"/>
    <x v="0"/>
    <n v="758"/>
    <n v="25"/>
    <x v="0"/>
    <x v="0"/>
  </r>
  <r>
    <s v="E0002"/>
    <x v="1"/>
    <s v="Recruiter"/>
    <s v="Tracy Fuentes"/>
    <n v="33"/>
    <x v="1"/>
    <x v="1"/>
    <n v="0"/>
    <n v="3"/>
    <n v="2"/>
    <n v="0"/>
    <x v="1"/>
    <x v="1"/>
    <d v="2017-08-04T00:00:00"/>
    <m/>
    <s v="Active"/>
    <x v="1"/>
    <n v="2945"/>
    <n v="97"/>
    <x v="1"/>
    <x v="1"/>
  </r>
  <r>
    <s v="E0003"/>
    <x v="2"/>
    <s v="Logistics Officer"/>
    <s v="Crystal Martinez"/>
    <n v="28"/>
    <x v="2"/>
    <x v="2"/>
    <n v="2291"/>
    <n v="2"/>
    <n v="4"/>
    <n v="1"/>
    <x v="0"/>
    <x v="2"/>
    <d v="2015-10-15T00:00:00"/>
    <d v="2018-08-01T00:00:00"/>
    <s v="Exited"/>
    <x v="2"/>
    <n v="1021"/>
    <n v="34"/>
    <x v="2"/>
    <x v="0"/>
  </r>
  <r>
    <s v="E0004"/>
    <x v="0"/>
    <s v="Sales Executive"/>
    <s v="Sydney Miranda"/>
    <n v="51"/>
    <x v="3"/>
    <x v="3"/>
    <n v="0"/>
    <n v="1"/>
    <n v="2"/>
    <n v="0"/>
    <x v="1"/>
    <x v="1"/>
    <d v="2020-10-03T00:00:00"/>
    <m/>
    <s v="Active"/>
    <x v="1"/>
    <n v="1789"/>
    <n v="59"/>
    <x v="3"/>
    <x v="0"/>
  </r>
  <r>
    <s v="E0005"/>
    <x v="1"/>
    <s v="Recruiter"/>
    <s v="Amber Fox"/>
    <n v="27"/>
    <x v="4"/>
    <x v="4"/>
    <n v="10166"/>
    <n v="8"/>
    <n v="1"/>
    <n v="1"/>
    <x v="0"/>
    <x v="0"/>
    <d v="2017-02-16T00:00:00"/>
    <d v="2022-04-20T00:00:00"/>
    <s v="Exited"/>
    <x v="0"/>
    <n v="1889"/>
    <n v="62"/>
    <x v="3"/>
    <x v="0"/>
  </r>
  <r>
    <s v="E0006"/>
    <x v="1"/>
    <s v="Recruiter"/>
    <s v="Kristen Gonzalez"/>
    <n v="57"/>
    <x v="5"/>
    <x v="5"/>
    <n v="0"/>
    <n v="3"/>
    <n v="4"/>
    <n v="0"/>
    <x v="1"/>
    <x v="1"/>
    <d v="2021-11-03T00:00:00"/>
    <m/>
    <s v="Active"/>
    <x v="1"/>
    <n v="1393"/>
    <n v="46"/>
    <x v="4"/>
    <x v="0"/>
  </r>
  <r>
    <s v="E0007"/>
    <x v="3"/>
    <s v="SEO Specialist"/>
    <s v="Kevin Padilla"/>
    <n v="31"/>
    <x v="6"/>
    <x v="6"/>
    <n v="9147"/>
    <n v="8"/>
    <n v="1"/>
    <n v="1"/>
    <x v="0"/>
    <x v="2"/>
    <d v="2021-01-13T00:00:00"/>
    <d v="2024-08-05T00:00:00"/>
    <s v="Exited"/>
    <x v="2"/>
    <n v="1300"/>
    <n v="43"/>
    <x v="4"/>
    <x v="0"/>
  </r>
  <r>
    <s v="E0008"/>
    <x v="3"/>
    <s v="Content Creator"/>
    <s v="David Ayala"/>
    <n v="38"/>
    <x v="7"/>
    <x v="7"/>
    <n v="0"/>
    <n v="3"/>
    <n v="4"/>
    <n v="0"/>
    <x v="1"/>
    <x v="1"/>
    <d v="2021-08-18T00:00:00"/>
    <m/>
    <s v="Active"/>
    <x v="1"/>
    <n v="1470"/>
    <n v="48"/>
    <x v="4"/>
    <x v="0"/>
  </r>
  <r>
    <s v="E0009"/>
    <x v="4"/>
    <s v="Financial Analyst"/>
    <s v="David Ortiz"/>
    <n v="54"/>
    <x v="8"/>
    <x v="8"/>
    <n v="11856"/>
    <n v="7"/>
    <n v="2"/>
    <n v="1"/>
    <x v="0"/>
    <x v="3"/>
    <d v="2023-04-11T00:00:00"/>
    <d v="2024-01-07T00:00:00"/>
    <s v="Exited"/>
    <x v="3"/>
    <n v="271"/>
    <n v="9"/>
    <x v="5"/>
    <x v="2"/>
  </r>
  <r>
    <s v="E0010"/>
    <x v="0"/>
    <s v="Sales Rep"/>
    <s v="Bob Stewart"/>
    <n v="28"/>
    <x v="9"/>
    <x v="9"/>
    <n v="0"/>
    <n v="1"/>
    <n v="4"/>
    <n v="0"/>
    <x v="1"/>
    <x v="1"/>
    <d v="2016-04-07T00:00:00"/>
    <m/>
    <s v="Active"/>
    <x v="1"/>
    <n v="3429"/>
    <n v="113"/>
    <x v="6"/>
    <x v="1"/>
  </r>
  <r>
    <s v="E0011"/>
    <x v="3"/>
    <s v="SEO Specialist"/>
    <s v="Rachel Holmes"/>
    <n v="37"/>
    <x v="10"/>
    <x v="10"/>
    <n v="0"/>
    <n v="0"/>
    <n v="5"/>
    <n v="0"/>
    <x v="1"/>
    <x v="1"/>
    <d v="2016-09-26T00:00:00"/>
    <m/>
    <s v="Active"/>
    <x v="1"/>
    <n v="3257"/>
    <n v="107"/>
    <x v="6"/>
    <x v="1"/>
  </r>
  <r>
    <s v="E0012"/>
    <x v="3"/>
    <s v="Marketing Executive"/>
    <s v="Mark Burns MD"/>
    <n v="59"/>
    <x v="11"/>
    <x v="11"/>
    <n v="2529"/>
    <n v="1"/>
    <n v="2"/>
    <n v="1"/>
    <x v="0"/>
    <x v="4"/>
    <d v="2017-07-04T00:00:00"/>
    <d v="2019-01-25T00:00:00"/>
    <s v="Exited"/>
    <x v="4"/>
    <n v="570"/>
    <n v="19"/>
    <x v="0"/>
    <x v="0"/>
  </r>
  <r>
    <s v="E0013"/>
    <x v="3"/>
    <s v="SEO Specialist"/>
    <s v="Bryan Pierce"/>
    <n v="51"/>
    <x v="12"/>
    <x v="12"/>
    <n v="0"/>
    <n v="8"/>
    <n v="1"/>
    <n v="0"/>
    <x v="1"/>
    <x v="1"/>
    <d v="2016-12-17T00:00:00"/>
    <m/>
    <s v="Active"/>
    <x v="1"/>
    <n v="3175"/>
    <n v="104"/>
    <x v="6"/>
    <x v="1"/>
  </r>
  <r>
    <s v="E0014"/>
    <x v="5"/>
    <s v="System Admin"/>
    <s v="Kimberly Cain"/>
    <n v="37"/>
    <x v="13"/>
    <x v="13"/>
    <n v="0"/>
    <n v="2"/>
    <n v="3"/>
    <n v="0"/>
    <x v="1"/>
    <x v="1"/>
    <d v="2022-06-17T00:00:00"/>
    <m/>
    <s v="Active"/>
    <x v="1"/>
    <n v="1167"/>
    <n v="38"/>
    <x v="2"/>
    <x v="0"/>
  </r>
  <r>
    <s v="E0015"/>
    <x v="2"/>
    <s v="Operations Associate"/>
    <s v="Lisa Peck"/>
    <n v="53"/>
    <x v="14"/>
    <x v="14"/>
    <n v="5697"/>
    <n v="2"/>
    <n v="2"/>
    <n v="1"/>
    <x v="0"/>
    <x v="0"/>
    <d v="2015-11-23T00:00:00"/>
    <d v="2022-07-21T00:00:00"/>
    <s v="Exited"/>
    <x v="0"/>
    <n v="2432"/>
    <n v="80"/>
    <x v="7"/>
    <x v="1"/>
  </r>
  <r>
    <s v="E0016"/>
    <x v="3"/>
    <s v="Marketing Executive"/>
    <s v="Mary Johnson"/>
    <n v="41"/>
    <x v="15"/>
    <x v="15"/>
    <n v="0"/>
    <n v="3"/>
    <n v="4"/>
    <n v="0"/>
    <x v="1"/>
    <x v="1"/>
    <d v="2015-10-01T00:00:00"/>
    <m/>
    <s v="Active"/>
    <x v="1"/>
    <n v="3618"/>
    <n v="119"/>
    <x v="8"/>
    <x v="1"/>
  </r>
  <r>
    <s v="E0017"/>
    <x v="2"/>
    <s v="Operations Associate"/>
    <s v="Melissa Horn"/>
    <n v="43"/>
    <x v="16"/>
    <x v="16"/>
    <n v="0"/>
    <n v="8"/>
    <n v="4"/>
    <n v="0"/>
    <x v="1"/>
    <x v="1"/>
    <d v="2019-12-04T00:00:00"/>
    <m/>
    <s v="Active"/>
    <x v="1"/>
    <n v="2093"/>
    <n v="69"/>
    <x v="9"/>
    <x v="1"/>
  </r>
  <r>
    <s v="E0018"/>
    <x v="4"/>
    <s v="Accountant"/>
    <s v="Joan Peterson"/>
    <n v="60"/>
    <x v="17"/>
    <x v="17"/>
    <n v="0"/>
    <n v="2"/>
    <n v="5"/>
    <n v="0"/>
    <x v="1"/>
    <x v="1"/>
    <d v="2016-03-31T00:00:00"/>
    <m/>
    <s v="Active"/>
    <x v="1"/>
    <n v="3436"/>
    <n v="113"/>
    <x v="6"/>
    <x v="1"/>
  </r>
  <r>
    <s v="E0019"/>
    <x v="0"/>
    <s v="Account Manager"/>
    <s v="Diane Mitchell"/>
    <n v="25"/>
    <x v="18"/>
    <x v="18"/>
    <n v="0"/>
    <n v="0"/>
    <n v="1"/>
    <n v="0"/>
    <x v="1"/>
    <x v="1"/>
    <d v="2022-09-12T00:00:00"/>
    <m/>
    <s v="Active"/>
    <x v="1"/>
    <n v="1080"/>
    <n v="35"/>
    <x v="2"/>
    <x v="0"/>
  </r>
  <r>
    <s v="E0020"/>
    <x v="1"/>
    <s v="HR Coordinator"/>
    <s v="Raymond Mendoza"/>
    <n v="31"/>
    <x v="19"/>
    <x v="19"/>
    <n v="0"/>
    <n v="1"/>
    <n v="2"/>
    <n v="0"/>
    <x v="1"/>
    <x v="1"/>
    <d v="2023-04-15T00:00:00"/>
    <m/>
    <s v="Active"/>
    <x v="1"/>
    <n v="865"/>
    <n v="28"/>
    <x v="0"/>
    <x v="0"/>
  </r>
  <r>
    <s v="E0021"/>
    <x v="0"/>
    <s v="Sales Rep"/>
    <s v="Louis Marks"/>
    <n v="26"/>
    <x v="20"/>
    <x v="20"/>
    <n v="0"/>
    <n v="10"/>
    <n v="5"/>
    <n v="0"/>
    <x v="1"/>
    <x v="1"/>
    <d v="2017-01-31T00:00:00"/>
    <m/>
    <s v="Active"/>
    <x v="1"/>
    <n v="3130"/>
    <n v="103"/>
    <x v="6"/>
    <x v="1"/>
  </r>
  <r>
    <s v="E0022"/>
    <x v="4"/>
    <s v="Auditor"/>
    <s v="Tyler Mcintosh"/>
    <n v="27"/>
    <x v="21"/>
    <x v="21"/>
    <n v="0"/>
    <n v="10"/>
    <n v="3"/>
    <n v="0"/>
    <x v="1"/>
    <x v="1"/>
    <d v="2023-02-14T00:00:00"/>
    <m/>
    <s v="Active"/>
    <x v="1"/>
    <n v="925"/>
    <n v="30"/>
    <x v="2"/>
    <x v="0"/>
  </r>
  <r>
    <s v="E0023"/>
    <x v="3"/>
    <s v="Marketing Executive"/>
    <s v="Christopher Mcfarland"/>
    <n v="45"/>
    <x v="22"/>
    <x v="22"/>
    <n v="0"/>
    <n v="8"/>
    <n v="1"/>
    <n v="0"/>
    <x v="1"/>
    <x v="1"/>
    <d v="2015-10-04T00:00:00"/>
    <m/>
    <s v="Active"/>
    <x v="1"/>
    <n v="3615"/>
    <n v="119"/>
    <x v="8"/>
    <x v="1"/>
  </r>
  <r>
    <s v="E0024"/>
    <x v="1"/>
    <s v="Recruiter"/>
    <s v="Jeffrey Hicks"/>
    <n v="56"/>
    <x v="23"/>
    <x v="23"/>
    <n v="0"/>
    <n v="4"/>
    <n v="4"/>
    <n v="0"/>
    <x v="1"/>
    <x v="1"/>
    <d v="2020-08-20T00:00:00"/>
    <m/>
    <s v="Active"/>
    <x v="1"/>
    <n v="1833"/>
    <n v="60"/>
    <x v="3"/>
    <x v="0"/>
  </r>
  <r>
    <s v="E0025"/>
    <x v="3"/>
    <s v="SEO Specialist"/>
    <s v="Debra Hill"/>
    <n v="50"/>
    <x v="24"/>
    <x v="24"/>
    <n v="2165"/>
    <n v="8"/>
    <n v="2"/>
    <n v="1"/>
    <x v="0"/>
    <x v="3"/>
    <d v="2018-06-17T00:00:00"/>
    <d v="2023-11-22T00:00:00"/>
    <s v="Exited"/>
    <x v="3"/>
    <n v="1984"/>
    <n v="65"/>
    <x v="3"/>
    <x v="0"/>
  </r>
  <r>
    <s v="E0026"/>
    <x v="3"/>
    <s v="Marketing Executive"/>
    <s v="Jonathan Figueroa"/>
    <n v="25"/>
    <x v="25"/>
    <x v="25"/>
    <n v="1892"/>
    <n v="9"/>
    <n v="4"/>
    <n v="1"/>
    <x v="0"/>
    <x v="0"/>
    <d v="2021-06-10T00:00:00"/>
    <d v="2024-10-02T00:00:00"/>
    <s v="Exited"/>
    <x v="0"/>
    <n v="1210"/>
    <n v="40"/>
    <x v="2"/>
    <x v="0"/>
  </r>
  <r>
    <s v="E0027"/>
    <x v="2"/>
    <s v="Logistics Officer"/>
    <s v="Tracy Murphy"/>
    <n v="28"/>
    <x v="26"/>
    <x v="26"/>
    <n v="0"/>
    <n v="3"/>
    <n v="3"/>
    <n v="0"/>
    <x v="1"/>
    <x v="1"/>
    <d v="2020-04-19T00:00:00"/>
    <m/>
    <s v="Active"/>
    <x v="1"/>
    <n v="1956"/>
    <n v="64"/>
    <x v="3"/>
    <x v="0"/>
  </r>
  <r>
    <s v="E0028"/>
    <x v="2"/>
    <s v="Operations Associate"/>
    <s v="Jeffrey Newman"/>
    <n v="57"/>
    <x v="27"/>
    <x v="27"/>
    <n v="0"/>
    <n v="6"/>
    <n v="3"/>
    <n v="0"/>
    <x v="1"/>
    <x v="1"/>
    <d v="2022-09-26T00:00:00"/>
    <m/>
    <s v="Active"/>
    <x v="1"/>
    <n v="1066"/>
    <n v="35"/>
    <x v="2"/>
    <x v="0"/>
  </r>
  <r>
    <s v="E0029"/>
    <x v="1"/>
    <s v="Recruiter"/>
    <s v="Stephen Johnston"/>
    <n v="37"/>
    <x v="28"/>
    <x v="28"/>
    <n v="2687"/>
    <n v="6"/>
    <n v="5"/>
    <n v="1"/>
    <x v="0"/>
    <x v="2"/>
    <d v="2018-11-25T00:00:00"/>
    <d v="2024-08-27T00:00:00"/>
    <s v="Exited"/>
    <x v="2"/>
    <n v="2102"/>
    <n v="69"/>
    <x v="9"/>
    <x v="1"/>
  </r>
  <r>
    <s v="E0030"/>
    <x v="5"/>
    <s v="System Admin"/>
    <s v="Raymond Conley"/>
    <n v="35"/>
    <x v="29"/>
    <x v="29"/>
    <n v="0"/>
    <n v="1"/>
    <n v="2"/>
    <n v="0"/>
    <x v="1"/>
    <x v="1"/>
    <d v="2016-04-01T00:00:00"/>
    <m/>
    <s v="Active"/>
    <x v="1"/>
    <n v="3435"/>
    <n v="113"/>
    <x v="6"/>
    <x v="1"/>
  </r>
  <r>
    <s v="E0031"/>
    <x v="5"/>
    <s v="Software Engineer"/>
    <s v="Rachel Lee"/>
    <n v="34"/>
    <x v="30"/>
    <x v="30"/>
    <n v="0"/>
    <n v="7"/>
    <n v="1"/>
    <n v="0"/>
    <x v="1"/>
    <x v="1"/>
    <d v="2022-09-07T00:00:00"/>
    <m/>
    <s v="Active"/>
    <x v="1"/>
    <n v="1085"/>
    <n v="36"/>
    <x v="2"/>
    <x v="0"/>
  </r>
  <r>
    <s v="E0032"/>
    <x v="3"/>
    <s v="Content Creator"/>
    <s v="Debra Moreno"/>
    <n v="23"/>
    <x v="31"/>
    <x v="31"/>
    <n v="0"/>
    <n v="10"/>
    <n v="3"/>
    <n v="0"/>
    <x v="1"/>
    <x v="1"/>
    <d v="2020-05-20T00:00:00"/>
    <m/>
    <s v="Active"/>
    <x v="1"/>
    <n v="1925"/>
    <n v="63"/>
    <x v="3"/>
    <x v="0"/>
  </r>
  <r>
    <s v="E0033"/>
    <x v="0"/>
    <s v="Account Manager"/>
    <s v="Sara Porter"/>
    <n v="36"/>
    <x v="32"/>
    <x v="32"/>
    <n v="0"/>
    <n v="10"/>
    <n v="3"/>
    <n v="0"/>
    <x v="1"/>
    <x v="1"/>
    <d v="2016-08-12T00:00:00"/>
    <m/>
    <s v="Active"/>
    <x v="1"/>
    <n v="3302"/>
    <n v="108"/>
    <x v="6"/>
    <x v="1"/>
  </r>
  <r>
    <s v="E0034"/>
    <x v="3"/>
    <s v="SEO Specialist"/>
    <s v="Jonathan Hull"/>
    <n v="29"/>
    <x v="33"/>
    <x v="33"/>
    <n v="0"/>
    <n v="5"/>
    <n v="2"/>
    <n v="0"/>
    <x v="1"/>
    <x v="1"/>
    <d v="2022-08-14T00:00:00"/>
    <m/>
    <s v="Active"/>
    <x v="1"/>
    <n v="1109"/>
    <n v="36"/>
    <x v="2"/>
    <x v="0"/>
  </r>
  <r>
    <s v="E0035"/>
    <x v="3"/>
    <s v="Marketing Executive"/>
    <s v="Chloe Bailey DDS"/>
    <n v="33"/>
    <x v="34"/>
    <x v="34"/>
    <n v="0"/>
    <n v="4"/>
    <n v="4"/>
    <n v="0"/>
    <x v="1"/>
    <x v="1"/>
    <d v="2023-02-27T00:00:00"/>
    <m/>
    <s v="Active"/>
    <x v="1"/>
    <n v="912"/>
    <n v="30"/>
    <x v="0"/>
    <x v="0"/>
  </r>
  <r>
    <s v="E0036"/>
    <x v="2"/>
    <s v="Operations Associate"/>
    <s v="Dr. Kelly Henry"/>
    <n v="54"/>
    <x v="35"/>
    <x v="35"/>
    <n v="6935"/>
    <n v="4"/>
    <n v="4"/>
    <n v="1"/>
    <x v="0"/>
    <x v="5"/>
    <d v="2023-03-22T00:00:00"/>
    <d v="2023-06-13T00:00:00"/>
    <s v="Exited"/>
    <x v="5"/>
    <n v="83"/>
    <n v="3"/>
    <x v="10"/>
    <x v="2"/>
  </r>
  <r>
    <s v="E0037"/>
    <x v="1"/>
    <s v="HR Specialist"/>
    <s v="Brian Oneal"/>
    <n v="40"/>
    <x v="36"/>
    <x v="36"/>
    <n v="0"/>
    <n v="5"/>
    <n v="4"/>
    <n v="0"/>
    <x v="1"/>
    <x v="1"/>
    <d v="2022-12-31T00:00:00"/>
    <m/>
    <s v="Active"/>
    <x v="1"/>
    <n v="970"/>
    <n v="32"/>
    <x v="2"/>
    <x v="0"/>
  </r>
  <r>
    <s v="E0038"/>
    <x v="3"/>
    <s v="Marketing Executive"/>
    <s v="Bryan Moon"/>
    <n v="30"/>
    <x v="37"/>
    <x v="37"/>
    <n v="0"/>
    <n v="10"/>
    <n v="4"/>
    <n v="0"/>
    <x v="1"/>
    <x v="1"/>
    <d v="2019-10-09T00:00:00"/>
    <m/>
    <s v="Active"/>
    <x v="1"/>
    <n v="2149"/>
    <n v="70"/>
    <x v="9"/>
    <x v="1"/>
  </r>
  <r>
    <s v="E0039"/>
    <x v="5"/>
    <s v="System Admin"/>
    <s v="Vanessa Clark"/>
    <n v="32"/>
    <x v="38"/>
    <x v="38"/>
    <n v="4647"/>
    <n v="3"/>
    <n v="2"/>
    <n v="1"/>
    <x v="0"/>
    <x v="3"/>
    <d v="2023-06-30T00:00:00"/>
    <d v="2023-07-17T00:00:00"/>
    <s v="Exited"/>
    <x v="3"/>
    <n v="17"/>
    <n v="0"/>
    <x v="10"/>
    <x v="2"/>
  </r>
  <r>
    <s v="E0040"/>
    <x v="5"/>
    <s v="Data Analyst"/>
    <s v="Sarah Lopez"/>
    <n v="50"/>
    <x v="39"/>
    <x v="39"/>
    <n v="0"/>
    <n v="10"/>
    <n v="3"/>
    <n v="0"/>
    <x v="1"/>
    <x v="1"/>
    <d v="2015-10-27T00:00:00"/>
    <m/>
    <s v="Active"/>
    <x v="1"/>
    <n v="3592"/>
    <n v="118"/>
    <x v="8"/>
    <x v="1"/>
  </r>
  <r>
    <s v="E0041"/>
    <x v="4"/>
    <s v="Accountant"/>
    <s v="Alexander Krueger"/>
    <n v="54"/>
    <x v="40"/>
    <x v="40"/>
    <n v="0"/>
    <n v="8"/>
    <n v="4"/>
    <n v="0"/>
    <x v="1"/>
    <x v="1"/>
    <d v="2020-09-05T00:00:00"/>
    <m/>
    <s v="Active"/>
    <x v="1"/>
    <n v="1817"/>
    <n v="60"/>
    <x v="3"/>
    <x v="0"/>
  </r>
  <r>
    <s v="E0042"/>
    <x v="4"/>
    <s v="Accountant"/>
    <s v="Timothy Davis"/>
    <n v="28"/>
    <x v="41"/>
    <x v="41"/>
    <n v="0"/>
    <n v="4"/>
    <n v="3"/>
    <n v="0"/>
    <x v="1"/>
    <x v="1"/>
    <d v="2022-06-14T00:00:00"/>
    <m/>
    <s v="Active"/>
    <x v="1"/>
    <n v="1170"/>
    <n v="38"/>
    <x v="2"/>
    <x v="0"/>
  </r>
  <r>
    <s v="E0043"/>
    <x v="0"/>
    <s v="Account Manager"/>
    <s v="Sarah Hubbard"/>
    <n v="48"/>
    <x v="42"/>
    <x v="42"/>
    <n v="0"/>
    <n v="7"/>
    <n v="2"/>
    <n v="0"/>
    <x v="1"/>
    <x v="1"/>
    <d v="2020-07-13T00:00:00"/>
    <m/>
    <s v="Active"/>
    <x v="1"/>
    <n v="1871"/>
    <n v="61"/>
    <x v="3"/>
    <x v="0"/>
  </r>
  <r>
    <s v="E0044"/>
    <x v="2"/>
    <s v="Operations Associate"/>
    <s v="Robert Stephens"/>
    <n v="47"/>
    <x v="43"/>
    <x v="43"/>
    <n v="0"/>
    <n v="2"/>
    <n v="5"/>
    <n v="0"/>
    <x v="1"/>
    <x v="1"/>
    <d v="2021-02-13T00:00:00"/>
    <m/>
    <s v="Active"/>
    <x v="1"/>
    <n v="1656"/>
    <n v="54"/>
    <x v="3"/>
    <x v="0"/>
  </r>
  <r>
    <s v="E0045"/>
    <x v="3"/>
    <s v="Content Creator"/>
    <s v="Joseph Harris"/>
    <n v="50"/>
    <x v="44"/>
    <x v="44"/>
    <n v="0"/>
    <n v="4"/>
    <n v="3"/>
    <n v="0"/>
    <x v="1"/>
    <x v="1"/>
    <d v="2018-07-22T00:00:00"/>
    <m/>
    <s v="Active"/>
    <x v="1"/>
    <n v="2593"/>
    <n v="85"/>
    <x v="7"/>
    <x v="1"/>
  </r>
  <r>
    <s v="E0046"/>
    <x v="4"/>
    <s v="Financial Analyst"/>
    <s v="John Elliott"/>
    <n v="26"/>
    <x v="45"/>
    <x v="45"/>
    <n v="0"/>
    <n v="9"/>
    <n v="5"/>
    <n v="0"/>
    <x v="1"/>
    <x v="1"/>
    <d v="2018-08-09T00:00:00"/>
    <m/>
    <s v="Active"/>
    <x v="1"/>
    <n v="2575"/>
    <n v="84"/>
    <x v="7"/>
    <x v="1"/>
  </r>
  <r>
    <s v="E0047"/>
    <x v="5"/>
    <s v="System Admin"/>
    <s v="Robert Lee"/>
    <n v="37"/>
    <x v="46"/>
    <x v="46"/>
    <n v="0"/>
    <n v="1"/>
    <n v="1"/>
    <n v="0"/>
    <x v="1"/>
    <x v="1"/>
    <d v="2022-07-02T00:00:00"/>
    <m/>
    <s v="Active"/>
    <x v="1"/>
    <n v="1152"/>
    <n v="38"/>
    <x v="2"/>
    <x v="0"/>
  </r>
  <r>
    <s v="E0048"/>
    <x v="0"/>
    <s v="Account Manager"/>
    <s v="Patrick Green"/>
    <n v="50"/>
    <x v="47"/>
    <x v="47"/>
    <n v="0"/>
    <n v="4"/>
    <n v="4"/>
    <n v="0"/>
    <x v="1"/>
    <x v="1"/>
    <d v="2018-05-10T00:00:00"/>
    <m/>
    <s v="Active"/>
    <x v="1"/>
    <n v="2666"/>
    <n v="88"/>
    <x v="7"/>
    <x v="1"/>
  </r>
  <r>
    <s v="E0049"/>
    <x v="0"/>
    <s v="Sales Rep"/>
    <s v="Daniel Sullivan"/>
    <n v="26"/>
    <x v="48"/>
    <x v="48"/>
    <n v="0"/>
    <n v="1"/>
    <n v="3"/>
    <n v="0"/>
    <x v="1"/>
    <x v="1"/>
    <d v="2018-02-25T00:00:00"/>
    <m/>
    <s v="Active"/>
    <x v="1"/>
    <n v="2740"/>
    <n v="90"/>
    <x v="1"/>
    <x v="1"/>
  </r>
  <r>
    <s v="E0050"/>
    <x v="5"/>
    <s v="Data Analyst"/>
    <s v="Douglas Lynch"/>
    <n v="50"/>
    <x v="49"/>
    <x v="49"/>
    <n v="0"/>
    <n v="0"/>
    <n v="1"/>
    <n v="0"/>
    <x v="1"/>
    <x v="1"/>
    <d v="2019-09-13T00:00:00"/>
    <m/>
    <s v="Active"/>
    <x v="1"/>
    <n v="2175"/>
    <n v="71"/>
    <x v="9"/>
    <x v="1"/>
  </r>
  <r>
    <s v="E0051"/>
    <x v="3"/>
    <s v="Marketing Executive"/>
    <s v="Karen Alvarado"/>
    <n v="23"/>
    <x v="50"/>
    <x v="50"/>
    <n v="0"/>
    <n v="3"/>
    <n v="5"/>
    <n v="0"/>
    <x v="1"/>
    <x v="1"/>
    <d v="2023-04-18T00:00:00"/>
    <m/>
    <s v="Active"/>
    <x v="1"/>
    <n v="862"/>
    <n v="28"/>
    <x v="0"/>
    <x v="0"/>
  </r>
  <r>
    <s v="E0052"/>
    <x v="1"/>
    <s v="HR Specialist"/>
    <s v="Anna King"/>
    <n v="39"/>
    <x v="51"/>
    <x v="51"/>
    <n v="0"/>
    <n v="9"/>
    <n v="2"/>
    <n v="0"/>
    <x v="1"/>
    <x v="1"/>
    <d v="2021-11-01T00:00:00"/>
    <m/>
    <s v="Active"/>
    <x v="1"/>
    <n v="1395"/>
    <n v="46"/>
    <x v="4"/>
    <x v="0"/>
  </r>
  <r>
    <s v="E0053"/>
    <x v="5"/>
    <s v="System Admin"/>
    <s v="Omar Mcguire"/>
    <n v="60"/>
    <x v="52"/>
    <x v="52"/>
    <n v="0"/>
    <n v="1"/>
    <n v="3"/>
    <n v="0"/>
    <x v="1"/>
    <x v="1"/>
    <d v="2016-02-13T00:00:00"/>
    <m/>
    <s v="Active"/>
    <x v="1"/>
    <n v="3483"/>
    <n v="114"/>
    <x v="8"/>
    <x v="1"/>
  </r>
  <r>
    <s v="E0054"/>
    <x v="2"/>
    <s v="Operations Associate"/>
    <s v="Christine Williams"/>
    <n v="37"/>
    <x v="53"/>
    <x v="53"/>
    <n v="8298"/>
    <n v="1"/>
    <n v="3"/>
    <n v="1"/>
    <x v="0"/>
    <x v="6"/>
    <d v="2019-06-09T00:00:00"/>
    <d v="2021-05-04T00:00:00"/>
    <s v="Exited"/>
    <x v="6"/>
    <n v="695"/>
    <n v="23"/>
    <x v="0"/>
    <x v="0"/>
  </r>
  <r>
    <s v="E0055"/>
    <x v="0"/>
    <s v="Account Manager"/>
    <s v="Richard Martinez"/>
    <n v="60"/>
    <x v="54"/>
    <x v="54"/>
    <n v="0"/>
    <n v="1"/>
    <n v="1"/>
    <n v="0"/>
    <x v="1"/>
    <x v="1"/>
    <d v="2022-01-11T00:00:00"/>
    <m/>
    <s v="Active"/>
    <x v="1"/>
    <n v="1324"/>
    <n v="43"/>
    <x v="4"/>
    <x v="0"/>
  </r>
  <r>
    <s v="E0056"/>
    <x v="0"/>
    <s v="Sales Executive"/>
    <s v="Jessica Clark"/>
    <n v="45"/>
    <x v="55"/>
    <x v="55"/>
    <n v="0"/>
    <n v="8"/>
    <n v="1"/>
    <n v="0"/>
    <x v="1"/>
    <x v="1"/>
    <d v="2022-12-15T00:00:00"/>
    <m/>
    <s v="Active"/>
    <x v="1"/>
    <n v="986"/>
    <n v="32"/>
    <x v="2"/>
    <x v="0"/>
  </r>
  <r>
    <s v="E0057"/>
    <x v="4"/>
    <s v="Financial Analyst"/>
    <s v="Timothy Powell"/>
    <n v="22"/>
    <x v="56"/>
    <x v="56"/>
    <n v="0"/>
    <n v="8"/>
    <n v="3"/>
    <n v="0"/>
    <x v="1"/>
    <x v="1"/>
    <d v="2021-04-01T00:00:00"/>
    <m/>
    <s v="Active"/>
    <x v="1"/>
    <n v="1609"/>
    <n v="53"/>
    <x v="4"/>
    <x v="0"/>
  </r>
  <r>
    <s v="E0058"/>
    <x v="2"/>
    <s v="Operations Associate"/>
    <s v="Derrick Lin"/>
    <n v="51"/>
    <x v="57"/>
    <x v="57"/>
    <n v="0"/>
    <n v="4"/>
    <n v="4"/>
    <n v="0"/>
    <x v="1"/>
    <x v="1"/>
    <d v="2020-04-22T00:00:00"/>
    <m/>
    <s v="Active"/>
    <x v="1"/>
    <n v="1953"/>
    <n v="64"/>
    <x v="3"/>
    <x v="0"/>
  </r>
  <r>
    <s v="E0059"/>
    <x v="0"/>
    <s v="Sales Executive"/>
    <s v="Catherine Shepard"/>
    <n v="43"/>
    <x v="58"/>
    <x v="58"/>
    <n v="2973"/>
    <n v="10"/>
    <n v="2"/>
    <n v="1"/>
    <x v="0"/>
    <x v="0"/>
    <d v="2018-10-01T00:00:00"/>
    <d v="2019-07-09T00:00:00"/>
    <s v="Exited"/>
    <x v="0"/>
    <n v="281"/>
    <n v="9"/>
    <x v="5"/>
    <x v="2"/>
  </r>
  <r>
    <s v="E0060"/>
    <x v="0"/>
    <s v="Sales Executive"/>
    <s v="Angela Bowers"/>
    <n v="26"/>
    <x v="59"/>
    <x v="59"/>
    <n v="0"/>
    <n v="6"/>
    <n v="1"/>
    <n v="0"/>
    <x v="1"/>
    <x v="1"/>
    <d v="2020-08-21T00:00:00"/>
    <m/>
    <s v="Active"/>
    <x v="1"/>
    <n v="1832"/>
    <n v="60"/>
    <x v="3"/>
    <x v="0"/>
  </r>
  <r>
    <s v="E0061"/>
    <x v="5"/>
    <s v="System Admin"/>
    <s v="Michael Wheeler"/>
    <n v="55"/>
    <x v="60"/>
    <x v="60"/>
    <n v="0"/>
    <n v="3"/>
    <n v="1"/>
    <n v="0"/>
    <x v="1"/>
    <x v="1"/>
    <d v="2021-06-10T00:00:00"/>
    <m/>
    <s v="Active"/>
    <x v="1"/>
    <n v="1539"/>
    <n v="50"/>
    <x v="4"/>
    <x v="0"/>
  </r>
  <r>
    <s v="E0062"/>
    <x v="2"/>
    <s v="Quality Analyst"/>
    <s v="Peter Brown"/>
    <n v="46"/>
    <x v="61"/>
    <x v="61"/>
    <n v="9085"/>
    <n v="10"/>
    <n v="5"/>
    <n v="1"/>
    <x v="0"/>
    <x v="4"/>
    <d v="2016-06-28T00:00:00"/>
    <d v="2021-02-26T00:00:00"/>
    <s v="Exited"/>
    <x v="4"/>
    <n v="1704"/>
    <n v="56"/>
    <x v="3"/>
    <x v="0"/>
  </r>
  <r>
    <s v="E0063"/>
    <x v="2"/>
    <s v="Quality Analyst"/>
    <s v="Brittany Obrien"/>
    <n v="51"/>
    <x v="62"/>
    <x v="62"/>
    <n v="11062"/>
    <n v="9"/>
    <n v="2"/>
    <n v="1"/>
    <x v="0"/>
    <x v="3"/>
    <d v="2018-09-04T00:00:00"/>
    <d v="2022-01-18T00:00:00"/>
    <s v="Exited"/>
    <x v="3"/>
    <n v="1232"/>
    <n v="40"/>
    <x v="2"/>
    <x v="0"/>
  </r>
  <r>
    <s v="E0064"/>
    <x v="0"/>
    <s v="Account Manager"/>
    <s v="Jennifer Jones"/>
    <n v="27"/>
    <x v="63"/>
    <x v="63"/>
    <n v="0"/>
    <n v="6"/>
    <n v="4"/>
    <n v="0"/>
    <x v="1"/>
    <x v="1"/>
    <d v="2021-05-17T00:00:00"/>
    <m/>
    <s v="Active"/>
    <x v="1"/>
    <n v="1563"/>
    <n v="51"/>
    <x v="4"/>
    <x v="0"/>
  </r>
  <r>
    <s v="E0065"/>
    <x v="1"/>
    <s v="Recruiter"/>
    <s v="Tina Paul"/>
    <n v="56"/>
    <x v="64"/>
    <x v="64"/>
    <n v="0"/>
    <n v="5"/>
    <n v="5"/>
    <n v="0"/>
    <x v="1"/>
    <x v="1"/>
    <d v="2022-11-14T00:00:00"/>
    <m/>
    <s v="Active"/>
    <x v="1"/>
    <n v="1017"/>
    <n v="33"/>
    <x v="2"/>
    <x v="0"/>
  </r>
  <r>
    <s v="E0066"/>
    <x v="1"/>
    <s v="Recruiter"/>
    <s v="Charles Cox"/>
    <n v="29"/>
    <x v="65"/>
    <x v="65"/>
    <n v="0"/>
    <n v="7"/>
    <n v="5"/>
    <n v="0"/>
    <x v="1"/>
    <x v="1"/>
    <d v="2022-04-07T00:00:00"/>
    <m/>
    <s v="Active"/>
    <x v="1"/>
    <n v="1238"/>
    <n v="41"/>
    <x v="2"/>
    <x v="0"/>
  </r>
  <r>
    <s v="E0067"/>
    <x v="1"/>
    <s v="HR Coordinator"/>
    <s v="Dr. Christopher Lozano"/>
    <n v="55"/>
    <x v="66"/>
    <x v="66"/>
    <n v="9672"/>
    <n v="5"/>
    <n v="2"/>
    <n v="1"/>
    <x v="0"/>
    <x v="4"/>
    <d v="2021-01-16T00:00:00"/>
    <d v="2022-08-19T00:00:00"/>
    <s v="Exited"/>
    <x v="4"/>
    <n v="580"/>
    <n v="19"/>
    <x v="0"/>
    <x v="0"/>
  </r>
  <r>
    <s v="E0068"/>
    <x v="3"/>
    <s v="Marketing Executive"/>
    <s v="Stephen May"/>
    <n v="34"/>
    <x v="67"/>
    <x v="67"/>
    <n v="6234"/>
    <n v="0"/>
    <n v="1"/>
    <n v="1"/>
    <x v="0"/>
    <x v="6"/>
    <d v="2022-10-16T00:00:00"/>
    <d v="2022-12-23T00:00:00"/>
    <s v="Exited"/>
    <x v="6"/>
    <n v="68"/>
    <n v="2"/>
    <x v="10"/>
    <x v="2"/>
  </r>
  <r>
    <s v="E0069"/>
    <x v="0"/>
    <s v="Account Manager"/>
    <s v="Amy White"/>
    <n v="47"/>
    <x v="68"/>
    <x v="68"/>
    <n v="0"/>
    <n v="4"/>
    <n v="3"/>
    <n v="0"/>
    <x v="1"/>
    <x v="1"/>
    <d v="2015-10-17T00:00:00"/>
    <m/>
    <s v="Active"/>
    <x v="1"/>
    <n v="3602"/>
    <n v="118"/>
    <x v="8"/>
    <x v="1"/>
  </r>
  <r>
    <s v="E0070"/>
    <x v="3"/>
    <s v="Content Creator"/>
    <s v="Amanda Perry"/>
    <n v="46"/>
    <x v="69"/>
    <x v="69"/>
    <n v="11878"/>
    <n v="2"/>
    <n v="3"/>
    <n v="1"/>
    <x v="0"/>
    <x v="4"/>
    <d v="2022-05-11T00:00:00"/>
    <d v="2023-08-20T00:00:00"/>
    <s v="Exited"/>
    <x v="4"/>
    <n v="466"/>
    <n v="15"/>
    <x v="5"/>
    <x v="2"/>
  </r>
  <r>
    <s v="E0071"/>
    <x v="4"/>
    <s v="Accountant"/>
    <s v="Amanda Moreno"/>
    <n v="35"/>
    <x v="70"/>
    <x v="70"/>
    <n v="0"/>
    <n v="4"/>
    <n v="5"/>
    <n v="0"/>
    <x v="1"/>
    <x v="1"/>
    <d v="2017-11-21T00:00:00"/>
    <m/>
    <s v="Active"/>
    <x v="1"/>
    <n v="2836"/>
    <n v="93"/>
    <x v="1"/>
    <x v="1"/>
  </r>
  <r>
    <s v="E0072"/>
    <x v="0"/>
    <s v="Sales Rep"/>
    <s v="Marie Shaw"/>
    <n v="36"/>
    <x v="71"/>
    <x v="71"/>
    <n v="9049"/>
    <n v="0"/>
    <n v="2"/>
    <n v="1"/>
    <x v="0"/>
    <x v="0"/>
    <d v="2021-09-26T00:00:00"/>
    <d v="2024-06-05T00:00:00"/>
    <s v="Exited"/>
    <x v="0"/>
    <n v="983"/>
    <n v="32"/>
    <x v="2"/>
    <x v="0"/>
  </r>
  <r>
    <s v="E0073"/>
    <x v="2"/>
    <s v="Operations Associate"/>
    <s v="Sarah Smith"/>
    <n v="24"/>
    <x v="72"/>
    <x v="72"/>
    <n v="0"/>
    <n v="10"/>
    <n v="3"/>
    <n v="0"/>
    <x v="1"/>
    <x v="1"/>
    <d v="2019-12-05T00:00:00"/>
    <m/>
    <s v="Active"/>
    <x v="1"/>
    <n v="2092"/>
    <n v="69"/>
    <x v="9"/>
    <x v="1"/>
  </r>
  <r>
    <s v="E0074"/>
    <x v="0"/>
    <s v="Sales Executive"/>
    <s v="Michelle Lloyd"/>
    <n v="46"/>
    <x v="73"/>
    <x v="73"/>
    <n v="0"/>
    <n v="9"/>
    <n v="1"/>
    <n v="0"/>
    <x v="1"/>
    <x v="1"/>
    <d v="2018-04-12T00:00:00"/>
    <m/>
    <s v="Active"/>
    <x v="1"/>
    <n v="2694"/>
    <n v="88"/>
    <x v="7"/>
    <x v="1"/>
  </r>
  <r>
    <s v="E0075"/>
    <x v="2"/>
    <s v="Logistics Officer"/>
    <s v="Shelley Trujillo"/>
    <n v="23"/>
    <x v="74"/>
    <x v="74"/>
    <n v="10663"/>
    <n v="3"/>
    <n v="5"/>
    <n v="1"/>
    <x v="0"/>
    <x v="3"/>
    <d v="2020-01-24T00:00:00"/>
    <d v="2020-10-01T00:00:00"/>
    <s v="Exited"/>
    <x v="3"/>
    <n v="251"/>
    <n v="8"/>
    <x v="5"/>
    <x v="2"/>
  </r>
  <r>
    <s v="E0076"/>
    <x v="5"/>
    <s v="Software Engineer"/>
    <s v="Nancy Hodge"/>
    <n v="58"/>
    <x v="75"/>
    <x v="75"/>
    <n v="10815"/>
    <n v="10"/>
    <n v="4"/>
    <n v="1"/>
    <x v="0"/>
    <x v="4"/>
    <d v="2016-07-06T00:00:00"/>
    <d v="2020-11-18T00:00:00"/>
    <s v="Exited"/>
    <x v="4"/>
    <n v="1596"/>
    <n v="52"/>
    <x v="4"/>
    <x v="0"/>
  </r>
  <r>
    <s v="E0077"/>
    <x v="4"/>
    <s v="Accountant"/>
    <s v="Kelly Schwartz"/>
    <n v="32"/>
    <x v="76"/>
    <x v="76"/>
    <n v="0"/>
    <n v="0"/>
    <n v="5"/>
    <n v="0"/>
    <x v="1"/>
    <x v="1"/>
    <d v="2016-12-23T00:00:00"/>
    <m/>
    <s v="Active"/>
    <x v="1"/>
    <n v="3169"/>
    <n v="104"/>
    <x v="6"/>
    <x v="1"/>
  </r>
  <r>
    <s v="E0078"/>
    <x v="4"/>
    <s v="Financial Analyst"/>
    <s v="Clifford Henry"/>
    <n v="22"/>
    <x v="77"/>
    <x v="77"/>
    <n v="0"/>
    <n v="2"/>
    <n v="4"/>
    <n v="0"/>
    <x v="1"/>
    <x v="1"/>
    <d v="2021-09-01T00:00:00"/>
    <m/>
    <s v="Active"/>
    <x v="1"/>
    <n v="1456"/>
    <n v="48"/>
    <x v="4"/>
    <x v="0"/>
  </r>
  <r>
    <s v="E0079"/>
    <x v="0"/>
    <s v="Sales Rep"/>
    <s v="Ruben Barnes"/>
    <n v="23"/>
    <x v="78"/>
    <x v="78"/>
    <n v="0"/>
    <n v="4"/>
    <n v="4"/>
    <n v="0"/>
    <x v="1"/>
    <x v="1"/>
    <d v="2019-06-09T00:00:00"/>
    <m/>
    <s v="Active"/>
    <x v="1"/>
    <n v="2271"/>
    <n v="75"/>
    <x v="9"/>
    <x v="1"/>
  </r>
  <r>
    <s v="E0080"/>
    <x v="1"/>
    <s v="Recruiter"/>
    <s v="Amy Wolf"/>
    <n v="35"/>
    <x v="79"/>
    <x v="79"/>
    <n v="0"/>
    <n v="6"/>
    <n v="4"/>
    <n v="0"/>
    <x v="1"/>
    <x v="1"/>
    <d v="2023-01-03T00:00:00"/>
    <m/>
    <s v="Active"/>
    <x v="1"/>
    <n v="967"/>
    <n v="32"/>
    <x v="2"/>
    <x v="0"/>
  </r>
  <r>
    <s v="E0081"/>
    <x v="5"/>
    <s v="Data Analyst"/>
    <s v="Jacqueline Alvarado"/>
    <n v="47"/>
    <x v="80"/>
    <x v="80"/>
    <n v="0"/>
    <n v="5"/>
    <n v="4"/>
    <n v="0"/>
    <x v="1"/>
    <x v="1"/>
    <d v="2021-02-19T00:00:00"/>
    <m/>
    <s v="Active"/>
    <x v="1"/>
    <n v="1650"/>
    <n v="54"/>
    <x v="3"/>
    <x v="0"/>
  </r>
  <r>
    <s v="E0082"/>
    <x v="1"/>
    <s v="HR Coordinator"/>
    <s v="Russell Elliott"/>
    <n v="55"/>
    <x v="81"/>
    <x v="81"/>
    <n v="0"/>
    <n v="9"/>
    <n v="5"/>
    <n v="0"/>
    <x v="1"/>
    <x v="1"/>
    <d v="2022-01-05T00:00:00"/>
    <m/>
    <s v="Active"/>
    <x v="1"/>
    <n v="1330"/>
    <n v="44"/>
    <x v="4"/>
    <x v="0"/>
  </r>
  <r>
    <s v="E0083"/>
    <x v="0"/>
    <s v="Sales Executive"/>
    <s v="Kristina Chavez"/>
    <n v="39"/>
    <x v="82"/>
    <x v="82"/>
    <n v="0"/>
    <n v="9"/>
    <n v="5"/>
    <n v="0"/>
    <x v="1"/>
    <x v="1"/>
    <d v="2018-06-18T00:00:00"/>
    <m/>
    <s v="Active"/>
    <x v="1"/>
    <n v="2627"/>
    <n v="86"/>
    <x v="7"/>
    <x v="1"/>
  </r>
  <r>
    <s v="E0084"/>
    <x v="3"/>
    <s v="Marketing Executive"/>
    <s v="Cassandra Romero"/>
    <n v="29"/>
    <x v="83"/>
    <x v="83"/>
    <n v="10420"/>
    <n v="2"/>
    <n v="3"/>
    <n v="1"/>
    <x v="0"/>
    <x v="6"/>
    <d v="2021-06-22T00:00:00"/>
    <d v="2022-05-21T00:00:00"/>
    <s v="Exited"/>
    <x v="6"/>
    <n v="333"/>
    <n v="11"/>
    <x v="5"/>
    <x v="2"/>
  </r>
  <r>
    <s v="E0085"/>
    <x v="1"/>
    <s v="HR Specialist"/>
    <s v="Patrick Fisher"/>
    <n v="30"/>
    <x v="84"/>
    <x v="84"/>
    <n v="0"/>
    <n v="9"/>
    <n v="2"/>
    <n v="0"/>
    <x v="1"/>
    <x v="1"/>
    <d v="2018-04-28T00:00:00"/>
    <m/>
    <s v="Active"/>
    <x v="1"/>
    <n v="2678"/>
    <n v="88"/>
    <x v="7"/>
    <x v="1"/>
  </r>
  <r>
    <s v="E0086"/>
    <x v="0"/>
    <s v="Sales Rep"/>
    <s v="Mr. Charles Chambers"/>
    <n v="45"/>
    <x v="85"/>
    <x v="85"/>
    <n v="0"/>
    <n v="10"/>
    <n v="4"/>
    <n v="0"/>
    <x v="1"/>
    <x v="1"/>
    <d v="2016-06-13T00:00:00"/>
    <m/>
    <s v="Active"/>
    <x v="1"/>
    <n v="3362"/>
    <n v="110"/>
    <x v="6"/>
    <x v="1"/>
  </r>
  <r>
    <s v="E0087"/>
    <x v="1"/>
    <s v="HR Coordinator"/>
    <s v="Emily Moreno"/>
    <n v="46"/>
    <x v="86"/>
    <x v="86"/>
    <n v="0"/>
    <n v="8"/>
    <n v="1"/>
    <n v="0"/>
    <x v="1"/>
    <x v="1"/>
    <d v="2019-11-24T00:00:00"/>
    <m/>
    <s v="Active"/>
    <x v="1"/>
    <n v="2103"/>
    <n v="69"/>
    <x v="9"/>
    <x v="1"/>
  </r>
  <r>
    <s v="E0088"/>
    <x v="3"/>
    <s v="Marketing Executive"/>
    <s v="Dr. Krista Merritt PhD"/>
    <n v="26"/>
    <x v="87"/>
    <x v="87"/>
    <n v="0"/>
    <n v="10"/>
    <n v="4"/>
    <n v="0"/>
    <x v="1"/>
    <x v="1"/>
    <d v="2020-09-20T00:00:00"/>
    <m/>
    <s v="Active"/>
    <x v="1"/>
    <n v="1802"/>
    <n v="59"/>
    <x v="3"/>
    <x v="0"/>
  </r>
  <r>
    <s v="E0089"/>
    <x v="5"/>
    <s v="Data Analyst"/>
    <s v="Steven Garcia"/>
    <n v="57"/>
    <x v="88"/>
    <x v="88"/>
    <n v="0"/>
    <n v="1"/>
    <n v="4"/>
    <n v="0"/>
    <x v="1"/>
    <x v="1"/>
    <d v="2016-12-24T00:00:00"/>
    <m/>
    <s v="Active"/>
    <x v="1"/>
    <n v="3168"/>
    <n v="104"/>
    <x v="6"/>
    <x v="1"/>
  </r>
  <r>
    <s v="E0090"/>
    <x v="2"/>
    <s v="Logistics Officer"/>
    <s v="Peggy Sanders"/>
    <n v="44"/>
    <x v="89"/>
    <x v="89"/>
    <n v="0"/>
    <n v="1"/>
    <n v="4"/>
    <n v="0"/>
    <x v="1"/>
    <x v="1"/>
    <d v="2018-03-17T00:00:00"/>
    <m/>
    <s v="Active"/>
    <x v="1"/>
    <n v="2720"/>
    <n v="89"/>
    <x v="7"/>
    <x v="1"/>
  </r>
  <r>
    <s v="E0091"/>
    <x v="0"/>
    <s v="Sales Executive"/>
    <s v="Brian Moore"/>
    <n v="47"/>
    <x v="90"/>
    <x v="90"/>
    <n v="0"/>
    <n v="3"/>
    <n v="4"/>
    <n v="0"/>
    <x v="1"/>
    <x v="1"/>
    <d v="2023-01-03T00:00:00"/>
    <m/>
    <s v="Active"/>
    <x v="1"/>
    <n v="967"/>
    <n v="32"/>
    <x v="2"/>
    <x v="0"/>
  </r>
  <r>
    <s v="E0092"/>
    <x v="2"/>
    <s v="Quality Analyst"/>
    <s v="Kenneth Herrera"/>
    <n v="54"/>
    <x v="91"/>
    <x v="91"/>
    <n v="0"/>
    <n v="5"/>
    <n v="1"/>
    <n v="0"/>
    <x v="1"/>
    <x v="1"/>
    <d v="2018-05-02T00:00:00"/>
    <m/>
    <s v="Active"/>
    <x v="1"/>
    <n v="2674"/>
    <n v="88"/>
    <x v="7"/>
    <x v="1"/>
  </r>
  <r>
    <s v="E0093"/>
    <x v="1"/>
    <s v="HR Coordinator"/>
    <s v="Alex Bauer"/>
    <n v="46"/>
    <x v="92"/>
    <x v="92"/>
    <n v="11002"/>
    <n v="2"/>
    <n v="3"/>
    <n v="1"/>
    <x v="0"/>
    <x v="4"/>
    <d v="2021-03-07T00:00:00"/>
    <d v="2025-08-09T00:00:00"/>
    <s v="Exited"/>
    <x v="4"/>
    <n v="1616"/>
    <n v="53"/>
    <x v="4"/>
    <x v="0"/>
  </r>
  <r>
    <s v="E0094"/>
    <x v="5"/>
    <s v="Software Engineer"/>
    <s v="Steven Ramsey"/>
    <n v="58"/>
    <x v="93"/>
    <x v="93"/>
    <n v="0"/>
    <n v="9"/>
    <n v="5"/>
    <n v="0"/>
    <x v="1"/>
    <x v="1"/>
    <d v="2022-11-02T00:00:00"/>
    <m/>
    <s v="Active"/>
    <x v="1"/>
    <n v="1029"/>
    <n v="34"/>
    <x v="2"/>
    <x v="0"/>
  </r>
  <r>
    <s v="E0095"/>
    <x v="2"/>
    <s v="Logistics Officer"/>
    <s v="Donald Gregory"/>
    <n v="38"/>
    <x v="94"/>
    <x v="94"/>
    <n v="0"/>
    <n v="10"/>
    <n v="4"/>
    <n v="0"/>
    <x v="1"/>
    <x v="1"/>
    <d v="2021-12-07T00:00:00"/>
    <m/>
    <s v="Active"/>
    <x v="1"/>
    <n v="1359"/>
    <n v="45"/>
    <x v="4"/>
    <x v="0"/>
  </r>
  <r>
    <s v="E0096"/>
    <x v="4"/>
    <s v="Accountant"/>
    <s v="Heather Miller"/>
    <n v="42"/>
    <x v="95"/>
    <x v="95"/>
    <n v="0"/>
    <n v="3"/>
    <n v="1"/>
    <n v="0"/>
    <x v="1"/>
    <x v="1"/>
    <d v="2018-06-27T00:00:00"/>
    <m/>
    <s v="Active"/>
    <x v="1"/>
    <n v="2618"/>
    <n v="86"/>
    <x v="7"/>
    <x v="1"/>
  </r>
  <r>
    <s v="E0097"/>
    <x v="3"/>
    <s v="SEO Specialist"/>
    <s v="Leslie Rodriguez"/>
    <n v="22"/>
    <x v="96"/>
    <x v="96"/>
    <n v="0"/>
    <n v="10"/>
    <n v="2"/>
    <n v="0"/>
    <x v="1"/>
    <x v="1"/>
    <d v="2016-03-16T00:00:00"/>
    <m/>
    <s v="Active"/>
    <x v="1"/>
    <n v="3451"/>
    <n v="113"/>
    <x v="6"/>
    <x v="1"/>
  </r>
  <r>
    <s v="E0098"/>
    <x v="1"/>
    <s v="Recruiter"/>
    <s v="Danielle Caldwell"/>
    <n v="54"/>
    <x v="97"/>
    <x v="97"/>
    <n v="0"/>
    <n v="9"/>
    <n v="4"/>
    <n v="0"/>
    <x v="1"/>
    <x v="1"/>
    <d v="2015-11-27T00:00:00"/>
    <m/>
    <s v="Active"/>
    <x v="1"/>
    <n v="3561"/>
    <n v="117"/>
    <x v="8"/>
    <x v="1"/>
  </r>
  <r>
    <s v="E0099"/>
    <x v="3"/>
    <s v="SEO Specialist"/>
    <s v="Kristin Day"/>
    <n v="53"/>
    <x v="98"/>
    <x v="98"/>
    <n v="0"/>
    <n v="5"/>
    <n v="5"/>
    <n v="0"/>
    <x v="1"/>
    <x v="1"/>
    <d v="2019-10-21T00:00:00"/>
    <m/>
    <s v="Active"/>
    <x v="1"/>
    <n v="2137"/>
    <n v="70"/>
    <x v="9"/>
    <x v="1"/>
  </r>
  <r>
    <s v="E0100"/>
    <x v="3"/>
    <s v="Content Creator"/>
    <s v="Chelsey Edwards"/>
    <n v="60"/>
    <x v="99"/>
    <x v="99"/>
    <n v="0"/>
    <n v="7"/>
    <n v="1"/>
    <n v="0"/>
    <x v="1"/>
    <x v="1"/>
    <d v="2016-06-28T00:00:00"/>
    <m/>
    <s v="Active"/>
    <x v="1"/>
    <n v="3347"/>
    <n v="110"/>
    <x v="6"/>
    <x v="1"/>
  </r>
  <r>
    <s v="E0101"/>
    <x v="3"/>
    <s v="Marketing Executive"/>
    <s v="Gina Jackson"/>
    <n v="22"/>
    <x v="100"/>
    <x v="100"/>
    <n v="0"/>
    <n v="4"/>
    <n v="2"/>
    <n v="0"/>
    <x v="1"/>
    <x v="1"/>
    <d v="2022-03-22T00:00:00"/>
    <m/>
    <s v="Active"/>
    <x v="1"/>
    <n v="1254"/>
    <n v="41"/>
    <x v="2"/>
    <x v="0"/>
  </r>
  <r>
    <s v="E0102"/>
    <x v="0"/>
    <s v="Sales Rep"/>
    <s v="Michael Rodriguez"/>
    <n v="25"/>
    <x v="101"/>
    <x v="101"/>
    <n v="0"/>
    <n v="5"/>
    <n v="1"/>
    <n v="0"/>
    <x v="1"/>
    <x v="1"/>
    <d v="2021-12-10T00:00:00"/>
    <m/>
    <s v="Active"/>
    <x v="1"/>
    <n v="1356"/>
    <n v="44"/>
    <x v="4"/>
    <x v="0"/>
  </r>
  <r>
    <s v="E0103"/>
    <x v="2"/>
    <s v="Operations Associate"/>
    <s v="Jermaine Brown"/>
    <n v="31"/>
    <x v="102"/>
    <x v="102"/>
    <n v="7124"/>
    <n v="3"/>
    <n v="2"/>
    <n v="1"/>
    <x v="0"/>
    <x v="6"/>
    <d v="2020-06-29T00:00:00"/>
    <d v="2025-05-07T00:00:00"/>
    <s v="Exited"/>
    <x v="6"/>
    <n v="1773"/>
    <n v="58"/>
    <x v="3"/>
    <x v="0"/>
  </r>
  <r>
    <s v="E0104"/>
    <x v="4"/>
    <s v="Financial Analyst"/>
    <s v="Kevin James"/>
    <n v="41"/>
    <x v="103"/>
    <x v="103"/>
    <n v="0"/>
    <n v="1"/>
    <n v="4"/>
    <n v="0"/>
    <x v="1"/>
    <x v="1"/>
    <d v="2020-06-10T00:00:00"/>
    <m/>
    <s v="Active"/>
    <x v="1"/>
    <n v="1904"/>
    <n v="62"/>
    <x v="3"/>
    <x v="0"/>
  </r>
  <r>
    <s v="E0105"/>
    <x v="0"/>
    <s v="Account Manager"/>
    <s v="Katrina Schaefer"/>
    <n v="53"/>
    <x v="104"/>
    <x v="104"/>
    <n v="0"/>
    <n v="2"/>
    <n v="4"/>
    <n v="0"/>
    <x v="1"/>
    <x v="1"/>
    <d v="2016-03-08T00:00:00"/>
    <m/>
    <s v="Active"/>
    <x v="1"/>
    <n v="3459"/>
    <n v="114"/>
    <x v="6"/>
    <x v="1"/>
  </r>
  <r>
    <s v="E0106"/>
    <x v="1"/>
    <s v="HR Specialist"/>
    <s v="Carly Jackson"/>
    <n v="22"/>
    <x v="105"/>
    <x v="105"/>
    <n v="2377"/>
    <n v="7"/>
    <n v="4"/>
    <n v="1"/>
    <x v="0"/>
    <x v="3"/>
    <d v="2023-08-23T00:00:00"/>
    <d v="2025-03-23T00:00:00"/>
    <s v="Exited"/>
    <x v="3"/>
    <n v="578"/>
    <n v="19"/>
    <x v="0"/>
    <x v="0"/>
  </r>
  <r>
    <s v="E0107"/>
    <x v="2"/>
    <s v="Operations Associate"/>
    <s v="Jennifer Griffin"/>
    <n v="41"/>
    <x v="106"/>
    <x v="106"/>
    <n v="0"/>
    <n v="2"/>
    <n v="1"/>
    <n v="0"/>
    <x v="1"/>
    <x v="1"/>
    <d v="2018-09-06T00:00:00"/>
    <m/>
    <s v="Active"/>
    <x v="1"/>
    <n v="2547"/>
    <n v="84"/>
    <x v="7"/>
    <x v="1"/>
  </r>
  <r>
    <s v="E0108"/>
    <x v="3"/>
    <s v="SEO Specialist"/>
    <s v="Devin Thomas"/>
    <n v="46"/>
    <x v="107"/>
    <x v="107"/>
    <n v="0"/>
    <n v="1"/>
    <n v="3"/>
    <n v="0"/>
    <x v="1"/>
    <x v="1"/>
    <d v="2021-02-02T00:00:00"/>
    <m/>
    <s v="Active"/>
    <x v="1"/>
    <n v="1667"/>
    <n v="55"/>
    <x v="3"/>
    <x v="0"/>
  </r>
  <r>
    <s v="E0109"/>
    <x v="1"/>
    <s v="HR Coordinator"/>
    <s v="Christopher Hampton"/>
    <n v="44"/>
    <x v="108"/>
    <x v="108"/>
    <n v="7012"/>
    <n v="9"/>
    <n v="3"/>
    <n v="1"/>
    <x v="0"/>
    <x v="5"/>
    <d v="2017-01-30T00:00:00"/>
    <d v="2018-04-17T00:00:00"/>
    <s v="Exited"/>
    <x v="5"/>
    <n v="442"/>
    <n v="14"/>
    <x v="5"/>
    <x v="2"/>
  </r>
  <r>
    <s v="E0110"/>
    <x v="2"/>
    <s v="Logistics Officer"/>
    <s v="Ms. Cassandra Anderson"/>
    <n v="24"/>
    <x v="109"/>
    <x v="109"/>
    <n v="0"/>
    <n v="1"/>
    <n v="4"/>
    <n v="0"/>
    <x v="1"/>
    <x v="1"/>
    <d v="2020-02-23T00:00:00"/>
    <m/>
    <s v="Active"/>
    <x v="1"/>
    <n v="2012"/>
    <n v="66"/>
    <x v="9"/>
    <x v="1"/>
  </r>
  <r>
    <s v="E0111"/>
    <x v="2"/>
    <s v="Logistics Officer"/>
    <s v="Daniel Gonzales"/>
    <n v="29"/>
    <x v="110"/>
    <x v="110"/>
    <n v="0"/>
    <n v="7"/>
    <n v="3"/>
    <n v="0"/>
    <x v="1"/>
    <x v="1"/>
    <d v="2016-07-18T00:00:00"/>
    <m/>
    <s v="Active"/>
    <x v="1"/>
    <n v="3327"/>
    <n v="109"/>
    <x v="6"/>
    <x v="1"/>
  </r>
  <r>
    <s v="E0112"/>
    <x v="1"/>
    <s v="HR Coordinator"/>
    <s v="Laura Miller"/>
    <n v="36"/>
    <x v="111"/>
    <x v="111"/>
    <n v="0"/>
    <n v="5"/>
    <n v="1"/>
    <n v="0"/>
    <x v="1"/>
    <x v="1"/>
    <d v="2020-08-05T00:00:00"/>
    <m/>
    <s v="Active"/>
    <x v="1"/>
    <n v="1848"/>
    <n v="61"/>
    <x v="3"/>
    <x v="0"/>
  </r>
  <r>
    <s v="E0113"/>
    <x v="3"/>
    <s v="Marketing Executive"/>
    <s v="Stacy Thomas"/>
    <n v="36"/>
    <x v="112"/>
    <x v="112"/>
    <n v="0"/>
    <n v="9"/>
    <n v="4"/>
    <n v="0"/>
    <x v="1"/>
    <x v="1"/>
    <d v="2019-11-15T00:00:00"/>
    <m/>
    <s v="Active"/>
    <x v="1"/>
    <n v="2112"/>
    <n v="69"/>
    <x v="9"/>
    <x v="1"/>
  </r>
  <r>
    <s v="E0114"/>
    <x v="0"/>
    <s v="Sales Executive"/>
    <s v="Kimberly Hardy"/>
    <n v="50"/>
    <x v="113"/>
    <x v="113"/>
    <n v="0"/>
    <n v="8"/>
    <n v="1"/>
    <n v="0"/>
    <x v="1"/>
    <x v="1"/>
    <d v="2016-01-14T00:00:00"/>
    <m/>
    <s v="Active"/>
    <x v="1"/>
    <n v="3513"/>
    <n v="115"/>
    <x v="8"/>
    <x v="1"/>
  </r>
  <r>
    <s v="E0115"/>
    <x v="5"/>
    <s v="Data Analyst"/>
    <s v="Cory Moore"/>
    <n v="22"/>
    <x v="114"/>
    <x v="114"/>
    <n v="5120"/>
    <n v="1"/>
    <n v="5"/>
    <n v="1"/>
    <x v="0"/>
    <x v="3"/>
    <d v="2020-05-16T00:00:00"/>
    <d v="2024-07-10T00:00:00"/>
    <s v="Exited"/>
    <x v="3"/>
    <n v="1516"/>
    <n v="50"/>
    <x v="4"/>
    <x v="0"/>
  </r>
  <r>
    <s v="E0116"/>
    <x v="4"/>
    <s v="Auditor"/>
    <s v="Thomas Johnson"/>
    <n v="44"/>
    <x v="115"/>
    <x v="115"/>
    <n v="2211"/>
    <n v="7"/>
    <n v="1"/>
    <n v="1"/>
    <x v="0"/>
    <x v="3"/>
    <d v="2020-05-21T00:00:00"/>
    <d v="2022-12-02T00:00:00"/>
    <s v="Exited"/>
    <x v="3"/>
    <n v="925"/>
    <n v="30"/>
    <x v="2"/>
    <x v="0"/>
  </r>
  <r>
    <s v="E0117"/>
    <x v="4"/>
    <s v="Auditor"/>
    <s v="Brian Solomon"/>
    <n v="27"/>
    <x v="116"/>
    <x v="116"/>
    <n v="0"/>
    <n v="4"/>
    <n v="5"/>
    <n v="0"/>
    <x v="1"/>
    <x v="1"/>
    <d v="2017-03-29T00:00:00"/>
    <m/>
    <s v="Active"/>
    <x v="1"/>
    <n v="3073"/>
    <n v="101"/>
    <x v="1"/>
    <x v="1"/>
  </r>
  <r>
    <s v="E0118"/>
    <x v="2"/>
    <s v="Operations Associate"/>
    <s v="Scott Stone"/>
    <n v="41"/>
    <x v="117"/>
    <x v="117"/>
    <n v="5948"/>
    <n v="8"/>
    <n v="2"/>
    <n v="1"/>
    <x v="0"/>
    <x v="3"/>
    <d v="2020-09-12T00:00:00"/>
    <d v="2023-08-26T00:00:00"/>
    <s v="Exited"/>
    <x v="3"/>
    <n v="1078"/>
    <n v="35"/>
    <x v="2"/>
    <x v="0"/>
  </r>
  <r>
    <s v="E0119"/>
    <x v="4"/>
    <s v="Auditor"/>
    <s v="Candace Murphy"/>
    <n v="40"/>
    <x v="118"/>
    <x v="118"/>
    <n v="7141"/>
    <n v="6"/>
    <n v="3"/>
    <n v="1"/>
    <x v="0"/>
    <x v="4"/>
    <d v="2021-10-30T00:00:00"/>
    <d v="2023-04-02T00:00:00"/>
    <s v="Exited"/>
    <x v="4"/>
    <n v="519"/>
    <n v="17"/>
    <x v="5"/>
    <x v="2"/>
  </r>
  <r>
    <s v="E0120"/>
    <x v="5"/>
    <s v="System Admin"/>
    <s v="Cynthia Garcia"/>
    <n v="54"/>
    <x v="119"/>
    <x v="119"/>
    <n v="0"/>
    <n v="6"/>
    <n v="3"/>
    <n v="0"/>
    <x v="1"/>
    <x v="1"/>
    <d v="2017-06-25T00:00:00"/>
    <m/>
    <s v="Active"/>
    <x v="1"/>
    <n v="2985"/>
    <n v="98"/>
    <x v="1"/>
    <x v="1"/>
  </r>
  <r>
    <s v="E0121"/>
    <x v="2"/>
    <s v="Logistics Officer"/>
    <s v="Sarah Yates"/>
    <n v="57"/>
    <x v="120"/>
    <x v="120"/>
    <n v="0"/>
    <n v="3"/>
    <n v="3"/>
    <n v="0"/>
    <x v="1"/>
    <x v="1"/>
    <d v="2021-03-19T00:00:00"/>
    <m/>
    <s v="Active"/>
    <x v="1"/>
    <n v="1622"/>
    <n v="53"/>
    <x v="4"/>
    <x v="0"/>
  </r>
  <r>
    <s v="E0122"/>
    <x v="2"/>
    <s v="Logistics Officer"/>
    <s v="Anne Gutierrez"/>
    <n v="60"/>
    <x v="121"/>
    <x v="121"/>
    <n v="0"/>
    <n v="9"/>
    <n v="4"/>
    <n v="0"/>
    <x v="1"/>
    <x v="1"/>
    <d v="2019-05-21T00:00:00"/>
    <m/>
    <s v="Active"/>
    <x v="1"/>
    <n v="2290"/>
    <n v="75"/>
    <x v="9"/>
    <x v="1"/>
  </r>
  <r>
    <s v="E0123"/>
    <x v="4"/>
    <s v="Auditor"/>
    <s v="Luke Scott"/>
    <n v="31"/>
    <x v="122"/>
    <x v="122"/>
    <n v="5033"/>
    <n v="1"/>
    <n v="3"/>
    <n v="1"/>
    <x v="0"/>
    <x v="0"/>
    <d v="2019-01-20T00:00:00"/>
    <d v="2021-06-05T00:00:00"/>
    <s v="Exited"/>
    <x v="0"/>
    <n v="867"/>
    <n v="28"/>
    <x v="0"/>
    <x v="0"/>
  </r>
  <r>
    <s v="E0124"/>
    <x v="1"/>
    <s v="Recruiter"/>
    <s v="Tara Woods"/>
    <n v="30"/>
    <x v="123"/>
    <x v="123"/>
    <n v="2189"/>
    <n v="5"/>
    <n v="5"/>
    <n v="1"/>
    <x v="0"/>
    <x v="2"/>
    <d v="2016-04-29T00:00:00"/>
    <d v="2021-06-19T00:00:00"/>
    <s v="Exited"/>
    <x v="2"/>
    <n v="1877"/>
    <n v="62"/>
    <x v="3"/>
    <x v="0"/>
  </r>
  <r>
    <s v="E0125"/>
    <x v="0"/>
    <s v="Sales Rep"/>
    <s v="Carlos Brooks"/>
    <n v="32"/>
    <x v="124"/>
    <x v="124"/>
    <n v="0"/>
    <n v="5"/>
    <n v="4"/>
    <n v="0"/>
    <x v="1"/>
    <x v="1"/>
    <d v="2018-06-10T00:00:00"/>
    <m/>
    <s v="Active"/>
    <x v="1"/>
    <n v="2635"/>
    <n v="86"/>
    <x v="7"/>
    <x v="1"/>
  </r>
  <r>
    <s v="E0126"/>
    <x v="4"/>
    <s v="Accountant"/>
    <s v="Matthew Snyder"/>
    <n v="34"/>
    <x v="125"/>
    <x v="125"/>
    <n v="2751"/>
    <n v="10"/>
    <n v="3"/>
    <n v="1"/>
    <x v="0"/>
    <x v="6"/>
    <d v="2022-01-25T00:00:00"/>
    <d v="2023-12-09T00:00:00"/>
    <s v="Exited"/>
    <x v="6"/>
    <n v="683"/>
    <n v="22"/>
    <x v="0"/>
    <x v="0"/>
  </r>
  <r>
    <s v="E0127"/>
    <x v="5"/>
    <s v="Software Engineer"/>
    <s v="Robert Savage"/>
    <n v="43"/>
    <x v="126"/>
    <x v="126"/>
    <n v="0"/>
    <n v="3"/>
    <n v="4"/>
    <n v="0"/>
    <x v="1"/>
    <x v="1"/>
    <d v="2023-02-03T00:00:00"/>
    <m/>
    <s v="Active"/>
    <x v="1"/>
    <n v="936"/>
    <n v="31"/>
    <x v="2"/>
    <x v="0"/>
  </r>
  <r>
    <s v="E0128"/>
    <x v="1"/>
    <s v="HR Specialist"/>
    <s v="Mary Thomas"/>
    <n v="38"/>
    <x v="127"/>
    <x v="127"/>
    <n v="0"/>
    <n v="2"/>
    <n v="5"/>
    <n v="0"/>
    <x v="1"/>
    <x v="1"/>
    <d v="2016-08-21T00:00:00"/>
    <m/>
    <s v="Active"/>
    <x v="1"/>
    <n v="3293"/>
    <n v="108"/>
    <x v="6"/>
    <x v="1"/>
  </r>
  <r>
    <s v="E0129"/>
    <x v="2"/>
    <s v="Logistics Officer"/>
    <s v="Angela Dalton"/>
    <n v="53"/>
    <x v="128"/>
    <x v="128"/>
    <n v="5872"/>
    <n v="3"/>
    <n v="3"/>
    <n v="1"/>
    <x v="0"/>
    <x v="0"/>
    <d v="2016-10-01T00:00:00"/>
    <d v="2018-08-29T00:00:00"/>
    <s v="Exited"/>
    <x v="0"/>
    <n v="697"/>
    <n v="23"/>
    <x v="0"/>
    <x v="0"/>
  </r>
  <r>
    <s v="E0130"/>
    <x v="1"/>
    <s v="HR Coordinator"/>
    <s v="Erin Gibbs"/>
    <n v="57"/>
    <x v="129"/>
    <x v="129"/>
    <n v="0"/>
    <n v="6"/>
    <n v="4"/>
    <n v="0"/>
    <x v="1"/>
    <x v="1"/>
    <d v="2019-07-22T00:00:00"/>
    <m/>
    <s v="Active"/>
    <x v="1"/>
    <n v="2228"/>
    <n v="73"/>
    <x v="9"/>
    <x v="1"/>
  </r>
  <r>
    <s v="E0131"/>
    <x v="4"/>
    <s v="Financial Analyst"/>
    <s v="Thomas Shepard MD"/>
    <n v="59"/>
    <x v="130"/>
    <x v="130"/>
    <n v="3191"/>
    <n v="8"/>
    <n v="1"/>
    <n v="1"/>
    <x v="0"/>
    <x v="2"/>
    <d v="2019-06-24T00:00:00"/>
    <d v="2022-05-05T00:00:00"/>
    <s v="Exited"/>
    <x v="2"/>
    <n v="1046"/>
    <n v="34"/>
    <x v="2"/>
    <x v="0"/>
  </r>
  <r>
    <s v="E0132"/>
    <x v="5"/>
    <s v="Data Analyst"/>
    <s v="Carol Landry"/>
    <n v="60"/>
    <x v="131"/>
    <x v="131"/>
    <n v="0"/>
    <n v="0"/>
    <n v="1"/>
    <n v="0"/>
    <x v="1"/>
    <x v="1"/>
    <d v="2017-04-15T00:00:00"/>
    <m/>
    <s v="Active"/>
    <x v="1"/>
    <n v="3056"/>
    <n v="100"/>
    <x v="1"/>
    <x v="1"/>
  </r>
  <r>
    <s v="E0133"/>
    <x v="0"/>
    <s v="Sales Rep"/>
    <s v="Sue Downs"/>
    <n v="40"/>
    <x v="132"/>
    <x v="132"/>
    <n v="0"/>
    <n v="9"/>
    <n v="4"/>
    <n v="0"/>
    <x v="1"/>
    <x v="1"/>
    <d v="2021-09-18T00:00:00"/>
    <m/>
    <s v="Active"/>
    <x v="1"/>
    <n v="1439"/>
    <n v="47"/>
    <x v="4"/>
    <x v="0"/>
  </r>
  <r>
    <s v="E0134"/>
    <x v="5"/>
    <s v="Software Engineer"/>
    <s v="Renee Wilson"/>
    <n v="40"/>
    <x v="133"/>
    <x v="133"/>
    <n v="0"/>
    <n v="10"/>
    <n v="2"/>
    <n v="0"/>
    <x v="1"/>
    <x v="1"/>
    <d v="2016-10-29T00:00:00"/>
    <m/>
    <s v="Active"/>
    <x v="1"/>
    <n v="3224"/>
    <n v="106"/>
    <x v="6"/>
    <x v="1"/>
  </r>
  <r>
    <s v="E0135"/>
    <x v="2"/>
    <s v="Quality Analyst"/>
    <s v="Emily Jackson"/>
    <n v="49"/>
    <x v="134"/>
    <x v="134"/>
    <n v="0"/>
    <n v="0"/>
    <n v="4"/>
    <n v="0"/>
    <x v="1"/>
    <x v="1"/>
    <d v="2019-05-03T00:00:00"/>
    <m/>
    <s v="Active"/>
    <x v="1"/>
    <n v="2308"/>
    <n v="76"/>
    <x v="9"/>
    <x v="1"/>
  </r>
  <r>
    <s v="E0136"/>
    <x v="3"/>
    <s v="Content Creator"/>
    <s v="Darrell Clark"/>
    <n v="42"/>
    <x v="135"/>
    <x v="135"/>
    <n v="11124"/>
    <n v="6"/>
    <n v="5"/>
    <n v="1"/>
    <x v="0"/>
    <x v="2"/>
    <d v="2020-01-01T00:00:00"/>
    <d v="2022-02-24T00:00:00"/>
    <s v="Exited"/>
    <x v="2"/>
    <n v="785"/>
    <n v="26"/>
    <x v="0"/>
    <x v="0"/>
  </r>
  <r>
    <s v="E0137"/>
    <x v="3"/>
    <s v="Content Creator"/>
    <s v="Kevin Gardner"/>
    <n v="33"/>
    <x v="136"/>
    <x v="136"/>
    <n v="0"/>
    <n v="0"/>
    <n v="1"/>
    <n v="0"/>
    <x v="1"/>
    <x v="1"/>
    <d v="2022-11-08T00:00:00"/>
    <m/>
    <s v="Active"/>
    <x v="1"/>
    <n v="1023"/>
    <n v="34"/>
    <x v="2"/>
    <x v="0"/>
  </r>
  <r>
    <s v="E0138"/>
    <x v="1"/>
    <s v="HR Coordinator"/>
    <s v="Steven Weiss"/>
    <n v="33"/>
    <x v="137"/>
    <x v="137"/>
    <n v="0"/>
    <n v="5"/>
    <n v="2"/>
    <n v="0"/>
    <x v="1"/>
    <x v="1"/>
    <d v="2021-10-12T00:00:00"/>
    <m/>
    <s v="Active"/>
    <x v="1"/>
    <n v="1415"/>
    <n v="46"/>
    <x v="4"/>
    <x v="0"/>
  </r>
  <r>
    <s v="E0139"/>
    <x v="4"/>
    <s v="Auditor"/>
    <s v="Kathleen Pierce"/>
    <n v="52"/>
    <x v="138"/>
    <x v="138"/>
    <n v="0"/>
    <n v="0"/>
    <n v="3"/>
    <n v="0"/>
    <x v="1"/>
    <x v="1"/>
    <d v="2020-03-26T00:00:00"/>
    <m/>
    <s v="Active"/>
    <x v="1"/>
    <n v="1980"/>
    <n v="65"/>
    <x v="3"/>
    <x v="0"/>
  </r>
  <r>
    <s v="E0140"/>
    <x v="3"/>
    <s v="Marketing Executive"/>
    <s v="Laurie Mills"/>
    <n v="55"/>
    <x v="139"/>
    <x v="139"/>
    <n v="0"/>
    <n v="4"/>
    <n v="1"/>
    <n v="0"/>
    <x v="1"/>
    <x v="1"/>
    <d v="2021-03-27T00:00:00"/>
    <m/>
    <s v="Active"/>
    <x v="1"/>
    <n v="1614"/>
    <n v="53"/>
    <x v="4"/>
    <x v="0"/>
  </r>
  <r>
    <s v="E0141"/>
    <x v="0"/>
    <s v="Account Manager"/>
    <s v="Joseph Smith"/>
    <n v="46"/>
    <x v="140"/>
    <x v="140"/>
    <n v="0"/>
    <n v="6"/>
    <n v="3"/>
    <n v="0"/>
    <x v="1"/>
    <x v="1"/>
    <d v="2018-03-24T00:00:00"/>
    <m/>
    <s v="Active"/>
    <x v="1"/>
    <n v="2713"/>
    <n v="89"/>
    <x v="7"/>
    <x v="1"/>
  </r>
  <r>
    <s v="E0142"/>
    <x v="1"/>
    <s v="HR Coordinator"/>
    <s v="Gloria Austin"/>
    <n v="43"/>
    <x v="141"/>
    <x v="141"/>
    <n v="0"/>
    <n v="0"/>
    <n v="3"/>
    <n v="0"/>
    <x v="1"/>
    <x v="1"/>
    <d v="2020-04-04T00:00:00"/>
    <m/>
    <s v="Active"/>
    <x v="1"/>
    <n v="1971"/>
    <n v="65"/>
    <x v="3"/>
    <x v="0"/>
  </r>
  <r>
    <s v="E0143"/>
    <x v="0"/>
    <s v="Sales Executive"/>
    <s v="Katie Clark"/>
    <n v="44"/>
    <x v="142"/>
    <x v="142"/>
    <n v="0"/>
    <n v="4"/>
    <n v="5"/>
    <n v="0"/>
    <x v="1"/>
    <x v="1"/>
    <d v="2017-02-07T00:00:00"/>
    <m/>
    <s v="Active"/>
    <x v="1"/>
    <n v="3123"/>
    <n v="102"/>
    <x v="6"/>
    <x v="1"/>
  </r>
  <r>
    <s v="E0144"/>
    <x v="4"/>
    <s v="Accountant"/>
    <s v="Kim Johnson"/>
    <n v="33"/>
    <x v="143"/>
    <x v="143"/>
    <n v="0"/>
    <n v="1"/>
    <n v="1"/>
    <n v="0"/>
    <x v="1"/>
    <x v="1"/>
    <d v="2020-08-12T00:00:00"/>
    <m/>
    <s v="Active"/>
    <x v="1"/>
    <n v="1841"/>
    <n v="60"/>
    <x v="3"/>
    <x v="0"/>
  </r>
  <r>
    <s v="E0145"/>
    <x v="2"/>
    <s v="Operations Associate"/>
    <s v="Stephanie Simmons"/>
    <n v="33"/>
    <x v="144"/>
    <x v="144"/>
    <n v="0"/>
    <n v="4"/>
    <n v="5"/>
    <n v="0"/>
    <x v="1"/>
    <x v="1"/>
    <d v="2022-07-18T00:00:00"/>
    <m/>
    <s v="Active"/>
    <x v="1"/>
    <n v="1136"/>
    <n v="37"/>
    <x v="2"/>
    <x v="0"/>
  </r>
  <r>
    <s v="E0146"/>
    <x v="0"/>
    <s v="Sales Rep"/>
    <s v="Bryan Long"/>
    <n v="24"/>
    <x v="145"/>
    <x v="145"/>
    <n v="0"/>
    <n v="2"/>
    <n v="1"/>
    <n v="0"/>
    <x v="1"/>
    <x v="1"/>
    <d v="2017-08-08T00:00:00"/>
    <m/>
    <s v="Active"/>
    <x v="1"/>
    <n v="2941"/>
    <n v="97"/>
    <x v="1"/>
    <x v="1"/>
  </r>
  <r>
    <s v="E0147"/>
    <x v="3"/>
    <s v="SEO Specialist"/>
    <s v="Julian Myers"/>
    <n v="25"/>
    <x v="146"/>
    <x v="146"/>
    <n v="4532"/>
    <n v="9"/>
    <n v="2"/>
    <n v="1"/>
    <x v="0"/>
    <x v="0"/>
    <d v="2016-09-08T00:00:00"/>
    <d v="2017-08-22T00:00:00"/>
    <s v="Exited"/>
    <x v="0"/>
    <n v="348"/>
    <n v="11"/>
    <x v="5"/>
    <x v="2"/>
  </r>
  <r>
    <s v="E0148"/>
    <x v="3"/>
    <s v="Content Creator"/>
    <s v="Henry Nelson"/>
    <n v="25"/>
    <x v="147"/>
    <x v="147"/>
    <n v="3648"/>
    <n v="2"/>
    <n v="1"/>
    <n v="1"/>
    <x v="0"/>
    <x v="0"/>
    <d v="2020-11-18T00:00:00"/>
    <d v="2025-04-27T00:00:00"/>
    <s v="Exited"/>
    <x v="0"/>
    <n v="1621"/>
    <n v="53"/>
    <x v="4"/>
    <x v="0"/>
  </r>
  <r>
    <s v="E0149"/>
    <x v="3"/>
    <s v="SEO Specialist"/>
    <s v="Christian Miller"/>
    <n v="57"/>
    <x v="148"/>
    <x v="148"/>
    <n v="9592"/>
    <n v="7"/>
    <n v="3"/>
    <n v="1"/>
    <x v="0"/>
    <x v="0"/>
    <d v="2016-06-04T00:00:00"/>
    <d v="2023-02-02T00:00:00"/>
    <s v="Exited"/>
    <x v="0"/>
    <n v="2434"/>
    <n v="80"/>
    <x v="7"/>
    <x v="1"/>
  </r>
  <r>
    <s v="E0150"/>
    <x v="4"/>
    <s v="Financial Analyst"/>
    <s v="Karen Morales"/>
    <n v="44"/>
    <x v="149"/>
    <x v="149"/>
    <n v="6850"/>
    <n v="7"/>
    <n v="2"/>
    <n v="1"/>
    <x v="0"/>
    <x v="6"/>
    <d v="2021-04-02T00:00:00"/>
    <d v="2023-07-26T00:00:00"/>
    <s v="Exited"/>
    <x v="6"/>
    <n v="845"/>
    <n v="28"/>
    <x v="0"/>
    <x v="0"/>
  </r>
  <r>
    <s v="E0151"/>
    <x v="2"/>
    <s v="Logistics Officer"/>
    <s v="Linda Woods"/>
    <n v="23"/>
    <x v="150"/>
    <x v="150"/>
    <n v="0"/>
    <n v="6"/>
    <n v="2"/>
    <n v="0"/>
    <x v="1"/>
    <x v="1"/>
    <d v="2017-05-29T00:00:00"/>
    <m/>
    <s v="Active"/>
    <x v="1"/>
    <n v="3012"/>
    <n v="99"/>
    <x v="1"/>
    <x v="1"/>
  </r>
  <r>
    <s v="E0152"/>
    <x v="5"/>
    <s v="System Admin"/>
    <s v="Leslie Jones"/>
    <n v="33"/>
    <x v="151"/>
    <x v="151"/>
    <n v="1947"/>
    <n v="3"/>
    <n v="4"/>
    <n v="1"/>
    <x v="0"/>
    <x v="2"/>
    <d v="2017-07-01T00:00:00"/>
    <d v="2018-11-22T00:00:00"/>
    <s v="Exited"/>
    <x v="2"/>
    <n v="509"/>
    <n v="17"/>
    <x v="5"/>
    <x v="2"/>
  </r>
  <r>
    <s v="E0153"/>
    <x v="5"/>
    <s v="Data Analyst"/>
    <s v="Leslie Rice"/>
    <n v="28"/>
    <x v="152"/>
    <x v="152"/>
    <n v="0"/>
    <n v="9"/>
    <n v="2"/>
    <n v="0"/>
    <x v="1"/>
    <x v="1"/>
    <d v="2020-08-20T00:00:00"/>
    <m/>
    <s v="Active"/>
    <x v="1"/>
    <n v="1833"/>
    <n v="60"/>
    <x v="3"/>
    <x v="0"/>
  </r>
  <r>
    <s v="E0154"/>
    <x v="4"/>
    <s v="Auditor"/>
    <s v="David Garcia"/>
    <n v="23"/>
    <x v="153"/>
    <x v="153"/>
    <n v="6978"/>
    <n v="0"/>
    <n v="3"/>
    <n v="1"/>
    <x v="0"/>
    <x v="6"/>
    <d v="2017-05-05T00:00:00"/>
    <d v="2020-04-14T00:00:00"/>
    <s v="Exited"/>
    <x v="6"/>
    <n v="1075"/>
    <n v="35"/>
    <x v="2"/>
    <x v="0"/>
  </r>
  <r>
    <s v="E0155"/>
    <x v="1"/>
    <s v="HR Specialist"/>
    <s v="Justin Morse"/>
    <n v="25"/>
    <x v="154"/>
    <x v="154"/>
    <n v="0"/>
    <n v="3"/>
    <n v="5"/>
    <n v="0"/>
    <x v="1"/>
    <x v="1"/>
    <d v="2016-05-21T00:00:00"/>
    <m/>
    <s v="Active"/>
    <x v="1"/>
    <n v="3385"/>
    <n v="111"/>
    <x v="6"/>
    <x v="1"/>
  </r>
  <r>
    <s v="E0156"/>
    <x v="1"/>
    <s v="HR Specialist"/>
    <s v="Joseph Garza"/>
    <n v="56"/>
    <x v="155"/>
    <x v="155"/>
    <n v="11656"/>
    <n v="5"/>
    <n v="1"/>
    <n v="1"/>
    <x v="0"/>
    <x v="3"/>
    <d v="2016-02-14T00:00:00"/>
    <d v="2024-07-01T00:00:00"/>
    <s v="Exited"/>
    <x v="3"/>
    <n v="3060"/>
    <n v="100"/>
    <x v="1"/>
    <x v="1"/>
  </r>
  <r>
    <s v="E0157"/>
    <x v="1"/>
    <s v="HR Coordinator"/>
    <s v="Victoria Williams"/>
    <n v="60"/>
    <x v="156"/>
    <x v="156"/>
    <n v="0"/>
    <n v="8"/>
    <n v="4"/>
    <n v="0"/>
    <x v="1"/>
    <x v="1"/>
    <d v="2016-02-17T00:00:00"/>
    <m/>
    <s v="Active"/>
    <x v="1"/>
    <n v="3479"/>
    <n v="114"/>
    <x v="8"/>
    <x v="1"/>
  </r>
  <r>
    <s v="E0158"/>
    <x v="2"/>
    <s v="Quality Analyst"/>
    <s v="Kimberly Little"/>
    <n v="49"/>
    <x v="157"/>
    <x v="157"/>
    <n v="0"/>
    <n v="6"/>
    <n v="4"/>
    <n v="0"/>
    <x v="1"/>
    <x v="1"/>
    <d v="2021-02-06T00:00:00"/>
    <m/>
    <s v="Active"/>
    <x v="1"/>
    <n v="1663"/>
    <n v="55"/>
    <x v="3"/>
    <x v="0"/>
  </r>
  <r>
    <s v="E0159"/>
    <x v="2"/>
    <s v="Quality Analyst"/>
    <s v="Shannon Turner"/>
    <n v="51"/>
    <x v="158"/>
    <x v="158"/>
    <n v="7502"/>
    <n v="4"/>
    <n v="4"/>
    <n v="1"/>
    <x v="0"/>
    <x v="0"/>
    <d v="2022-02-09T00:00:00"/>
    <d v="2023-07-28T00:00:00"/>
    <s v="Exited"/>
    <x v="0"/>
    <n v="534"/>
    <n v="18"/>
    <x v="5"/>
    <x v="2"/>
  </r>
  <r>
    <s v="E0160"/>
    <x v="2"/>
    <s v="Quality Analyst"/>
    <s v="Angela Davidson"/>
    <n v="41"/>
    <x v="159"/>
    <x v="159"/>
    <n v="0"/>
    <n v="8"/>
    <n v="3"/>
    <n v="0"/>
    <x v="1"/>
    <x v="1"/>
    <d v="2019-03-15T00:00:00"/>
    <m/>
    <s v="Active"/>
    <x v="1"/>
    <n v="2357"/>
    <n v="77"/>
    <x v="9"/>
    <x v="1"/>
  </r>
  <r>
    <s v="E0161"/>
    <x v="4"/>
    <s v="Accountant"/>
    <s v="Jason Turner"/>
    <n v="39"/>
    <x v="160"/>
    <x v="160"/>
    <n v="6396"/>
    <n v="7"/>
    <n v="1"/>
    <n v="1"/>
    <x v="0"/>
    <x v="2"/>
    <d v="2023-03-16T00:00:00"/>
    <d v="2024-10-21T00:00:00"/>
    <s v="Exited"/>
    <x v="2"/>
    <n v="585"/>
    <n v="19"/>
    <x v="0"/>
    <x v="0"/>
  </r>
  <r>
    <s v="E0162"/>
    <x v="0"/>
    <s v="Sales Executive"/>
    <s v="Tamara Jackson"/>
    <n v="28"/>
    <x v="161"/>
    <x v="161"/>
    <n v="0"/>
    <n v="4"/>
    <n v="1"/>
    <n v="0"/>
    <x v="1"/>
    <x v="1"/>
    <d v="2023-05-31T00:00:00"/>
    <m/>
    <s v="Active"/>
    <x v="1"/>
    <n v="819"/>
    <n v="27"/>
    <x v="0"/>
    <x v="0"/>
  </r>
  <r>
    <s v="E0163"/>
    <x v="3"/>
    <s v="Content Creator"/>
    <s v="Ronald Moran"/>
    <n v="57"/>
    <x v="162"/>
    <x v="162"/>
    <n v="0"/>
    <n v="9"/>
    <n v="1"/>
    <n v="0"/>
    <x v="1"/>
    <x v="1"/>
    <d v="2016-06-14T00:00:00"/>
    <m/>
    <s v="Active"/>
    <x v="1"/>
    <n v="3361"/>
    <n v="110"/>
    <x v="6"/>
    <x v="1"/>
  </r>
  <r>
    <s v="E0164"/>
    <x v="2"/>
    <s v="Quality Analyst"/>
    <s v="Melissa Barrett"/>
    <n v="55"/>
    <x v="163"/>
    <x v="163"/>
    <n v="0"/>
    <n v="5"/>
    <n v="3"/>
    <n v="0"/>
    <x v="1"/>
    <x v="1"/>
    <d v="2016-10-05T00:00:00"/>
    <m/>
    <s v="Active"/>
    <x v="1"/>
    <n v="3248"/>
    <n v="107"/>
    <x v="6"/>
    <x v="1"/>
  </r>
  <r>
    <s v="E0165"/>
    <x v="5"/>
    <s v="Software Engineer"/>
    <s v="Harold Scott"/>
    <n v="58"/>
    <x v="164"/>
    <x v="164"/>
    <n v="0"/>
    <n v="3"/>
    <n v="5"/>
    <n v="0"/>
    <x v="1"/>
    <x v="1"/>
    <d v="2019-01-12T00:00:00"/>
    <m/>
    <s v="Active"/>
    <x v="1"/>
    <n v="2419"/>
    <n v="79"/>
    <x v="7"/>
    <x v="1"/>
  </r>
  <r>
    <s v="E0166"/>
    <x v="4"/>
    <s v="Financial Analyst"/>
    <s v="John Wright"/>
    <n v="24"/>
    <x v="165"/>
    <x v="165"/>
    <n v="0"/>
    <n v="7"/>
    <n v="3"/>
    <n v="0"/>
    <x v="1"/>
    <x v="1"/>
    <d v="2023-05-02T00:00:00"/>
    <m/>
    <s v="Active"/>
    <x v="1"/>
    <n v="848"/>
    <n v="28"/>
    <x v="0"/>
    <x v="0"/>
  </r>
  <r>
    <s v="E0167"/>
    <x v="4"/>
    <s v="Auditor"/>
    <s v="Austin Johnson"/>
    <n v="41"/>
    <x v="166"/>
    <x v="166"/>
    <n v="0"/>
    <n v="8"/>
    <n v="4"/>
    <n v="0"/>
    <x v="1"/>
    <x v="1"/>
    <d v="2019-10-22T00:00:00"/>
    <m/>
    <s v="Active"/>
    <x v="1"/>
    <n v="2136"/>
    <n v="70"/>
    <x v="9"/>
    <x v="1"/>
  </r>
  <r>
    <s v="E0168"/>
    <x v="0"/>
    <s v="Sales Executive"/>
    <s v="Cheryl Brooks"/>
    <n v="59"/>
    <x v="167"/>
    <x v="167"/>
    <n v="0"/>
    <n v="8"/>
    <n v="3"/>
    <n v="0"/>
    <x v="1"/>
    <x v="1"/>
    <d v="2018-10-03T00:00:00"/>
    <m/>
    <s v="Active"/>
    <x v="1"/>
    <n v="2520"/>
    <n v="83"/>
    <x v="7"/>
    <x v="1"/>
  </r>
  <r>
    <s v="E0169"/>
    <x v="3"/>
    <s v="SEO Specialist"/>
    <s v="Amanda Dodson"/>
    <n v="35"/>
    <x v="168"/>
    <x v="168"/>
    <n v="0"/>
    <n v="1"/>
    <n v="2"/>
    <n v="0"/>
    <x v="1"/>
    <x v="1"/>
    <d v="2021-01-15T00:00:00"/>
    <m/>
    <s v="Active"/>
    <x v="1"/>
    <n v="1685"/>
    <n v="55"/>
    <x v="3"/>
    <x v="0"/>
  </r>
  <r>
    <s v="E0170"/>
    <x v="4"/>
    <s v="Auditor"/>
    <s v="Amanda Hale"/>
    <n v="54"/>
    <x v="169"/>
    <x v="169"/>
    <n v="0"/>
    <n v="4"/>
    <n v="3"/>
    <n v="0"/>
    <x v="1"/>
    <x v="1"/>
    <d v="2020-12-05T00:00:00"/>
    <m/>
    <s v="Active"/>
    <x v="1"/>
    <n v="1726"/>
    <n v="57"/>
    <x v="3"/>
    <x v="0"/>
  </r>
  <r>
    <s v="E0171"/>
    <x v="4"/>
    <s v="Accountant"/>
    <s v="Johnathan Reilly"/>
    <n v="47"/>
    <x v="170"/>
    <x v="170"/>
    <n v="0"/>
    <n v="2"/>
    <n v="3"/>
    <n v="0"/>
    <x v="1"/>
    <x v="1"/>
    <d v="2022-10-31T00:00:00"/>
    <m/>
    <s v="Active"/>
    <x v="1"/>
    <n v="1031"/>
    <n v="34"/>
    <x v="2"/>
    <x v="0"/>
  </r>
  <r>
    <s v="E0172"/>
    <x v="1"/>
    <s v="HR Coordinator"/>
    <s v="Philip Meyers"/>
    <n v="46"/>
    <x v="171"/>
    <x v="171"/>
    <n v="0"/>
    <n v="10"/>
    <n v="2"/>
    <n v="0"/>
    <x v="1"/>
    <x v="1"/>
    <d v="2021-05-02T00:00:00"/>
    <m/>
    <s v="Active"/>
    <x v="1"/>
    <n v="1578"/>
    <n v="52"/>
    <x v="4"/>
    <x v="0"/>
  </r>
  <r>
    <s v="E0173"/>
    <x v="1"/>
    <s v="Recruiter"/>
    <s v="Katie Anderson"/>
    <n v="23"/>
    <x v="172"/>
    <x v="172"/>
    <n v="0"/>
    <n v="9"/>
    <n v="2"/>
    <n v="0"/>
    <x v="1"/>
    <x v="1"/>
    <d v="2022-05-01T00:00:00"/>
    <m/>
    <s v="Active"/>
    <x v="1"/>
    <n v="1214"/>
    <n v="40"/>
    <x v="2"/>
    <x v="0"/>
  </r>
  <r>
    <s v="E0174"/>
    <x v="4"/>
    <s v="Accountant"/>
    <s v="Billy Salazar"/>
    <n v="39"/>
    <x v="173"/>
    <x v="173"/>
    <n v="0"/>
    <n v="6"/>
    <n v="5"/>
    <n v="0"/>
    <x v="1"/>
    <x v="1"/>
    <d v="2020-01-01T00:00:00"/>
    <m/>
    <s v="Active"/>
    <x v="1"/>
    <n v="2065"/>
    <n v="68"/>
    <x v="9"/>
    <x v="1"/>
  </r>
  <r>
    <s v="E0175"/>
    <x v="0"/>
    <s v="Sales Executive"/>
    <s v="Aaron Allen"/>
    <n v="41"/>
    <x v="174"/>
    <x v="174"/>
    <n v="0"/>
    <n v="10"/>
    <n v="2"/>
    <n v="0"/>
    <x v="1"/>
    <x v="1"/>
    <d v="2016-03-16T00:00:00"/>
    <m/>
    <s v="Active"/>
    <x v="1"/>
    <n v="3451"/>
    <n v="113"/>
    <x v="6"/>
    <x v="1"/>
  </r>
  <r>
    <s v="E0176"/>
    <x v="4"/>
    <s v="Financial Analyst"/>
    <s v="Nancy Shaw"/>
    <n v="50"/>
    <x v="175"/>
    <x v="175"/>
    <n v="0"/>
    <n v="8"/>
    <n v="4"/>
    <n v="0"/>
    <x v="1"/>
    <x v="1"/>
    <d v="2020-09-25T00:00:00"/>
    <m/>
    <s v="Active"/>
    <x v="1"/>
    <n v="1797"/>
    <n v="59"/>
    <x v="3"/>
    <x v="0"/>
  </r>
  <r>
    <s v="E0177"/>
    <x v="3"/>
    <s v="SEO Specialist"/>
    <s v="Aaron Hart"/>
    <n v="31"/>
    <x v="176"/>
    <x v="176"/>
    <n v="0"/>
    <n v="2"/>
    <n v="2"/>
    <n v="0"/>
    <x v="1"/>
    <x v="1"/>
    <d v="2022-08-08T00:00:00"/>
    <m/>
    <s v="Active"/>
    <x v="1"/>
    <n v="1115"/>
    <n v="37"/>
    <x v="2"/>
    <x v="0"/>
  </r>
  <r>
    <s v="E0178"/>
    <x v="3"/>
    <s v="SEO Specialist"/>
    <s v="Todd Pope"/>
    <n v="34"/>
    <x v="177"/>
    <x v="177"/>
    <n v="0"/>
    <n v="2"/>
    <n v="4"/>
    <n v="0"/>
    <x v="1"/>
    <x v="1"/>
    <d v="2016-01-08T00:00:00"/>
    <m/>
    <s v="Active"/>
    <x v="1"/>
    <n v="3519"/>
    <n v="116"/>
    <x v="8"/>
    <x v="1"/>
  </r>
  <r>
    <s v="E0179"/>
    <x v="3"/>
    <s v="Marketing Executive"/>
    <s v="Tiffany Davis"/>
    <n v="45"/>
    <x v="178"/>
    <x v="178"/>
    <n v="0"/>
    <n v="1"/>
    <n v="4"/>
    <n v="0"/>
    <x v="1"/>
    <x v="1"/>
    <d v="2023-01-18T00:00:00"/>
    <m/>
    <s v="Active"/>
    <x v="1"/>
    <n v="952"/>
    <n v="31"/>
    <x v="2"/>
    <x v="0"/>
  </r>
  <r>
    <s v="E0180"/>
    <x v="2"/>
    <s v="Operations Associate"/>
    <s v="Juan Long"/>
    <n v="23"/>
    <x v="179"/>
    <x v="179"/>
    <n v="0"/>
    <n v="6"/>
    <n v="2"/>
    <n v="0"/>
    <x v="1"/>
    <x v="1"/>
    <d v="2017-02-18T00:00:00"/>
    <m/>
    <s v="Active"/>
    <x v="1"/>
    <n v="3112"/>
    <n v="102"/>
    <x v="6"/>
    <x v="1"/>
  </r>
  <r>
    <s v="E0181"/>
    <x v="1"/>
    <s v="Recruiter"/>
    <s v="Michael Douglas"/>
    <n v="45"/>
    <x v="180"/>
    <x v="180"/>
    <n v="0"/>
    <n v="10"/>
    <n v="1"/>
    <n v="0"/>
    <x v="1"/>
    <x v="1"/>
    <d v="2023-08-03T00:00:00"/>
    <m/>
    <s v="Active"/>
    <x v="1"/>
    <n v="755"/>
    <n v="25"/>
    <x v="0"/>
    <x v="0"/>
  </r>
  <r>
    <s v="E0182"/>
    <x v="0"/>
    <s v="Sales Rep"/>
    <s v="Jennifer Holloway"/>
    <n v="33"/>
    <x v="181"/>
    <x v="181"/>
    <n v="0"/>
    <n v="3"/>
    <n v="4"/>
    <n v="0"/>
    <x v="1"/>
    <x v="1"/>
    <d v="2019-05-25T00:00:00"/>
    <m/>
    <s v="Active"/>
    <x v="1"/>
    <n v="2286"/>
    <n v="75"/>
    <x v="9"/>
    <x v="1"/>
  </r>
  <r>
    <s v="E0183"/>
    <x v="2"/>
    <s v="Operations Associate"/>
    <s v="Heather Russell"/>
    <n v="37"/>
    <x v="182"/>
    <x v="182"/>
    <n v="0"/>
    <n v="3"/>
    <n v="3"/>
    <n v="0"/>
    <x v="1"/>
    <x v="1"/>
    <d v="2019-07-10T00:00:00"/>
    <m/>
    <s v="Active"/>
    <x v="1"/>
    <n v="2240"/>
    <n v="74"/>
    <x v="9"/>
    <x v="1"/>
  </r>
  <r>
    <s v="E0184"/>
    <x v="0"/>
    <s v="Account Manager"/>
    <s v="Mary Reed"/>
    <n v="48"/>
    <x v="183"/>
    <x v="183"/>
    <n v="0"/>
    <n v="0"/>
    <n v="4"/>
    <n v="0"/>
    <x v="1"/>
    <x v="1"/>
    <d v="2015-10-05T00:00:00"/>
    <m/>
    <s v="Active"/>
    <x v="1"/>
    <n v="3614"/>
    <n v="119"/>
    <x v="8"/>
    <x v="1"/>
  </r>
  <r>
    <s v="E0185"/>
    <x v="1"/>
    <s v="HR Specialist"/>
    <s v="Derrick Vaughn"/>
    <n v="36"/>
    <x v="184"/>
    <x v="184"/>
    <n v="0"/>
    <n v="7"/>
    <n v="3"/>
    <n v="0"/>
    <x v="1"/>
    <x v="1"/>
    <d v="2018-09-04T00:00:00"/>
    <m/>
    <s v="Active"/>
    <x v="1"/>
    <n v="2549"/>
    <n v="84"/>
    <x v="7"/>
    <x v="1"/>
  </r>
  <r>
    <s v="E0186"/>
    <x v="4"/>
    <s v="Accountant"/>
    <s v="Bonnie Luna"/>
    <n v="23"/>
    <x v="185"/>
    <x v="185"/>
    <n v="7341"/>
    <n v="8"/>
    <n v="5"/>
    <n v="1"/>
    <x v="0"/>
    <x v="3"/>
    <d v="2015-12-31T00:00:00"/>
    <d v="2020-08-03T00:00:00"/>
    <s v="Exited"/>
    <x v="3"/>
    <n v="1677"/>
    <n v="55"/>
    <x v="3"/>
    <x v="0"/>
  </r>
  <r>
    <s v="E0187"/>
    <x v="2"/>
    <s v="Operations Associate"/>
    <s v="Nancy Blevins"/>
    <n v="38"/>
    <x v="186"/>
    <x v="186"/>
    <n v="0"/>
    <n v="3"/>
    <n v="2"/>
    <n v="0"/>
    <x v="1"/>
    <x v="1"/>
    <d v="2015-10-08T00:00:00"/>
    <m/>
    <s v="Active"/>
    <x v="1"/>
    <n v="3611"/>
    <n v="119"/>
    <x v="8"/>
    <x v="1"/>
  </r>
  <r>
    <s v="E0188"/>
    <x v="4"/>
    <s v="Accountant"/>
    <s v="Christina Hamilton"/>
    <n v="40"/>
    <x v="187"/>
    <x v="187"/>
    <n v="4300"/>
    <n v="9"/>
    <n v="5"/>
    <n v="1"/>
    <x v="0"/>
    <x v="0"/>
    <d v="2017-04-29T00:00:00"/>
    <d v="2020-01-07T00:00:00"/>
    <s v="Exited"/>
    <x v="0"/>
    <n v="983"/>
    <n v="32"/>
    <x v="2"/>
    <x v="0"/>
  </r>
  <r>
    <s v="E0189"/>
    <x v="2"/>
    <s v="Logistics Officer"/>
    <s v="Stephen Payne"/>
    <n v="37"/>
    <x v="188"/>
    <x v="188"/>
    <n v="10890"/>
    <n v="7"/>
    <n v="4"/>
    <n v="1"/>
    <x v="0"/>
    <x v="0"/>
    <d v="2021-04-12T00:00:00"/>
    <d v="2023-08-10T00:00:00"/>
    <s v="Exited"/>
    <x v="0"/>
    <n v="850"/>
    <n v="28"/>
    <x v="0"/>
    <x v="0"/>
  </r>
  <r>
    <s v="E0190"/>
    <x v="2"/>
    <s v="Logistics Officer"/>
    <s v="Michael Woodward"/>
    <n v="28"/>
    <x v="189"/>
    <x v="189"/>
    <n v="0"/>
    <n v="8"/>
    <n v="4"/>
    <n v="0"/>
    <x v="1"/>
    <x v="1"/>
    <d v="2021-03-09T00:00:00"/>
    <m/>
    <s v="Active"/>
    <x v="1"/>
    <n v="1632"/>
    <n v="54"/>
    <x v="4"/>
    <x v="0"/>
  </r>
  <r>
    <s v="E0191"/>
    <x v="4"/>
    <s v="Financial Analyst"/>
    <s v="Brandon Lewis"/>
    <n v="54"/>
    <x v="190"/>
    <x v="190"/>
    <n v="11257"/>
    <n v="4"/>
    <n v="3"/>
    <n v="1"/>
    <x v="0"/>
    <x v="5"/>
    <d v="2023-03-25T00:00:00"/>
    <d v="2024-09-20T00:00:00"/>
    <s v="Exited"/>
    <x v="5"/>
    <n v="545"/>
    <n v="18"/>
    <x v="5"/>
    <x v="2"/>
  </r>
  <r>
    <s v="E0192"/>
    <x v="0"/>
    <s v="Sales Executive"/>
    <s v="James Newman"/>
    <n v="57"/>
    <x v="191"/>
    <x v="191"/>
    <n v="0"/>
    <n v="6"/>
    <n v="3"/>
    <n v="0"/>
    <x v="1"/>
    <x v="1"/>
    <d v="2021-01-02T00:00:00"/>
    <m/>
    <s v="Active"/>
    <x v="1"/>
    <n v="1698"/>
    <n v="56"/>
    <x v="3"/>
    <x v="0"/>
  </r>
  <r>
    <s v="E0193"/>
    <x v="1"/>
    <s v="Recruiter"/>
    <s v="Michelle Rogers"/>
    <n v="48"/>
    <x v="192"/>
    <x v="192"/>
    <n v="0"/>
    <n v="7"/>
    <n v="1"/>
    <n v="0"/>
    <x v="1"/>
    <x v="1"/>
    <d v="2017-10-11T00:00:00"/>
    <m/>
    <s v="Active"/>
    <x v="1"/>
    <n v="2877"/>
    <n v="94"/>
    <x v="1"/>
    <x v="1"/>
  </r>
  <r>
    <s v="E0194"/>
    <x v="2"/>
    <s v="Operations Associate"/>
    <s v="Brandon Pena"/>
    <n v="27"/>
    <x v="193"/>
    <x v="193"/>
    <n v="0"/>
    <n v="10"/>
    <n v="2"/>
    <n v="0"/>
    <x v="1"/>
    <x v="1"/>
    <d v="2020-07-09T00:00:00"/>
    <m/>
    <s v="Active"/>
    <x v="1"/>
    <n v="1875"/>
    <n v="62"/>
    <x v="3"/>
    <x v="0"/>
  </r>
  <r>
    <s v="E0195"/>
    <x v="1"/>
    <s v="HR Coordinator"/>
    <s v="Monique Hoffman"/>
    <n v="56"/>
    <x v="194"/>
    <x v="194"/>
    <n v="10958"/>
    <n v="4"/>
    <n v="2"/>
    <n v="1"/>
    <x v="0"/>
    <x v="0"/>
    <d v="2017-12-09T00:00:00"/>
    <d v="2021-09-06T00:00:00"/>
    <s v="Exited"/>
    <x v="0"/>
    <n v="1367"/>
    <n v="45"/>
    <x v="4"/>
    <x v="0"/>
  </r>
  <r>
    <s v="E0196"/>
    <x v="0"/>
    <s v="Sales Rep"/>
    <s v="Robert Jones"/>
    <n v="41"/>
    <x v="195"/>
    <x v="195"/>
    <n v="3863"/>
    <n v="3"/>
    <n v="1"/>
    <n v="1"/>
    <x v="0"/>
    <x v="6"/>
    <d v="2018-12-01T00:00:00"/>
    <d v="2023-07-13T00:00:00"/>
    <s v="Exited"/>
    <x v="6"/>
    <n v="1685"/>
    <n v="55"/>
    <x v="3"/>
    <x v="0"/>
  </r>
  <r>
    <s v="E0197"/>
    <x v="4"/>
    <s v="Financial Analyst"/>
    <s v="Anna Nelson"/>
    <n v="54"/>
    <x v="196"/>
    <x v="196"/>
    <n v="7610"/>
    <n v="7"/>
    <n v="5"/>
    <n v="1"/>
    <x v="0"/>
    <x v="2"/>
    <d v="2018-09-15T00:00:00"/>
    <d v="2018-11-26T00:00:00"/>
    <s v="Exited"/>
    <x v="2"/>
    <n v="72"/>
    <n v="2"/>
    <x v="10"/>
    <x v="2"/>
  </r>
  <r>
    <s v="E0198"/>
    <x v="4"/>
    <s v="Auditor"/>
    <s v="Melvin Cline"/>
    <n v="27"/>
    <x v="197"/>
    <x v="197"/>
    <n v="0"/>
    <n v="1"/>
    <n v="1"/>
    <n v="0"/>
    <x v="1"/>
    <x v="1"/>
    <d v="2017-06-06T00:00:00"/>
    <m/>
    <s v="Active"/>
    <x v="1"/>
    <n v="3004"/>
    <n v="99"/>
    <x v="1"/>
    <x v="1"/>
  </r>
  <r>
    <s v="E0199"/>
    <x v="4"/>
    <s v="Auditor"/>
    <s v="Kristen Berger"/>
    <n v="22"/>
    <x v="198"/>
    <x v="198"/>
    <n v="8378"/>
    <n v="9"/>
    <n v="4"/>
    <n v="1"/>
    <x v="0"/>
    <x v="2"/>
    <d v="2018-05-11T00:00:00"/>
    <d v="2020-11-25T00:00:00"/>
    <s v="Exited"/>
    <x v="2"/>
    <n v="929"/>
    <n v="30"/>
    <x v="2"/>
    <x v="0"/>
  </r>
  <r>
    <s v="E0200"/>
    <x v="0"/>
    <s v="Sales Executive"/>
    <s v="Aimee Edwards"/>
    <n v="57"/>
    <x v="199"/>
    <x v="199"/>
    <n v="0"/>
    <n v="9"/>
    <n v="3"/>
    <n v="0"/>
    <x v="1"/>
    <x v="1"/>
    <d v="2017-04-25T00:00:00"/>
    <m/>
    <s v="Active"/>
    <x v="1"/>
    <n v="3046"/>
    <n v="100"/>
    <x v="1"/>
    <x v="1"/>
  </r>
  <r>
    <s v="E0201"/>
    <x v="1"/>
    <s v="HR Coordinator"/>
    <s v="Micheal Weiss"/>
    <n v="27"/>
    <x v="200"/>
    <x v="200"/>
    <n v="5247"/>
    <n v="3"/>
    <n v="5"/>
    <n v="1"/>
    <x v="0"/>
    <x v="3"/>
    <d v="2018-09-06T00:00:00"/>
    <d v="2024-09-11T00:00:00"/>
    <s v="Exited"/>
    <x v="3"/>
    <n v="2197"/>
    <n v="72"/>
    <x v="9"/>
    <x v="1"/>
  </r>
  <r>
    <s v="E0202"/>
    <x v="0"/>
    <s v="Sales Executive"/>
    <s v="Lori Brown"/>
    <n v="59"/>
    <x v="201"/>
    <x v="201"/>
    <n v="0"/>
    <n v="7"/>
    <n v="2"/>
    <n v="0"/>
    <x v="1"/>
    <x v="1"/>
    <d v="2021-02-20T00:00:00"/>
    <m/>
    <s v="Active"/>
    <x v="1"/>
    <n v="1649"/>
    <n v="54"/>
    <x v="3"/>
    <x v="0"/>
  </r>
  <r>
    <s v="E0203"/>
    <x v="3"/>
    <s v="SEO Specialist"/>
    <s v="Shelby Sanders"/>
    <n v="44"/>
    <x v="202"/>
    <x v="202"/>
    <n v="0"/>
    <n v="5"/>
    <n v="5"/>
    <n v="0"/>
    <x v="1"/>
    <x v="1"/>
    <d v="2017-05-25T00:00:00"/>
    <m/>
    <s v="Active"/>
    <x v="1"/>
    <n v="3016"/>
    <n v="99"/>
    <x v="1"/>
    <x v="1"/>
  </r>
  <r>
    <s v="E0204"/>
    <x v="0"/>
    <s v="Sales Executive"/>
    <s v="Mary Bailey"/>
    <n v="22"/>
    <x v="203"/>
    <x v="203"/>
    <n v="0"/>
    <n v="0"/>
    <n v="3"/>
    <n v="0"/>
    <x v="1"/>
    <x v="1"/>
    <d v="2017-08-11T00:00:00"/>
    <m/>
    <s v="Active"/>
    <x v="1"/>
    <n v="2938"/>
    <n v="96"/>
    <x v="1"/>
    <x v="1"/>
  </r>
  <r>
    <s v="E0205"/>
    <x v="5"/>
    <s v="Software Engineer"/>
    <s v="Kimberly Morgan"/>
    <n v="48"/>
    <x v="204"/>
    <x v="204"/>
    <n v="0"/>
    <n v="9"/>
    <n v="1"/>
    <n v="0"/>
    <x v="1"/>
    <x v="1"/>
    <d v="2022-04-22T00:00:00"/>
    <m/>
    <s v="Active"/>
    <x v="1"/>
    <n v="1223"/>
    <n v="40"/>
    <x v="2"/>
    <x v="0"/>
  </r>
  <r>
    <s v="E0206"/>
    <x v="5"/>
    <s v="Software Engineer"/>
    <s v="Kevin King MD"/>
    <n v="55"/>
    <x v="205"/>
    <x v="205"/>
    <n v="0"/>
    <n v="6"/>
    <n v="2"/>
    <n v="0"/>
    <x v="1"/>
    <x v="1"/>
    <d v="2018-05-28T00:00:00"/>
    <m/>
    <s v="Active"/>
    <x v="1"/>
    <n v="2648"/>
    <n v="87"/>
    <x v="7"/>
    <x v="1"/>
  </r>
  <r>
    <s v="E0207"/>
    <x v="5"/>
    <s v="Software Engineer"/>
    <s v="Ian Shaffer"/>
    <n v="44"/>
    <x v="206"/>
    <x v="206"/>
    <n v="6762"/>
    <n v="5"/>
    <n v="4"/>
    <n v="1"/>
    <x v="0"/>
    <x v="5"/>
    <d v="2017-06-27T00:00:00"/>
    <d v="2020-12-17T00:00:00"/>
    <s v="Exited"/>
    <x v="5"/>
    <n v="1269"/>
    <n v="42"/>
    <x v="2"/>
    <x v="0"/>
  </r>
  <r>
    <s v="E0208"/>
    <x v="5"/>
    <s v="Software Engineer"/>
    <s v="Jose Watkins"/>
    <n v="49"/>
    <x v="207"/>
    <x v="207"/>
    <n v="0"/>
    <n v="1"/>
    <n v="5"/>
    <n v="0"/>
    <x v="1"/>
    <x v="1"/>
    <d v="2023-05-17T00:00:00"/>
    <m/>
    <s v="Active"/>
    <x v="1"/>
    <n v="833"/>
    <n v="27"/>
    <x v="0"/>
    <x v="0"/>
  </r>
  <r>
    <s v="E0209"/>
    <x v="5"/>
    <s v="Data Analyst"/>
    <s v="Gregory Barrett"/>
    <n v="53"/>
    <x v="208"/>
    <x v="208"/>
    <n v="0"/>
    <n v="0"/>
    <n v="2"/>
    <n v="0"/>
    <x v="1"/>
    <x v="1"/>
    <d v="2017-04-18T00:00:00"/>
    <m/>
    <s v="Active"/>
    <x v="1"/>
    <n v="3053"/>
    <n v="100"/>
    <x v="1"/>
    <x v="1"/>
  </r>
  <r>
    <s v="E0210"/>
    <x v="5"/>
    <s v="System Admin"/>
    <s v="Mark Bender"/>
    <n v="39"/>
    <x v="209"/>
    <x v="209"/>
    <n v="0"/>
    <n v="5"/>
    <n v="3"/>
    <n v="0"/>
    <x v="1"/>
    <x v="1"/>
    <d v="2016-05-11T00:00:00"/>
    <m/>
    <s v="Active"/>
    <x v="1"/>
    <n v="3395"/>
    <n v="112"/>
    <x v="6"/>
    <x v="1"/>
  </r>
  <r>
    <s v="E0211"/>
    <x v="0"/>
    <s v="Sales Executive"/>
    <s v="Sarah Sosa"/>
    <n v="57"/>
    <x v="210"/>
    <x v="210"/>
    <n v="0"/>
    <n v="5"/>
    <n v="5"/>
    <n v="0"/>
    <x v="1"/>
    <x v="1"/>
    <d v="2023-04-16T00:00:00"/>
    <m/>
    <s v="Active"/>
    <x v="1"/>
    <n v="864"/>
    <n v="28"/>
    <x v="0"/>
    <x v="0"/>
  </r>
  <r>
    <s v="E0212"/>
    <x v="2"/>
    <s v="Quality Analyst"/>
    <s v="Brian Parsons"/>
    <n v="37"/>
    <x v="211"/>
    <x v="211"/>
    <n v="0"/>
    <n v="7"/>
    <n v="5"/>
    <n v="0"/>
    <x v="1"/>
    <x v="1"/>
    <d v="2021-06-10T00:00:00"/>
    <m/>
    <s v="Active"/>
    <x v="1"/>
    <n v="1539"/>
    <n v="50"/>
    <x v="4"/>
    <x v="0"/>
  </r>
  <r>
    <s v="E0213"/>
    <x v="0"/>
    <s v="Sales Rep"/>
    <s v="Jordan Davidson"/>
    <n v="25"/>
    <x v="212"/>
    <x v="212"/>
    <n v="11379"/>
    <n v="3"/>
    <n v="2"/>
    <n v="1"/>
    <x v="0"/>
    <x v="5"/>
    <d v="2020-10-21T00:00:00"/>
    <d v="2022-11-04T00:00:00"/>
    <s v="Exited"/>
    <x v="5"/>
    <n v="744"/>
    <n v="24"/>
    <x v="0"/>
    <x v="0"/>
  </r>
  <r>
    <s v="E0214"/>
    <x v="0"/>
    <s v="Sales Executive"/>
    <s v="James Clark"/>
    <n v="30"/>
    <x v="213"/>
    <x v="213"/>
    <n v="0"/>
    <n v="8"/>
    <n v="5"/>
    <n v="0"/>
    <x v="1"/>
    <x v="1"/>
    <d v="2019-10-20T00:00:00"/>
    <m/>
    <s v="Active"/>
    <x v="1"/>
    <n v="2138"/>
    <n v="70"/>
    <x v="9"/>
    <x v="1"/>
  </r>
  <r>
    <s v="E0215"/>
    <x v="3"/>
    <s v="SEO Specialist"/>
    <s v="Emily Navarro"/>
    <n v="43"/>
    <x v="214"/>
    <x v="214"/>
    <n v="0"/>
    <n v="1"/>
    <n v="2"/>
    <n v="0"/>
    <x v="1"/>
    <x v="1"/>
    <d v="2016-07-30T00:00:00"/>
    <m/>
    <s v="Active"/>
    <x v="1"/>
    <n v="3315"/>
    <n v="109"/>
    <x v="6"/>
    <x v="1"/>
  </r>
  <r>
    <s v="E0216"/>
    <x v="0"/>
    <s v="Sales Executive"/>
    <s v="Joseph Garcia"/>
    <n v="59"/>
    <x v="215"/>
    <x v="215"/>
    <n v="11604"/>
    <n v="9"/>
    <n v="3"/>
    <n v="1"/>
    <x v="0"/>
    <x v="5"/>
    <d v="2016-09-19T00:00:00"/>
    <d v="2023-07-29T00:00:00"/>
    <s v="Exited"/>
    <x v="5"/>
    <n v="2504"/>
    <n v="82"/>
    <x v="7"/>
    <x v="1"/>
  </r>
  <r>
    <s v="E0217"/>
    <x v="0"/>
    <s v="Account Manager"/>
    <s v="Christopher Black"/>
    <n v="44"/>
    <x v="216"/>
    <x v="216"/>
    <n v="0"/>
    <n v="4"/>
    <n v="4"/>
    <n v="0"/>
    <x v="1"/>
    <x v="1"/>
    <d v="2018-05-11T00:00:00"/>
    <m/>
    <s v="Active"/>
    <x v="1"/>
    <n v="2665"/>
    <n v="88"/>
    <x v="7"/>
    <x v="1"/>
  </r>
  <r>
    <s v="E0218"/>
    <x v="4"/>
    <s v="Financial Analyst"/>
    <s v="Michael Phillips"/>
    <n v="22"/>
    <x v="217"/>
    <x v="217"/>
    <n v="0"/>
    <n v="0"/>
    <n v="5"/>
    <n v="0"/>
    <x v="1"/>
    <x v="1"/>
    <d v="2017-06-03T00:00:00"/>
    <m/>
    <s v="Active"/>
    <x v="1"/>
    <n v="3007"/>
    <n v="99"/>
    <x v="1"/>
    <x v="1"/>
  </r>
  <r>
    <s v="E0219"/>
    <x v="4"/>
    <s v="Financial Analyst"/>
    <s v="Jeff Summers"/>
    <n v="56"/>
    <x v="218"/>
    <x v="218"/>
    <n v="0"/>
    <n v="8"/>
    <n v="4"/>
    <n v="0"/>
    <x v="1"/>
    <x v="1"/>
    <d v="2018-01-28T00:00:00"/>
    <m/>
    <s v="Active"/>
    <x v="1"/>
    <n v="2768"/>
    <n v="91"/>
    <x v="1"/>
    <x v="1"/>
  </r>
  <r>
    <s v="E0220"/>
    <x v="2"/>
    <s v="Operations Associate"/>
    <s v="Jamie Johnson"/>
    <n v="39"/>
    <x v="219"/>
    <x v="219"/>
    <n v="8131"/>
    <n v="10"/>
    <n v="2"/>
    <n v="1"/>
    <x v="0"/>
    <x v="2"/>
    <d v="2021-03-08T00:00:00"/>
    <d v="2024-09-19T00:00:00"/>
    <s v="Exited"/>
    <x v="2"/>
    <n v="1291"/>
    <n v="42"/>
    <x v="4"/>
    <x v="0"/>
  </r>
  <r>
    <s v="E0221"/>
    <x v="0"/>
    <s v="Account Manager"/>
    <s v="Jamie Mcdowell"/>
    <n v="57"/>
    <x v="220"/>
    <x v="220"/>
    <n v="0"/>
    <n v="7"/>
    <n v="3"/>
    <n v="0"/>
    <x v="1"/>
    <x v="1"/>
    <d v="2018-08-05T00:00:00"/>
    <m/>
    <s v="Active"/>
    <x v="1"/>
    <n v="2579"/>
    <n v="85"/>
    <x v="7"/>
    <x v="1"/>
  </r>
  <r>
    <s v="E0222"/>
    <x v="2"/>
    <s v="Operations Associate"/>
    <s v="Rachel Gray"/>
    <n v="38"/>
    <x v="221"/>
    <x v="221"/>
    <n v="1769"/>
    <n v="0"/>
    <n v="5"/>
    <n v="1"/>
    <x v="0"/>
    <x v="6"/>
    <d v="2018-11-27T00:00:00"/>
    <d v="2021-09-05T00:00:00"/>
    <s v="Exited"/>
    <x v="6"/>
    <n v="1013"/>
    <n v="33"/>
    <x v="2"/>
    <x v="0"/>
  </r>
  <r>
    <s v="E0223"/>
    <x v="5"/>
    <s v="System Admin"/>
    <s v="Laura Merritt"/>
    <n v="44"/>
    <x v="222"/>
    <x v="222"/>
    <n v="0"/>
    <n v="3"/>
    <n v="3"/>
    <n v="0"/>
    <x v="1"/>
    <x v="1"/>
    <d v="2022-12-03T00:00:00"/>
    <m/>
    <s v="Active"/>
    <x v="1"/>
    <n v="998"/>
    <n v="33"/>
    <x v="2"/>
    <x v="0"/>
  </r>
  <r>
    <s v="E0224"/>
    <x v="4"/>
    <s v="Accountant"/>
    <s v="Nicole Bailey"/>
    <n v="22"/>
    <x v="223"/>
    <x v="223"/>
    <n v="0"/>
    <n v="6"/>
    <n v="4"/>
    <n v="0"/>
    <x v="1"/>
    <x v="1"/>
    <d v="2017-06-29T00:00:00"/>
    <m/>
    <s v="Active"/>
    <x v="1"/>
    <n v="2981"/>
    <n v="98"/>
    <x v="1"/>
    <x v="1"/>
  </r>
  <r>
    <s v="E0225"/>
    <x v="3"/>
    <s v="Content Creator"/>
    <s v="Scott Dunn"/>
    <n v="39"/>
    <x v="224"/>
    <x v="224"/>
    <n v="0"/>
    <n v="7"/>
    <n v="5"/>
    <n v="0"/>
    <x v="1"/>
    <x v="1"/>
    <d v="2015-12-30T00:00:00"/>
    <m/>
    <s v="Active"/>
    <x v="1"/>
    <n v="3528"/>
    <n v="116"/>
    <x v="8"/>
    <x v="1"/>
  </r>
  <r>
    <s v="E0226"/>
    <x v="2"/>
    <s v="Operations Associate"/>
    <s v="Robert Payne"/>
    <n v="26"/>
    <x v="225"/>
    <x v="225"/>
    <n v="0"/>
    <n v="10"/>
    <n v="1"/>
    <n v="0"/>
    <x v="1"/>
    <x v="1"/>
    <d v="2019-04-30T00:00:00"/>
    <m/>
    <s v="Active"/>
    <x v="1"/>
    <n v="2311"/>
    <n v="76"/>
    <x v="9"/>
    <x v="1"/>
  </r>
  <r>
    <s v="E0227"/>
    <x v="1"/>
    <s v="HR Specialist"/>
    <s v="Brian Floyd"/>
    <n v="22"/>
    <x v="226"/>
    <x v="226"/>
    <n v="0"/>
    <n v="9"/>
    <n v="4"/>
    <n v="0"/>
    <x v="1"/>
    <x v="1"/>
    <d v="2015-11-19T00:00:00"/>
    <m/>
    <s v="Active"/>
    <x v="1"/>
    <n v="3569"/>
    <n v="117"/>
    <x v="8"/>
    <x v="1"/>
  </r>
  <r>
    <s v="E0228"/>
    <x v="4"/>
    <s v="Financial Analyst"/>
    <s v="Jennifer Young"/>
    <n v="53"/>
    <x v="227"/>
    <x v="227"/>
    <n v="0"/>
    <n v="3"/>
    <n v="2"/>
    <n v="0"/>
    <x v="1"/>
    <x v="1"/>
    <d v="2016-09-09T00:00:00"/>
    <m/>
    <s v="Active"/>
    <x v="1"/>
    <n v="3274"/>
    <n v="108"/>
    <x v="6"/>
    <x v="1"/>
  </r>
  <r>
    <s v="E0229"/>
    <x v="2"/>
    <s v="Quality Analyst"/>
    <s v="Diana Miranda"/>
    <n v="60"/>
    <x v="228"/>
    <x v="228"/>
    <n v="0"/>
    <n v="3"/>
    <n v="1"/>
    <n v="0"/>
    <x v="1"/>
    <x v="1"/>
    <d v="2023-06-01T00:00:00"/>
    <m/>
    <s v="Active"/>
    <x v="1"/>
    <n v="818"/>
    <n v="27"/>
    <x v="0"/>
    <x v="0"/>
  </r>
  <r>
    <s v="E0230"/>
    <x v="5"/>
    <s v="Software Engineer"/>
    <s v="Teresa Marshall"/>
    <n v="42"/>
    <x v="229"/>
    <x v="229"/>
    <n v="0"/>
    <n v="1"/>
    <n v="3"/>
    <n v="0"/>
    <x v="1"/>
    <x v="1"/>
    <d v="2018-12-17T00:00:00"/>
    <m/>
    <s v="Active"/>
    <x v="1"/>
    <n v="2445"/>
    <n v="80"/>
    <x v="7"/>
    <x v="1"/>
  </r>
  <r>
    <s v="E0231"/>
    <x v="2"/>
    <s v="Logistics Officer"/>
    <s v="Bobby King"/>
    <n v="57"/>
    <x v="230"/>
    <x v="230"/>
    <n v="0"/>
    <n v="6"/>
    <n v="5"/>
    <n v="0"/>
    <x v="1"/>
    <x v="1"/>
    <d v="2016-10-05T00:00:00"/>
    <m/>
    <s v="Active"/>
    <x v="1"/>
    <n v="3248"/>
    <n v="107"/>
    <x v="6"/>
    <x v="1"/>
  </r>
  <r>
    <s v="E0232"/>
    <x v="2"/>
    <s v="Logistics Officer"/>
    <s v="Shirley Gray"/>
    <n v="36"/>
    <x v="231"/>
    <x v="231"/>
    <n v="7354"/>
    <n v="7"/>
    <n v="1"/>
    <n v="1"/>
    <x v="0"/>
    <x v="2"/>
    <d v="2023-02-10T00:00:00"/>
    <d v="2024-01-26T00:00:00"/>
    <s v="Exited"/>
    <x v="2"/>
    <n v="350"/>
    <n v="11"/>
    <x v="5"/>
    <x v="2"/>
  </r>
  <r>
    <s v="E0233"/>
    <x v="0"/>
    <s v="Sales Rep"/>
    <s v="Jason Crane"/>
    <n v="33"/>
    <x v="232"/>
    <x v="232"/>
    <n v="0"/>
    <n v="6"/>
    <n v="1"/>
    <n v="0"/>
    <x v="1"/>
    <x v="1"/>
    <d v="2019-09-26T00:00:00"/>
    <m/>
    <s v="Active"/>
    <x v="1"/>
    <n v="2162"/>
    <n v="71"/>
    <x v="9"/>
    <x v="1"/>
  </r>
  <r>
    <s v="E0234"/>
    <x v="4"/>
    <s v="Accountant"/>
    <s v="Paul Strickland"/>
    <n v="54"/>
    <x v="233"/>
    <x v="233"/>
    <n v="0"/>
    <n v="6"/>
    <n v="5"/>
    <n v="0"/>
    <x v="1"/>
    <x v="1"/>
    <d v="2021-12-27T00:00:00"/>
    <m/>
    <s v="Active"/>
    <x v="1"/>
    <n v="1339"/>
    <n v="44"/>
    <x v="4"/>
    <x v="0"/>
  </r>
  <r>
    <s v="E0235"/>
    <x v="2"/>
    <s v="Logistics Officer"/>
    <s v="Christina Hill"/>
    <n v="43"/>
    <x v="234"/>
    <x v="234"/>
    <n v="5997"/>
    <n v="5"/>
    <n v="4"/>
    <n v="1"/>
    <x v="0"/>
    <x v="2"/>
    <d v="2016-09-02T00:00:00"/>
    <d v="2023-05-03T00:00:00"/>
    <s v="Exited"/>
    <x v="2"/>
    <n v="2434"/>
    <n v="80"/>
    <x v="7"/>
    <x v="1"/>
  </r>
  <r>
    <s v="E0236"/>
    <x v="3"/>
    <s v="Marketing Executive"/>
    <s v="Peter Lee"/>
    <n v="27"/>
    <x v="235"/>
    <x v="235"/>
    <n v="0"/>
    <n v="4"/>
    <n v="1"/>
    <n v="0"/>
    <x v="1"/>
    <x v="1"/>
    <d v="2022-08-08T00:00:00"/>
    <m/>
    <s v="Active"/>
    <x v="1"/>
    <n v="1115"/>
    <n v="37"/>
    <x v="2"/>
    <x v="0"/>
  </r>
  <r>
    <s v="E0237"/>
    <x v="4"/>
    <s v="Financial Analyst"/>
    <s v="Robert Anderson"/>
    <n v="38"/>
    <x v="236"/>
    <x v="236"/>
    <n v="0"/>
    <n v="0"/>
    <n v="4"/>
    <n v="0"/>
    <x v="1"/>
    <x v="1"/>
    <d v="2017-08-14T00:00:00"/>
    <m/>
    <s v="Active"/>
    <x v="1"/>
    <n v="2935"/>
    <n v="96"/>
    <x v="1"/>
    <x v="1"/>
  </r>
  <r>
    <s v="E0238"/>
    <x v="5"/>
    <s v="System Admin"/>
    <s v="Kaitlyn Thompson"/>
    <n v="41"/>
    <x v="237"/>
    <x v="237"/>
    <n v="8925"/>
    <n v="4"/>
    <n v="3"/>
    <n v="1"/>
    <x v="0"/>
    <x v="5"/>
    <d v="2022-06-18T00:00:00"/>
    <d v="2023-01-09T00:00:00"/>
    <s v="Exited"/>
    <x v="5"/>
    <n v="205"/>
    <n v="7"/>
    <x v="5"/>
    <x v="2"/>
  </r>
  <r>
    <s v="E0239"/>
    <x v="3"/>
    <s v="Content Creator"/>
    <s v="Dawn Johnson"/>
    <n v="39"/>
    <x v="238"/>
    <x v="238"/>
    <n v="0"/>
    <n v="7"/>
    <n v="1"/>
    <n v="0"/>
    <x v="1"/>
    <x v="1"/>
    <d v="2022-01-20T00:00:00"/>
    <m/>
    <s v="Active"/>
    <x v="1"/>
    <n v="1315"/>
    <n v="43"/>
    <x v="4"/>
    <x v="0"/>
  </r>
  <r>
    <s v="E0240"/>
    <x v="5"/>
    <s v="Data Analyst"/>
    <s v="Emily Glass"/>
    <n v="23"/>
    <x v="239"/>
    <x v="239"/>
    <n v="0"/>
    <n v="8"/>
    <n v="1"/>
    <n v="0"/>
    <x v="1"/>
    <x v="1"/>
    <d v="2022-08-29T00:00:00"/>
    <m/>
    <s v="Active"/>
    <x v="1"/>
    <n v="1094"/>
    <n v="36"/>
    <x v="2"/>
    <x v="0"/>
  </r>
  <r>
    <s v="E0241"/>
    <x v="3"/>
    <s v="Marketing Executive"/>
    <s v="Lisa Miller"/>
    <n v="54"/>
    <x v="240"/>
    <x v="240"/>
    <n v="0"/>
    <n v="5"/>
    <n v="2"/>
    <n v="0"/>
    <x v="1"/>
    <x v="1"/>
    <d v="2021-07-26T00:00:00"/>
    <m/>
    <s v="Active"/>
    <x v="1"/>
    <n v="1493"/>
    <n v="49"/>
    <x v="4"/>
    <x v="0"/>
  </r>
  <r>
    <s v="E0242"/>
    <x v="2"/>
    <s v="Quality Analyst"/>
    <s v="Michelle Hutchinson"/>
    <n v="22"/>
    <x v="241"/>
    <x v="241"/>
    <n v="0"/>
    <n v="4"/>
    <n v="3"/>
    <n v="0"/>
    <x v="1"/>
    <x v="1"/>
    <d v="2020-05-18T00:00:00"/>
    <m/>
    <s v="Active"/>
    <x v="1"/>
    <n v="1927"/>
    <n v="63"/>
    <x v="3"/>
    <x v="0"/>
  </r>
  <r>
    <s v="E0243"/>
    <x v="2"/>
    <s v="Quality Analyst"/>
    <s v="Judith Taylor"/>
    <n v="38"/>
    <x v="242"/>
    <x v="242"/>
    <n v="0"/>
    <n v="2"/>
    <n v="2"/>
    <n v="0"/>
    <x v="1"/>
    <x v="1"/>
    <d v="2020-06-11T00:00:00"/>
    <m/>
    <s v="Active"/>
    <x v="1"/>
    <n v="1903"/>
    <n v="62"/>
    <x v="3"/>
    <x v="0"/>
  </r>
  <r>
    <s v="E0244"/>
    <x v="3"/>
    <s v="Content Creator"/>
    <s v="Marcia Walton"/>
    <n v="53"/>
    <x v="243"/>
    <x v="243"/>
    <n v="4549"/>
    <n v="2"/>
    <n v="5"/>
    <n v="1"/>
    <x v="0"/>
    <x v="4"/>
    <d v="2018-08-11T00:00:00"/>
    <d v="2024-07-08T00:00:00"/>
    <s v="Exited"/>
    <x v="4"/>
    <n v="2158"/>
    <n v="71"/>
    <x v="9"/>
    <x v="1"/>
  </r>
  <r>
    <s v="E0245"/>
    <x v="4"/>
    <s v="Accountant"/>
    <s v="Andrea Alvarez"/>
    <n v="29"/>
    <x v="244"/>
    <x v="244"/>
    <n v="0"/>
    <n v="0"/>
    <n v="3"/>
    <n v="0"/>
    <x v="1"/>
    <x v="1"/>
    <d v="2019-11-13T00:00:00"/>
    <m/>
    <s v="Active"/>
    <x v="1"/>
    <n v="2114"/>
    <n v="69"/>
    <x v="9"/>
    <x v="1"/>
  </r>
  <r>
    <s v="E0246"/>
    <x v="5"/>
    <s v="System Admin"/>
    <s v="Danielle Johnston"/>
    <n v="57"/>
    <x v="245"/>
    <x v="245"/>
    <n v="11248"/>
    <n v="2"/>
    <n v="4"/>
    <n v="1"/>
    <x v="0"/>
    <x v="3"/>
    <d v="2020-04-28T00:00:00"/>
    <d v="2021-11-01T00:00:00"/>
    <s v="Exited"/>
    <x v="3"/>
    <n v="552"/>
    <n v="18"/>
    <x v="0"/>
    <x v="0"/>
  </r>
  <r>
    <s v="E0247"/>
    <x v="0"/>
    <s v="Sales Executive"/>
    <s v="Joan Whitehead"/>
    <n v="46"/>
    <x v="246"/>
    <x v="246"/>
    <n v="0"/>
    <n v="10"/>
    <n v="5"/>
    <n v="0"/>
    <x v="1"/>
    <x v="1"/>
    <d v="2023-04-26T00:00:00"/>
    <m/>
    <s v="Active"/>
    <x v="1"/>
    <n v="854"/>
    <n v="28"/>
    <x v="0"/>
    <x v="0"/>
  </r>
  <r>
    <s v="E0248"/>
    <x v="4"/>
    <s v="Auditor"/>
    <s v="Amanda Smith"/>
    <n v="44"/>
    <x v="247"/>
    <x v="247"/>
    <n v="0"/>
    <n v="6"/>
    <n v="2"/>
    <n v="0"/>
    <x v="1"/>
    <x v="1"/>
    <d v="2023-03-28T00:00:00"/>
    <m/>
    <s v="Active"/>
    <x v="1"/>
    <n v="883"/>
    <n v="29"/>
    <x v="0"/>
    <x v="0"/>
  </r>
  <r>
    <s v="E0249"/>
    <x v="3"/>
    <s v="SEO Specialist"/>
    <s v="Paul Pratt"/>
    <n v="60"/>
    <x v="248"/>
    <x v="248"/>
    <n v="0"/>
    <n v="1"/>
    <n v="5"/>
    <n v="0"/>
    <x v="1"/>
    <x v="1"/>
    <d v="2021-10-03T00:00:00"/>
    <m/>
    <s v="Active"/>
    <x v="1"/>
    <n v="1424"/>
    <n v="47"/>
    <x v="4"/>
    <x v="0"/>
  </r>
  <r>
    <s v="E0250"/>
    <x v="4"/>
    <s v="Auditor"/>
    <s v="Kelly Mills"/>
    <n v="54"/>
    <x v="249"/>
    <x v="249"/>
    <n v="0"/>
    <n v="8"/>
    <n v="5"/>
    <n v="0"/>
    <x v="1"/>
    <x v="1"/>
    <d v="2019-03-17T00:00:00"/>
    <m/>
    <s v="Active"/>
    <x v="1"/>
    <n v="2355"/>
    <n v="77"/>
    <x v="9"/>
    <x v="1"/>
  </r>
  <r>
    <s v="E0251"/>
    <x v="2"/>
    <s v="Quality Analyst"/>
    <s v="Mary Hicks"/>
    <n v="26"/>
    <x v="250"/>
    <x v="250"/>
    <n v="0"/>
    <n v="0"/>
    <n v="1"/>
    <n v="0"/>
    <x v="1"/>
    <x v="1"/>
    <d v="2017-11-10T00:00:00"/>
    <m/>
    <s v="Active"/>
    <x v="1"/>
    <n v="2847"/>
    <n v="94"/>
    <x v="1"/>
    <x v="1"/>
  </r>
  <r>
    <s v="E0252"/>
    <x v="0"/>
    <s v="Account Manager"/>
    <s v="Darin Wallace"/>
    <n v="59"/>
    <x v="251"/>
    <x v="251"/>
    <n v="1605"/>
    <n v="4"/>
    <n v="4"/>
    <n v="1"/>
    <x v="0"/>
    <x v="5"/>
    <d v="2018-08-11T00:00:00"/>
    <d v="2024-07-14T00:00:00"/>
    <s v="Exited"/>
    <x v="5"/>
    <n v="2164"/>
    <n v="71"/>
    <x v="9"/>
    <x v="1"/>
  </r>
  <r>
    <s v="E0253"/>
    <x v="3"/>
    <s v="SEO Specialist"/>
    <s v="Crystal Leonard"/>
    <n v="26"/>
    <x v="252"/>
    <x v="252"/>
    <n v="0"/>
    <n v="8"/>
    <n v="5"/>
    <n v="0"/>
    <x v="1"/>
    <x v="1"/>
    <d v="2020-01-20T00:00:00"/>
    <m/>
    <s v="Active"/>
    <x v="1"/>
    <n v="2046"/>
    <n v="67"/>
    <x v="9"/>
    <x v="1"/>
  </r>
  <r>
    <s v="E0254"/>
    <x v="2"/>
    <s v="Quality Analyst"/>
    <s v="Bradley Barron"/>
    <n v="26"/>
    <x v="253"/>
    <x v="253"/>
    <n v="5478"/>
    <n v="5"/>
    <n v="3"/>
    <n v="1"/>
    <x v="0"/>
    <x v="6"/>
    <d v="2019-10-17T00:00:00"/>
    <d v="2024-04-29T00:00:00"/>
    <s v="Exited"/>
    <x v="6"/>
    <n v="1656"/>
    <n v="54"/>
    <x v="3"/>
    <x v="0"/>
  </r>
  <r>
    <s v="E0255"/>
    <x v="2"/>
    <s v="Quality Analyst"/>
    <s v="Robert Santiago"/>
    <n v="42"/>
    <x v="254"/>
    <x v="254"/>
    <n v="0"/>
    <n v="6"/>
    <n v="1"/>
    <n v="0"/>
    <x v="1"/>
    <x v="1"/>
    <d v="2022-06-19T00:00:00"/>
    <m/>
    <s v="Active"/>
    <x v="1"/>
    <n v="1165"/>
    <n v="38"/>
    <x v="2"/>
    <x v="0"/>
  </r>
  <r>
    <s v="E0256"/>
    <x v="5"/>
    <s v="Software Engineer"/>
    <s v="Billy Solomon"/>
    <n v="30"/>
    <x v="255"/>
    <x v="255"/>
    <n v="0"/>
    <n v="8"/>
    <n v="2"/>
    <n v="0"/>
    <x v="1"/>
    <x v="1"/>
    <d v="2020-08-25T00:00:00"/>
    <m/>
    <s v="Active"/>
    <x v="1"/>
    <n v="1828"/>
    <n v="60"/>
    <x v="3"/>
    <x v="0"/>
  </r>
  <r>
    <s v="E0257"/>
    <x v="1"/>
    <s v="HR Coordinator"/>
    <s v="Misty Davis"/>
    <n v="24"/>
    <x v="256"/>
    <x v="256"/>
    <n v="0"/>
    <n v="6"/>
    <n v="4"/>
    <n v="0"/>
    <x v="1"/>
    <x v="1"/>
    <d v="2016-05-26T00:00:00"/>
    <m/>
    <s v="Active"/>
    <x v="1"/>
    <n v="3380"/>
    <n v="111"/>
    <x v="6"/>
    <x v="1"/>
  </r>
  <r>
    <s v="E0258"/>
    <x v="3"/>
    <s v="Marketing Executive"/>
    <s v="Sydney Moran"/>
    <n v="34"/>
    <x v="257"/>
    <x v="257"/>
    <n v="0"/>
    <n v="3"/>
    <n v="1"/>
    <n v="0"/>
    <x v="1"/>
    <x v="1"/>
    <d v="2018-07-04T00:00:00"/>
    <m/>
    <s v="Active"/>
    <x v="1"/>
    <n v="2611"/>
    <n v="86"/>
    <x v="7"/>
    <x v="1"/>
  </r>
  <r>
    <s v="E0259"/>
    <x v="5"/>
    <s v="Data Analyst"/>
    <s v="John Chan"/>
    <n v="33"/>
    <x v="258"/>
    <x v="258"/>
    <n v="0"/>
    <n v="3"/>
    <n v="2"/>
    <n v="0"/>
    <x v="1"/>
    <x v="1"/>
    <d v="2022-09-19T00:00:00"/>
    <m/>
    <s v="Active"/>
    <x v="1"/>
    <n v="1073"/>
    <n v="35"/>
    <x v="2"/>
    <x v="0"/>
  </r>
  <r>
    <s v="E0260"/>
    <x v="5"/>
    <s v="Data Analyst"/>
    <s v="Derrick Gordon"/>
    <n v="35"/>
    <x v="259"/>
    <x v="259"/>
    <n v="10385"/>
    <n v="3"/>
    <n v="2"/>
    <n v="1"/>
    <x v="0"/>
    <x v="3"/>
    <d v="2017-10-11T00:00:00"/>
    <d v="2017-11-04T00:00:00"/>
    <s v="Exited"/>
    <x v="3"/>
    <n v="24"/>
    <n v="1"/>
    <x v="10"/>
    <x v="2"/>
  </r>
  <r>
    <s v="E0261"/>
    <x v="5"/>
    <s v="Software Engineer"/>
    <s v="Lisa Hoffman"/>
    <n v="57"/>
    <x v="260"/>
    <x v="260"/>
    <n v="0"/>
    <n v="1"/>
    <n v="4"/>
    <n v="0"/>
    <x v="1"/>
    <x v="1"/>
    <d v="2021-04-08T00:00:00"/>
    <m/>
    <s v="Active"/>
    <x v="1"/>
    <n v="1602"/>
    <n v="53"/>
    <x v="4"/>
    <x v="0"/>
  </r>
  <r>
    <s v="E0262"/>
    <x v="4"/>
    <s v="Auditor"/>
    <s v="Caleb Barnes"/>
    <n v="24"/>
    <x v="261"/>
    <x v="261"/>
    <n v="0"/>
    <n v="9"/>
    <n v="3"/>
    <n v="0"/>
    <x v="1"/>
    <x v="1"/>
    <d v="2018-08-03T00:00:00"/>
    <m/>
    <s v="Active"/>
    <x v="1"/>
    <n v="2581"/>
    <n v="85"/>
    <x v="7"/>
    <x v="1"/>
  </r>
  <r>
    <s v="E0263"/>
    <x v="5"/>
    <s v="Software Engineer"/>
    <s v="Mitchell Mcbride"/>
    <n v="23"/>
    <x v="262"/>
    <x v="262"/>
    <n v="10267"/>
    <n v="1"/>
    <n v="3"/>
    <n v="1"/>
    <x v="0"/>
    <x v="2"/>
    <d v="2018-10-23T00:00:00"/>
    <d v="2025-05-03T00:00:00"/>
    <s v="Exited"/>
    <x v="2"/>
    <n v="2384"/>
    <n v="78"/>
    <x v="7"/>
    <x v="1"/>
  </r>
  <r>
    <s v="E0264"/>
    <x v="0"/>
    <s v="Account Manager"/>
    <s v="Casey Walker"/>
    <n v="27"/>
    <x v="263"/>
    <x v="263"/>
    <n v="8626"/>
    <n v="9"/>
    <n v="4"/>
    <n v="1"/>
    <x v="0"/>
    <x v="4"/>
    <d v="2020-12-20T00:00:00"/>
    <d v="2023-08-13T00:00:00"/>
    <s v="Exited"/>
    <x v="4"/>
    <n v="966"/>
    <n v="32"/>
    <x v="2"/>
    <x v="0"/>
  </r>
  <r>
    <s v="E0265"/>
    <x v="5"/>
    <s v="Data Analyst"/>
    <s v="Melissa Williams"/>
    <n v="42"/>
    <x v="264"/>
    <x v="264"/>
    <n v="0"/>
    <n v="1"/>
    <n v="4"/>
    <n v="0"/>
    <x v="1"/>
    <x v="1"/>
    <d v="2019-03-21T00:00:00"/>
    <m/>
    <s v="Active"/>
    <x v="1"/>
    <n v="2351"/>
    <n v="77"/>
    <x v="9"/>
    <x v="1"/>
  </r>
  <r>
    <s v="E0266"/>
    <x v="0"/>
    <s v="Sales Executive"/>
    <s v="Jake Mills"/>
    <n v="51"/>
    <x v="265"/>
    <x v="265"/>
    <n v="0"/>
    <n v="10"/>
    <n v="3"/>
    <n v="0"/>
    <x v="1"/>
    <x v="1"/>
    <d v="2017-05-15T00:00:00"/>
    <m/>
    <s v="Active"/>
    <x v="1"/>
    <n v="3026"/>
    <n v="99"/>
    <x v="1"/>
    <x v="1"/>
  </r>
  <r>
    <s v="E0267"/>
    <x v="3"/>
    <s v="SEO Specialist"/>
    <s v="Jamie Smith"/>
    <n v="51"/>
    <x v="266"/>
    <x v="266"/>
    <n v="6066"/>
    <n v="6"/>
    <n v="3"/>
    <n v="1"/>
    <x v="0"/>
    <x v="5"/>
    <d v="2016-01-08T00:00:00"/>
    <d v="2019-01-24T00:00:00"/>
    <s v="Exited"/>
    <x v="5"/>
    <n v="1112"/>
    <n v="36"/>
    <x v="2"/>
    <x v="0"/>
  </r>
  <r>
    <s v="E0268"/>
    <x v="2"/>
    <s v="Logistics Officer"/>
    <s v="Curtis Spears"/>
    <n v="44"/>
    <x v="267"/>
    <x v="267"/>
    <n v="0"/>
    <n v="9"/>
    <n v="1"/>
    <n v="0"/>
    <x v="1"/>
    <x v="1"/>
    <d v="2018-06-13T00:00:00"/>
    <m/>
    <s v="Active"/>
    <x v="1"/>
    <n v="2632"/>
    <n v="86"/>
    <x v="7"/>
    <x v="1"/>
  </r>
  <r>
    <s v="E0269"/>
    <x v="1"/>
    <s v="HR Coordinator"/>
    <s v="Nathan Wall"/>
    <n v="32"/>
    <x v="268"/>
    <x v="268"/>
    <n v="0"/>
    <n v="4"/>
    <n v="2"/>
    <n v="0"/>
    <x v="1"/>
    <x v="1"/>
    <d v="2022-06-24T00:00:00"/>
    <m/>
    <s v="Active"/>
    <x v="1"/>
    <n v="1160"/>
    <n v="38"/>
    <x v="2"/>
    <x v="0"/>
  </r>
  <r>
    <s v="E0270"/>
    <x v="3"/>
    <s v="SEO Specialist"/>
    <s v="Mrs. Amanda Soto"/>
    <n v="31"/>
    <x v="269"/>
    <x v="269"/>
    <n v="0"/>
    <n v="0"/>
    <n v="2"/>
    <n v="0"/>
    <x v="1"/>
    <x v="1"/>
    <d v="2016-04-03T00:00:00"/>
    <m/>
    <s v="Active"/>
    <x v="1"/>
    <n v="3433"/>
    <n v="113"/>
    <x v="6"/>
    <x v="1"/>
  </r>
  <r>
    <s v="E0271"/>
    <x v="4"/>
    <s v="Financial Analyst"/>
    <s v="Megan Shepherd"/>
    <n v="32"/>
    <x v="270"/>
    <x v="270"/>
    <n v="0"/>
    <n v="2"/>
    <n v="4"/>
    <n v="0"/>
    <x v="1"/>
    <x v="1"/>
    <d v="2016-07-23T00:00:00"/>
    <m/>
    <s v="Active"/>
    <x v="1"/>
    <n v="3322"/>
    <n v="109"/>
    <x v="6"/>
    <x v="1"/>
  </r>
  <r>
    <s v="E0272"/>
    <x v="4"/>
    <s v="Accountant"/>
    <s v="Debra Hansen"/>
    <n v="24"/>
    <x v="271"/>
    <x v="271"/>
    <n v="11431"/>
    <n v="2"/>
    <n v="5"/>
    <n v="1"/>
    <x v="0"/>
    <x v="2"/>
    <d v="2016-12-09T00:00:00"/>
    <d v="2023-02-23T00:00:00"/>
    <s v="Exited"/>
    <x v="2"/>
    <n v="2267"/>
    <n v="74"/>
    <x v="9"/>
    <x v="1"/>
  </r>
  <r>
    <s v="E0273"/>
    <x v="4"/>
    <s v="Auditor"/>
    <s v="Jessica Haley"/>
    <n v="46"/>
    <x v="272"/>
    <x v="272"/>
    <n v="0"/>
    <n v="10"/>
    <n v="4"/>
    <n v="0"/>
    <x v="1"/>
    <x v="1"/>
    <d v="2015-12-11T00:00:00"/>
    <m/>
    <s v="Active"/>
    <x v="1"/>
    <n v="3547"/>
    <n v="116"/>
    <x v="8"/>
    <x v="1"/>
  </r>
  <r>
    <s v="E0274"/>
    <x v="4"/>
    <s v="Accountant"/>
    <s v="Melissa Wright"/>
    <n v="24"/>
    <x v="273"/>
    <x v="273"/>
    <n v="0"/>
    <n v="1"/>
    <n v="4"/>
    <n v="0"/>
    <x v="1"/>
    <x v="1"/>
    <d v="2018-10-04T00:00:00"/>
    <m/>
    <s v="Active"/>
    <x v="1"/>
    <n v="2519"/>
    <n v="83"/>
    <x v="7"/>
    <x v="1"/>
  </r>
  <r>
    <s v="E0275"/>
    <x v="3"/>
    <s v="Content Creator"/>
    <s v="Angela Ortega"/>
    <n v="60"/>
    <x v="274"/>
    <x v="274"/>
    <n v="2623"/>
    <n v="9"/>
    <n v="4"/>
    <n v="1"/>
    <x v="0"/>
    <x v="2"/>
    <d v="2016-06-28T00:00:00"/>
    <d v="2021-10-02T00:00:00"/>
    <s v="Exited"/>
    <x v="2"/>
    <n v="1922"/>
    <n v="63"/>
    <x v="3"/>
    <x v="0"/>
  </r>
  <r>
    <s v="E0276"/>
    <x v="5"/>
    <s v="Software Engineer"/>
    <s v="Stephen Gonzales"/>
    <n v="39"/>
    <x v="275"/>
    <x v="275"/>
    <n v="7294"/>
    <n v="0"/>
    <n v="3"/>
    <n v="1"/>
    <x v="0"/>
    <x v="0"/>
    <d v="2022-01-10T00:00:00"/>
    <d v="2023-02-05T00:00:00"/>
    <s v="Exited"/>
    <x v="0"/>
    <n v="391"/>
    <n v="13"/>
    <x v="5"/>
    <x v="2"/>
  </r>
  <r>
    <s v="E0277"/>
    <x v="5"/>
    <s v="Software Engineer"/>
    <s v="Daniel Freeman"/>
    <n v="24"/>
    <x v="276"/>
    <x v="276"/>
    <n v="0"/>
    <n v="4"/>
    <n v="5"/>
    <n v="0"/>
    <x v="1"/>
    <x v="1"/>
    <d v="2022-04-06T00:00:00"/>
    <m/>
    <s v="Active"/>
    <x v="1"/>
    <n v="1239"/>
    <n v="41"/>
    <x v="2"/>
    <x v="0"/>
  </r>
  <r>
    <s v="E0278"/>
    <x v="0"/>
    <s v="Sales Executive"/>
    <s v="Jacqueline Haney"/>
    <n v="31"/>
    <x v="277"/>
    <x v="277"/>
    <n v="0"/>
    <n v="6"/>
    <n v="3"/>
    <n v="0"/>
    <x v="1"/>
    <x v="1"/>
    <d v="2018-11-12T00:00:00"/>
    <m/>
    <s v="Active"/>
    <x v="1"/>
    <n v="2480"/>
    <n v="81"/>
    <x v="7"/>
    <x v="1"/>
  </r>
  <r>
    <s v="E0279"/>
    <x v="0"/>
    <s v="Account Manager"/>
    <s v="Julie Harper"/>
    <n v="45"/>
    <x v="278"/>
    <x v="278"/>
    <n v="0"/>
    <n v="2"/>
    <n v="2"/>
    <n v="0"/>
    <x v="1"/>
    <x v="1"/>
    <d v="2022-07-17T00:00:00"/>
    <m/>
    <s v="Active"/>
    <x v="1"/>
    <n v="1137"/>
    <n v="37"/>
    <x v="2"/>
    <x v="0"/>
  </r>
  <r>
    <s v="E0280"/>
    <x v="2"/>
    <s v="Logistics Officer"/>
    <s v="Dustin Alvarado"/>
    <n v="29"/>
    <x v="279"/>
    <x v="279"/>
    <n v="0"/>
    <n v="1"/>
    <n v="2"/>
    <n v="0"/>
    <x v="1"/>
    <x v="1"/>
    <d v="2021-03-28T00:00:00"/>
    <m/>
    <s v="Active"/>
    <x v="1"/>
    <n v="1613"/>
    <n v="53"/>
    <x v="4"/>
    <x v="0"/>
  </r>
  <r>
    <s v="E0281"/>
    <x v="1"/>
    <s v="Recruiter"/>
    <s v="Daniel Lloyd"/>
    <n v="40"/>
    <x v="280"/>
    <x v="280"/>
    <n v="0"/>
    <n v="5"/>
    <n v="4"/>
    <n v="0"/>
    <x v="1"/>
    <x v="1"/>
    <d v="2022-09-23T00:00:00"/>
    <m/>
    <s v="Active"/>
    <x v="1"/>
    <n v="1069"/>
    <n v="35"/>
    <x v="2"/>
    <x v="0"/>
  </r>
  <r>
    <s v="E0282"/>
    <x v="3"/>
    <s v="SEO Specialist"/>
    <s v="Kimberly Harris"/>
    <n v="36"/>
    <x v="281"/>
    <x v="281"/>
    <n v="7128"/>
    <n v="6"/>
    <n v="2"/>
    <n v="1"/>
    <x v="0"/>
    <x v="2"/>
    <d v="2020-04-21T00:00:00"/>
    <d v="2023-05-22T00:00:00"/>
    <s v="Exited"/>
    <x v="2"/>
    <n v="1126"/>
    <n v="37"/>
    <x v="2"/>
    <x v="0"/>
  </r>
  <r>
    <s v="E0283"/>
    <x v="3"/>
    <s v="SEO Specialist"/>
    <s v="Caleb Wilson Jr."/>
    <n v="32"/>
    <x v="282"/>
    <x v="282"/>
    <n v="0"/>
    <n v="5"/>
    <n v="3"/>
    <n v="0"/>
    <x v="1"/>
    <x v="1"/>
    <d v="2018-02-01T00:00:00"/>
    <m/>
    <s v="Active"/>
    <x v="1"/>
    <n v="2764"/>
    <n v="91"/>
    <x v="1"/>
    <x v="1"/>
  </r>
  <r>
    <s v="E0284"/>
    <x v="1"/>
    <s v="HR Specialist"/>
    <s v="Kristen Soto PhD"/>
    <n v="59"/>
    <x v="283"/>
    <x v="283"/>
    <n v="0"/>
    <n v="4"/>
    <n v="2"/>
    <n v="0"/>
    <x v="1"/>
    <x v="1"/>
    <d v="2017-09-10T00:00:00"/>
    <m/>
    <s v="Active"/>
    <x v="1"/>
    <n v="2908"/>
    <n v="96"/>
    <x v="1"/>
    <x v="1"/>
  </r>
  <r>
    <s v="E0285"/>
    <x v="1"/>
    <s v="Recruiter"/>
    <s v="Melissa Estes"/>
    <n v="35"/>
    <x v="284"/>
    <x v="284"/>
    <n v="0"/>
    <n v="7"/>
    <n v="5"/>
    <n v="0"/>
    <x v="1"/>
    <x v="1"/>
    <d v="2023-03-25T00:00:00"/>
    <m/>
    <s v="Active"/>
    <x v="1"/>
    <n v="886"/>
    <n v="29"/>
    <x v="0"/>
    <x v="0"/>
  </r>
  <r>
    <s v="E0286"/>
    <x v="3"/>
    <s v="Content Creator"/>
    <s v="Dr. Jennifer Bryan MD"/>
    <n v="37"/>
    <x v="285"/>
    <x v="285"/>
    <n v="8504"/>
    <n v="7"/>
    <n v="2"/>
    <n v="1"/>
    <x v="0"/>
    <x v="2"/>
    <d v="2020-01-23T00:00:00"/>
    <d v="2023-09-29T00:00:00"/>
    <s v="Exited"/>
    <x v="2"/>
    <n v="1345"/>
    <n v="44"/>
    <x v="4"/>
    <x v="0"/>
  </r>
  <r>
    <s v="E0287"/>
    <x v="3"/>
    <s v="Marketing Executive"/>
    <s v="Rita Banks"/>
    <n v="38"/>
    <x v="286"/>
    <x v="286"/>
    <n v="0"/>
    <n v="5"/>
    <n v="2"/>
    <n v="0"/>
    <x v="1"/>
    <x v="1"/>
    <d v="2016-12-01T00:00:00"/>
    <m/>
    <s v="Active"/>
    <x v="1"/>
    <n v="3191"/>
    <n v="105"/>
    <x v="6"/>
    <x v="1"/>
  </r>
  <r>
    <s v="E0288"/>
    <x v="5"/>
    <s v="Software Engineer"/>
    <s v="Alexander Holloway"/>
    <n v="51"/>
    <x v="287"/>
    <x v="287"/>
    <n v="0"/>
    <n v="7"/>
    <n v="1"/>
    <n v="0"/>
    <x v="1"/>
    <x v="1"/>
    <d v="2020-09-19T00:00:00"/>
    <m/>
    <s v="Active"/>
    <x v="1"/>
    <n v="1803"/>
    <n v="59"/>
    <x v="3"/>
    <x v="0"/>
  </r>
  <r>
    <s v="E0289"/>
    <x v="1"/>
    <s v="HR Coordinator"/>
    <s v="Michael Duncan"/>
    <n v="56"/>
    <x v="288"/>
    <x v="288"/>
    <n v="0"/>
    <n v="6"/>
    <n v="3"/>
    <n v="0"/>
    <x v="1"/>
    <x v="1"/>
    <d v="2021-05-17T00:00:00"/>
    <m/>
    <s v="Active"/>
    <x v="1"/>
    <n v="1563"/>
    <n v="51"/>
    <x v="4"/>
    <x v="0"/>
  </r>
  <r>
    <s v="E0290"/>
    <x v="4"/>
    <s v="Accountant"/>
    <s v="Brian Hansen"/>
    <n v="59"/>
    <x v="289"/>
    <x v="289"/>
    <n v="6978"/>
    <n v="4"/>
    <n v="4"/>
    <n v="1"/>
    <x v="0"/>
    <x v="6"/>
    <d v="2017-05-31T00:00:00"/>
    <d v="2019-11-23T00:00:00"/>
    <s v="Exited"/>
    <x v="6"/>
    <n v="906"/>
    <n v="30"/>
    <x v="0"/>
    <x v="0"/>
  </r>
  <r>
    <s v="E0291"/>
    <x v="2"/>
    <s v="Quality Analyst"/>
    <s v="Cheryl Perkins"/>
    <n v="32"/>
    <x v="290"/>
    <x v="290"/>
    <n v="0"/>
    <n v="10"/>
    <n v="3"/>
    <n v="0"/>
    <x v="1"/>
    <x v="1"/>
    <d v="2019-06-08T00:00:00"/>
    <m/>
    <s v="Active"/>
    <x v="1"/>
    <n v="2272"/>
    <n v="75"/>
    <x v="9"/>
    <x v="1"/>
  </r>
  <r>
    <s v="E0292"/>
    <x v="3"/>
    <s v="Content Creator"/>
    <s v="Zachary Thornton"/>
    <n v="58"/>
    <x v="291"/>
    <x v="291"/>
    <n v="0"/>
    <n v="6"/>
    <n v="1"/>
    <n v="0"/>
    <x v="1"/>
    <x v="1"/>
    <d v="2022-03-27T00:00:00"/>
    <m/>
    <s v="Active"/>
    <x v="1"/>
    <n v="1249"/>
    <n v="41"/>
    <x v="2"/>
    <x v="0"/>
  </r>
  <r>
    <s v="E0293"/>
    <x v="0"/>
    <s v="Sales Rep"/>
    <s v="Stephen Williams"/>
    <n v="47"/>
    <x v="292"/>
    <x v="292"/>
    <n v="0"/>
    <n v="1"/>
    <n v="3"/>
    <n v="0"/>
    <x v="1"/>
    <x v="1"/>
    <d v="2020-09-04T00:00:00"/>
    <m/>
    <s v="Active"/>
    <x v="1"/>
    <n v="1818"/>
    <n v="60"/>
    <x v="3"/>
    <x v="0"/>
  </r>
  <r>
    <s v="E0294"/>
    <x v="3"/>
    <s v="Content Creator"/>
    <s v="Krista Edwards"/>
    <n v="40"/>
    <x v="293"/>
    <x v="293"/>
    <n v="6634"/>
    <n v="7"/>
    <n v="5"/>
    <n v="1"/>
    <x v="0"/>
    <x v="3"/>
    <d v="2017-09-04T00:00:00"/>
    <d v="2024-04-14T00:00:00"/>
    <s v="Exited"/>
    <x v="3"/>
    <n v="2414"/>
    <n v="79"/>
    <x v="7"/>
    <x v="1"/>
  </r>
  <r>
    <s v="E0295"/>
    <x v="2"/>
    <s v="Quality Analyst"/>
    <s v="Tracy Reyes"/>
    <n v="48"/>
    <x v="294"/>
    <x v="294"/>
    <n v="0"/>
    <n v="9"/>
    <n v="2"/>
    <n v="0"/>
    <x v="1"/>
    <x v="1"/>
    <d v="2022-05-02T00:00:00"/>
    <m/>
    <s v="Active"/>
    <x v="1"/>
    <n v="1213"/>
    <n v="40"/>
    <x v="2"/>
    <x v="0"/>
  </r>
  <r>
    <s v="E0296"/>
    <x v="2"/>
    <s v="Quality Analyst"/>
    <s v="Danielle Bass"/>
    <n v="29"/>
    <x v="295"/>
    <x v="295"/>
    <n v="0"/>
    <n v="9"/>
    <n v="4"/>
    <n v="0"/>
    <x v="1"/>
    <x v="1"/>
    <d v="2021-03-16T00:00:00"/>
    <m/>
    <s v="Active"/>
    <x v="1"/>
    <n v="1625"/>
    <n v="53"/>
    <x v="4"/>
    <x v="0"/>
  </r>
  <r>
    <s v="E0297"/>
    <x v="3"/>
    <s v="Content Creator"/>
    <s v="Amy Tran"/>
    <n v="45"/>
    <x v="296"/>
    <x v="296"/>
    <n v="0"/>
    <n v="4"/>
    <n v="2"/>
    <n v="0"/>
    <x v="1"/>
    <x v="1"/>
    <d v="2023-08-21T00:00:00"/>
    <m/>
    <s v="Active"/>
    <x v="1"/>
    <n v="737"/>
    <n v="24"/>
    <x v="0"/>
    <x v="0"/>
  </r>
  <r>
    <s v="E0298"/>
    <x v="3"/>
    <s v="SEO Specialist"/>
    <s v="Amy Miller"/>
    <n v="52"/>
    <x v="297"/>
    <x v="297"/>
    <n v="0"/>
    <n v="3"/>
    <n v="1"/>
    <n v="0"/>
    <x v="1"/>
    <x v="1"/>
    <d v="2016-12-22T00:00:00"/>
    <m/>
    <s v="Active"/>
    <x v="1"/>
    <n v="3170"/>
    <n v="104"/>
    <x v="6"/>
    <x v="1"/>
  </r>
  <r>
    <s v="E0299"/>
    <x v="1"/>
    <s v="HR Coordinator"/>
    <s v="Gina Phillips"/>
    <n v="23"/>
    <x v="298"/>
    <x v="298"/>
    <n v="2878"/>
    <n v="4"/>
    <n v="3"/>
    <n v="1"/>
    <x v="0"/>
    <x v="6"/>
    <d v="2022-02-25T00:00:00"/>
    <d v="2025-04-09T00:00:00"/>
    <s v="Exited"/>
    <x v="6"/>
    <n v="1139"/>
    <n v="37"/>
    <x v="2"/>
    <x v="0"/>
  </r>
  <r>
    <s v="E0300"/>
    <x v="2"/>
    <s v="Logistics Officer"/>
    <s v="Matthew Sanders"/>
    <n v="53"/>
    <x v="299"/>
    <x v="299"/>
    <n v="6879"/>
    <n v="1"/>
    <n v="1"/>
    <n v="1"/>
    <x v="0"/>
    <x v="4"/>
    <d v="2020-11-28T00:00:00"/>
    <d v="2024-06-01T00:00:00"/>
    <s v="Exited"/>
    <x v="4"/>
    <n v="1281"/>
    <n v="42"/>
    <x v="4"/>
    <x v="0"/>
  </r>
  <r>
    <s v="E0301"/>
    <x v="4"/>
    <s v="Accountant"/>
    <s v="Madison Payne"/>
    <n v="48"/>
    <x v="300"/>
    <x v="300"/>
    <n v="6855"/>
    <n v="2"/>
    <n v="2"/>
    <n v="1"/>
    <x v="0"/>
    <x v="3"/>
    <d v="2019-03-19T00:00:00"/>
    <d v="2023-06-29T00:00:00"/>
    <s v="Exited"/>
    <x v="3"/>
    <n v="1563"/>
    <n v="51"/>
    <x v="4"/>
    <x v="0"/>
  </r>
  <r>
    <s v="E0302"/>
    <x v="2"/>
    <s v="Logistics Officer"/>
    <s v="Lisa Ashley"/>
    <n v="26"/>
    <x v="301"/>
    <x v="301"/>
    <n v="3724"/>
    <n v="5"/>
    <n v="3"/>
    <n v="1"/>
    <x v="0"/>
    <x v="5"/>
    <d v="2018-06-06T00:00:00"/>
    <d v="2021-12-13T00:00:00"/>
    <s v="Exited"/>
    <x v="5"/>
    <n v="1286"/>
    <n v="42"/>
    <x v="4"/>
    <x v="0"/>
  </r>
  <r>
    <s v="E0303"/>
    <x v="5"/>
    <s v="Software Engineer"/>
    <s v="Joseph Wright"/>
    <n v="27"/>
    <x v="302"/>
    <x v="302"/>
    <n v="0"/>
    <n v="9"/>
    <n v="1"/>
    <n v="0"/>
    <x v="1"/>
    <x v="1"/>
    <d v="2018-12-10T00:00:00"/>
    <m/>
    <s v="Active"/>
    <x v="1"/>
    <n v="2452"/>
    <n v="80"/>
    <x v="7"/>
    <x v="1"/>
  </r>
  <r>
    <s v="E0304"/>
    <x v="1"/>
    <s v="HR Specialist"/>
    <s v="Susan Wade"/>
    <n v="37"/>
    <x v="303"/>
    <x v="303"/>
    <n v="0"/>
    <n v="6"/>
    <n v="3"/>
    <n v="0"/>
    <x v="1"/>
    <x v="1"/>
    <d v="2020-11-01T00:00:00"/>
    <m/>
    <s v="Active"/>
    <x v="1"/>
    <n v="1760"/>
    <n v="58"/>
    <x v="3"/>
    <x v="0"/>
  </r>
  <r>
    <s v="E0305"/>
    <x v="4"/>
    <s v="Financial Analyst"/>
    <s v="Michael Miller"/>
    <n v="52"/>
    <x v="304"/>
    <x v="304"/>
    <n v="0"/>
    <n v="0"/>
    <n v="2"/>
    <n v="0"/>
    <x v="1"/>
    <x v="1"/>
    <d v="2015-10-31T00:00:00"/>
    <m/>
    <s v="Active"/>
    <x v="1"/>
    <n v="3588"/>
    <n v="118"/>
    <x v="8"/>
    <x v="1"/>
  </r>
  <r>
    <s v="E0306"/>
    <x v="5"/>
    <s v="Data Analyst"/>
    <s v="Cynthia Thompson"/>
    <n v="51"/>
    <x v="305"/>
    <x v="305"/>
    <n v="0"/>
    <n v="4"/>
    <n v="4"/>
    <n v="0"/>
    <x v="1"/>
    <x v="1"/>
    <d v="2015-11-27T00:00:00"/>
    <m/>
    <s v="Active"/>
    <x v="1"/>
    <n v="3561"/>
    <n v="117"/>
    <x v="8"/>
    <x v="1"/>
  </r>
  <r>
    <s v="E0307"/>
    <x v="0"/>
    <s v="Sales Rep"/>
    <s v="David Young"/>
    <n v="47"/>
    <x v="306"/>
    <x v="306"/>
    <n v="2541"/>
    <n v="5"/>
    <n v="3"/>
    <n v="1"/>
    <x v="0"/>
    <x v="6"/>
    <d v="2017-02-23T00:00:00"/>
    <d v="2021-06-01T00:00:00"/>
    <s v="Exited"/>
    <x v="6"/>
    <n v="1559"/>
    <n v="51"/>
    <x v="4"/>
    <x v="0"/>
  </r>
  <r>
    <s v="E0308"/>
    <x v="0"/>
    <s v="Sales Executive"/>
    <s v="Michael Hensley"/>
    <n v="31"/>
    <x v="307"/>
    <x v="307"/>
    <n v="0"/>
    <n v="9"/>
    <n v="4"/>
    <n v="0"/>
    <x v="1"/>
    <x v="1"/>
    <d v="2018-10-04T00:00:00"/>
    <m/>
    <s v="Active"/>
    <x v="1"/>
    <n v="2519"/>
    <n v="83"/>
    <x v="7"/>
    <x v="1"/>
  </r>
  <r>
    <s v="E0309"/>
    <x v="1"/>
    <s v="Recruiter"/>
    <s v="Jennifer Riley"/>
    <n v="29"/>
    <x v="308"/>
    <x v="308"/>
    <n v="3577"/>
    <n v="9"/>
    <n v="4"/>
    <n v="1"/>
    <x v="0"/>
    <x v="4"/>
    <d v="2018-08-01T00:00:00"/>
    <d v="2019-09-28T00:00:00"/>
    <s v="Exited"/>
    <x v="4"/>
    <n v="423"/>
    <n v="14"/>
    <x v="5"/>
    <x v="2"/>
  </r>
  <r>
    <s v="E0310"/>
    <x v="4"/>
    <s v="Financial Analyst"/>
    <s v="Jonathan Mcdaniel"/>
    <n v="39"/>
    <x v="309"/>
    <x v="309"/>
    <n v="0"/>
    <n v="3"/>
    <n v="4"/>
    <n v="0"/>
    <x v="1"/>
    <x v="1"/>
    <d v="2019-11-29T00:00:00"/>
    <m/>
    <s v="Active"/>
    <x v="1"/>
    <n v="2098"/>
    <n v="69"/>
    <x v="9"/>
    <x v="1"/>
  </r>
  <r>
    <s v="E0311"/>
    <x v="4"/>
    <s v="Financial Analyst"/>
    <s v="Mary Cross"/>
    <n v="59"/>
    <x v="310"/>
    <x v="310"/>
    <n v="4735"/>
    <n v="3"/>
    <n v="5"/>
    <n v="1"/>
    <x v="0"/>
    <x v="6"/>
    <d v="2019-10-25T00:00:00"/>
    <d v="2024-03-20T00:00:00"/>
    <s v="Exited"/>
    <x v="6"/>
    <n v="1608"/>
    <n v="53"/>
    <x v="4"/>
    <x v="0"/>
  </r>
  <r>
    <s v="E0312"/>
    <x v="2"/>
    <s v="Operations Associate"/>
    <s v="Daniel Caldwell"/>
    <n v="24"/>
    <x v="311"/>
    <x v="311"/>
    <n v="2074"/>
    <n v="3"/>
    <n v="3"/>
    <n v="1"/>
    <x v="0"/>
    <x v="4"/>
    <d v="2017-07-07T00:00:00"/>
    <d v="2022-02-12T00:00:00"/>
    <s v="Exited"/>
    <x v="4"/>
    <n v="1681"/>
    <n v="55"/>
    <x v="3"/>
    <x v="0"/>
  </r>
  <r>
    <s v="E0313"/>
    <x v="5"/>
    <s v="Data Analyst"/>
    <s v="Allison Richard"/>
    <n v="46"/>
    <x v="312"/>
    <x v="312"/>
    <n v="0"/>
    <n v="2"/>
    <n v="1"/>
    <n v="0"/>
    <x v="1"/>
    <x v="1"/>
    <d v="2023-04-11T00:00:00"/>
    <m/>
    <s v="Active"/>
    <x v="1"/>
    <n v="869"/>
    <n v="28"/>
    <x v="0"/>
    <x v="0"/>
  </r>
  <r>
    <s v="E0314"/>
    <x v="2"/>
    <s v="Quality Analyst"/>
    <s v="Kevin Diaz"/>
    <n v="27"/>
    <x v="313"/>
    <x v="313"/>
    <n v="0"/>
    <n v="4"/>
    <n v="1"/>
    <n v="0"/>
    <x v="1"/>
    <x v="1"/>
    <d v="2017-03-02T00:00:00"/>
    <m/>
    <s v="Active"/>
    <x v="1"/>
    <n v="3100"/>
    <n v="102"/>
    <x v="1"/>
    <x v="1"/>
  </r>
  <r>
    <s v="E0315"/>
    <x v="2"/>
    <s v="Quality Analyst"/>
    <s v="Destiny Wong"/>
    <n v="52"/>
    <x v="314"/>
    <x v="314"/>
    <n v="0"/>
    <n v="10"/>
    <n v="3"/>
    <n v="0"/>
    <x v="1"/>
    <x v="1"/>
    <d v="2016-07-29T00:00:00"/>
    <m/>
    <s v="Active"/>
    <x v="1"/>
    <n v="3316"/>
    <n v="109"/>
    <x v="6"/>
    <x v="1"/>
  </r>
  <r>
    <s v="E0316"/>
    <x v="5"/>
    <s v="Data Analyst"/>
    <s v="Ashley Roberts"/>
    <n v="46"/>
    <x v="315"/>
    <x v="315"/>
    <n v="0"/>
    <n v="4"/>
    <n v="2"/>
    <n v="0"/>
    <x v="1"/>
    <x v="1"/>
    <d v="2017-05-29T00:00:00"/>
    <m/>
    <s v="Active"/>
    <x v="1"/>
    <n v="3012"/>
    <n v="99"/>
    <x v="1"/>
    <x v="1"/>
  </r>
  <r>
    <s v="E0317"/>
    <x v="0"/>
    <s v="Account Manager"/>
    <s v="Brittany Alvarez"/>
    <n v="47"/>
    <x v="316"/>
    <x v="316"/>
    <n v="1639"/>
    <n v="4"/>
    <n v="1"/>
    <n v="1"/>
    <x v="0"/>
    <x v="0"/>
    <d v="2020-03-28T00:00:00"/>
    <d v="2023-02-09T00:00:00"/>
    <s v="Exited"/>
    <x v="0"/>
    <n v="1048"/>
    <n v="34"/>
    <x v="2"/>
    <x v="0"/>
  </r>
  <r>
    <s v="E0318"/>
    <x v="1"/>
    <s v="Recruiter"/>
    <s v="Jonathan Brown"/>
    <n v="54"/>
    <x v="317"/>
    <x v="317"/>
    <n v="0"/>
    <n v="10"/>
    <n v="3"/>
    <n v="0"/>
    <x v="1"/>
    <x v="1"/>
    <d v="2016-08-03T00:00:00"/>
    <m/>
    <s v="Active"/>
    <x v="1"/>
    <n v="3311"/>
    <n v="109"/>
    <x v="6"/>
    <x v="1"/>
  </r>
  <r>
    <s v="E0319"/>
    <x v="0"/>
    <s v="Sales Rep"/>
    <s v="Cynthia Robinson"/>
    <n v="52"/>
    <x v="318"/>
    <x v="318"/>
    <n v="1609"/>
    <n v="4"/>
    <n v="4"/>
    <n v="1"/>
    <x v="0"/>
    <x v="2"/>
    <d v="2017-05-12T00:00:00"/>
    <d v="2019-10-28T00:00:00"/>
    <s v="Exited"/>
    <x v="2"/>
    <n v="899"/>
    <n v="30"/>
    <x v="0"/>
    <x v="0"/>
  </r>
  <r>
    <s v="E0320"/>
    <x v="0"/>
    <s v="Sales Rep"/>
    <s v="Tony Thomas"/>
    <n v="44"/>
    <x v="319"/>
    <x v="319"/>
    <n v="6898"/>
    <n v="1"/>
    <n v="2"/>
    <n v="1"/>
    <x v="0"/>
    <x v="3"/>
    <d v="2017-04-02T00:00:00"/>
    <d v="2023-01-30T00:00:00"/>
    <s v="Exited"/>
    <x v="3"/>
    <n v="2129"/>
    <n v="70"/>
    <x v="9"/>
    <x v="1"/>
  </r>
  <r>
    <s v="E0321"/>
    <x v="2"/>
    <s v="Operations Associate"/>
    <s v="Benjamin Fox"/>
    <n v="46"/>
    <x v="320"/>
    <x v="320"/>
    <n v="0"/>
    <n v="8"/>
    <n v="5"/>
    <n v="0"/>
    <x v="1"/>
    <x v="1"/>
    <d v="2016-03-06T00:00:00"/>
    <m/>
    <s v="Active"/>
    <x v="1"/>
    <n v="3461"/>
    <n v="114"/>
    <x v="6"/>
    <x v="1"/>
  </r>
  <r>
    <s v="E0322"/>
    <x v="5"/>
    <s v="System Admin"/>
    <s v="Jeffrey Ward"/>
    <n v="47"/>
    <x v="321"/>
    <x v="321"/>
    <n v="0"/>
    <n v="10"/>
    <n v="1"/>
    <n v="0"/>
    <x v="1"/>
    <x v="1"/>
    <d v="2018-11-10T00:00:00"/>
    <m/>
    <s v="Active"/>
    <x v="1"/>
    <n v="2482"/>
    <n v="82"/>
    <x v="7"/>
    <x v="1"/>
  </r>
  <r>
    <s v="E0323"/>
    <x v="3"/>
    <s v="Marketing Executive"/>
    <s v="Rebecca Garcia"/>
    <n v="25"/>
    <x v="322"/>
    <x v="322"/>
    <n v="11377"/>
    <n v="3"/>
    <n v="5"/>
    <n v="1"/>
    <x v="0"/>
    <x v="0"/>
    <d v="2021-11-15T00:00:00"/>
    <d v="2025-04-27T00:00:00"/>
    <s v="Exited"/>
    <x v="0"/>
    <n v="1259"/>
    <n v="41"/>
    <x v="2"/>
    <x v="0"/>
  </r>
  <r>
    <s v="E0324"/>
    <x v="4"/>
    <s v="Accountant"/>
    <s v="Elizabeth Smith"/>
    <n v="54"/>
    <x v="323"/>
    <x v="323"/>
    <n v="9619"/>
    <n v="4"/>
    <n v="5"/>
    <n v="1"/>
    <x v="0"/>
    <x v="5"/>
    <d v="2016-12-27T00:00:00"/>
    <d v="2020-11-05T00:00:00"/>
    <s v="Exited"/>
    <x v="5"/>
    <n v="1409"/>
    <n v="46"/>
    <x v="4"/>
    <x v="0"/>
  </r>
  <r>
    <s v="E0325"/>
    <x v="4"/>
    <s v="Financial Analyst"/>
    <s v="Joel Shaw"/>
    <n v="59"/>
    <x v="324"/>
    <x v="324"/>
    <n v="0"/>
    <n v="10"/>
    <n v="2"/>
    <n v="0"/>
    <x v="1"/>
    <x v="1"/>
    <d v="2016-10-02T00:00:00"/>
    <m/>
    <s v="Active"/>
    <x v="1"/>
    <n v="3251"/>
    <n v="107"/>
    <x v="6"/>
    <x v="1"/>
  </r>
  <r>
    <s v="E0326"/>
    <x v="3"/>
    <s v="Marketing Executive"/>
    <s v="William Smith"/>
    <n v="59"/>
    <x v="325"/>
    <x v="325"/>
    <n v="7723"/>
    <n v="8"/>
    <n v="5"/>
    <n v="1"/>
    <x v="0"/>
    <x v="5"/>
    <d v="2017-08-04T00:00:00"/>
    <d v="2024-06-09T00:00:00"/>
    <s v="Exited"/>
    <x v="5"/>
    <n v="2501"/>
    <n v="82"/>
    <x v="7"/>
    <x v="1"/>
  </r>
  <r>
    <s v="E0327"/>
    <x v="5"/>
    <s v="System Admin"/>
    <s v="Gordon Haley"/>
    <n v="50"/>
    <x v="326"/>
    <x v="326"/>
    <n v="0"/>
    <n v="7"/>
    <n v="4"/>
    <n v="0"/>
    <x v="1"/>
    <x v="1"/>
    <d v="2021-04-12T00:00:00"/>
    <m/>
    <s v="Active"/>
    <x v="1"/>
    <n v="1598"/>
    <n v="52"/>
    <x v="4"/>
    <x v="0"/>
  </r>
  <r>
    <s v="E0328"/>
    <x v="1"/>
    <s v="Recruiter"/>
    <s v="Tonya Porter"/>
    <n v="31"/>
    <x v="327"/>
    <x v="327"/>
    <n v="0"/>
    <n v="4"/>
    <n v="4"/>
    <n v="0"/>
    <x v="1"/>
    <x v="1"/>
    <d v="2019-12-13T00:00:00"/>
    <m/>
    <s v="Active"/>
    <x v="1"/>
    <n v="2084"/>
    <n v="68"/>
    <x v="9"/>
    <x v="1"/>
  </r>
  <r>
    <s v="E0329"/>
    <x v="4"/>
    <s v="Accountant"/>
    <s v="Jessica Torres"/>
    <n v="36"/>
    <x v="328"/>
    <x v="328"/>
    <n v="0"/>
    <n v="3"/>
    <n v="2"/>
    <n v="0"/>
    <x v="1"/>
    <x v="1"/>
    <d v="2020-02-23T00:00:00"/>
    <m/>
    <s v="Active"/>
    <x v="1"/>
    <n v="2012"/>
    <n v="66"/>
    <x v="9"/>
    <x v="1"/>
  </r>
  <r>
    <s v="E0330"/>
    <x v="2"/>
    <s v="Quality Analyst"/>
    <s v="Catherine Foster"/>
    <n v="32"/>
    <x v="329"/>
    <x v="329"/>
    <n v="0"/>
    <n v="10"/>
    <n v="5"/>
    <n v="0"/>
    <x v="1"/>
    <x v="1"/>
    <d v="2016-05-07T00:00:00"/>
    <m/>
    <s v="Active"/>
    <x v="1"/>
    <n v="3399"/>
    <n v="112"/>
    <x v="6"/>
    <x v="1"/>
  </r>
  <r>
    <s v="E0331"/>
    <x v="2"/>
    <s v="Operations Associate"/>
    <s v="James Salazar"/>
    <n v="43"/>
    <x v="330"/>
    <x v="330"/>
    <n v="0"/>
    <n v="7"/>
    <n v="4"/>
    <n v="0"/>
    <x v="1"/>
    <x v="1"/>
    <d v="2018-12-20T00:00:00"/>
    <m/>
    <s v="Active"/>
    <x v="1"/>
    <n v="2442"/>
    <n v="80"/>
    <x v="7"/>
    <x v="1"/>
  </r>
  <r>
    <s v="E0332"/>
    <x v="0"/>
    <s v="Account Manager"/>
    <s v="Matthew Lang"/>
    <n v="32"/>
    <x v="331"/>
    <x v="331"/>
    <n v="6049"/>
    <n v="0"/>
    <n v="4"/>
    <n v="1"/>
    <x v="0"/>
    <x v="5"/>
    <d v="2017-03-01T00:00:00"/>
    <d v="2023-03-03T00:00:00"/>
    <s v="Exited"/>
    <x v="5"/>
    <n v="2193"/>
    <n v="72"/>
    <x v="9"/>
    <x v="1"/>
  </r>
  <r>
    <s v="E0333"/>
    <x v="5"/>
    <s v="Data Analyst"/>
    <s v="Kristy Jordan"/>
    <n v="34"/>
    <x v="332"/>
    <x v="332"/>
    <n v="0"/>
    <n v="10"/>
    <n v="5"/>
    <n v="0"/>
    <x v="1"/>
    <x v="1"/>
    <d v="2022-12-28T00:00:00"/>
    <m/>
    <s v="Active"/>
    <x v="1"/>
    <n v="973"/>
    <n v="32"/>
    <x v="2"/>
    <x v="0"/>
  </r>
  <r>
    <s v="E0334"/>
    <x v="3"/>
    <s v="Marketing Executive"/>
    <s v="Stacy Phillips"/>
    <n v="38"/>
    <x v="333"/>
    <x v="333"/>
    <n v="0"/>
    <n v="5"/>
    <n v="1"/>
    <n v="0"/>
    <x v="1"/>
    <x v="1"/>
    <d v="2023-06-25T00:00:00"/>
    <m/>
    <s v="Active"/>
    <x v="1"/>
    <n v="794"/>
    <n v="26"/>
    <x v="0"/>
    <x v="0"/>
  </r>
  <r>
    <s v="E0335"/>
    <x v="3"/>
    <s v="Marketing Executive"/>
    <s v="Nathan Gregory"/>
    <n v="37"/>
    <x v="334"/>
    <x v="334"/>
    <n v="0"/>
    <n v="4"/>
    <n v="5"/>
    <n v="0"/>
    <x v="1"/>
    <x v="1"/>
    <d v="2019-09-21T00:00:00"/>
    <m/>
    <s v="Active"/>
    <x v="1"/>
    <n v="2167"/>
    <n v="71"/>
    <x v="9"/>
    <x v="1"/>
  </r>
  <r>
    <s v="E0336"/>
    <x v="5"/>
    <s v="System Admin"/>
    <s v="Julia Carter"/>
    <n v="33"/>
    <x v="335"/>
    <x v="335"/>
    <n v="0"/>
    <n v="0"/>
    <n v="3"/>
    <n v="0"/>
    <x v="1"/>
    <x v="1"/>
    <d v="2020-12-19T00:00:00"/>
    <m/>
    <s v="Active"/>
    <x v="1"/>
    <n v="1712"/>
    <n v="56"/>
    <x v="3"/>
    <x v="0"/>
  </r>
  <r>
    <s v="E0337"/>
    <x v="2"/>
    <s v="Quality Analyst"/>
    <s v="Katherine Norris"/>
    <n v="40"/>
    <x v="336"/>
    <x v="336"/>
    <n v="0"/>
    <n v="0"/>
    <n v="1"/>
    <n v="0"/>
    <x v="1"/>
    <x v="1"/>
    <d v="2016-09-05T00:00:00"/>
    <m/>
    <s v="Active"/>
    <x v="1"/>
    <n v="3278"/>
    <n v="108"/>
    <x v="6"/>
    <x v="1"/>
  </r>
  <r>
    <s v="E0338"/>
    <x v="2"/>
    <s v="Logistics Officer"/>
    <s v="Jessica Roberson"/>
    <n v="39"/>
    <x v="337"/>
    <x v="337"/>
    <n v="0"/>
    <n v="4"/>
    <n v="3"/>
    <n v="0"/>
    <x v="1"/>
    <x v="1"/>
    <d v="2018-08-13T00:00:00"/>
    <m/>
    <s v="Active"/>
    <x v="1"/>
    <n v="2571"/>
    <n v="84"/>
    <x v="7"/>
    <x v="1"/>
  </r>
  <r>
    <s v="E0339"/>
    <x v="4"/>
    <s v="Auditor"/>
    <s v="Melissa Strong"/>
    <n v="52"/>
    <x v="338"/>
    <x v="338"/>
    <n v="0"/>
    <n v="5"/>
    <n v="4"/>
    <n v="0"/>
    <x v="1"/>
    <x v="1"/>
    <d v="2020-09-25T00:00:00"/>
    <m/>
    <s v="Active"/>
    <x v="1"/>
    <n v="1797"/>
    <n v="59"/>
    <x v="3"/>
    <x v="0"/>
  </r>
  <r>
    <s v="E0340"/>
    <x v="1"/>
    <s v="HR Coordinator"/>
    <s v="Pamela Rodriguez"/>
    <n v="37"/>
    <x v="339"/>
    <x v="339"/>
    <n v="0"/>
    <n v="2"/>
    <n v="5"/>
    <n v="0"/>
    <x v="1"/>
    <x v="1"/>
    <d v="2020-06-04T00:00:00"/>
    <m/>
    <s v="Active"/>
    <x v="1"/>
    <n v="1910"/>
    <n v="63"/>
    <x v="3"/>
    <x v="0"/>
  </r>
  <r>
    <s v="E0341"/>
    <x v="4"/>
    <s v="Auditor"/>
    <s v="Eric Chapman"/>
    <n v="30"/>
    <x v="340"/>
    <x v="340"/>
    <n v="2542"/>
    <n v="9"/>
    <n v="3"/>
    <n v="1"/>
    <x v="0"/>
    <x v="4"/>
    <d v="2023-08-18T00:00:00"/>
    <d v="2025-04-29T00:00:00"/>
    <s v="Exited"/>
    <x v="4"/>
    <n v="620"/>
    <n v="20"/>
    <x v="0"/>
    <x v="0"/>
  </r>
  <r>
    <s v="E0342"/>
    <x v="4"/>
    <s v="Auditor"/>
    <s v="Heather Mccormick"/>
    <n v="51"/>
    <x v="341"/>
    <x v="341"/>
    <n v="7775"/>
    <n v="8"/>
    <n v="1"/>
    <n v="1"/>
    <x v="0"/>
    <x v="5"/>
    <d v="2019-04-14T00:00:00"/>
    <d v="2024-03-29T00:00:00"/>
    <s v="Exited"/>
    <x v="5"/>
    <n v="1811"/>
    <n v="59"/>
    <x v="3"/>
    <x v="0"/>
  </r>
  <r>
    <s v="E0343"/>
    <x v="5"/>
    <s v="Data Analyst"/>
    <s v="Robert Rios"/>
    <n v="60"/>
    <x v="342"/>
    <x v="342"/>
    <n v="8410"/>
    <n v="2"/>
    <n v="5"/>
    <n v="1"/>
    <x v="0"/>
    <x v="2"/>
    <d v="2015-11-21T00:00:00"/>
    <d v="2017-07-26T00:00:00"/>
    <s v="Exited"/>
    <x v="2"/>
    <n v="613"/>
    <n v="20"/>
    <x v="0"/>
    <x v="0"/>
  </r>
  <r>
    <s v="E0344"/>
    <x v="0"/>
    <s v="Sales Rep"/>
    <s v="Jeremiah Peterson"/>
    <n v="24"/>
    <x v="343"/>
    <x v="343"/>
    <n v="0"/>
    <n v="0"/>
    <n v="3"/>
    <n v="0"/>
    <x v="1"/>
    <x v="1"/>
    <d v="2018-10-16T00:00:00"/>
    <m/>
    <s v="Active"/>
    <x v="1"/>
    <n v="2507"/>
    <n v="82"/>
    <x v="7"/>
    <x v="1"/>
  </r>
  <r>
    <s v="E0345"/>
    <x v="2"/>
    <s v="Operations Associate"/>
    <s v="Franklin Chandler"/>
    <n v="32"/>
    <x v="344"/>
    <x v="344"/>
    <n v="0"/>
    <n v="9"/>
    <n v="2"/>
    <n v="0"/>
    <x v="1"/>
    <x v="1"/>
    <d v="2020-10-14T00:00:00"/>
    <m/>
    <s v="Active"/>
    <x v="1"/>
    <n v="1778"/>
    <n v="58"/>
    <x v="3"/>
    <x v="0"/>
  </r>
  <r>
    <s v="E0346"/>
    <x v="5"/>
    <s v="Software Engineer"/>
    <s v="Marcus Turner"/>
    <n v="37"/>
    <x v="345"/>
    <x v="345"/>
    <n v="0"/>
    <n v="8"/>
    <n v="4"/>
    <n v="0"/>
    <x v="1"/>
    <x v="1"/>
    <d v="2015-11-26T00:00:00"/>
    <m/>
    <s v="Active"/>
    <x v="1"/>
    <n v="3562"/>
    <n v="117"/>
    <x v="8"/>
    <x v="1"/>
  </r>
  <r>
    <s v="E0347"/>
    <x v="2"/>
    <s v="Logistics Officer"/>
    <s v="Douglas Pena"/>
    <n v="28"/>
    <x v="346"/>
    <x v="346"/>
    <n v="0"/>
    <n v="10"/>
    <n v="4"/>
    <n v="0"/>
    <x v="1"/>
    <x v="1"/>
    <d v="2020-01-17T00:00:00"/>
    <m/>
    <s v="Active"/>
    <x v="1"/>
    <n v="2049"/>
    <n v="67"/>
    <x v="9"/>
    <x v="1"/>
  </r>
  <r>
    <s v="E0348"/>
    <x v="2"/>
    <s v="Operations Associate"/>
    <s v="Leslie Gonzales"/>
    <n v="23"/>
    <x v="347"/>
    <x v="347"/>
    <n v="0"/>
    <n v="2"/>
    <n v="1"/>
    <n v="0"/>
    <x v="1"/>
    <x v="1"/>
    <d v="2020-12-28T00:00:00"/>
    <m/>
    <s v="Active"/>
    <x v="1"/>
    <n v="1703"/>
    <n v="56"/>
    <x v="3"/>
    <x v="0"/>
  </r>
  <r>
    <s v="E0349"/>
    <x v="2"/>
    <s v="Logistics Officer"/>
    <s v="Jeffery Smith"/>
    <n v="52"/>
    <x v="348"/>
    <x v="348"/>
    <n v="0"/>
    <n v="4"/>
    <n v="4"/>
    <n v="0"/>
    <x v="1"/>
    <x v="1"/>
    <d v="2021-06-11T00:00:00"/>
    <m/>
    <s v="Active"/>
    <x v="1"/>
    <n v="1538"/>
    <n v="50"/>
    <x v="4"/>
    <x v="0"/>
  </r>
  <r>
    <s v="E0350"/>
    <x v="2"/>
    <s v="Logistics Officer"/>
    <s v="Melanie Allison"/>
    <n v="53"/>
    <x v="349"/>
    <x v="349"/>
    <n v="2999"/>
    <n v="4"/>
    <n v="5"/>
    <n v="1"/>
    <x v="0"/>
    <x v="5"/>
    <d v="2017-10-28T00:00:00"/>
    <d v="2024-05-25T00:00:00"/>
    <s v="Exited"/>
    <x v="5"/>
    <n v="2401"/>
    <n v="79"/>
    <x v="7"/>
    <x v="1"/>
  </r>
  <r>
    <s v="E0351"/>
    <x v="4"/>
    <s v="Auditor"/>
    <s v="Bobby Taylor"/>
    <n v="43"/>
    <x v="350"/>
    <x v="350"/>
    <n v="4955"/>
    <n v="6"/>
    <n v="1"/>
    <n v="1"/>
    <x v="0"/>
    <x v="2"/>
    <d v="2020-10-16T00:00:00"/>
    <d v="2021-02-13T00:00:00"/>
    <s v="Exited"/>
    <x v="2"/>
    <n v="120"/>
    <n v="4"/>
    <x v="10"/>
    <x v="2"/>
  </r>
  <r>
    <s v="E0352"/>
    <x v="5"/>
    <s v="Software Engineer"/>
    <s v="Harry Gardner"/>
    <n v="53"/>
    <x v="351"/>
    <x v="351"/>
    <n v="0"/>
    <n v="1"/>
    <n v="2"/>
    <n v="0"/>
    <x v="1"/>
    <x v="1"/>
    <d v="2023-07-22T00:00:00"/>
    <m/>
    <s v="Active"/>
    <x v="1"/>
    <n v="767"/>
    <n v="25"/>
    <x v="0"/>
    <x v="0"/>
  </r>
  <r>
    <s v="E0353"/>
    <x v="0"/>
    <s v="Sales Executive"/>
    <s v="Brittany Snow"/>
    <n v="34"/>
    <x v="265"/>
    <x v="265"/>
    <n v="0"/>
    <n v="9"/>
    <n v="5"/>
    <n v="0"/>
    <x v="1"/>
    <x v="1"/>
    <d v="2020-11-28T00:00:00"/>
    <m/>
    <s v="Active"/>
    <x v="1"/>
    <n v="1733"/>
    <n v="57"/>
    <x v="3"/>
    <x v="0"/>
  </r>
  <r>
    <s v="E0354"/>
    <x v="5"/>
    <s v="System Admin"/>
    <s v="Mr. Steven Black"/>
    <n v="34"/>
    <x v="352"/>
    <x v="352"/>
    <n v="0"/>
    <n v="4"/>
    <n v="3"/>
    <n v="0"/>
    <x v="1"/>
    <x v="1"/>
    <d v="2017-04-15T00:00:00"/>
    <m/>
    <s v="Active"/>
    <x v="1"/>
    <n v="3056"/>
    <n v="100"/>
    <x v="1"/>
    <x v="1"/>
  </r>
  <r>
    <s v="E0355"/>
    <x v="5"/>
    <s v="Data Analyst"/>
    <s v="Kyle Harris"/>
    <n v="50"/>
    <x v="353"/>
    <x v="353"/>
    <n v="9688"/>
    <n v="5"/>
    <n v="4"/>
    <n v="1"/>
    <x v="0"/>
    <x v="2"/>
    <d v="2020-04-21T00:00:00"/>
    <d v="2020-07-14T00:00:00"/>
    <s v="Exited"/>
    <x v="2"/>
    <n v="84"/>
    <n v="3"/>
    <x v="10"/>
    <x v="2"/>
  </r>
  <r>
    <s v="E0356"/>
    <x v="4"/>
    <s v="Financial Analyst"/>
    <s v="Frank Zhang"/>
    <n v="28"/>
    <x v="354"/>
    <x v="354"/>
    <n v="9551"/>
    <n v="9"/>
    <n v="3"/>
    <n v="1"/>
    <x v="0"/>
    <x v="5"/>
    <d v="2021-10-21T00:00:00"/>
    <d v="2023-01-09T00:00:00"/>
    <s v="Exited"/>
    <x v="5"/>
    <n v="445"/>
    <n v="15"/>
    <x v="5"/>
    <x v="2"/>
  </r>
  <r>
    <s v="E0357"/>
    <x v="5"/>
    <s v="System Admin"/>
    <s v="Rebecca Vasquez"/>
    <n v="54"/>
    <x v="355"/>
    <x v="355"/>
    <n v="0"/>
    <n v="4"/>
    <n v="3"/>
    <n v="0"/>
    <x v="1"/>
    <x v="1"/>
    <d v="2019-09-07T00:00:00"/>
    <m/>
    <s v="Active"/>
    <x v="1"/>
    <n v="2181"/>
    <n v="72"/>
    <x v="9"/>
    <x v="1"/>
  </r>
  <r>
    <s v="E0358"/>
    <x v="4"/>
    <s v="Auditor"/>
    <s v="Holly Mejia"/>
    <n v="27"/>
    <x v="356"/>
    <x v="356"/>
    <n v="9765"/>
    <n v="7"/>
    <n v="5"/>
    <n v="1"/>
    <x v="0"/>
    <x v="2"/>
    <d v="2016-03-19T00:00:00"/>
    <d v="2025-04-05T00:00:00"/>
    <s v="Exited"/>
    <x v="2"/>
    <n v="3304"/>
    <n v="108"/>
    <x v="6"/>
    <x v="1"/>
  </r>
  <r>
    <s v="E0359"/>
    <x v="2"/>
    <s v="Operations Associate"/>
    <s v="Crystal Roberts"/>
    <n v="39"/>
    <x v="357"/>
    <x v="357"/>
    <n v="0"/>
    <n v="1"/>
    <n v="4"/>
    <n v="0"/>
    <x v="1"/>
    <x v="1"/>
    <d v="2017-08-14T00:00:00"/>
    <m/>
    <s v="Active"/>
    <x v="1"/>
    <n v="2935"/>
    <n v="96"/>
    <x v="1"/>
    <x v="1"/>
  </r>
  <r>
    <s v="E0360"/>
    <x v="0"/>
    <s v="Sales Executive"/>
    <s v="Luis Evans"/>
    <n v="53"/>
    <x v="358"/>
    <x v="358"/>
    <n v="8649"/>
    <n v="1"/>
    <n v="3"/>
    <n v="1"/>
    <x v="0"/>
    <x v="6"/>
    <d v="2017-09-22T00:00:00"/>
    <d v="2017-10-14T00:00:00"/>
    <s v="Exited"/>
    <x v="6"/>
    <n v="22"/>
    <n v="1"/>
    <x v="10"/>
    <x v="2"/>
  </r>
  <r>
    <s v="E0361"/>
    <x v="2"/>
    <s v="Quality Analyst"/>
    <s v="Nicholas Moss"/>
    <n v="38"/>
    <x v="359"/>
    <x v="359"/>
    <n v="0"/>
    <n v="5"/>
    <n v="1"/>
    <n v="0"/>
    <x v="1"/>
    <x v="1"/>
    <d v="2017-01-31T00:00:00"/>
    <m/>
    <s v="Active"/>
    <x v="1"/>
    <n v="3130"/>
    <n v="103"/>
    <x v="6"/>
    <x v="1"/>
  </r>
  <r>
    <s v="E0362"/>
    <x v="0"/>
    <s v="Sales Executive"/>
    <s v="Kathy Juarez"/>
    <n v="40"/>
    <x v="360"/>
    <x v="360"/>
    <n v="0"/>
    <n v="10"/>
    <n v="3"/>
    <n v="0"/>
    <x v="1"/>
    <x v="1"/>
    <d v="2020-12-11T00:00:00"/>
    <m/>
    <s v="Active"/>
    <x v="1"/>
    <n v="1720"/>
    <n v="56"/>
    <x v="3"/>
    <x v="0"/>
  </r>
  <r>
    <s v="E0363"/>
    <x v="0"/>
    <s v="Sales Executive"/>
    <s v="Ashley Harris"/>
    <n v="40"/>
    <x v="361"/>
    <x v="361"/>
    <n v="0"/>
    <n v="10"/>
    <n v="2"/>
    <n v="0"/>
    <x v="1"/>
    <x v="1"/>
    <d v="2019-04-01T00:00:00"/>
    <m/>
    <s v="Active"/>
    <x v="1"/>
    <n v="2340"/>
    <n v="77"/>
    <x v="9"/>
    <x v="1"/>
  </r>
  <r>
    <s v="E0364"/>
    <x v="5"/>
    <s v="Software Engineer"/>
    <s v="Emily Bates"/>
    <n v="54"/>
    <x v="362"/>
    <x v="362"/>
    <n v="0"/>
    <n v="6"/>
    <n v="4"/>
    <n v="0"/>
    <x v="1"/>
    <x v="1"/>
    <d v="2019-07-25T00:00:00"/>
    <m/>
    <s v="Active"/>
    <x v="1"/>
    <n v="2225"/>
    <n v="73"/>
    <x v="9"/>
    <x v="1"/>
  </r>
  <r>
    <s v="E0365"/>
    <x v="5"/>
    <s v="Data Analyst"/>
    <s v="Anthony Robinson"/>
    <n v="28"/>
    <x v="363"/>
    <x v="363"/>
    <n v="4106"/>
    <n v="8"/>
    <n v="1"/>
    <n v="1"/>
    <x v="0"/>
    <x v="4"/>
    <d v="2015-09-18T00:00:00"/>
    <d v="2020-11-13T00:00:00"/>
    <s v="Exited"/>
    <x v="4"/>
    <n v="1883"/>
    <n v="62"/>
    <x v="3"/>
    <x v="0"/>
  </r>
  <r>
    <s v="E0366"/>
    <x v="2"/>
    <s v="Quality Analyst"/>
    <s v="Donald Snyder"/>
    <n v="53"/>
    <x v="364"/>
    <x v="364"/>
    <n v="0"/>
    <n v="5"/>
    <n v="1"/>
    <n v="0"/>
    <x v="1"/>
    <x v="1"/>
    <d v="2020-08-31T00:00:00"/>
    <m/>
    <s v="Active"/>
    <x v="1"/>
    <n v="1822"/>
    <n v="60"/>
    <x v="3"/>
    <x v="0"/>
  </r>
  <r>
    <s v="E0367"/>
    <x v="2"/>
    <s v="Operations Associate"/>
    <s v="Dustin Kennedy"/>
    <n v="27"/>
    <x v="365"/>
    <x v="365"/>
    <n v="0"/>
    <n v="4"/>
    <n v="5"/>
    <n v="0"/>
    <x v="1"/>
    <x v="1"/>
    <d v="2022-09-28T00:00:00"/>
    <m/>
    <s v="Active"/>
    <x v="1"/>
    <n v="1064"/>
    <n v="35"/>
    <x v="2"/>
    <x v="0"/>
  </r>
  <r>
    <s v="E0368"/>
    <x v="0"/>
    <s v="Account Manager"/>
    <s v="Kevin Lozano"/>
    <n v="50"/>
    <x v="366"/>
    <x v="366"/>
    <n v="0"/>
    <n v="7"/>
    <n v="2"/>
    <n v="0"/>
    <x v="1"/>
    <x v="1"/>
    <d v="2020-12-15T00:00:00"/>
    <m/>
    <s v="Active"/>
    <x v="1"/>
    <n v="1716"/>
    <n v="56"/>
    <x v="3"/>
    <x v="0"/>
  </r>
  <r>
    <s v="E0369"/>
    <x v="0"/>
    <s v="Sales Rep"/>
    <s v="Sierra Pollard"/>
    <n v="42"/>
    <x v="367"/>
    <x v="367"/>
    <n v="0"/>
    <n v="9"/>
    <n v="2"/>
    <n v="0"/>
    <x v="1"/>
    <x v="1"/>
    <d v="2021-03-22T00:00:00"/>
    <m/>
    <s v="Active"/>
    <x v="1"/>
    <n v="1619"/>
    <n v="53"/>
    <x v="4"/>
    <x v="0"/>
  </r>
  <r>
    <s v="E0370"/>
    <x v="4"/>
    <s v="Financial Analyst"/>
    <s v="Steven Webb"/>
    <n v="39"/>
    <x v="368"/>
    <x v="368"/>
    <n v="5876"/>
    <n v="0"/>
    <n v="4"/>
    <n v="1"/>
    <x v="0"/>
    <x v="6"/>
    <d v="2020-10-07T00:00:00"/>
    <d v="2022-02-08T00:00:00"/>
    <s v="Exited"/>
    <x v="6"/>
    <n v="489"/>
    <n v="16"/>
    <x v="5"/>
    <x v="2"/>
  </r>
  <r>
    <s v="E0371"/>
    <x v="2"/>
    <s v="Logistics Officer"/>
    <s v="Rebecca White"/>
    <n v="49"/>
    <x v="369"/>
    <x v="369"/>
    <n v="6075"/>
    <n v="0"/>
    <n v="4"/>
    <n v="1"/>
    <x v="0"/>
    <x v="0"/>
    <d v="2018-02-04T00:00:00"/>
    <d v="2023-01-26T00:00:00"/>
    <s v="Exited"/>
    <x v="0"/>
    <n v="1817"/>
    <n v="60"/>
    <x v="3"/>
    <x v="0"/>
  </r>
  <r>
    <s v="E0372"/>
    <x v="0"/>
    <s v="Sales Executive"/>
    <s v="Chelsey Blackburn PhD"/>
    <n v="34"/>
    <x v="370"/>
    <x v="370"/>
    <n v="9197"/>
    <n v="3"/>
    <n v="3"/>
    <n v="1"/>
    <x v="0"/>
    <x v="3"/>
    <d v="2019-08-11T00:00:00"/>
    <d v="2024-05-10T00:00:00"/>
    <s v="Exited"/>
    <x v="3"/>
    <n v="1734"/>
    <n v="57"/>
    <x v="3"/>
    <x v="0"/>
  </r>
  <r>
    <s v="E0373"/>
    <x v="1"/>
    <s v="HR Specialist"/>
    <s v="Timothy Graham"/>
    <n v="32"/>
    <x v="371"/>
    <x v="371"/>
    <n v="0"/>
    <n v="6"/>
    <n v="1"/>
    <n v="0"/>
    <x v="1"/>
    <x v="1"/>
    <d v="2021-03-24T00:00:00"/>
    <m/>
    <s v="Active"/>
    <x v="1"/>
    <n v="1617"/>
    <n v="53"/>
    <x v="4"/>
    <x v="0"/>
  </r>
  <r>
    <s v="E0374"/>
    <x v="3"/>
    <s v="Content Creator"/>
    <s v="Hayley Jacobson"/>
    <n v="24"/>
    <x v="372"/>
    <x v="372"/>
    <n v="9292"/>
    <n v="3"/>
    <n v="5"/>
    <n v="1"/>
    <x v="0"/>
    <x v="0"/>
    <d v="2021-05-21T00:00:00"/>
    <d v="2021-08-18T00:00:00"/>
    <s v="Exited"/>
    <x v="0"/>
    <n v="89"/>
    <n v="3"/>
    <x v="10"/>
    <x v="2"/>
  </r>
  <r>
    <s v="E0375"/>
    <x v="3"/>
    <s v="Marketing Executive"/>
    <s v="Juan Chapman"/>
    <n v="28"/>
    <x v="373"/>
    <x v="373"/>
    <n v="0"/>
    <n v="10"/>
    <n v="2"/>
    <n v="0"/>
    <x v="1"/>
    <x v="1"/>
    <d v="2017-10-12T00:00:00"/>
    <m/>
    <s v="Active"/>
    <x v="1"/>
    <n v="2876"/>
    <n v="94"/>
    <x v="1"/>
    <x v="1"/>
  </r>
  <r>
    <s v="E0376"/>
    <x v="4"/>
    <s v="Accountant"/>
    <s v="Elizabeth Myers"/>
    <n v="47"/>
    <x v="374"/>
    <x v="374"/>
    <n v="0"/>
    <n v="10"/>
    <n v="1"/>
    <n v="0"/>
    <x v="1"/>
    <x v="1"/>
    <d v="2020-10-19T00:00:00"/>
    <m/>
    <s v="Active"/>
    <x v="1"/>
    <n v="1773"/>
    <n v="58"/>
    <x v="3"/>
    <x v="0"/>
  </r>
  <r>
    <s v="E0377"/>
    <x v="5"/>
    <s v="Data Analyst"/>
    <s v="Noah Campbell"/>
    <n v="26"/>
    <x v="375"/>
    <x v="375"/>
    <n v="0"/>
    <n v="8"/>
    <n v="4"/>
    <n v="0"/>
    <x v="1"/>
    <x v="1"/>
    <d v="2019-10-23T00:00:00"/>
    <m/>
    <s v="Active"/>
    <x v="1"/>
    <n v="2135"/>
    <n v="70"/>
    <x v="9"/>
    <x v="1"/>
  </r>
  <r>
    <s v="E0378"/>
    <x v="0"/>
    <s v="Sales Rep"/>
    <s v="Jeffrey Webb Jr."/>
    <n v="55"/>
    <x v="376"/>
    <x v="376"/>
    <n v="0"/>
    <n v="6"/>
    <n v="2"/>
    <n v="0"/>
    <x v="1"/>
    <x v="1"/>
    <d v="2016-08-20T00:00:00"/>
    <m/>
    <s v="Active"/>
    <x v="1"/>
    <n v="3294"/>
    <n v="108"/>
    <x v="6"/>
    <x v="1"/>
  </r>
  <r>
    <s v="E0379"/>
    <x v="4"/>
    <s v="Financial Analyst"/>
    <s v="Brent Marshall"/>
    <n v="43"/>
    <x v="377"/>
    <x v="377"/>
    <n v="0"/>
    <n v="7"/>
    <n v="5"/>
    <n v="0"/>
    <x v="1"/>
    <x v="1"/>
    <d v="2021-08-17T00:00:00"/>
    <m/>
    <s v="Active"/>
    <x v="1"/>
    <n v="1471"/>
    <n v="48"/>
    <x v="4"/>
    <x v="0"/>
  </r>
  <r>
    <s v="E0380"/>
    <x v="1"/>
    <s v="HR Coordinator"/>
    <s v="Jeffrey Rodriguez"/>
    <n v="59"/>
    <x v="378"/>
    <x v="378"/>
    <n v="0"/>
    <n v="1"/>
    <n v="5"/>
    <n v="0"/>
    <x v="1"/>
    <x v="1"/>
    <d v="2021-09-03T00:00:00"/>
    <m/>
    <s v="Active"/>
    <x v="1"/>
    <n v="1454"/>
    <n v="48"/>
    <x v="4"/>
    <x v="0"/>
  </r>
  <r>
    <s v="E0381"/>
    <x v="1"/>
    <s v="Recruiter"/>
    <s v="Wyatt Allison"/>
    <n v="49"/>
    <x v="379"/>
    <x v="379"/>
    <n v="0"/>
    <n v="3"/>
    <n v="1"/>
    <n v="0"/>
    <x v="1"/>
    <x v="1"/>
    <d v="2023-02-06T00:00:00"/>
    <m/>
    <s v="Active"/>
    <x v="1"/>
    <n v="933"/>
    <n v="31"/>
    <x v="2"/>
    <x v="0"/>
  </r>
  <r>
    <s v="E0382"/>
    <x v="5"/>
    <s v="System Admin"/>
    <s v="Zachary Sutton"/>
    <n v="41"/>
    <x v="380"/>
    <x v="380"/>
    <n v="0"/>
    <n v="8"/>
    <n v="5"/>
    <n v="0"/>
    <x v="1"/>
    <x v="1"/>
    <d v="2023-05-01T00:00:00"/>
    <m/>
    <s v="Active"/>
    <x v="1"/>
    <n v="849"/>
    <n v="28"/>
    <x v="0"/>
    <x v="0"/>
  </r>
  <r>
    <s v="E0383"/>
    <x v="2"/>
    <s v="Logistics Officer"/>
    <s v="Robin Fuller"/>
    <n v="55"/>
    <x v="381"/>
    <x v="381"/>
    <n v="0"/>
    <n v="0"/>
    <n v="2"/>
    <n v="0"/>
    <x v="1"/>
    <x v="1"/>
    <d v="2016-08-26T00:00:00"/>
    <m/>
    <s v="Active"/>
    <x v="1"/>
    <n v="3288"/>
    <n v="108"/>
    <x v="6"/>
    <x v="1"/>
  </r>
  <r>
    <s v="E0384"/>
    <x v="0"/>
    <s v="Sales Rep"/>
    <s v="Steven Farmer"/>
    <n v="59"/>
    <x v="382"/>
    <x v="382"/>
    <n v="0"/>
    <n v="3"/>
    <n v="2"/>
    <n v="0"/>
    <x v="1"/>
    <x v="1"/>
    <d v="2018-08-07T00:00:00"/>
    <m/>
    <s v="Active"/>
    <x v="1"/>
    <n v="2577"/>
    <n v="85"/>
    <x v="7"/>
    <x v="1"/>
  </r>
  <r>
    <s v="E0385"/>
    <x v="0"/>
    <s v="Account Manager"/>
    <s v="Marcus Rose"/>
    <n v="28"/>
    <x v="383"/>
    <x v="383"/>
    <n v="0"/>
    <n v="1"/>
    <n v="4"/>
    <n v="0"/>
    <x v="1"/>
    <x v="1"/>
    <d v="2017-06-13T00:00:00"/>
    <m/>
    <s v="Active"/>
    <x v="1"/>
    <n v="2997"/>
    <n v="98"/>
    <x v="1"/>
    <x v="1"/>
  </r>
  <r>
    <s v="E0386"/>
    <x v="4"/>
    <s v="Accountant"/>
    <s v="Jordan Porter"/>
    <n v="41"/>
    <x v="384"/>
    <x v="384"/>
    <n v="6792"/>
    <n v="7"/>
    <n v="2"/>
    <n v="1"/>
    <x v="0"/>
    <x v="6"/>
    <d v="2018-11-27T00:00:00"/>
    <d v="2019-02-19T00:00:00"/>
    <s v="Exited"/>
    <x v="6"/>
    <n v="84"/>
    <n v="3"/>
    <x v="10"/>
    <x v="2"/>
  </r>
  <r>
    <s v="E0387"/>
    <x v="1"/>
    <s v="Recruiter"/>
    <s v="David Palmer"/>
    <n v="37"/>
    <x v="385"/>
    <x v="385"/>
    <n v="0"/>
    <n v="2"/>
    <n v="3"/>
    <n v="0"/>
    <x v="1"/>
    <x v="1"/>
    <d v="2019-12-15T00:00:00"/>
    <m/>
    <s v="Active"/>
    <x v="1"/>
    <n v="2082"/>
    <n v="68"/>
    <x v="9"/>
    <x v="1"/>
  </r>
  <r>
    <s v="E0388"/>
    <x v="4"/>
    <s v="Financial Analyst"/>
    <s v="Terry Lopez"/>
    <n v="39"/>
    <x v="386"/>
    <x v="386"/>
    <n v="4261"/>
    <n v="2"/>
    <n v="1"/>
    <n v="1"/>
    <x v="0"/>
    <x v="2"/>
    <d v="2018-05-07T00:00:00"/>
    <d v="2022-04-28T00:00:00"/>
    <s v="Exited"/>
    <x v="2"/>
    <n v="1452"/>
    <n v="48"/>
    <x v="4"/>
    <x v="0"/>
  </r>
  <r>
    <s v="E0389"/>
    <x v="0"/>
    <s v="Account Manager"/>
    <s v="Jennifer Potter"/>
    <n v="32"/>
    <x v="387"/>
    <x v="387"/>
    <n v="1948"/>
    <n v="2"/>
    <n v="5"/>
    <n v="1"/>
    <x v="0"/>
    <x v="0"/>
    <d v="2021-03-02T00:00:00"/>
    <d v="2025-02-17T00:00:00"/>
    <s v="Exited"/>
    <x v="0"/>
    <n v="1448"/>
    <n v="48"/>
    <x v="4"/>
    <x v="0"/>
  </r>
  <r>
    <s v="E0390"/>
    <x v="2"/>
    <s v="Quality Analyst"/>
    <s v="Michael Lester PhD"/>
    <n v="31"/>
    <x v="388"/>
    <x v="388"/>
    <n v="1992"/>
    <n v="0"/>
    <n v="5"/>
    <n v="1"/>
    <x v="0"/>
    <x v="6"/>
    <d v="2021-01-22T00:00:00"/>
    <d v="2024-12-12T00:00:00"/>
    <s v="Exited"/>
    <x v="6"/>
    <n v="1420"/>
    <n v="47"/>
    <x v="4"/>
    <x v="0"/>
  </r>
  <r>
    <s v="E0391"/>
    <x v="5"/>
    <s v="Software Engineer"/>
    <s v="Michael Cooley"/>
    <n v="39"/>
    <x v="389"/>
    <x v="389"/>
    <n v="0"/>
    <n v="6"/>
    <n v="2"/>
    <n v="0"/>
    <x v="1"/>
    <x v="1"/>
    <d v="2018-04-15T00:00:00"/>
    <m/>
    <s v="Active"/>
    <x v="1"/>
    <n v="2691"/>
    <n v="88"/>
    <x v="7"/>
    <x v="1"/>
  </r>
  <r>
    <s v="E0392"/>
    <x v="3"/>
    <s v="Content Creator"/>
    <s v="David Snow"/>
    <n v="28"/>
    <x v="390"/>
    <x v="390"/>
    <n v="8758"/>
    <n v="0"/>
    <n v="3"/>
    <n v="1"/>
    <x v="0"/>
    <x v="2"/>
    <d v="2020-07-15T00:00:00"/>
    <d v="2023-03-14T00:00:00"/>
    <s v="Exited"/>
    <x v="2"/>
    <n v="972"/>
    <n v="32"/>
    <x v="2"/>
    <x v="0"/>
  </r>
  <r>
    <s v="E0393"/>
    <x v="5"/>
    <s v="Data Analyst"/>
    <s v="Michelle Sherman"/>
    <n v="37"/>
    <x v="391"/>
    <x v="391"/>
    <n v="6764"/>
    <n v="9"/>
    <n v="2"/>
    <n v="1"/>
    <x v="0"/>
    <x v="4"/>
    <d v="2016-08-07T00:00:00"/>
    <d v="2018-09-17T00:00:00"/>
    <s v="Exited"/>
    <x v="4"/>
    <n v="771"/>
    <n v="25"/>
    <x v="0"/>
    <x v="0"/>
  </r>
  <r>
    <s v="E0394"/>
    <x v="1"/>
    <s v="HR Coordinator"/>
    <s v="Stephanie Shelton"/>
    <n v="32"/>
    <x v="392"/>
    <x v="392"/>
    <n v="0"/>
    <n v="2"/>
    <n v="1"/>
    <n v="0"/>
    <x v="1"/>
    <x v="1"/>
    <d v="2017-11-03T00:00:00"/>
    <m/>
    <s v="Active"/>
    <x v="1"/>
    <n v="2854"/>
    <n v="94"/>
    <x v="1"/>
    <x v="1"/>
  </r>
  <r>
    <s v="E0395"/>
    <x v="3"/>
    <s v="Content Creator"/>
    <s v="Brian Lewis"/>
    <n v="41"/>
    <x v="393"/>
    <x v="393"/>
    <n v="0"/>
    <n v="0"/>
    <n v="4"/>
    <n v="0"/>
    <x v="1"/>
    <x v="1"/>
    <d v="2018-12-31T00:00:00"/>
    <m/>
    <s v="Active"/>
    <x v="1"/>
    <n v="2431"/>
    <n v="80"/>
    <x v="7"/>
    <x v="1"/>
  </r>
  <r>
    <s v="E0396"/>
    <x v="2"/>
    <s v="Operations Associate"/>
    <s v="Johnny Williams"/>
    <n v="34"/>
    <x v="394"/>
    <x v="394"/>
    <n v="6065"/>
    <n v="0"/>
    <n v="3"/>
    <n v="1"/>
    <x v="0"/>
    <x v="5"/>
    <d v="2019-05-14T00:00:00"/>
    <d v="2021-09-17T00:00:00"/>
    <s v="Exited"/>
    <x v="5"/>
    <n v="857"/>
    <n v="28"/>
    <x v="0"/>
    <x v="0"/>
  </r>
  <r>
    <s v="E0397"/>
    <x v="0"/>
    <s v="Sales Executive"/>
    <s v="Monica Leach"/>
    <n v="22"/>
    <x v="395"/>
    <x v="395"/>
    <n v="0"/>
    <n v="8"/>
    <n v="1"/>
    <n v="0"/>
    <x v="1"/>
    <x v="1"/>
    <d v="2021-02-19T00:00:00"/>
    <m/>
    <s v="Active"/>
    <x v="1"/>
    <n v="1650"/>
    <n v="54"/>
    <x v="3"/>
    <x v="0"/>
  </r>
  <r>
    <s v="E0398"/>
    <x v="5"/>
    <s v="System Admin"/>
    <s v="Erin Sanders"/>
    <n v="42"/>
    <x v="396"/>
    <x v="396"/>
    <n v="0"/>
    <n v="4"/>
    <n v="5"/>
    <n v="0"/>
    <x v="1"/>
    <x v="1"/>
    <d v="2019-07-05T00:00:00"/>
    <m/>
    <s v="Active"/>
    <x v="1"/>
    <n v="2245"/>
    <n v="74"/>
    <x v="9"/>
    <x v="1"/>
  </r>
  <r>
    <s v="E0399"/>
    <x v="1"/>
    <s v="HR Specialist"/>
    <s v="Kurt Howe"/>
    <n v="58"/>
    <x v="397"/>
    <x v="397"/>
    <n v="0"/>
    <n v="4"/>
    <n v="5"/>
    <n v="0"/>
    <x v="1"/>
    <x v="1"/>
    <d v="2018-05-05T00:00:00"/>
    <m/>
    <s v="Active"/>
    <x v="1"/>
    <n v="2671"/>
    <n v="88"/>
    <x v="7"/>
    <x v="1"/>
  </r>
  <r>
    <s v="E0400"/>
    <x v="5"/>
    <s v="System Admin"/>
    <s v="Eric Butler"/>
    <n v="39"/>
    <x v="398"/>
    <x v="398"/>
    <n v="0"/>
    <n v="1"/>
    <n v="3"/>
    <n v="0"/>
    <x v="1"/>
    <x v="1"/>
    <d v="2022-06-04T00:00:00"/>
    <m/>
    <s v="Active"/>
    <x v="1"/>
    <n v="1180"/>
    <n v="39"/>
    <x v="2"/>
    <x v="0"/>
  </r>
  <r>
    <s v="E0401"/>
    <x v="0"/>
    <s v="Sales Executive"/>
    <s v="John Thompson"/>
    <n v="57"/>
    <x v="399"/>
    <x v="399"/>
    <n v="0"/>
    <n v="3"/>
    <n v="5"/>
    <n v="0"/>
    <x v="1"/>
    <x v="1"/>
    <d v="2016-11-09T00:00:00"/>
    <m/>
    <s v="Active"/>
    <x v="1"/>
    <n v="3213"/>
    <n v="106"/>
    <x v="6"/>
    <x v="1"/>
  </r>
  <r>
    <s v="E0402"/>
    <x v="1"/>
    <s v="HR Specialist"/>
    <s v="William Ellis"/>
    <n v="41"/>
    <x v="400"/>
    <x v="400"/>
    <n v="0"/>
    <n v="3"/>
    <n v="3"/>
    <n v="0"/>
    <x v="1"/>
    <x v="1"/>
    <d v="2022-04-17T00:00:00"/>
    <m/>
    <s v="Active"/>
    <x v="1"/>
    <n v="1228"/>
    <n v="40"/>
    <x v="2"/>
    <x v="0"/>
  </r>
  <r>
    <s v="E0403"/>
    <x v="0"/>
    <s v="Sales Rep"/>
    <s v="Nichole Sawyer"/>
    <n v="41"/>
    <x v="401"/>
    <x v="401"/>
    <n v="0"/>
    <n v="4"/>
    <n v="2"/>
    <n v="0"/>
    <x v="1"/>
    <x v="1"/>
    <d v="2016-05-01T00:00:00"/>
    <m/>
    <s v="Active"/>
    <x v="1"/>
    <n v="3405"/>
    <n v="112"/>
    <x v="6"/>
    <x v="1"/>
  </r>
  <r>
    <s v="E0404"/>
    <x v="2"/>
    <s v="Operations Associate"/>
    <s v="Tracie Weber"/>
    <n v="51"/>
    <x v="402"/>
    <x v="402"/>
    <n v="1878"/>
    <n v="1"/>
    <n v="2"/>
    <n v="1"/>
    <x v="0"/>
    <x v="0"/>
    <d v="2022-07-30T00:00:00"/>
    <d v="2025-06-19T00:00:00"/>
    <s v="Exited"/>
    <x v="0"/>
    <n v="1055"/>
    <n v="35"/>
    <x v="2"/>
    <x v="0"/>
  </r>
  <r>
    <s v="E0405"/>
    <x v="2"/>
    <s v="Logistics Officer"/>
    <s v="William Hughes"/>
    <n v="60"/>
    <x v="403"/>
    <x v="403"/>
    <n v="11382"/>
    <n v="3"/>
    <n v="3"/>
    <n v="1"/>
    <x v="0"/>
    <x v="6"/>
    <d v="2018-02-17T00:00:00"/>
    <d v="2019-09-16T00:00:00"/>
    <s v="Exited"/>
    <x v="6"/>
    <n v="576"/>
    <n v="19"/>
    <x v="0"/>
    <x v="0"/>
  </r>
  <r>
    <s v="E0406"/>
    <x v="4"/>
    <s v="Accountant"/>
    <s v="Steven Martin"/>
    <n v="24"/>
    <x v="404"/>
    <x v="404"/>
    <n v="0"/>
    <n v="5"/>
    <n v="2"/>
    <n v="0"/>
    <x v="1"/>
    <x v="1"/>
    <d v="2016-09-22T00:00:00"/>
    <m/>
    <s v="Active"/>
    <x v="1"/>
    <n v="3261"/>
    <n v="107"/>
    <x v="6"/>
    <x v="1"/>
  </r>
  <r>
    <s v="E0407"/>
    <x v="3"/>
    <s v="SEO Specialist"/>
    <s v="Thomas Ramirez"/>
    <n v="44"/>
    <x v="405"/>
    <x v="405"/>
    <n v="10023"/>
    <n v="8"/>
    <n v="5"/>
    <n v="1"/>
    <x v="0"/>
    <x v="6"/>
    <d v="2018-02-26T00:00:00"/>
    <d v="2020-11-06T00:00:00"/>
    <s v="Exited"/>
    <x v="6"/>
    <n v="984"/>
    <n v="32"/>
    <x v="2"/>
    <x v="0"/>
  </r>
  <r>
    <s v="E0408"/>
    <x v="4"/>
    <s v="Financial Analyst"/>
    <s v="Christopher Fowler"/>
    <n v="47"/>
    <x v="406"/>
    <x v="406"/>
    <n v="10035"/>
    <n v="1"/>
    <n v="3"/>
    <n v="1"/>
    <x v="0"/>
    <x v="3"/>
    <d v="2021-06-28T00:00:00"/>
    <d v="2023-07-09T00:00:00"/>
    <s v="Exited"/>
    <x v="3"/>
    <n v="741"/>
    <n v="24"/>
    <x v="0"/>
    <x v="0"/>
  </r>
  <r>
    <s v="E0409"/>
    <x v="5"/>
    <s v="Software Engineer"/>
    <s v="Michael Wilson"/>
    <n v="39"/>
    <x v="407"/>
    <x v="407"/>
    <n v="6449"/>
    <n v="6"/>
    <n v="5"/>
    <n v="1"/>
    <x v="0"/>
    <x v="3"/>
    <d v="2022-04-02T00:00:00"/>
    <d v="2023-01-08T00:00:00"/>
    <s v="Exited"/>
    <x v="3"/>
    <n v="281"/>
    <n v="9"/>
    <x v="5"/>
    <x v="2"/>
  </r>
  <r>
    <s v="E0410"/>
    <x v="0"/>
    <s v="Sales Rep"/>
    <s v="Gregory Bailey"/>
    <n v="22"/>
    <x v="408"/>
    <x v="408"/>
    <n v="0"/>
    <n v="3"/>
    <n v="2"/>
    <n v="0"/>
    <x v="1"/>
    <x v="1"/>
    <d v="2021-01-28T00:00:00"/>
    <m/>
    <s v="Active"/>
    <x v="1"/>
    <n v="1672"/>
    <n v="55"/>
    <x v="3"/>
    <x v="0"/>
  </r>
  <r>
    <s v="E0411"/>
    <x v="5"/>
    <s v="Software Engineer"/>
    <s v="Emily Odonnell"/>
    <n v="55"/>
    <x v="409"/>
    <x v="409"/>
    <n v="0"/>
    <n v="6"/>
    <n v="4"/>
    <n v="0"/>
    <x v="1"/>
    <x v="1"/>
    <d v="2016-06-03T00:00:00"/>
    <m/>
    <s v="Active"/>
    <x v="1"/>
    <n v="3372"/>
    <n v="111"/>
    <x v="6"/>
    <x v="1"/>
  </r>
  <r>
    <s v="E0412"/>
    <x v="4"/>
    <s v="Financial Analyst"/>
    <s v="Amy Rogers"/>
    <n v="32"/>
    <x v="410"/>
    <x v="410"/>
    <n v="4944"/>
    <n v="1"/>
    <n v="1"/>
    <n v="1"/>
    <x v="0"/>
    <x v="3"/>
    <d v="2021-03-19T00:00:00"/>
    <d v="2023-06-07T00:00:00"/>
    <s v="Exited"/>
    <x v="3"/>
    <n v="810"/>
    <n v="27"/>
    <x v="0"/>
    <x v="0"/>
  </r>
  <r>
    <s v="E0413"/>
    <x v="5"/>
    <s v="System Admin"/>
    <s v="Shelly Levy"/>
    <n v="51"/>
    <x v="411"/>
    <x v="411"/>
    <n v="0"/>
    <n v="3"/>
    <n v="1"/>
    <n v="0"/>
    <x v="1"/>
    <x v="1"/>
    <d v="2019-09-22T00:00:00"/>
    <m/>
    <s v="Active"/>
    <x v="1"/>
    <n v="2166"/>
    <n v="71"/>
    <x v="9"/>
    <x v="1"/>
  </r>
  <r>
    <s v="E0414"/>
    <x v="2"/>
    <s v="Operations Associate"/>
    <s v="Larry Sullivan"/>
    <n v="33"/>
    <x v="412"/>
    <x v="412"/>
    <n v="0"/>
    <n v="2"/>
    <n v="3"/>
    <n v="0"/>
    <x v="1"/>
    <x v="1"/>
    <d v="2021-05-13T00:00:00"/>
    <m/>
    <s v="Active"/>
    <x v="1"/>
    <n v="1567"/>
    <n v="51"/>
    <x v="4"/>
    <x v="0"/>
  </r>
  <r>
    <s v="E0415"/>
    <x v="2"/>
    <s v="Logistics Officer"/>
    <s v="Geoffrey Watkins"/>
    <n v="31"/>
    <x v="413"/>
    <x v="413"/>
    <n v="0"/>
    <n v="2"/>
    <n v="3"/>
    <n v="0"/>
    <x v="1"/>
    <x v="1"/>
    <d v="2018-01-09T00:00:00"/>
    <m/>
    <s v="Active"/>
    <x v="1"/>
    <n v="2787"/>
    <n v="92"/>
    <x v="1"/>
    <x v="1"/>
  </r>
  <r>
    <s v="E0416"/>
    <x v="4"/>
    <s v="Accountant"/>
    <s v="Tony Yang PhD"/>
    <n v="54"/>
    <x v="414"/>
    <x v="414"/>
    <n v="0"/>
    <n v="9"/>
    <n v="3"/>
    <n v="0"/>
    <x v="1"/>
    <x v="1"/>
    <d v="2019-09-22T00:00:00"/>
    <m/>
    <s v="Active"/>
    <x v="1"/>
    <n v="2166"/>
    <n v="71"/>
    <x v="9"/>
    <x v="1"/>
  </r>
  <r>
    <s v="E0417"/>
    <x v="3"/>
    <s v="SEO Specialist"/>
    <s v="Anita Kirby"/>
    <n v="30"/>
    <x v="415"/>
    <x v="415"/>
    <n v="0"/>
    <n v="0"/>
    <n v="3"/>
    <n v="0"/>
    <x v="1"/>
    <x v="1"/>
    <d v="2016-02-01T00:00:00"/>
    <m/>
    <s v="Active"/>
    <x v="1"/>
    <n v="3495"/>
    <n v="115"/>
    <x v="8"/>
    <x v="1"/>
  </r>
  <r>
    <s v="E0418"/>
    <x v="1"/>
    <s v="HR Coordinator"/>
    <s v="Leslie Sanchez"/>
    <n v="36"/>
    <x v="416"/>
    <x v="416"/>
    <n v="0"/>
    <n v="3"/>
    <n v="2"/>
    <n v="0"/>
    <x v="1"/>
    <x v="1"/>
    <d v="2016-03-14T00:00:00"/>
    <m/>
    <s v="Active"/>
    <x v="1"/>
    <n v="3453"/>
    <n v="113"/>
    <x v="6"/>
    <x v="1"/>
  </r>
  <r>
    <s v="E0419"/>
    <x v="5"/>
    <s v="Software Engineer"/>
    <s v="Richard Gilmore"/>
    <n v="49"/>
    <x v="417"/>
    <x v="417"/>
    <n v="0"/>
    <n v="4"/>
    <n v="3"/>
    <n v="0"/>
    <x v="1"/>
    <x v="1"/>
    <d v="2016-10-02T00:00:00"/>
    <m/>
    <s v="Active"/>
    <x v="1"/>
    <n v="3251"/>
    <n v="107"/>
    <x v="6"/>
    <x v="1"/>
  </r>
  <r>
    <s v="E0420"/>
    <x v="1"/>
    <s v="Recruiter"/>
    <s v="George Huerta"/>
    <n v="51"/>
    <x v="418"/>
    <x v="418"/>
    <n v="0"/>
    <n v="9"/>
    <n v="2"/>
    <n v="0"/>
    <x v="1"/>
    <x v="1"/>
    <d v="2018-12-22T00:00:00"/>
    <m/>
    <s v="Active"/>
    <x v="1"/>
    <n v="2440"/>
    <n v="80"/>
    <x v="7"/>
    <x v="1"/>
  </r>
  <r>
    <s v="E0421"/>
    <x v="3"/>
    <s v="Marketing Executive"/>
    <s v="Isabella Baker"/>
    <n v="40"/>
    <x v="419"/>
    <x v="419"/>
    <n v="0"/>
    <n v="10"/>
    <n v="4"/>
    <n v="0"/>
    <x v="1"/>
    <x v="1"/>
    <d v="2016-10-09T00:00:00"/>
    <m/>
    <s v="Active"/>
    <x v="1"/>
    <n v="3244"/>
    <n v="106"/>
    <x v="6"/>
    <x v="1"/>
  </r>
  <r>
    <s v="E0422"/>
    <x v="5"/>
    <s v="System Admin"/>
    <s v="Theresa Wilson"/>
    <n v="33"/>
    <x v="420"/>
    <x v="420"/>
    <n v="0"/>
    <n v="9"/>
    <n v="3"/>
    <n v="0"/>
    <x v="1"/>
    <x v="1"/>
    <d v="2021-10-20T00:00:00"/>
    <m/>
    <s v="Active"/>
    <x v="1"/>
    <n v="1407"/>
    <n v="46"/>
    <x v="4"/>
    <x v="0"/>
  </r>
  <r>
    <s v="E0423"/>
    <x v="5"/>
    <s v="System Admin"/>
    <s v="Amanda Lopez"/>
    <n v="36"/>
    <x v="421"/>
    <x v="421"/>
    <n v="0"/>
    <n v="4"/>
    <n v="5"/>
    <n v="0"/>
    <x v="1"/>
    <x v="1"/>
    <d v="2016-03-22T00:00:00"/>
    <m/>
    <s v="Active"/>
    <x v="1"/>
    <n v="3445"/>
    <n v="113"/>
    <x v="6"/>
    <x v="1"/>
  </r>
  <r>
    <s v="E0424"/>
    <x v="4"/>
    <s v="Auditor"/>
    <s v="Philip Woods"/>
    <n v="44"/>
    <x v="422"/>
    <x v="422"/>
    <n v="8306"/>
    <n v="3"/>
    <n v="1"/>
    <n v="1"/>
    <x v="0"/>
    <x v="6"/>
    <d v="2017-01-06T00:00:00"/>
    <d v="2020-04-09T00:00:00"/>
    <s v="Exited"/>
    <x v="6"/>
    <n v="1189"/>
    <n v="39"/>
    <x v="2"/>
    <x v="0"/>
  </r>
  <r>
    <s v="E0425"/>
    <x v="2"/>
    <s v="Logistics Officer"/>
    <s v="Teresa Chambers"/>
    <n v="44"/>
    <x v="423"/>
    <x v="423"/>
    <n v="0"/>
    <n v="6"/>
    <n v="2"/>
    <n v="0"/>
    <x v="1"/>
    <x v="1"/>
    <d v="2017-12-31T00:00:00"/>
    <m/>
    <s v="Active"/>
    <x v="1"/>
    <n v="2796"/>
    <n v="92"/>
    <x v="1"/>
    <x v="1"/>
  </r>
  <r>
    <s v="E0426"/>
    <x v="4"/>
    <s v="Auditor"/>
    <s v="Edwin Hudson"/>
    <n v="29"/>
    <x v="424"/>
    <x v="424"/>
    <n v="0"/>
    <n v="8"/>
    <n v="2"/>
    <n v="0"/>
    <x v="1"/>
    <x v="1"/>
    <d v="2020-04-07T00:00:00"/>
    <m/>
    <s v="Active"/>
    <x v="1"/>
    <n v="1968"/>
    <n v="65"/>
    <x v="3"/>
    <x v="0"/>
  </r>
  <r>
    <s v="E0427"/>
    <x v="2"/>
    <s v="Logistics Officer"/>
    <s v="Matthew Kelly"/>
    <n v="26"/>
    <x v="425"/>
    <x v="425"/>
    <n v="0"/>
    <n v="6"/>
    <n v="2"/>
    <n v="0"/>
    <x v="1"/>
    <x v="1"/>
    <d v="2020-11-07T00:00:00"/>
    <m/>
    <s v="Active"/>
    <x v="1"/>
    <n v="1754"/>
    <n v="58"/>
    <x v="3"/>
    <x v="0"/>
  </r>
  <r>
    <s v="E0428"/>
    <x v="4"/>
    <s v="Auditor"/>
    <s v="Katie Long"/>
    <n v="22"/>
    <x v="426"/>
    <x v="426"/>
    <n v="0"/>
    <n v="7"/>
    <n v="1"/>
    <n v="0"/>
    <x v="1"/>
    <x v="1"/>
    <d v="2019-12-05T00:00:00"/>
    <m/>
    <s v="Active"/>
    <x v="1"/>
    <n v="2092"/>
    <n v="69"/>
    <x v="9"/>
    <x v="1"/>
  </r>
  <r>
    <s v="E0429"/>
    <x v="0"/>
    <s v="Account Manager"/>
    <s v="Teresa Smith"/>
    <n v="29"/>
    <x v="427"/>
    <x v="427"/>
    <n v="0"/>
    <n v="8"/>
    <n v="4"/>
    <n v="0"/>
    <x v="1"/>
    <x v="1"/>
    <d v="2022-06-17T00:00:00"/>
    <m/>
    <s v="Active"/>
    <x v="1"/>
    <n v="1167"/>
    <n v="38"/>
    <x v="2"/>
    <x v="0"/>
  </r>
  <r>
    <s v="E0430"/>
    <x v="1"/>
    <s v="HR Specialist"/>
    <s v="Jill Chase"/>
    <n v="23"/>
    <x v="428"/>
    <x v="428"/>
    <n v="7991"/>
    <n v="1"/>
    <n v="4"/>
    <n v="1"/>
    <x v="0"/>
    <x v="0"/>
    <d v="2021-11-20T00:00:00"/>
    <d v="2024-09-20T00:00:00"/>
    <s v="Exited"/>
    <x v="0"/>
    <n v="1035"/>
    <n v="34"/>
    <x v="2"/>
    <x v="0"/>
  </r>
  <r>
    <s v="E0431"/>
    <x v="4"/>
    <s v="Financial Analyst"/>
    <s v="Curtis Tucker"/>
    <n v="32"/>
    <x v="429"/>
    <x v="429"/>
    <n v="0"/>
    <n v="6"/>
    <n v="2"/>
    <n v="0"/>
    <x v="1"/>
    <x v="1"/>
    <d v="2016-09-09T00:00:00"/>
    <m/>
    <s v="Active"/>
    <x v="1"/>
    <n v="3274"/>
    <n v="108"/>
    <x v="6"/>
    <x v="1"/>
  </r>
  <r>
    <s v="E0432"/>
    <x v="2"/>
    <s v="Operations Associate"/>
    <s v="Ashley Adams"/>
    <n v="27"/>
    <x v="430"/>
    <x v="430"/>
    <n v="0"/>
    <n v="5"/>
    <n v="2"/>
    <n v="0"/>
    <x v="1"/>
    <x v="1"/>
    <d v="2018-09-02T00:00:00"/>
    <m/>
    <s v="Active"/>
    <x v="1"/>
    <n v="2551"/>
    <n v="84"/>
    <x v="7"/>
    <x v="1"/>
  </r>
  <r>
    <s v="E0433"/>
    <x v="2"/>
    <s v="Logistics Officer"/>
    <s v="Mark West"/>
    <n v="44"/>
    <x v="431"/>
    <x v="431"/>
    <n v="0"/>
    <n v="4"/>
    <n v="5"/>
    <n v="0"/>
    <x v="1"/>
    <x v="1"/>
    <d v="2018-01-01T00:00:00"/>
    <m/>
    <s v="Active"/>
    <x v="1"/>
    <n v="2795"/>
    <n v="92"/>
    <x v="1"/>
    <x v="1"/>
  </r>
  <r>
    <s v="E0434"/>
    <x v="5"/>
    <s v="Data Analyst"/>
    <s v="Isaiah Newman"/>
    <n v="36"/>
    <x v="432"/>
    <x v="432"/>
    <n v="0"/>
    <n v="9"/>
    <n v="1"/>
    <n v="0"/>
    <x v="1"/>
    <x v="1"/>
    <d v="2020-10-01T00:00:00"/>
    <m/>
    <s v="Active"/>
    <x v="1"/>
    <n v="1791"/>
    <n v="59"/>
    <x v="3"/>
    <x v="0"/>
  </r>
  <r>
    <s v="E0435"/>
    <x v="3"/>
    <s v="Content Creator"/>
    <s v="Jasmine Chavez"/>
    <n v="56"/>
    <x v="433"/>
    <x v="433"/>
    <n v="0"/>
    <n v="10"/>
    <n v="1"/>
    <n v="0"/>
    <x v="1"/>
    <x v="1"/>
    <d v="2021-07-12T00:00:00"/>
    <m/>
    <s v="Active"/>
    <x v="1"/>
    <n v="1507"/>
    <n v="50"/>
    <x v="4"/>
    <x v="0"/>
  </r>
  <r>
    <s v="E0436"/>
    <x v="5"/>
    <s v="Software Engineer"/>
    <s v="Amy Henry"/>
    <n v="52"/>
    <x v="434"/>
    <x v="434"/>
    <n v="1512"/>
    <n v="3"/>
    <n v="1"/>
    <n v="1"/>
    <x v="0"/>
    <x v="0"/>
    <d v="2022-07-24T00:00:00"/>
    <d v="2023-12-29T00:00:00"/>
    <s v="Exited"/>
    <x v="0"/>
    <n v="523"/>
    <n v="17"/>
    <x v="5"/>
    <x v="2"/>
  </r>
  <r>
    <s v="E0437"/>
    <x v="1"/>
    <s v="Recruiter"/>
    <s v="Joanna Craig"/>
    <n v="44"/>
    <x v="435"/>
    <x v="435"/>
    <n v="7047"/>
    <n v="5"/>
    <n v="3"/>
    <n v="1"/>
    <x v="0"/>
    <x v="0"/>
    <d v="2018-11-01T00:00:00"/>
    <d v="2024-09-21T00:00:00"/>
    <s v="Exited"/>
    <x v="0"/>
    <n v="2151"/>
    <n v="71"/>
    <x v="9"/>
    <x v="1"/>
  </r>
  <r>
    <s v="E0438"/>
    <x v="0"/>
    <s v="Sales Rep"/>
    <s v="Steven Castro"/>
    <n v="48"/>
    <x v="436"/>
    <x v="436"/>
    <n v="0"/>
    <n v="3"/>
    <n v="4"/>
    <n v="0"/>
    <x v="1"/>
    <x v="1"/>
    <d v="2022-03-22T00:00:00"/>
    <m/>
    <s v="Active"/>
    <x v="1"/>
    <n v="1254"/>
    <n v="41"/>
    <x v="2"/>
    <x v="0"/>
  </r>
  <r>
    <s v="E0439"/>
    <x v="0"/>
    <s v="Account Manager"/>
    <s v="Jose Hunt"/>
    <n v="52"/>
    <x v="437"/>
    <x v="437"/>
    <n v="1827"/>
    <n v="3"/>
    <n v="3"/>
    <n v="1"/>
    <x v="0"/>
    <x v="6"/>
    <d v="2018-04-09T00:00:00"/>
    <d v="2023-11-30T00:00:00"/>
    <s v="Exited"/>
    <x v="6"/>
    <n v="2061"/>
    <n v="68"/>
    <x v="9"/>
    <x v="1"/>
  </r>
  <r>
    <s v="E0440"/>
    <x v="3"/>
    <s v="Marketing Executive"/>
    <s v="Brian Hayes"/>
    <n v="49"/>
    <x v="438"/>
    <x v="438"/>
    <n v="0"/>
    <n v="0"/>
    <n v="1"/>
    <n v="0"/>
    <x v="1"/>
    <x v="1"/>
    <d v="2018-10-03T00:00:00"/>
    <m/>
    <s v="Active"/>
    <x v="1"/>
    <n v="2520"/>
    <n v="83"/>
    <x v="7"/>
    <x v="1"/>
  </r>
  <r>
    <s v="E0441"/>
    <x v="5"/>
    <s v="Data Analyst"/>
    <s v="Javier Aguirre"/>
    <n v="28"/>
    <x v="439"/>
    <x v="439"/>
    <n v="0"/>
    <n v="5"/>
    <n v="4"/>
    <n v="0"/>
    <x v="1"/>
    <x v="1"/>
    <d v="2016-08-02T00:00:00"/>
    <m/>
    <s v="Active"/>
    <x v="1"/>
    <n v="3312"/>
    <n v="109"/>
    <x v="6"/>
    <x v="1"/>
  </r>
  <r>
    <s v="E0442"/>
    <x v="1"/>
    <s v="Recruiter"/>
    <s v="Lauren Hood"/>
    <n v="34"/>
    <x v="440"/>
    <x v="440"/>
    <n v="0"/>
    <n v="2"/>
    <n v="4"/>
    <n v="0"/>
    <x v="1"/>
    <x v="1"/>
    <d v="2020-08-22T00:00:00"/>
    <m/>
    <s v="Active"/>
    <x v="1"/>
    <n v="1831"/>
    <n v="60"/>
    <x v="3"/>
    <x v="0"/>
  </r>
  <r>
    <s v="E0443"/>
    <x v="1"/>
    <s v="Recruiter"/>
    <s v="Ryan Burgess"/>
    <n v="46"/>
    <x v="441"/>
    <x v="441"/>
    <n v="0"/>
    <n v="2"/>
    <n v="4"/>
    <n v="0"/>
    <x v="1"/>
    <x v="1"/>
    <d v="2023-05-04T00:00:00"/>
    <m/>
    <s v="Active"/>
    <x v="1"/>
    <n v="846"/>
    <n v="28"/>
    <x v="0"/>
    <x v="0"/>
  </r>
  <r>
    <s v="E0444"/>
    <x v="2"/>
    <s v="Quality Analyst"/>
    <s v="Mrs. Danielle Ortega"/>
    <n v="58"/>
    <x v="442"/>
    <x v="442"/>
    <n v="0"/>
    <n v="7"/>
    <n v="1"/>
    <n v="0"/>
    <x v="1"/>
    <x v="1"/>
    <d v="2020-01-22T00:00:00"/>
    <m/>
    <s v="Active"/>
    <x v="1"/>
    <n v="2044"/>
    <n v="67"/>
    <x v="9"/>
    <x v="1"/>
  </r>
  <r>
    <s v="E0445"/>
    <x v="3"/>
    <s v="Content Creator"/>
    <s v="Eric Marquez"/>
    <n v="48"/>
    <x v="443"/>
    <x v="443"/>
    <n v="0"/>
    <n v="6"/>
    <n v="3"/>
    <n v="0"/>
    <x v="1"/>
    <x v="1"/>
    <d v="2020-04-27T00:00:00"/>
    <m/>
    <s v="Active"/>
    <x v="1"/>
    <n v="1948"/>
    <n v="64"/>
    <x v="3"/>
    <x v="0"/>
  </r>
  <r>
    <s v="E0446"/>
    <x v="4"/>
    <s v="Auditor"/>
    <s v="Renee Brown"/>
    <n v="23"/>
    <x v="444"/>
    <x v="444"/>
    <n v="0"/>
    <n v="1"/>
    <n v="2"/>
    <n v="0"/>
    <x v="1"/>
    <x v="1"/>
    <d v="2020-09-01T00:00:00"/>
    <m/>
    <s v="Active"/>
    <x v="1"/>
    <n v="1821"/>
    <n v="60"/>
    <x v="3"/>
    <x v="0"/>
  </r>
  <r>
    <s v="E0447"/>
    <x v="0"/>
    <s v="Sales Rep"/>
    <s v="Beth Bailey"/>
    <n v="51"/>
    <x v="445"/>
    <x v="445"/>
    <n v="0"/>
    <n v="5"/>
    <n v="5"/>
    <n v="0"/>
    <x v="1"/>
    <x v="1"/>
    <d v="2015-10-20T00:00:00"/>
    <m/>
    <s v="Active"/>
    <x v="1"/>
    <n v="3599"/>
    <n v="118"/>
    <x v="8"/>
    <x v="1"/>
  </r>
  <r>
    <s v="E0448"/>
    <x v="4"/>
    <s v="Accountant"/>
    <s v="Renee Jenkins"/>
    <n v="34"/>
    <x v="446"/>
    <x v="446"/>
    <n v="0"/>
    <n v="10"/>
    <n v="3"/>
    <n v="0"/>
    <x v="1"/>
    <x v="1"/>
    <d v="2017-05-29T00:00:00"/>
    <m/>
    <s v="Active"/>
    <x v="1"/>
    <n v="3012"/>
    <n v="99"/>
    <x v="1"/>
    <x v="1"/>
  </r>
  <r>
    <s v="E0449"/>
    <x v="3"/>
    <s v="Marketing Executive"/>
    <s v="Anthony Williams"/>
    <n v="37"/>
    <x v="447"/>
    <x v="447"/>
    <n v="1696"/>
    <n v="7"/>
    <n v="4"/>
    <n v="1"/>
    <x v="0"/>
    <x v="2"/>
    <d v="2022-07-04T00:00:00"/>
    <d v="2023-02-01T00:00:00"/>
    <s v="Exited"/>
    <x v="2"/>
    <n v="212"/>
    <n v="7"/>
    <x v="5"/>
    <x v="2"/>
  </r>
  <r>
    <s v="E0450"/>
    <x v="4"/>
    <s v="Auditor"/>
    <s v="Julie Spears"/>
    <n v="47"/>
    <x v="448"/>
    <x v="448"/>
    <n v="4333"/>
    <n v="7"/>
    <n v="3"/>
    <n v="1"/>
    <x v="0"/>
    <x v="2"/>
    <d v="2017-08-04T00:00:00"/>
    <d v="2021-04-06T00:00:00"/>
    <s v="Exited"/>
    <x v="2"/>
    <n v="1341"/>
    <n v="44"/>
    <x v="4"/>
    <x v="0"/>
  </r>
  <r>
    <s v="E0451"/>
    <x v="4"/>
    <s v="Auditor"/>
    <s v="Kevin Taylor"/>
    <n v="46"/>
    <x v="449"/>
    <x v="449"/>
    <n v="0"/>
    <n v="7"/>
    <n v="4"/>
    <n v="0"/>
    <x v="1"/>
    <x v="1"/>
    <d v="2021-09-07T00:00:00"/>
    <m/>
    <s v="Active"/>
    <x v="1"/>
    <n v="1450"/>
    <n v="48"/>
    <x v="4"/>
    <x v="0"/>
  </r>
  <r>
    <s v="E0452"/>
    <x v="0"/>
    <s v="Account Manager"/>
    <s v="William Lynch"/>
    <n v="26"/>
    <x v="450"/>
    <x v="450"/>
    <n v="8833"/>
    <n v="4"/>
    <n v="5"/>
    <n v="1"/>
    <x v="0"/>
    <x v="2"/>
    <d v="2019-08-12T00:00:00"/>
    <d v="2024-02-08T00:00:00"/>
    <s v="Exited"/>
    <x v="2"/>
    <n v="1641"/>
    <n v="54"/>
    <x v="4"/>
    <x v="0"/>
  </r>
  <r>
    <s v="E0453"/>
    <x v="4"/>
    <s v="Accountant"/>
    <s v="Veronica Garza"/>
    <n v="25"/>
    <x v="451"/>
    <x v="451"/>
    <n v="0"/>
    <n v="9"/>
    <n v="1"/>
    <n v="0"/>
    <x v="1"/>
    <x v="1"/>
    <d v="2019-07-25T00:00:00"/>
    <m/>
    <s v="Active"/>
    <x v="1"/>
    <n v="2225"/>
    <n v="73"/>
    <x v="9"/>
    <x v="1"/>
  </r>
  <r>
    <s v="E0454"/>
    <x v="2"/>
    <s v="Quality Analyst"/>
    <s v="Anthony Nguyen"/>
    <n v="60"/>
    <x v="452"/>
    <x v="452"/>
    <n v="0"/>
    <n v="4"/>
    <n v="2"/>
    <n v="0"/>
    <x v="1"/>
    <x v="1"/>
    <d v="2016-05-31T00:00:00"/>
    <m/>
    <s v="Active"/>
    <x v="1"/>
    <n v="3375"/>
    <n v="111"/>
    <x v="6"/>
    <x v="1"/>
  </r>
  <r>
    <s v="E0455"/>
    <x v="4"/>
    <s v="Accountant"/>
    <s v="Timothy Henderson"/>
    <n v="33"/>
    <x v="453"/>
    <x v="453"/>
    <n v="0"/>
    <n v="5"/>
    <n v="5"/>
    <n v="0"/>
    <x v="1"/>
    <x v="1"/>
    <d v="2023-01-03T00:00:00"/>
    <m/>
    <s v="Active"/>
    <x v="1"/>
    <n v="967"/>
    <n v="32"/>
    <x v="2"/>
    <x v="0"/>
  </r>
  <r>
    <s v="E0456"/>
    <x v="3"/>
    <s v="Marketing Executive"/>
    <s v="John Anderson"/>
    <n v="35"/>
    <x v="454"/>
    <x v="454"/>
    <n v="0"/>
    <n v="10"/>
    <n v="5"/>
    <n v="0"/>
    <x v="1"/>
    <x v="1"/>
    <d v="2019-03-27T00:00:00"/>
    <m/>
    <s v="Active"/>
    <x v="1"/>
    <n v="2345"/>
    <n v="77"/>
    <x v="9"/>
    <x v="1"/>
  </r>
  <r>
    <s v="E0457"/>
    <x v="1"/>
    <s v="Recruiter"/>
    <s v="Christopher Jackson"/>
    <n v="59"/>
    <x v="455"/>
    <x v="455"/>
    <n v="1990"/>
    <n v="9"/>
    <n v="3"/>
    <n v="1"/>
    <x v="0"/>
    <x v="2"/>
    <d v="2020-08-18T00:00:00"/>
    <d v="2022-11-21T00:00:00"/>
    <s v="Exited"/>
    <x v="2"/>
    <n v="825"/>
    <n v="27"/>
    <x v="0"/>
    <x v="0"/>
  </r>
  <r>
    <s v="E0458"/>
    <x v="3"/>
    <s v="Content Creator"/>
    <s v="Erin Thompson"/>
    <n v="53"/>
    <x v="456"/>
    <x v="456"/>
    <n v="0"/>
    <n v="9"/>
    <n v="4"/>
    <n v="0"/>
    <x v="1"/>
    <x v="1"/>
    <d v="2017-08-29T00:00:00"/>
    <m/>
    <s v="Active"/>
    <x v="1"/>
    <n v="2920"/>
    <n v="96"/>
    <x v="1"/>
    <x v="1"/>
  </r>
  <r>
    <s v="E0459"/>
    <x v="1"/>
    <s v="HR Coordinator"/>
    <s v="Lauren Molina"/>
    <n v="25"/>
    <x v="457"/>
    <x v="457"/>
    <n v="4235"/>
    <n v="2"/>
    <n v="3"/>
    <n v="1"/>
    <x v="0"/>
    <x v="5"/>
    <d v="2021-10-23T00:00:00"/>
    <d v="2023-11-10T00:00:00"/>
    <s v="Exited"/>
    <x v="5"/>
    <n v="748"/>
    <n v="24"/>
    <x v="0"/>
    <x v="0"/>
  </r>
  <r>
    <s v="E0460"/>
    <x v="3"/>
    <s v="Content Creator"/>
    <s v="Michelle Hodges"/>
    <n v="25"/>
    <x v="458"/>
    <x v="458"/>
    <n v="0"/>
    <n v="2"/>
    <n v="1"/>
    <n v="0"/>
    <x v="1"/>
    <x v="1"/>
    <d v="2022-09-08T00:00:00"/>
    <m/>
    <s v="Active"/>
    <x v="1"/>
    <n v="1084"/>
    <n v="36"/>
    <x v="2"/>
    <x v="0"/>
  </r>
  <r>
    <s v="E0461"/>
    <x v="0"/>
    <s v="Sales Rep"/>
    <s v="Mark Robinson"/>
    <n v="37"/>
    <x v="459"/>
    <x v="459"/>
    <n v="9017"/>
    <n v="1"/>
    <n v="3"/>
    <n v="1"/>
    <x v="0"/>
    <x v="4"/>
    <d v="2023-04-05T00:00:00"/>
    <d v="2023-12-12T00:00:00"/>
    <s v="Exited"/>
    <x v="4"/>
    <n v="251"/>
    <n v="8"/>
    <x v="5"/>
    <x v="2"/>
  </r>
  <r>
    <s v="E0462"/>
    <x v="3"/>
    <s v="SEO Specialist"/>
    <s v="Elizabeth Daniels"/>
    <n v="33"/>
    <x v="460"/>
    <x v="460"/>
    <n v="0"/>
    <n v="8"/>
    <n v="4"/>
    <n v="0"/>
    <x v="1"/>
    <x v="1"/>
    <d v="2018-05-18T00:00:00"/>
    <m/>
    <s v="Active"/>
    <x v="1"/>
    <n v="2658"/>
    <n v="87"/>
    <x v="7"/>
    <x v="1"/>
  </r>
  <r>
    <s v="E0463"/>
    <x v="3"/>
    <s v="SEO Specialist"/>
    <s v="Darrell Tate"/>
    <n v="42"/>
    <x v="461"/>
    <x v="461"/>
    <n v="0"/>
    <n v="8"/>
    <n v="3"/>
    <n v="0"/>
    <x v="1"/>
    <x v="1"/>
    <d v="2018-09-17T00:00:00"/>
    <m/>
    <s v="Active"/>
    <x v="1"/>
    <n v="2536"/>
    <n v="83"/>
    <x v="7"/>
    <x v="1"/>
  </r>
  <r>
    <s v="E0464"/>
    <x v="5"/>
    <s v="Software Engineer"/>
    <s v="Alexandria Ray"/>
    <n v="26"/>
    <x v="462"/>
    <x v="462"/>
    <n v="7355"/>
    <n v="1"/>
    <n v="1"/>
    <n v="1"/>
    <x v="0"/>
    <x v="2"/>
    <d v="2016-11-02T00:00:00"/>
    <d v="2024-10-25T00:00:00"/>
    <s v="Exited"/>
    <x v="2"/>
    <n v="2914"/>
    <n v="96"/>
    <x v="1"/>
    <x v="1"/>
  </r>
  <r>
    <s v="E0465"/>
    <x v="1"/>
    <s v="Recruiter"/>
    <s v="John Carey"/>
    <n v="26"/>
    <x v="463"/>
    <x v="463"/>
    <n v="1948"/>
    <n v="0"/>
    <n v="3"/>
    <n v="1"/>
    <x v="0"/>
    <x v="3"/>
    <d v="2017-04-27T00:00:00"/>
    <d v="2025-04-29T00:00:00"/>
    <s v="Exited"/>
    <x v="3"/>
    <n v="2924"/>
    <n v="96"/>
    <x v="1"/>
    <x v="1"/>
  </r>
  <r>
    <s v="E0466"/>
    <x v="2"/>
    <s v="Quality Analyst"/>
    <s v="Elizabeth Le"/>
    <n v="22"/>
    <x v="464"/>
    <x v="464"/>
    <n v="0"/>
    <n v="1"/>
    <n v="1"/>
    <n v="0"/>
    <x v="1"/>
    <x v="1"/>
    <d v="2022-06-02T00:00:00"/>
    <m/>
    <s v="Active"/>
    <x v="1"/>
    <n v="1182"/>
    <n v="39"/>
    <x v="2"/>
    <x v="0"/>
  </r>
  <r>
    <s v="E0467"/>
    <x v="2"/>
    <s v="Operations Associate"/>
    <s v="Casey Ferguson"/>
    <n v="53"/>
    <x v="465"/>
    <x v="465"/>
    <n v="0"/>
    <n v="8"/>
    <n v="2"/>
    <n v="0"/>
    <x v="1"/>
    <x v="1"/>
    <d v="2023-03-08T00:00:00"/>
    <m/>
    <s v="Active"/>
    <x v="1"/>
    <n v="903"/>
    <n v="30"/>
    <x v="0"/>
    <x v="0"/>
  </r>
  <r>
    <s v="E0468"/>
    <x v="1"/>
    <s v="HR Coordinator"/>
    <s v="Michelle Miles"/>
    <n v="54"/>
    <x v="466"/>
    <x v="466"/>
    <n v="0"/>
    <n v="0"/>
    <n v="3"/>
    <n v="0"/>
    <x v="1"/>
    <x v="1"/>
    <d v="2018-01-30T00:00:00"/>
    <m/>
    <s v="Active"/>
    <x v="1"/>
    <n v="2766"/>
    <n v="91"/>
    <x v="1"/>
    <x v="1"/>
  </r>
  <r>
    <s v="E0469"/>
    <x v="5"/>
    <s v="Data Analyst"/>
    <s v="John Hernandez"/>
    <n v="31"/>
    <x v="467"/>
    <x v="467"/>
    <n v="0"/>
    <n v="10"/>
    <n v="3"/>
    <n v="0"/>
    <x v="1"/>
    <x v="1"/>
    <d v="2017-02-27T00:00:00"/>
    <m/>
    <s v="Active"/>
    <x v="1"/>
    <n v="3103"/>
    <n v="102"/>
    <x v="1"/>
    <x v="1"/>
  </r>
  <r>
    <s v="E0470"/>
    <x v="2"/>
    <s v="Quality Analyst"/>
    <s v="Isabella Sandoval"/>
    <n v="33"/>
    <x v="468"/>
    <x v="468"/>
    <n v="0"/>
    <n v="7"/>
    <n v="1"/>
    <n v="0"/>
    <x v="1"/>
    <x v="1"/>
    <d v="2016-02-07T00:00:00"/>
    <m/>
    <s v="Active"/>
    <x v="1"/>
    <n v="3489"/>
    <n v="115"/>
    <x v="8"/>
    <x v="1"/>
  </r>
  <r>
    <s v="E0471"/>
    <x v="4"/>
    <s v="Financial Analyst"/>
    <s v="Joshua Jones"/>
    <n v="27"/>
    <x v="469"/>
    <x v="469"/>
    <n v="5149"/>
    <n v="10"/>
    <n v="5"/>
    <n v="1"/>
    <x v="0"/>
    <x v="5"/>
    <d v="2017-05-09T00:00:00"/>
    <d v="2021-12-18T00:00:00"/>
    <s v="Exited"/>
    <x v="5"/>
    <n v="1684"/>
    <n v="55"/>
    <x v="3"/>
    <x v="0"/>
  </r>
  <r>
    <s v="E0472"/>
    <x v="2"/>
    <s v="Operations Associate"/>
    <s v="Corey Jackson"/>
    <n v="35"/>
    <x v="470"/>
    <x v="470"/>
    <n v="0"/>
    <n v="3"/>
    <n v="4"/>
    <n v="0"/>
    <x v="1"/>
    <x v="1"/>
    <d v="2019-05-12T00:00:00"/>
    <m/>
    <s v="Active"/>
    <x v="1"/>
    <n v="2299"/>
    <n v="76"/>
    <x v="9"/>
    <x v="1"/>
  </r>
  <r>
    <s v="E0473"/>
    <x v="2"/>
    <s v="Operations Associate"/>
    <s v="Natalie Lynch"/>
    <n v="49"/>
    <x v="471"/>
    <x v="471"/>
    <n v="0"/>
    <n v="6"/>
    <n v="1"/>
    <n v="0"/>
    <x v="1"/>
    <x v="1"/>
    <d v="2017-02-17T00:00:00"/>
    <m/>
    <s v="Active"/>
    <x v="1"/>
    <n v="3113"/>
    <n v="102"/>
    <x v="6"/>
    <x v="1"/>
  </r>
  <r>
    <s v="E0474"/>
    <x v="3"/>
    <s v="SEO Specialist"/>
    <s v="Martha Davis"/>
    <n v="28"/>
    <x v="472"/>
    <x v="472"/>
    <n v="0"/>
    <n v="1"/>
    <n v="4"/>
    <n v="0"/>
    <x v="1"/>
    <x v="1"/>
    <d v="2022-11-06T00:00:00"/>
    <m/>
    <s v="Active"/>
    <x v="1"/>
    <n v="1025"/>
    <n v="34"/>
    <x v="2"/>
    <x v="0"/>
  </r>
  <r>
    <s v="E0475"/>
    <x v="1"/>
    <s v="Recruiter"/>
    <s v="Brian Benton"/>
    <n v="29"/>
    <x v="473"/>
    <x v="473"/>
    <n v="0"/>
    <n v="1"/>
    <n v="3"/>
    <n v="0"/>
    <x v="1"/>
    <x v="1"/>
    <d v="2018-02-27T00:00:00"/>
    <m/>
    <s v="Active"/>
    <x v="1"/>
    <n v="2738"/>
    <n v="90"/>
    <x v="7"/>
    <x v="1"/>
  </r>
  <r>
    <s v="E0476"/>
    <x v="0"/>
    <s v="Sales Executive"/>
    <s v="Rachel Hinton"/>
    <n v="56"/>
    <x v="474"/>
    <x v="474"/>
    <n v="0"/>
    <n v="1"/>
    <n v="4"/>
    <n v="0"/>
    <x v="1"/>
    <x v="1"/>
    <d v="2020-02-18T00:00:00"/>
    <m/>
    <s v="Active"/>
    <x v="1"/>
    <n v="2017"/>
    <n v="66"/>
    <x v="9"/>
    <x v="1"/>
  </r>
  <r>
    <s v="E0477"/>
    <x v="0"/>
    <s v="Sales Rep"/>
    <s v="Herbert Moreno"/>
    <n v="22"/>
    <x v="475"/>
    <x v="475"/>
    <n v="7523"/>
    <n v="10"/>
    <n v="5"/>
    <n v="1"/>
    <x v="0"/>
    <x v="3"/>
    <d v="2017-08-06T00:00:00"/>
    <d v="2022-01-13T00:00:00"/>
    <s v="Exited"/>
    <x v="3"/>
    <n v="1621"/>
    <n v="53"/>
    <x v="4"/>
    <x v="0"/>
  </r>
  <r>
    <s v="E0478"/>
    <x v="4"/>
    <s v="Accountant"/>
    <s v="Megan Cole"/>
    <n v="22"/>
    <x v="476"/>
    <x v="476"/>
    <n v="0"/>
    <n v="6"/>
    <n v="1"/>
    <n v="0"/>
    <x v="1"/>
    <x v="1"/>
    <d v="2016-05-09T00:00:00"/>
    <m/>
    <s v="Active"/>
    <x v="1"/>
    <n v="3397"/>
    <n v="112"/>
    <x v="6"/>
    <x v="1"/>
  </r>
  <r>
    <s v="E0479"/>
    <x v="0"/>
    <s v="Sales Rep"/>
    <s v="Dawn Howard"/>
    <n v="25"/>
    <x v="477"/>
    <x v="477"/>
    <n v="0"/>
    <n v="0"/>
    <n v="4"/>
    <n v="0"/>
    <x v="1"/>
    <x v="1"/>
    <d v="2019-10-21T00:00:00"/>
    <m/>
    <s v="Active"/>
    <x v="1"/>
    <n v="2137"/>
    <n v="70"/>
    <x v="9"/>
    <x v="1"/>
  </r>
  <r>
    <s v="E0480"/>
    <x v="3"/>
    <s v="SEO Specialist"/>
    <s v="Angela Mcdonald"/>
    <n v="35"/>
    <x v="478"/>
    <x v="478"/>
    <n v="4584"/>
    <n v="2"/>
    <n v="2"/>
    <n v="1"/>
    <x v="0"/>
    <x v="3"/>
    <d v="2015-12-15T00:00:00"/>
    <d v="2019-11-09T00:00:00"/>
    <s v="Exited"/>
    <x v="3"/>
    <n v="1425"/>
    <n v="47"/>
    <x v="4"/>
    <x v="0"/>
  </r>
  <r>
    <s v="E0481"/>
    <x v="0"/>
    <s v="Account Manager"/>
    <s v="Stuart Young"/>
    <n v="47"/>
    <x v="479"/>
    <x v="479"/>
    <n v="0"/>
    <n v="7"/>
    <n v="1"/>
    <n v="0"/>
    <x v="1"/>
    <x v="1"/>
    <d v="2015-10-08T00:00:00"/>
    <m/>
    <s v="Active"/>
    <x v="1"/>
    <n v="3611"/>
    <n v="119"/>
    <x v="8"/>
    <x v="1"/>
  </r>
  <r>
    <s v="E0482"/>
    <x v="5"/>
    <s v="System Admin"/>
    <s v="Robin Neal"/>
    <n v="28"/>
    <x v="480"/>
    <x v="480"/>
    <n v="10683"/>
    <n v="3"/>
    <n v="2"/>
    <n v="1"/>
    <x v="0"/>
    <x v="6"/>
    <d v="2021-05-26T00:00:00"/>
    <d v="2023-06-10T00:00:00"/>
    <s v="Exited"/>
    <x v="6"/>
    <n v="745"/>
    <n v="24"/>
    <x v="0"/>
    <x v="0"/>
  </r>
  <r>
    <s v="E0483"/>
    <x v="3"/>
    <s v="Content Creator"/>
    <s v="Donna Torres"/>
    <n v="50"/>
    <x v="481"/>
    <x v="481"/>
    <n v="0"/>
    <n v="1"/>
    <n v="3"/>
    <n v="0"/>
    <x v="1"/>
    <x v="1"/>
    <d v="2017-10-05T00:00:00"/>
    <m/>
    <s v="Active"/>
    <x v="1"/>
    <n v="2883"/>
    <n v="95"/>
    <x v="1"/>
    <x v="1"/>
  </r>
  <r>
    <s v="E0484"/>
    <x v="5"/>
    <s v="System Admin"/>
    <s v="Bonnie Frost"/>
    <n v="55"/>
    <x v="482"/>
    <x v="482"/>
    <n v="5500"/>
    <n v="1"/>
    <n v="4"/>
    <n v="1"/>
    <x v="0"/>
    <x v="5"/>
    <d v="2023-05-10T00:00:00"/>
    <d v="2024-10-11T00:00:00"/>
    <s v="Exited"/>
    <x v="5"/>
    <n v="520"/>
    <n v="17"/>
    <x v="5"/>
    <x v="2"/>
  </r>
  <r>
    <s v="E0485"/>
    <x v="3"/>
    <s v="Marketing Executive"/>
    <s v="Walter Lowe"/>
    <n v="47"/>
    <x v="483"/>
    <x v="483"/>
    <n v="6969"/>
    <n v="7"/>
    <n v="2"/>
    <n v="1"/>
    <x v="0"/>
    <x v="0"/>
    <d v="2021-07-24T00:00:00"/>
    <d v="2023-07-28T00:00:00"/>
    <s v="Exited"/>
    <x v="0"/>
    <n v="734"/>
    <n v="24"/>
    <x v="0"/>
    <x v="0"/>
  </r>
  <r>
    <s v="E0486"/>
    <x v="1"/>
    <s v="Recruiter"/>
    <s v="Mr. Joseph Collins MD"/>
    <n v="32"/>
    <x v="484"/>
    <x v="484"/>
    <n v="11155"/>
    <n v="8"/>
    <n v="3"/>
    <n v="1"/>
    <x v="0"/>
    <x v="6"/>
    <d v="2018-10-04T00:00:00"/>
    <d v="2023-09-14T00:00:00"/>
    <s v="Exited"/>
    <x v="6"/>
    <n v="1806"/>
    <n v="59"/>
    <x v="3"/>
    <x v="0"/>
  </r>
  <r>
    <s v="E0487"/>
    <x v="2"/>
    <s v="Quality Analyst"/>
    <s v="Matthew Jenkins"/>
    <n v="57"/>
    <x v="485"/>
    <x v="485"/>
    <n v="0"/>
    <n v="2"/>
    <n v="4"/>
    <n v="0"/>
    <x v="1"/>
    <x v="1"/>
    <d v="2021-05-20T00:00:00"/>
    <m/>
    <s v="Active"/>
    <x v="1"/>
    <n v="1560"/>
    <n v="51"/>
    <x v="4"/>
    <x v="0"/>
  </r>
  <r>
    <s v="E0488"/>
    <x v="5"/>
    <s v="Software Engineer"/>
    <s v="Tom Bradley"/>
    <n v="27"/>
    <x v="486"/>
    <x v="486"/>
    <n v="0"/>
    <n v="1"/>
    <n v="4"/>
    <n v="0"/>
    <x v="1"/>
    <x v="1"/>
    <d v="2019-01-19T00:00:00"/>
    <m/>
    <s v="Active"/>
    <x v="1"/>
    <n v="2412"/>
    <n v="79"/>
    <x v="7"/>
    <x v="1"/>
  </r>
  <r>
    <s v="E0489"/>
    <x v="5"/>
    <s v="Software Engineer"/>
    <s v="Edward Vance"/>
    <n v="52"/>
    <x v="487"/>
    <x v="487"/>
    <n v="5902"/>
    <n v="10"/>
    <n v="4"/>
    <n v="1"/>
    <x v="0"/>
    <x v="0"/>
    <d v="2022-08-15T00:00:00"/>
    <d v="2025-07-24T00:00:00"/>
    <s v="Exited"/>
    <x v="0"/>
    <n v="1074"/>
    <n v="35"/>
    <x v="2"/>
    <x v="0"/>
  </r>
  <r>
    <s v="E0490"/>
    <x v="1"/>
    <s v="Recruiter"/>
    <s v="Shawn Williams"/>
    <n v="57"/>
    <x v="488"/>
    <x v="488"/>
    <n v="0"/>
    <n v="4"/>
    <n v="2"/>
    <n v="0"/>
    <x v="1"/>
    <x v="1"/>
    <d v="2020-12-30T00:00:00"/>
    <m/>
    <s v="Active"/>
    <x v="1"/>
    <n v="1701"/>
    <n v="56"/>
    <x v="3"/>
    <x v="0"/>
  </r>
  <r>
    <s v="E0491"/>
    <x v="5"/>
    <s v="Data Analyst"/>
    <s v="Kimberly Christian"/>
    <n v="24"/>
    <x v="489"/>
    <x v="489"/>
    <n v="0"/>
    <n v="6"/>
    <n v="4"/>
    <n v="0"/>
    <x v="1"/>
    <x v="1"/>
    <d v="2021-03-17T00:00:00"/>
    <m/>
    <s v="Active"/>
    <x v="1"/>
    <n v="1624"/>
    <n v="53"/>
    <x v="4"/>
    <x v="0"/>
  </r>
  <r>
    <s v="E0492"/>
    <x v="2"/>
    <s v="Logistics Officer"/>
    <s v="Brent Ryan"/>
    <n v="30"/>
    <x v="490"/>
    <x v="490"/>
    <n v="0"/>
    <n v="1"/>
    <n v="1"/>
    <n v="0"/>
    <x v="1"/>
    <x v="1"/>
    <d v="2022-01-02T00:00:00"/>
    <m/>
    <s v="Active"/>
    <x v="1"/>
    <n v="1333"/>
    <n v="44"/>
    <x v="4"/>
    <x v="0"/>
  </r>
  <r>
    <s v="E0493"/>
    <x v="2"/>
    <s v="Operations Associate"/>
    <s v="Mrs. Jennifer Finley"/>
    <n v="22"/>
    <x v="491"/>
    <x v="491"/>
    <n v="0"/>
    <n v="3"/>
    <n v="5"/>
    <n v="0"/>
    <x v="1"/>
    <x v="1"/>
    <d v="2020-02-09T00:00:00"/>
    <m/>
    <s v="Active"/>
    <x v="1"/>
    <n v="2026"/>
    <n v="66"/>
    <x v="9"/>
    <x v="1"/>
  </r>
  <r>
    <s v="E0494"/>
    <x v="1"/>
    <s v="HR Specialist"/>
    <s v="Brianna Lewis"/>
    <n v="42"/>
    <x v="492"/>
    <x v="492"/>
    <n v="0"/>
    <n v="10"/>
    <n v="2"/>
    <n v="0"/>
    <x v="1"/>
    <x v="1"/>
    <d v="2018-11-20T00:00:00"/>
    <m/>
    <s v="Active"/>
    <x v="1"/>
    <n v="2472"/>
    <n v="81"/>
    <x v="7"/>
    <x v="1"/>
  </r>
  <r>
    <s v="E0495"/>
    <x v="3"/>
    <s v="Marketing Executive"/>
    <s v="Donna Andersen"/>
    <n v="43"/>
    <x v="493"/>
    <x v="493"/>
    <n v="1587"/>
    <n v="8"/>
    <n v="2"/>
    <n v="1"/>
    <x v="0"/>
    <x v="2"/>
    <d v="2021-12-03T00:00:00"/>
    <d v="2021-12-16T00:00:00"/>
    <s v="Exited"/>
    <x v="2"/>
    <n v="13"/>
    <n v="0"/>
    <x v="10"/>
    <x v="2"/>
  </r>
  <r>
    <s v="E0496"/>
    <x v="4"/>
    <s v="Accountant"/>
    <s v="Michelle Hatfield"/>
    <n v="32"/>
    <x v="494"/>
    <x v="494"/>
    <n v="8938"/>
    <n v="9"/>
    <n v="5"/>
    <n v="1"/>
    <x v="0"/>
    <x v="0"/>
    <d v="2020-05-08T00:00:00"/>
    <d v="2020-10-29T00:00:00"/>
    <s v="Exited"/>
    <x v="0"/>
    <n v="174"/>
    <n v="6"/>
    <x v="10"/>
    <x v="2"/>
  </r>
  <r>
    <s v="E0497"/>
    <x v="0"/>
    <s v="Sales Executive"/>
    <s v="Shannon Walters"/>
    <n v="57"/>
    <x v="495"/>
    <x v="495"/>
    <n v="6352"/>
    <n v="7"/>
    <n v="1"/>
    <n v="1"/>
    <x v="0"/>
    <x v="4"/>
    <d v="2022-08-20T00:00:00"/>
    <d v="2025-01-04T00:00:00"/>
    <s v="Exited"/>
    <x v="4"/>
    <n v="868"/>
    <n v="28"/>
    <x v="0"/>
    <x v="0"/>
  </r>
  <r>
    <s v="E0498"/>
    <x v="3"/>
    <s v="SEO Specialist"/>
    <s v="Amanda Myers"/>
    <n v="32"/>
    <x v="496"/>
    <x v="496"/>
    <n v="4410"/>
    <n v="9"/>
    <n v="4"/>
    <n v="1"/>
    <x v="0"/>
    <x v="5"/>
    <d v="2021-01-27T00:00:00"/>
    <d v="2022-04-30T00:00:00"/>
    <s v="Exited"/>
    <x v="5"/>
    <n v="458"/>
    <n v="15"/>
    <x v="5"/>
    <x v="2"/>
  </r>
  <r>
    <s v="E0499"/>
    <x v="0"/>
    <s v="Account Manager"/>
    <s v="Robert Harris"/>
    <n v="49"/>
    <x v="497"/>
    <x v="497"/>
    <n v="0"/>
    <n v="3"/>
    <n v="5"/>
    <n v="0"/>
    <x v="1"/>
    <x v="1"/>
    <d v="2018-12-01T00:00:00"/>
    <m/>
    <s v="Active"/>
    <x v="1"/>
    <n v="2461"/>
    <n v="81"/>
    <x v="7"/>
    <x v="1"/>
  </r>
  <r>
    <s v="E0500"/>
    <x v="1"/>
    <s v="HR Specialist"/>
    <s v="Jessica Jones"/>
    <n v="42"/>
    <x v="498"/>
    <x v="498"/>
    <n v="0"/>
    <n v="7"/>
    <n v="4"/>
    <n v="0"/>
    <x v="1"/>
    <x v="1"/>
    <d v="2021-08-30T00:00:00"/>
    <m/>
    <s v="Active"/>
    <x v="1"/>
    <n v="1458"/>
    <n v="48"/>
    <x v="4"/>
    <x v="0"/>
  </r>
  <r>
    <s v="E0501"/>
    <x v="4"/>
    <s v="Financial Analyst"/>
    <s v="Shawn Quinn"/>
    <n v="30"/>
    <x v="499"/>
    <x v="499"/>
    <n v="2255"/>
    <n v="2"/>
    <n v="4"/>
    <n v="1"/>
    <x v="0"/>
    <x v="0"/>
    <d v="2019-07-26T00:00:00"/>
    <d v="2023-10-31T00:00:00"/>
    <s v="Exited"/>
    <x v="0"/>
    <n v="1558"/>
    <n v="51"/>
    <x v="4"/>
    <x v="0"/>
  </r>
  <r>
    <s v="E0502"/>
    <x v="4"/>
    <s v="Financial Analyst"/>
    <s v="Bruce Navarro"/>
    <n v="47"/>
    <x v="500"/>
    <x v="500"/>
    <n v="4039"/>
    <n v="8"/>
    <n v="2"/>
    <n v="1"/>
    <x v="0"/>
    <x v="3"/>
    <d v="2018-01-21T00:00:00"/>
    <d v="2025-07-28T00:00:00"/>
    <s v="Exited"/>
    <x v="3"/>
    <n v="2745"/>
    <n v="90"/>
    <x v="1"/>
    <x v="1"/>
  </r>
  <r>
    <s v="E0503"/>
    <x v="3"/>
    <s v="Content Creator"/>
    <s v="Yolanda Harris"/>
    <n v="26"/>
    <x v="501"/>
    <x v="501"/>
    <n v="4242"/>
    <n v="2"/>
    <n v="1"/>
    <n v="1"/>
    <x v="0"/>
    <x v="2"/>
    <d v="2016-06-30T00:00:00"/>
    <d v="2018-07-07T00:00:00"/>
    <s v="Exited"/>
    <x v="2"/>
    <n v="737"/>
    <n v="24"/>
    <x v="0"/>
    <x v="0"/>
  </r>
  <r>
    <s v="E0504"/>
    <x v="3"/>
    <s v="Marketing Executive"/>
    <s v="Jamie Webster"/>
    <n v="41"/>
    <x v="502"/>
    <x v="502"/>
    <n v="0"/>
    <n v="8"/>
    <n v="2"/>
    <n v="0"/>
    <x v="1"/>
    <x v="1"/>
    <d v="2023-05-07T00:00:00"/>
    <m/>
    <s v="Active"/>
    <x v="1"/>
    <n v="843"/>
    <n v="28"/>
    <x v="0"/>
    <x v="0"/>
  </r>
  <r>
    <s v="E0505"/>
    <x v="2"/>
    <s v="Logistics Officer"/>
    <s v="Erica Hernandez"/>
    <n v="27"/>
    <x v="503"/>
    <x v="503"/>
    <n v="6337"/>
    <n v="7"/>
    <n v="3"/>
    <n v="1"/>
    <x v="0"/>
    <x v="4"/>
    <d v="2017-09-03T00:00:00"/>
    <d v="2022-05-22T00:00:00"/>
    <s v="Exited"/>
    <x v="4"/>
    <n v="1722"/>
    <n v="56"/>
    <x v="3"/>
    <x v="0"/>
  </r>
  <r>
    <s v="E0506"/>
    <x v="5"/>
    <s v="Data Analyst"/>
    <s v="Dr. Rebecca Williams"/>
    <n v="57"/>
    <x v="504"/>
    <x v="504"/>
    <n v="0"/>
    <n v="8"/>
    <n v="2"/>
    <n v="0"/>
    <x v="1"/>
    <x v="1"/>
    <d v="2019-06-24T00:00:00"/>
    <m/>
    <s v="Active"/>
    <x v="1"/>
    <n v="2256"/>
    <n v="74"/>
    <x v="9"/>
    <x v="1"/>
  </r>
  <r>
    <s v="E0507"/>
    <x v="5"/>
    <s v="Software Engineer"/>
    <s v="Daniel Stephens"/>
    <n v="33"/>
    <x v="505"/>
    <x v="505"/>
    <n v="0"/>
    <n v="0"/>
    <n v="1"/>
    <n v="0"/>
    <x v="1"/>
    <x v="1"/>
    <d v="2017-12-01T00:00:00"/>
    <m/>
    <s v="Active"/>
    <x v="1"/>
    <n v="2826"/>
    <n v="93"/>
    <x v="1"/>
    <x v="1"/>
  </r>
  <r>
    <s v="E0508"/>
    <x v="5"/>
    <s v="Software Engineer"/>
    <s v="Michael Silva"/>
    <n v="59"/>
    <x v="506"/>
    <x v="506"/>
    <n v="3277"/>
    <n v="2"/>
    <n v="2"/>
    <n v="1"/>
    <x v="0"/>
    <x v="6"/>
    <d v="2019-05-21T00:00:00"/>
    <d v="2023-08-14T00:00:00"/>
    <s v="Exited"/>
    <x v="6"/>
    <n v="1546"/>
    <n v="51"/>
    <x v="4"/>
    <x v="0"/>
  </r>
  <r>
    <s v="E0509"/>
    <x v="1"/>
    <s v="Recruiter"/>
    <s v="Barbara Williams"/>
    <n v="51"/>
    <x v="507"/>
    <x v="507"/>
    <n v="2755"/>
    <n v="2"/>
    <n v="4"/>
    <n v="1"/>
    <x v="0"/>
    <x v="0"/>
    <d v="2015-10-24T00:00:00"/>
    <d v="2023-10-27T00:00:00"/>
    <s v="Exited"/>
    <x v="0"/>
    <n v="2925"/>
    <n v="96"/>
    <x v="1"/>
    <x v="1"/>
  </r>
  <r>
    <s v="E0510"/>
    <x v="4"/>
    <s v="Accountant"/>
    <s v="Jacob Wallace"/>
    <n v="46"/>
    <x v="508"/>
    <x v="508"/>
    <n v="11228"/>
    <n v="8"/>
    <n v="1"/>
    <n v="1"/>
    <x v="0"/>
    <x v="6"/>
    <d v="2017-08-10T00:00:00"/>
    <d v="2023-08-17T00:00:00"/>
    <s v="Exited"/>
    <x v="6"/>
    <n v="2198"/>
    <n v="72"/>
    <x v="9"/>
    <x v="1"/>
  </r>
  <r>
    <s v="E0511"/>
    <x v="3"/>
    <s v="Content Creator"/>
    <s v="Shelly Adams"/>
    <n v="49"/>
    <x v="509"/>
    <x v="509"/>
    <n v="0"/>
    <n v="8"/>
    <n v="4"/>
    <n v="0"/>
    <x v="1"/>
    <x v="1"/>
    <d v="2023-06-19T00:00:00"/>
    <m/>
    <s v="Active"/>
    <x v="1"/>
    <n v="800"/>
    <n v="26"/>
    <x v="0"/>
    <x v="0"/>
  </r>
  <r>
    <s v="E0512"/>
    <x v="4"/>
    <s v="Auditor"/>
    <s v="Mr. Christopher Crawford"/>
    <n v="48"/>
    <x v="510"/>
    <x v="510"/>
    <n v="7013"/>
    <n v="0"/>
    <n v="2"/>
    <n v="1"/>
    <x v="0"/>
    <x v="4"/>
    <d v="2019-10-07T00:00:00"/>
    <d v="2025-08-12T00:00:00"/>
    <s v="Exited"/>
    <x v="4"/>
    <n v="2136"/>
    <n v="70"/>
    <x v="9"/>
    <x v="1"/>
  </r>
  <r>
    <s v="E0513"/>
    <x v="1"/>
    <s v="HR Coordinator"/>
    <s v="Joshua King"/>
    <n v="37"/>
    <x v="511"/>
    <x v="511"/>
    <n v="8128"/>
    <n v="1"/>
    <n v="1"/>
    <n v="1"/>
    <x v="0"/>
    <x v="2"/>
    <d v="2018-08-29T00:00:00"/>
    <d v="2018-11-07T00:00:00"/>
    <s v="Exited"/>
    <x v="2"/>
    <n v="70"/>
    <n v="2"/>
    <x v="10"/>
    <x v="2"/>
  </r>
  <r>
    <s v="E0514"/>
    <x v="5"/>
    <s v="Software Engineer"/>
    <s v="Wanda Mccoy"/>
    <n v="28"/>
    <x v="512"/>
    <x v="512"/>
    <n v="0"/>
    <n v="2"/>
    <n v="5"/>
    <n v="0"/>
    <x v="1"/>
    <x v="1"/>
    <d v="2020-02-16T00:00:00"/>
    <m/>
    <s v="Active"/>
    <x v="1"/>
    <n v="2019"/>
    <n v="66"/>
    <x v="9"/>
    <x v="1"/>
  </r>
  <r>
    <s v="E0515"/>
    <x v="1"/>
    <s v="HR Coordinator"/>
    <s v="Richard Morgan"/>
    <n v="32"/>
    <x v="513"/>
    <x v="513"/>
    <n v="0"/>
    <n v="10"/>
    <n v="2"/>
    <n v="0"/>
    <x v="1"/>
    <x v="1"/>
    <d v="2021-11-08T00:00:00"/>
    <m/>
    <s v="Active"/>
    <x v="1"/>
    <n v="1388"/>
    <n v="46"/>
    <x v="4"/>
    <x v="0"/>
  </r>
  <r>
    <s v="E0516"/>
    <x v="4"/>
    <s v="Accountant"/>
    <s v="Brittany Marks"/>
    <n v="49"/>
    <x v="514"/>
    <x v="514"/>
    <n v="0"/>
    <n v="4"/>
    <n v="5"/>
    <n v="0"/>
    <x v="1"/>
    <x v="1"/>
    <d v="2020-07-22T00:00:00"/>
    <m/>
    <s v="Active"/>
    <x v="1"/>
    <n v="1862"/>
    <n v="61"/>
    <x v="3"/>
    <x v="0"/>
  </r>
  <r>
    <s v="E0517"/>
    <x v="5"/>
    <s v="Data Analyst"/>
    <s v="Maria Middleton"/>
    <n v="45"/>
    <x v="515"/>
    <x v="515"/>
    <n v="0"/>
    <n v="10"/>
    <n v="5"/>
    <n v="0"/>
    <x v="1"/>
    <x v="1"/>
    <d v="2015-09-28T00:00:00"/>
    <m/>
    <s v="Active"/>
    <x v="1"/>
    <n v="3621"/>
    <n v="119"/>
    <x v="8"/>
    <x v="1"/>
  </r>
  <r>
    <s v="E0518"/>
    <x v="4"/>
    <s v="Accountant"/>
    <s v="Michele Martinez"/>
    <n v="29"/>
    <x v="516"/>
    <x v="516"/>
    <n v="0"/>
    <n v="2"/>
    <n v="2"/>
    <n v="0"/>
    <x v="1"/>
    <x v="1"/>
    <d v="2021-05-10T00:00:00"/>
    <m/>
    <s v="Active"/>
    <x v="1"/>
    <n v="1570"/>
    <n v="52"/>
    <x v="4"/>
    <x v="0"/>
  </r>
  <r>
    <s v="E0519"/>
    <x v="1"/>
    <s v="HR Coordinator"/>
    <s v="Meagan Werner"/>
    <n v="53"/>
    <x v="517"/>
    <x v="517"/>
    <n v="0"/>
    <n v="8"/>
    <n v="1"/>
    <n v="0"/>
    <x v="1"/>
    <x v="1"/>
    <d v="2023-03-11T00:00:00"/>
    <m/>
    <s v="Active"/>
    <x v="1"/>
    <n v="900"/>
    <n v="30"/>
    <x v="0"/>
    <x v="0"/>
  </r>
  <r>
    <s v="E0520"/>
    <x v="2"/>
    <s v="Logistics Officer"/>
    <s v="Jon Gomez"/>
    <n v="40"/>
    <x v="518"/>
    <x v="518"/>
    <n v="0"/>
    <n v="4"/>
    <n v="4"/>
    <n v="0"/>
    <x v="1"/>
    <x v="1"/>
    <d v="2019-08-06T00:00:00"/>
    <m/>
    <s v="Active"/>
    <x v="1"/>
    <n v="2213"/>
    <n v="73"/>
    <x v="9"/>
    <x v="1"/>
  </r>
  <r>
    <s v="E0521"/>
    <x v="2"/>
    <s v="Operations Associate"/>
    <s v="Cynthia Lynch"/>
    <n v="36"/>
    <x v="519"/>
    <x v="519"/>
    <n v="0"/>
    <n v="2"/>
    <n v="2"/>
    <n v="0"/>
    <x v="1"/>
    <x v="1"/>
    <d v="2017-01-06T00:00:00"/>
    <m/>
    <s v="Active"/>
    <x v="1"/>
    <n v="3155"/>
    <n v="104"/>
    <x v="6"/>
    <x v="1"/>
  </r>
  <r>
    <s v="E0522"/>
    <x v="3"/>
    <s v="SEO Specialist"/>
    <s v="Alexis Nguyen"/>
    <n v="38"/>
    <x v="520"/>
    <x v="520"/>
    <n v="0"/>
    <n v="2"/>
    <n v="3"/>
    <n v="0"/>
    <x v="1"/>
    <x v="1"/>
    <d v="2020-04-05T00:00:00"/>
    <m/>
    <s v="Active"/>
    <x v="1"/>
    <n v="1970"/>
    <n v="65"/>
    <x v="3"/>
    <x v="0"/>
  </r>
  <r>
    <s v="E0523"/>
    <x v="5"/>
    <s v="Data Analyst"/>
    <s v="Peter Carter"/>
    <n v="41"/>
    <x v="521"/>
    <x v="521"/>
    <n v="0"/>
    <n v="9"/>
    <n v="5"/>
    <n v="0"/>
    <x v="1"/>
    <x v="1"/>
    <d v="2023-08-03T00:00:00"/>
    <m/>
    <s v="Active"/>
    <x v="1"/>
    <n v="755"/>
    <n v="25"/>
    <x v="0"/>
    <x v="0"/>
  </r>
  <r>
    <s v="E0524"/>
    <x v="4"/>
    <s v="Accountant"/>
    <s v="Alexander Rocha"/>
    <n v="56"/>
    <x v="522"/>
    <x v="522"/>
    <n v="0"/>
    <n v="8"/>
    <n v="4"/>
    <n v="0"/>
    <x v="1"/>
    <x v="1"/>
    <d v="2022-03-27T00:00:00"/>
    <m/>
    <s v="Active"/>
    <x v="1"/>
    <n v="1249"/>
    <n v="41"/>
    <x v="2"/>
    <x v="0"/>
  </r>
  <r>
    <s v="E0525"/>
    <x v="5"/>
    <s v="Data Analyst"/>
    <s v="Jennifer Obrien"/>
    <n v="47"/>
    <x v="523"/>
    <x v="523"/>
    <n v="2540"/>
    <n v="5"/>
    <n v="1"/>
    <n v="1"/>
    <x v="0"/>
    <x v="3"/>
    <d v="2021-01-20T00:00:00"/>
    <d v="2023-11-30T00:00:00"/>
    <s v="Exited"/>
    <x v="3"/>
    <n v="1044"/>
    <n v="34"/>
    <x v="2"/>
    <x v="0"/>
  </r>
  <r>
    <s v="E0526"/>
    <x v="4"/>
    <s v="Financial Analyst"/>
    <s v="Wesley Moran"/>
    <n v="37"/>
    <x v="524"/>
    <x v="524"/>
    <n v="10529"/>
    <n v="4"/>
    <n v="3"/>
    <n v="1"/>
    <x v="0"/>
    <x v="3"/>
    <d v="2020-03-04T00:00:00"/>
    <d v="2024-08-13T00:00:00"/>
    <s v="Exited"/>
    <x v="3"/>
    <n v="1623"/>
    <n v="53"/>
    <x v="4"/>
    <x v="0"/>
  </r>
  <r>
    <s v="E0527"/>
    <x v="0"/>
    <s v="Sales Rep"/>
    <s v="Martha Williams"/>
    <n v="34"/>
    <x v="525"/>
    <x v="525"/>
    <n v="0"/>
    <n v="7"/>
    <n v="1"/>
    <n v="0"/>
    <x v="1"/>
    <x v="1"/>
    <d v="2022-05-04T00:00:00"/>
    <m/>
    <s v="Active"/>
    <x v="1"/>
    <n v="1211"/>
    <n v="40"/>
    <x v="2"/>
    <x v="0"/>
  </r>
  <r>
    <s v="E0528"/>
    <x v="4"/>
    <s v="Accountant"/>
    <s v="Erica Patton"/>
    <n v="30"/>
    <x v="526"/>
    <x v="526"/>
    <n v="0"/>
    <n v="7"/>
    <n v="2"/>
    <n v="0"/>
    <x v="1"/>
    <x v="1"/>
    <d v="2021-10-09T00:00:00"/>
    <m/>
    <s v="Active"/>
    <x v="1"/>
    <n v="1418"/>
    <n v="46"/>
    <x v="4"/>
    <x v="0"/>
  </r>
  <r>
    <s v="E0529"/>
    <x v="0"/>
    <s v="Account Manager"/>
    <s v="Denise Conner"/>
    <n v="33"/>
    <x v="527"/>
    <x v="527"/>
    <n v="0"/>
    <n v="1"/>
    <n v="5"/>
    <n v="0"/>
    <x v="1"/>
    <x v="1"/>
    <d v="2017-04-27T00:00:00"/>
    <m/>
    <s v="Active"/>
    <x v="1"/>
    <n v="3044"/>
    <n v="100"/>
    <x v="1"/>
    <x v="1"/>
  </r>
  <r>
    <s v="E0530"/>
    <x v="2"/>
    <s v="Operations Associate"/>
    <s v="Paul Mcdaniel"/>
    <n v="25"/>
    <x v="528"/>
    <x v="528"/>
    <n v="0"/>
    <n v="4"/>
    <n v="4"/>
    <n v="0"/>
    <x v="1"/>
    <x v="1"/>
    <d v="2016-03-07T00:00:00"/>
    <m/>
    <s v="Active"/>
    <x v="1"/>
    <n v="3460"/>
    <n v="114"/>
    <x v="6"/>
    <x v="1"/>
  </r>
  <r>
    <s v="E0531"/>
    <x v="4"/>
    <s v="Accountant"/>
    <s v="Jennifer Nolan"/>
    <n v="34"/>
    <x v="529"/>
    <x v="529"/>
    <n v="11399"/>
    <n v="10"/>
    <n v="4"/>
    <n v="1"/>
    <x v="0"/>
    <x v="2"/>
    <d v="2016-09-12T00:00:00"/>
    <d v="2024-08-03T00:00:00"/>
    <s v="Exited"/>
    <x v="2"/>
    <n v="2882"/>
    <n v="95"/>
    <x v="1"/>
    <x v="1"/>
  </r>
  <r>
    <s v="E0532"/>
    <x v="1"/>
    <s v="HR Specialist"/>
    <s v="Eric Smith"/>
    <n v="23"/>
    <x v="530"/>
    <x v="530"/>
    <n v="1567"/>
    <n v="7"/>
    <n v="5"/>
    <n v="1"/>
    <x v="0"/>
    <x v="3"/>
    <d v="2020-02-21T00:00:00"/>
    <d v="2021-09-23T00:00:00"/>
    <s v="Exited"/>
    <x v="3"/>
    <n v="580"/>
    <n v="19"/>
    <x v="0"/>
    <x v="0"/>
  </r>
  <r>
    <s v="E0533"/>
    <x v="3"/>
    <s v="Content Creator"/>
    <s v="Sean Taylor"/>
    <n v="41"/>
    <x v="531"/>
    <x v="531"/>
    <n v="0"/>
    <n v="10"/>
    <n v="4"/>
    <n v="0"/>
    <x v="1"/>
    <x v="1"/>
    <d v="2019-12-26T00:00:00"/>
    <m/>
    <s v="Active"/>
    <x v="1"/>
    <n v="2071"/>
    <n v="68"/>
    <x v="9"/>
    <x v="1"/>
  </r>
  <r>
    <s v="E0534"/>
    <x v="5"/>
    <s v="System Admin"/>
    <s v="Crystal Rodriguez"/>
    <n v="38"/>
    <x v="532"/>
    <x v="532"/>
    <n v="0"/>
    <n v="10"/>
    <n v="3"/>
    <n v="0"/>
    <x v="1"/>
    <x v="1"/>
    <d v="2018-11-15T00:00:00"/>
    <m/>
    <s v="Active"/>
    <x v="1"/>
    <n v="2477"/>
    <n v="81"/>
    <x v="7"/>
    <x v="1"/>
  </r>
  <r>
    <s v="E0535"/>
    <x v="1"/>
    <s v="Recruiter"/>
    <s v="Mike Soto"/>
    <n v="49"/>
    <x v="533"/>
    <x v="533"/>
    <n v="0"/>
    <n v="10"/>
    <n v="5"/>
    <n v="0"/>
    <x v="1"/>
    <x v="1"/>
    <d v="2022-04-13T00:00:00"/>
    <m/>
    <s v="Active"/>
    <x v="1"/>
    <n v="1232"/>
    <n v="40"/>
    <x v="2"/>
    <x v="0"/>
  </r>
  <r>
    <s v="E0536"/>
    <x v="5"/>
    <s v="System Admin"/>
    <s v="Nancy Oliver"/>
    <n v="42"/>
    <x v="534"/>
    <x v="534"/>
    <n v="0"/>
    <n v="5"/>
    <n v="3"/>
    <n v="0"/>
    <x v="1"/>
    <x v="1"/>
    <d v="2021-08-27T00:00:00"/>
    <m/>
    <s v="Active"/>
    <x v="1"/>
    <n v="1461"/>
    <n v="48"/>
    <x v="4"/>
    <x v="0"/>
  </r>
  <r>
    <s v="E0537"/>
    <x v="1"/>
    <s v="HR Coordinator"/>
    <s v="Beverly Robinson"/>
    <n v="49"/>
    <x v="535"/>
    <x v="535"/>
    <n v="0"/>
    <n v="1"/>
    <n v="3"/>
    <n v="0"/>
    <x v="1"/>
    <x v="1"/>
    <d v="2016-05-20T00:00:00"/>
    <m/>
    <s v="Active"/>
    <x v="1"/>
    <n v="3386"/>
    <n v="111"/>
    <x v="6"/>
    <x v="1"/>
  </r>
  <r>
    <s v="E0538"/>
    <x v="2"/>
    <s v="Quality Analyst"/>
    <s v="Kelly Sandoval"/>
    <n v="24"/>
    <x v="536"/>
    <x v="536"/>
    <n v="1931"/>
    <n v="8"/>
    <n v="3"/>
    <n v="1"/>
    <x v="0"/>
    <x v="5"/>
    <d v="2016-11-13T00:00:00"/>
    <d v="2022-03-02T00:00:00"/>
    <s v="Exited"/>
    <x v="5"/>
    <n v="1935"/>
    <n v="64"/>
    <x v="3"/>
    <x v="0"/>
  </r>
  <r>
    <s v="E0539"/>
    <x v="1"/>
    <s v="Recruiter"/>
    <s v="Adrian Norris PhD"/>
    <n v="48"/>
    <x v="537"/>
    <x v="537"/>
    <n v="0"/>
    <n v="4"/>
    <n v="1"/>
    <n v="0"/>
    <x v="1"/>
    <x v="1"/>
    <d v="2016-05-18T00:00:00"/>
    <m/>
    <s v="Active"/>
    <x v="1"/>
    <n v="3388"/>
    <n v="111"/>
    <x v="6"/>
    <x v="1"/>
  </r>
  <r>
    <s v="E0540"/>
    <x v="5"/>
    <s v="System Admin"/>
    <s v="Justin Andrade"/>
    <n v="22"/>
    <x v="538"/>
    <x v="538"/>
    <n v="0"/>
    <n v="4"/>
    <n v="4"/>
    <n v="0"/>
    <x v="1"/>
    <x v="1"/>
    <d v="2020-08-08T00:00:00"/>
    <m/>
    <s v="Active"/>
    <x v="1"/>
    <n v="1845"/>
    <n v="61"/>
    <x v="3"/>
    <x v="0"/>
  </r>
  <r>
    <s v="E0541"/>
    <x v="0"/>
    <s v="Sales Rep"/>
    <s v="Troy Guzman"/>
    <n v="46"/>
    <x v="539"/>
    <x v="539"/>
    <n v="8286"/>
    <n v="6"/>
    <n v="5"/>
    <n v="1"/>
    <x v="0"/>
    <x v="5"/>
    <d v="2021-11-10T00:00:00"/>
    <d v="2022-01-03T00:00:00"/>
    <s v="Exited"/>
    <x v="5"/>
    <n v="54"/>
    <n v="2"/>
    <x v="10"/>
    <x v="2"/>
  </r>
  <r>
    <s v="E0542"/>
    <x v="5"/>
    <s v="System Admin"/>
    <s v="Sergio Garcia"/>
    <n v="44"/>
    <x v="540"/>
    <x v="540"/>
    <n v="0"/>
    <n v="5"/>
    <n v="1"/>
    <n v="0"/>
    <x v="1"/>
    <x v="1"/>
    <d v="2017-02-01T00:00:00"/>
    <m/>
    <s v="Active"/>
    <x v="1"/>
    <n v="3129"/>
    <n v="103"/>
    <x v="6"/>
    <x v="1"/>
  </r>
  <r>
    <s v="E0543"/>
    <x v="5"/>
    <s v="Software Engineer"/>
    <s v="Robyn Jones"/>
    <n v="36"/>
    <x v="541"/>
    <x v="541"/>
    <n v="0"/>
    <n v="7"/>
    <n v="5"/>
    <n v="0"/>
    <x v="1"/>
    <x v="1"/>
    <d v="2016-08-13T00:00:00"/>
    <m/>
    <s v="Active"/>
    <x v="1"/>
    <n v="3301"/>
    <n v="108"/>
    <x v="6"/>
    <x v="1"/>
  </r>
  <r>
    <s v="E0544"/>
    <x v="4"/>
    <s v="Auditor"/>
    <s v="Dennis Coleman"/>
    <n v="49"/>
    <x v="542"/>
    <x v="542"/>
    <n v="0"/>
    <n v="8"/>
    <n v="5"/>
    <n v="0"/>
    <x v="1"/>
    <x v="1"/>
    <d v="2019-10-13T00:00:00"/>
    <m/>
    <s v="Active"/>
    <x v="1"/>
    <n v="2145"/>
    <n v="70"/>
    <x v="9"/>
    <x v="1"/>
  </r>
  <r>
    <s v="E0545"/>
    <x v="5"/>
    <s v="System Admin"/>
    <s v="Becky Perry"/>
    <n v="34"/>
    <x v="543"/>
    <x v="543"/>
    <n v="0"/>
    <n v="8"/>
    <n v="1"/>
    <n v="0"/>
    <x v="1"/>
    <x v="1"/>
    <d v="2018-02-02T00:00:00"/>
    <m/>
    <s v="Active"/>
    <x v="1"/>
    <n v="2763"/>
    <n v="91"/>
    <x v="1"/>
    <x v="1"/>
  </r>
  <r>
    <s v="E0546"/>
    <x v="5"/>
    <s v="Data Analyst"/>
    <s v="Sherry Allen"/>
    <n v="47"/>
    <x v="544"/>
    <x v="544"/>
    <n v="0"/>
    <n v="7"/>
    <n v="5"/>
    <n v="0"/>
    <x v="1"/>
    <x v="1"/>
    <d v="2018-07-31T00:00:00"/>
    <m/>
    <s v="Active"/>
    <x v="1"/>
    <n v="2584"/>
    <n v="85"/>
    <x v="7"/>
    <x v="1"/>
  </r>
  <r>
    <s v="E0547"/>
    <x v="4"/>
    <s v="Auditor"/>
    <s v="Ms. Anna Thomas"/>
    <n v="55"/>
    <x v="545"/>
    <x v="545"/>
    <n v="0"/>
    <n v="6"/>
    <n v="1"/>
    <n v="0"/>
    <x v="1"/>
    <x v="1"/>
    <d v="2022-04-11T00:00:00"/>
    <m/>
    <s v="Active"/>
    <x v="1"/>
    <n v="1234"/>
    <n v="40"/>
    <x v="2"/>
    <x v="0"/>
  </r>
  <r>
    <s v="E0548"/>
    <x v="0"/>
    <s v="Account Manager"/>
    <s v="Nicole Conner"/>
    <n v="48"/>
    <x v="546"/>
    <x v="546"/>
    <n v="9684"/>
    <n v="4"/>
    <n v="2"/>
    <n v="1"/>
    <x v="0"/>
    <x v="0"/>
    <d v="2021-06-21T00:00:00"/>
    <d v="2022-11-19T00:00:00"/>
    <s v="Exited"/>
    <x v="0"/>
    <n v="516"/>
    <n v="17"/>
    <x v="5"/>
    <x v="2"/>
  </r>
  <r>
    <s v="E0549"/>
    <x v="2"/>
    <s v="Operations Associate"/>
    <s v="Dale Boyd"/>
    <n v="58"/>
    <x v="547"/>
    <x v="547"/>
    <n v="4730"/>
    <n v="7"/>
    <n v="4"/>
    <n v="1"/>
    <x v="0"/>
    <x v="0"/>
    <d v="2020-07-22T00:00:00"/>
    <d v="2021-07-01T00:00:00"/>
    <s v="Exited"/>
    <x v="0"/>
    <n v="344"/>
    <n v="11"/>
    <x v="5"/>
    <x v="2"/>
  </r>
  <r>
    <s v="E0550"/>
    <x v="3"/>
    <s v="Content Creator"/>
    <s v="Dustin Blevins"/>
    <n v="56"/>
    <x v="548"/>
    <x v="548"/>
    <n v="0"/>
    <n v="8"/>
    <n v="5"/>
    <n v="0"/>
    <x v="1"/>
    <x v="1"/>
    <d v="2022-10-24T00:00:00"/>
    <m/>
    <s v="Active"/>
    <x v="1"/>
    <n v="1038"/>
    <n v="34"/>
    <x v="2"/>
    <x v="0"/>
  </r>
  <r>
    <s v="E0551"/>
    <x v="4"/>
    <s v="Auditor"/>
    <s v="William Conway"/>
    <n v="43"/>
    <x v="549"/>
    <x v="549"/>
    <n v="5340"/>
    <n v="10"/>
    <n v="3"/>
    <n v="1"/>
    <x v="0"/>
    <x v="5"/>
    <d v="2023-07-25T00:00:00"/>
    <d v="2025-03-26T00:00:00"/>
    <s v="Exited"/>
    <x v="5"/>
    <n v="610"/>
    <n v="20"/>
    <x v="0"/>
    <x v="0"/>
  </r>
  <r>
    <s v="E0552"/>
    <x v="2"/>
    <s v="Logistics Officer"/>
    <s v="Randall Heath"/>
    <n v="56"/>
    <x v="550"/>
    <x v="550"/>
    <n v="7341"/>
    <n v="0"/>
    <n v="3"/>
    <n v="1"/>
    <x v="0"/>
    <x v="4"/>
    <d v="2019-07-12T00:00:00"/>
    <d v="2025-01-03T00:00:00"/>
    <s v="Exited"/>
    <x v="4"/>
    <n v="2002"/>
    <n v="66"/>
    <x v="3"/>
    <x v="0"/>
  </r>
  <r>
    <s v="E0553"/>
    <x v="1"/>
    <s v="HR Coordinator"/>
    <s v="Deanna Green"/>
    <n v="59"/>
    <x v="551"/>
    <x v="551"/>
    <n v="0"/>
    <n v="4"/>
    <n v="3"/>
    <n v="0"/>
    <x v="1"/>
    <x v="1"/>
    <d v="2016-01-25T00:00:00"/>
    <m/>
    <s v="Active"/>
    <x v="1"/>
    <n v="3502"/>
    <n v="115"/>
    <x v="8"/>
    <x v="1"/>
  </r>
  <r>
    <s v="E0554"/>
    <x v="0"/>
    <s v="Sales Executive"/>
    <s v="Jonathan Cunningham"/>
    <n v="59"/>
    <x v="552"/>
    <x v="552"/>
    <n v="0"/>
    <n v="10"/>
    <n v="5"/>
    <n v="0"/>
    <x v="1"/>
    <x v="1"/>
    <d v="2022-11-11T00:00:00"/>
    <m/>
    <s v="Active"/>
    <x v="1"/>
    <n v="1020"/>
    <n v="34"/>
    <x v="2"/>
    <x v="0"/>
  </r>
  <r>
    <s v="E0555"/>
    <x v="2"/>
    <s v="Operations Associate"/>
    <s v="Jessica Stafford"/>
    <n v="43"/>
    <x v="553"/>
    <x v="553"/>
    <n v="0"/>
    <n v="1"/>
    <n v="5"/>
    <n v="0"/>
    <x v="1"/>
    <x v="1"/>
    <d v="2017-07-10T00:00:00"/>
    <m/>
    <s v="Active"/>
    <x v="1"/>
    <n v="2970"/>
    <n v="98"/>
    <x v="1"/>
    <x v="1"/>
  </r>
  <r>
    <s v="E0556"/>
    <x v="3"/>
    <s v="Marketing Executive"/>
    <s v="Brian Stone"/>
    <n v="39"/>
    <x v="554"/>
    <x v="554"/>
    <n v="5658"/>
    <n v="1"/>
    <n v="5"/>
    <n v="1"/>
    <x v="0"/>
    <x v="3"/>
    <d v="2023-08-01T00:00:00"/>
    <d v="2025-06-02T00:00:00"/>
    <s v="Exited"/>
    <x v="3"/>
    <n v="671"/>
    <n v="22"/>
    <x v="0"/>
    <x v="0"/>
  </r>
  <r>
    <s v="E0557"/>
    <x v="3"/>
    <s v="Marketing Executive"/>
    <s v="Amy Griffin"/>
    <n v="22"/>
    <x v="555"/>
    <x v="555"/>
    <n v="0"/>
    <n v="3"/>
    <n v="2"/>
    <n v="0"/>
    <x v="1"/>
    <x v="1"/>
    <d v="2021-08-31T00:00:00"/>
    <m/>
    <s v="Active"/>
    <x v="1"/>
    <n v="1457"/>
    <n v="48"/>
    <x v="4"/>
    <x v="0"/>
  </r>
  <r>
    <s v="E0558"/>
    <x v="4"/>
    <s v="Accountant"/>
    <s v="Dawn Lawson"/>
    <n v="35"/>
    <x v="556"/>
    <x v="556"/>
    <n v="3930"/>
    <n v="9"/>
    <n v="2"/>
    <n v="1"/>
    <x v="0"/>
    <x v="2"/>
    <d v="2019-07-01T00:00:00"/>
    <d v="2020-08-09T00:00:00"/>
    <s v="Exited"/>
    <x v="2"/>
    <n v="405"/>
    <n v="13"/>
    <x v="5"/>
    <x v="2"/>
  </r>
  <r>
    <s v="E0559"/>
    <x v="4"/>
    <s v="Accountant"/>
    <s v="Albert Myers"/>
    <n v="25"/>
    <x v="557"/>
    <x v="557"/>
    <n v="10105"/>
    <n v="9"/>
    <n v="4"/>
    <n v="1"/>
    <x v="0"/>
    <x v="5"/>
    <d v="2017-12-23T00:00:00"/>
    <d v="2021-09-28T00:00:00"/>
    <s v="Exited"/>
    <x v="5"/>
    <n v="1375"/>
    <n v="45"/>
    <x v="4"/>
    <x v="0"/>
  </r>
  <r>
    <s v="E0560"/>
    <x v="0"/>
    <s v="Sales Rep"/>
    <s v="Joshua Russell"/>
    <n v="54"/>
    <x v="558"/>
    <x v="558"/>
    <n v="0"/>
    <n v="2"/>
    <n v="2"/>
    <n v="0"/>
    <x v="1"/>
    <x v="1"/>
    <d v="2021-12-17T00:00:00"/>
    <m/>
    <s v="Active"/>
    <x v="1"/>
    <n v="1349"/>
    <n v="44"/>
    <x v="4"/>
    <x v="0"/>
  </r>
  <r>
    <s v="E0561"/>
    <x v="0"/>
    <s v="Sales Executive"/>
    <s v="Jennifer Alvarez"/>
    <n v="28"/>
    <x v="559"/>
    <x v="559"/>
    <n v="0"/>
    <n v="10"/>
    <n v="3"/>
    <n v="0"/>
    <x v="1"/>
    <x v="1"/>
    <d v="2016-04-03T00:00:00"/>
    <m/>
    <s v="Active"/>
    <x v="1"/>
    <n v="3433"/>
    <n v="113"/>
    <x v="6"/>
    <x v="1"/>
  </r>
  <r>
    <s v="E0562"/>
    <x v="0"/>
    <s v="Sales Rep"/>
    <s v="Courtney Cox"/>
    <n v="32"/>
    <x v="560"/>
    <x v="560"/>
    <n v="9623"/>
    <n v="0"/>
    <n v="5"/>
    <n v="1"/>
    <x v="0"/>
    <x v="4"/>
    <d v="2020-07-01T00:00:00"/>
    <d v="2025-02-03T00:00:00"/>
    <s v="Exited"/>
    <x v="4"/>
    <n v="1678"/>
    <n v="55"/>
    <x v="3"/>
    <x v="0"/>
  </r>
  <r>
    <s v="E0563"/>
    <x v="2"/>
    <s v="Logistics Officer"/>
    <s v="Alicia Harris"/>
    <n v="27"/>
    <x v="561"/>
    <x v="561"/>
    <n v="0"/>
    <n v="10"/>
    <n v="5"/>
    <n v="0"/>
    <x v="1"/>
    <x v="1"/>
    <d v="2021-10-01T00:00:00"/>
    <m/>
    <s v="Active"/>
    <x v="1"/>
    <n v="1426"/>
    <n v="47"/>
    <x v="4"/>
    <x v="0"/>
  </r>
  <r>
    <s v="E0564"/>
    <x v="1"/>
    <s v="Recruiter"/>
    <s v="Michael Moran"/>
    <n v="47"/>
    <x v="562"/>
    <x v="562"/>
    <n v="0"/>
    <n v="10"/>
    <n v="2"/>
    <n v="0"/>
    <x v="1"/>
    <x v="1"/>
    <d v="2019-05-19T00:00:00"/>
    <m/>
    <s v="Active"/>
    <x v="1"/>
    <n v="2292"/>
    <n v="75"/>
    <x v="9"/>
    <x v="1"/>
  </r>
  <r>
    <s v="E0565"/>
    <x v="1"/>
    <s v="Recruiter"/>
    <s v="Terry Lopez"/>
    <n v="28"/>
    <x v="563"/>
    <x v="563"/>
    <n v="0"/>
    <n v="9"/>
    <n v="2"/>
    <n v="0"/>
    <x v="1"/>
    <x v="1"/>
    <d v="2022-10-23T00:00:00"/>
    <m/>
    <s v="Active"/>
    <x v="1"/>
    <n v="1039"/>
    <n v="34"/>
    <x v="2"/>
    <x v="0"/>
  </r>
  <r>
    <s v="E0566"/>
    <x v="4"/>
    <s v="Accountant"/>
    <s v="Tracy English"/>
    <n v="29"/>
    <x v="564"/>
    <x v="564"/>
    <n v="0"/>
    <n v="3"/>
    <n v="3"/>
    <n v="0"/>
    <x v="1"/>
    <x v="1"/>
    <d v="2018-09-19T00:00:00"/>
    <m/>
    <s v="Active"/>
    <x v="1"/>
    <n v="2534"/>
    <n v="83"/>
    <x v="7"/>
    <x v="1"/>
  </r>
  <r>
    <s v="E0567"/>
    <x v="3"/>
    <s v="Marketing Executive"/>
    <s v="Lisa Mclean"/>
    <n v="60"/>
    <x v="565"/>
    <x v="565"/>
    <n v="0"/>
    <n v="3"/>
    <n v="1"/>
    <n v="0"/>
    <x v="1"/>
    <x v="1"/>
    <d v="2018-03-25T00:00:00"/>
    <m/>
    <s v="Active"/>
    <x v="1"/>
    <n v="2712"/>
    <n v="89"/>
    <x v="7"/>
    <x v="1"/>
  </r>
  <r>
    <s v="E0568"/>
    <x v="3"/>
    <s v="Marketing Executive"/>
    <s v="Rachel Griffith"/>
    <n v="29"/>
    <x v="566"/>
    <x v="566"/>
    <n v="0"/>
    <n v="1"/>
    <n v="2"/>
    <n v="0"/>
    <x v="1"/>
    <x v="1"/>
    <d v="2021-04-01T00:00:00"/>
    <m/>
    <s v="Active"/>
    <x v="1"/>
    <n v="1609"/>
    <n v="53"/>
    <x v="4"/>
    <x v="0"/>
  </r>
  <r>
    <s v="E0569"/>
    <x v="4"/>
    <s v="Financial Analyst"/>
    <s v="Katherine Holmes"/>
    <n v="32"/>
    <x v="567"/>
    <x v="567"/>
    <n v="0"/>
    <n v="1"/>
    <n v="4"/>
    <n v="0"/>
    <x v="1"/>
    <x v="1"/>
    <d v="2017-10-12T00:00:00"/>
    <m/>
    <s v="Active"/>
    <x v="1"/>
    <n v="2876"/>
    <n v="94"/>
    <x v="1"/>
    <x v="1"/>
  </r>
  <r>
    <s v="E0570"/>
    <x v="1"/>
    <s v="Recruiter"/>
    <s v="Judy Moore"/>
    <n v="22"/>
    <x v="568"/>
    <x v="568"/>
    <n v="1622"/>
    <n v="4"/>
    <n v="5"/>
    <n v="1"/>
    <x v="0"/>
    <x v="3"/>
    <d v="2017-03-14T00:00:00"/>
    <d v="2021-06-29T00:00:00"/>
    <s v="Exited"/>
    <x v="3"/>
    <n v="1568"/>
    <n v="52"/>
    <x v="4"/>
    <x v="0"/>
  </r>
  <r>
    <s v="E0571"/>
    <x v="2"/>
    <s v="Quality Analyst"/>
    <s v="Kristy Freeman"/>
    <n v="57"/>
    <x v="569"/>
    <x v="569"/>
    <n v="0"/>
    <n v="2"/>
    <n v="2"/>
    <n v="0"/>
    <x v="1"/>
    <x v="1"/>
    <d v="2017-12-29T00:00:00"/>
    <m/>
    <s v="Active"/>
    <x v="1"/>
    <n v="2798"/>
    <n v="92"/>
    <x v="1"/>
    <x v="1"/>
  </r>
  <r>
    <s v="E0572"/>
    <x v="1"/>
    <s v="HR Coordinator"/>
    <s v="Sean Murray"/>
    <n v="27"/>
    <x v="570"/>
    <x v="570"/>
    <n v="0"/>
    <n v="8"/>
    <n v="1"/>
    <n v="0"/>
    <x v="1"/>
    <x v="1"/>
    <d v="2016-01-25T00:00:00"/>
    <m/>
    <s v="Active"/>
    <x v="1"/>
    <n v="3502"/>
    <n v="115"/>
    <x v="8"/>
    <x v="1"/>
  </r>
  <r>
    <s v="E0573"/>
    <x v="1"/>
    <s v="HR Specialist"/>
    <s v="Jessica Johnson MD"/>
    <n v="24"/>
    <x v="571"/>
    <x v="571"/>
    <n v="9110"/>
    <n v="6"/>
    <n v="3"/>
    <n v="1"/>
    <x v="0"/>
    <x v="5"/>
    <d v="2021-02-07T00:00:00"/>
    <d v="2025-07-30T00:00:00"/>
    <s v="Exited"/>
    <x v="5"/>
    <n v="1634"/>
    <n v="54"/>
    <x v="4"/>
    <x v="0"/>
  </r>
  <r>
    <s v="E0574"/>
    <x v="0"/>
    <s v="Sales Executive"/>
    <s v="Leslie Ware"/>
    <n v="56"/>
    <x v="572"/>
    <x v="572"/>
    <n v="0"/>
    <n v="5"/>
    <n v="3"/>
    <n v="0"/>
    <x v="1"/>
    <x v="1"/>
    <d v="2021-08-31T00:00:00"/>
    <m/>
    <s v="Active"/>
    <x v="1"/>
    <n v="1457"/>
    <n v="48"/>
    <x v="4"/>
    <x v="0"/>
  </r>
  <r>
    <s v="E0575"/>
    <x v="4"/>
    <s v="Accountant"/>
    <s v="Gordon Franco"/>
    <n v="24"/>
    <x v="573"/>
    <x v="573"/>
    <n v="0"/>
    <n v="4"/>
    <n v="1"/>
    <n v="0"/>
    <x v="1"/>
    <x v="1"/>
    <d v="2023-01-14T00:00:00"/>
    <m/>
    <s v="Active"/>
    <x v="1"/>
    <n v="956"/>
    <n v="31"/>
    <x v="2"/>
    <x v="0"/>
  </r>
  <r>
    <s v="E0576"/>
    <x v="4"/>
    <s v="Auditor"/>
    <s v="Courtney Cook"/>
    <n v="29"/>
    <x v="574"/>
    <x v="574"/>
    <n v="0"/>
    <n v="4"/>
    <n v="2"/>
    <n v="0"/>
    <x v="1"/>
    <x v="1"/>
    <d v="2015-10-29T00:00:00"/>
    <m/>
    <s v="Active"/>
    <x v="1"/>
    <n v="3590"/>
    <n v="118"/>
    <x v="8"/>
    <x v="1"/>
  </r>
  <r>
    <s v="E0577"/>
    <x v="3"/>
    <s v="Content Creator"/>
    <s v="Jackson Perry"/>
    <n v="38"/>
    <x v="575"/>
    <x v="575"/>
    <n v="5832"/>
    <n v="0"/>
    <n v="5"/>
    <n v="1"/>
    <x v="0"/>
    <x v="3"/>
    <d v="2017-12-25T00:00:00"/>
    <d v="2018-07-30T00:00:00"/>
    <s v="Exited"/>
    <x v="3"/>
    <n v="217"/>
    <n v="7"/>
    <x v="5"/>
    <x v="2"/>
  </r>
  <r>
    <s v="E0578"/>
    <x v="5"/>
    <s v="System Admin"/>
    <s v="Julia Graves"/>
    <n v="52"/>
    <x v="576"/>
    <x v="576"/>
    <n v="0"/>
    <n v="8"/>
    <n v="1"/>
    <n v="0"/>
    <x v="1"/>
    <x v="1"/>
    <d v="2022-06-20T00:00:00"/>
    <m/>
    <s v="Active"/>
    <x v="1"/>
    <n v="1164"/>
    <n v="38"/>
    <x v="2"/>
    <x v="0"/>
  </r>
  <r>
    <s v="E0579"/>
    <x v="2"/>
    <s v="Logistics Officer"/>
    <s v="Wendy Patel"/>
    <n v="39"/>
    <x v="577"/>
    <x v="577"/>
    <n v="0"/>
    <n v="3"/>
    <n v="2"/>
    <n v="0"/>
    <x v="1"/>
    <x v="1"/>
    <d v="2018-09-23T00:00:00"/>
    <m/>
    <s v="Active"/>
    <x v="1"/>
    <n v="2530"/>
    <n v="83"/>
    <x v="7"/>
    <x v="1"/>
  </r>
  <r>
    <s v="E0580"/>
    <x v="0"/>
    <s v="Sales Executive"/>
    <s v="Sharon Armstrong"/>
    <n v="48"/>
    <x v="578"/>
    <x v="578"/>
    <n v="0"/>
    <n v="10"/>
    <n v="4"/>
    <n v="0"/>
    <x v="1"/>
    <x v="1"/>
    <d v="2016-02-19T00:00:00"/>
    <m/>
    <s v="Active"/>
    <x v="1"/>
    <n v="3477"/>
    <n v="114"/>
    <x v="8"/>
    <x v="1"/>
  </r>
  <r>
    <s v="E0581"/>
    <x v="0"/>
    <s v="Sales Executive"/>
    <s v="Christopher Herrera"/>
    <n v="59"/>
    <x v="579"/>
    <x v="579"/>
    <n v="0"/>
    <n v="0"/>
    <n v="2"/>
    <n v="0"/>
    <x v="1"/>
    <x v="1"/>
    <d v="2022-04-18T00:00:00"/>
    <m/>
    <s v="Active"/>
    <x v="1"/>
    <n v="1227"/>
    <n v="40"/>
    <x v="2"/>
    <x v="0"/>
  </r>
  <r>
    <s v="E0582"/>
    <x v="0"/>
    <s v="Sales Executive"/>
    <s v="Michael Booker"/>
    <n v="22"/>
    <x v="580"/>
    <x v="580"/>
    <n v="0"/>
    <n v="5"/>
    <n v="5"/>
    <n v="0"/>
    <x v="1"/>
    <x v="1"/>
    <d v="2019-09-21T00:00:00"/>
    <m/>
    <s v="Active"/>
    <x v="1"/>
    <n v="2167"/>
    <n v="71"/>
    <x v="9"/>
    <x v="1"/>
  </r>
  <r>
    <s v="E0583"/>
    <x v="1"/>
    <s v="HR Specialist"/>
    <s v="Tiffany Willis"/>
    <n v="28"/>
    <x v="581"/>
    <x v="581"/>
    <n v="0"/>
    <n v="7"/>
    <n v="1"/>
    <n v="0"/>
    <x v="1"/>
    <x v="1"/>
    <d v="2022-01-27T00:00:00"/>
    <m/>
    <s v="Active"/>
    <x v="1"/>
    <n v="1308"/>
    <n v="43"/>
    <x v="4"/>
    <x v="0"/>
  </r>
  <r>
    <s v="E0584"/>
    <x v="2"/>
    <s v="Operations Associate"/>
    <s v="Raymond Castillo"/>
    <n v="43"/>
    <x v="582"/>
    <x v="582"/>
    <n v="0"/>
    <n v="7"/>
    <n v="3"/>
    <n v="0"/>
    <x v="1"/>
    <x v="1"/>
    <d v="2017-01-29T00:00:00"/>
    <m/>
    <s v="Active"/>
    <x v="1"/>
    <n v="3132"/>
    <n v="103"/>
    <x v="6"/>
    <x v="1"/>
  </r>
  <r>
    <s v="E0585"/>
    <x v="3"/>
    <s v="SEO Specialist"/>
    <s v="Brandon Patel"/>
    <n v="35"/>
    <x v="583"/>
    <x v="583"/>
    <n v="3765"/>
    <n v="6"/>
    <n v="2"/>
    <n v="1"/>
    <x v="0"/>
    <x v="6"/>
    <d v="2023-01-07T00:00:00"/>
    <d v="2023-11-24T00:00:00"/>
    <s v="Exited"/>
    <x v="6"/>
    <n v="321"/>
    <n v="10"/>
    <x v="5"/>
    <x v="2"/>
  </r>
  <r>
    <s v="E0586"/>
    <x v="4"/>
    <s v="Financial Analyst"/>
    <s v="Scott Garza"/>
    <n v="43"/>
    <x v="584"/>
    <x v="584"/>
    <n v="0"/>
    <n v="5"/>
    <n v="2"/>
    <n v="0"/>
    <x v="1"/>
    <x v="1"/>
    <d v="2017-02-13T00:00:00"/>
    <m/>
    <s v="Active"/>
    <x v="1"/>
    <n v="3117"/>
    <n v="102"/>
    <x v="6"/>
    <x v="1"/>
  </r>
  <r>
    <s v="E0587"/>
    <x v="5"/>
    <s v="Software Engineer"/>
    <s v="Sarah Meadows"/>
    <n v="48"/>
    <x v="585"/>
    <x v="585"/>
    <n v="8428"/>
    <n v="2"/>
    <n v="5"/>
    <n v="1"/>
    <x v="0"/>
    <x v="3"/>
    <d v="2015-12-09T00:00:00"/>
    <d v="2018-11-14T00:00:00"/>
    <s v="Exited"/>
    <x v="3"/>
    <n v="1071"/>
    <n v="35"/>
    <x v="2"/>
    <x v="0"/>
  </r>
  <r>
    <s v="E0588"/>
    <x v="3"/>
    <s v="Content Creator"/>
    <s v="Randall Lloyd"/>
    <n v="48"/>
    <x v="586"/>
    <x v="586"/>
    <n v="10336"/>
    <n v="6"/>
    <n v="2"/>
    <n v="1"/>
    <x v="0"/>
    <x v="4"/>
    <d v="2019-11-16T00:00:00"/>
    <d v="2023-01-28T00:00:00"/>
    <s v="Exited"/>
    <x v="4"/>
    <n v="1169"/>
    <n v="38"/>
    <x v="2"/>
    <x v="0"/>
  </r>
  <r>
    <s v="E0589"/>
    <x v="4"/>
    <s v="Accountant"/>
    <s v="Barbara Greene"/>
    <n v="53"/>
    <x v="587"/>
    <x v="587"/>
    <n v="0"/>
    <n v="8"/>
    <n v="3"/>
    <n v="0"/>
    <x v="1"/>
    <x v="1"/>
    <d v="2019-05-10T00:00:00"/>
    <m/>
    <s v="Active"/>
    <x v="1"/>
    <n v="2301"/>
    <n v="76"/>
    <x v="9"/>
    <x v="1"/>
  </r>
  <r>
    <s v="E0590"/>
    <x v="4"/>
    <s v="Financial Analyst"/>
    <s v="Raymond Carroll"/>
    <n v="60"/>
    <x v="588"/>
    <x v="588"/>
    <n v="0"/>
    <n v="2"/>
    <n v="3"/>
    <n v="0"/>
    <x v="1"/>
    <x v="1"/>
    <d v="2021-04-11T00:00:00"/>
    <m/>
    <s v="Active"/>
    <x v="1"/>
    <n v="1599"/>
    <n v="52"/>
    <x v="4"/>
    <x v="0"/>
  </r>
  <r>
    <s v="E0591"/>
    <x v="3"/>
    <s v="Content Creator"/>
    <s v="Timothy Garza"/>
    <n v="51"/>
    <x v="589"/>
    <x v="589"/>
    <n v="10008"/>
    <n v="9"/>
    <n v="1"/>
    <n v="1"/>
    <x v="0"/>
    <x v="5"/>
    <d v="2018-09-13T00:00:00"/>
    <d v="2024-09-06T00:00:00"/>
    <s v="Exited"/>
    <x v="5"/>
    <n v="2185"/>
    <n v="72"/>
    <x v="9"/>
    <x v="1"/>
  </r>
  <r>
    <s v="E0592"/>
    <x v="4"/>
    <s v="Financial Analyst"/>
    <s v="Willie Murphy"/>
    <n v="51"/>
    <x v="590"/>
    <x v="590"/>
    <n v="0"/>
    <n v="2"/>
    <n v="2"/>
    <n v="0"/>
    <x v="1"/>
    <x v="1"/>
    <d v="2021-05-13T00:00:00"/>
    <m/>
    <s v="Active"/>
    <x v="1"/>
    <n v="1567"/>
    <n v="51"/>
    <x v="4"/>
    <x v="0"/>
  </r>
  <r>
    <s v="E0593"/>
    <x v="2"/>
    <s v="Quality Analyst"/>
    <s v="Thomas Long"/>
    <n v="60"/>
    <x v="591"/>
    <x v="591"/>
    <n v="11268"/>
    <n v="10"/>
    <n v="3"/>
    <n v="1"/>
    <x v="0"/>
    <x v="6"/>
    <d v="2017-12-05T00:00:00"/>
    <d v="2024-03-08T00:00:00"/>
    <s v="Exited"/>
    <x v="6"/>
    <n v="2285"/>
    <n v="75"/>
    <x v="9"/>
    <x v="1"/>
  </r>
  <r>
    <s v="E0594"/>
    <x v="0"/>
    <s v="Sales Executive"/>
    <s v="Jennifer Ortiz"/>
    <n v="35"/>
    <x v="592"/>
    <x v="592"/>
    <n v="0"/>
    <n v="6"/>
    <n v="5"/>
    <n v="0"/>
    <x v="1"/>
    <x v="1"/>
    <d v="2021-05-18T00:00:00"/>
    <m/>
    <s v="Active"/>
    <x v="1"/>
    <n v="1562"/>
    <n v="51"/>
    <x v="4"/>
    <x v="0"/>
  </r>
  <r>
    <s v="E0595"/>
    <x v="3"/>
    <s v="Marketing Executive"/>
    <s v="Michael George"/>
    <n v="24"/>
    <x v="593"/>
    <x v="593"/>
    <n v="0"/>
    <n v="10"/>
    <n v="1"/>
    <n v="0"/>
    <x v="1"/>
    <x v="1"/>
    <d v="2016-11-18T00:00:00"/>
    <m/>
    <s v="Active"/>
    <x v="1"/>
    <n v="3204"/>
    <n v="105"/>
    <x v="6"/>
    <x v="1"/>
  </r>
  <r>
    <s v="E0596"/>
    <x v="2"/>
    <s v="Quality Analyst"/>
    <s v="Travis Tran"/>
    <n v="51"/>
    <x v="594"/>
    <x v="594"/>
    <n v="0"/>
    <n v="0"/>
    <n v="4"/>
    <n v="0"/>
    <x v="1"/>
    <x v="1"/>
    <d v="2017-02-26T00:00:00"/>
    <m/>
    <s v="Active"/>
    <x v="1"/>
    <n v="3104"/>
    <n v="102"/>
    <x v="1"/>
    <x v="1"/>
  </r>
  <r>
    <s v="E0597"/>
    <x v="4"/>
    <s v="Accountant"/>
    <s v="Heather Jordan"/>
    <n v="53"/>
    <x v="595"/>
    <x v="595"/>
    <n v="0"/>
    <n v="8"/>
    <n v="4"/>
    <n v="0"/>
    <x v="1"/>
    <x v="1"/>
    <d v="2016-11-17T00:00:00"/>
    <m/>
    <s v="Active"/>
    <x v="1"/>
    <n v="3205"/>
    <n v="105"/>
    <x v="6"/>
    <x v="1"/>
  </r>
  <r>
    <s v="E0598"/>
    <x v="4"/>
    <s v="Auditor"/>
    <s v="Preston Francis"/>
    <n v="52"/>
    <x v="596"/>
    <x v="596"/>
    <n v="6945"/>
    <n v="8"/>
    <n v="2"/>
    <n v="1"/>
    <x v="0"/>
    <x v="0"/>
    <d v="2020-02-22T00:00:00"/>
    <d v="2025-05-14T00:00:00"/>
    <s v="Exited"/>
    <x v="0"/>
    <n v="1908"/>
    <n v="63"/>
    <x v="3"/>
    <x v="0"/>
  </r>
  <r>
    <s v="E0599"/>
    <x v="5"/>
    <s v="System Admin"/>
    <s v="Sandra Watts"/>
    <n v="46"/>
    <x v="597"/>
    <x v="597"/>
    <n v="0"/>
    <n v="5"/>
    <n v="2"/>
    <n v="0"/>
    <x v="1"/>
    <x v="1"/>
    <d v="2023-01-16T00:00:00"/>
    <m/>
    <s v="Active"/>
    <x v="1"/>
    <n v="954"/>
    <n v="31"/>
    <x v="2"/>
    <x v="0"/>
  </r>
  <r>
    <s v="E0600"/>
    <x v="4"/>
    <s v="Financial Analyst"/>
    <s v="Nathan Yu"/>
    <n v="35"/>
    <x v="598"/>
    <x v="598"/>
    <n v="0"/>
    <n v="10"/>
    <n v="3"/>
    <n v="0"/>
    <x v="1"/>
    <x v="1"/>
    <d v="2020-10-31T00:00:00"/>
    <m/>
    <s v="Active"/>
    <x v="1"/>
    <n v="1761"/>
    <n v="58"/>
    <x v="3"/>
    <x v="0"/>
  </r>
  <r>
    <s v="E0601"/>
    <x v="1"/>
    <s v="HR Specialist"/>
    <s v="Ashley Ford"/>
    <n v="52"/>
    <x v="599"/>
    <x v="599"/>
    <n v="0"/>
    <n v="2"/>
    <n v="2"/>
    <n v="0"/>
    <x v="1"/>
    <x v="1"/>
    <d v="2018-01-06T00:00:00"/>
    <m/>
    <s v="Active"/>
    <x v="1"/>
    <n v="2790"/>
    <n v="92"/>
    <x v="1"/>
    <x v="1"/>
  </r>
  <r>
    <s v="E0602"/>
    <x v="0"/>
    <s v="Account Manager"/>
    <s v="Joanne Henderson"/>
    <n v="22"/>
    <x v="600"/>
    <x v="600"/>
    <n v="0"/>
    <n v="6"/>
    <n v="5"/>
    <n v="0"/>
    <x v="1"/>
    <x v="1"/>
    <d v="2019-01-28T00:00:00"/>
    <m/>
    <s v="Active"/>
    <x v="1"/>
    <n v="2403"/>
    <n v="79"/>
    <x v="7"/>
    <x v="1"/>
  </r>
  <r>
    <s v="E0603"/>
    <x v="2"/>
    <s v="Logistics Officer"/>
    <s v="Melissa Torres"/>
    <n v="34"/>
    <x v="601"/>
    <x v="601"/>
    <n v="4165"/>
    <n v="2"/>
    <n v="4"/>
    <n v="1"/>
    <x v="0"/>
    <x v="0"/>
    <d v="2020-03-03T00:00:00"/>
    <d v="2025-04-11T00:00:00"/>
    <s v="Exited"/>
    <x v="0"/>
    <n v="1865"/>
    <n v="61"/>
    <x v="3"/>
    <x v="0"/>
  </r>
  <r>
    <s v="E0604"/>
    <x v="5"/>
    <s v="Software Engineer"/>
    <s v="Tyler Curry"/>
    <n v="58"/>
    <x v="602"/>
    <x v="602"/>
    <n v="0"/>
    <n v="0"/>
    <n v="5"/>
    <n v="0"/>
    <x v="1"/>
    <x v="1"/>
    <d v="2020-11-23T00:00:00"/>
    <m/>
    <s v="Active"/>
    <x v="1"/>
    <n v="1738"/>
    <n v="57"/>
    <x v="3"/>
    <x v="0"/>
  </r>
  <r>
    <s v="E0605"/>
    <x v="3"/>
    <s v="Content Creator"/>
    <s v="Ruben Campbell"/>
    <n v="22"/>
    <x v="603"/>
    <x v="603"/>
    <n v="0"/>
    <n v="2"/>
    <n v="2"/>
    <n v="0"/>
    <x v="1"/>
    <x v="1"/>
    <d v="2019-11-14T00:00:00"/>
    <m/>
    <s v="Active"/>
    <x v="1"/>
    <n v="2113"/>
    <n v="69"/>
    <x v="9"/>
    <x v="1"/>
  </r>
  <r>
    <s v="E0606"/>
    <x v="3"/>
    <s v="Marketing Executive"/>
    <s v="Kelly Davidson"/>
    <n v="37"/>
    <x v="604"/>
    <x v="604"/>
    <n v="0"/>
    <n v="1"/>
    <n v="2"/>
    <n v="0"/>
    <x v="1"/>
    <x v="1"/>
    <d v="2020-10-28T00:00:00"/>
    <m/>
    <s v="Active"/>
    <x v="1"/>
    <n v="1764"/>
    <n v="58"/>
    <x v="3"/>
    <x v="0"/>
  </r>
  <r>
    <s v="E0607"/>
    <x v="1"/>
    <s v="HR Specialist"/>
    <s v="Kelli White"/>
    <n v="37"/>
    <x v="605"/>
    <x v="605"/>
    <n v="0"/>
    <n v="2"/>
    <n v="3"/>
    <n v="0"/>
    <x v="1"/>
    <x v="1"/>
    <d v="2020-02-01T00:00:00"/>
    <m/>
    <s v="Active"/>
    <x v="1"/>
    <n v="2034"/>
    <n v="67"/>
    <x v="9"/>
    <x v="1"/>
  </r>
  <r>
    <s v="E0608"/>
    <x v="2"/>
    <s v="Logistics Officer"/>
    <s v="Kathleen Benson"/>
    <n v="25"/>
    <x v="606"/>
    <x v="606"/>
    <n v="0"/>
    <n v="10"/>
    <n v="1"/>
    <n v="0"/>
    <x v="1"/>
    <x v="1"/>
    <d v="2022-10-07T00:00:00"/>
    <m/>
    <s v="Active"/>
    <x v="1"/>
    <n v="1055"/>
    <n v="35"/>
    <x v="2"/>
    <x v="0"/>
  </r>
  <r>
    <s v="E0609"/>
    <x v="2"/>
    <s v="Logistics Officer"/>
    <s v="Erin Cervantes"/>
    <n v="43"/>
    <x v="607"/>
    <x v="607"/>
    <n v="0"/>
    <n v="9"/>
    <n v="4"/>
    <n v="0"/>
    <x v="1"/>
    <x v="1"/>
    <d v="2017-07-27T00:00:00"/>
    <m/>
    <s v="Active"/>
    <x v="1"/>
    <n v="2953"/>
    <n v="97"/>
    <x v="1"/>
    <x v="1"/>
  </r>
  <r>
    <s v="E0610"/>
    <x v="5"/>
    <s v="Data Analyst"/>
    <s v="Christina Foster"/>
    <n v="56"/>
    <x v="608"/>
    <x v="608"/>
    <n v="9732"/>
    <n v="4"/>
    <n v="4"/>
    <n v="1"/>
    <x v="0"/>
    <x v="4"/>
    <d v="2018-11-08T00:00:00"/>
    <d v="2021-11-18T00:00:00"/>
    <s v="Exited"/>
    <x v="4"/>
    <n v="1106"/>
    <n v="36"/>
    <x v="2"/>
    <x v="0"/>
  </r>
  <r>
    <s v="E0611"/>
    <x v="0"/>
    <s v="Sales Rep"/>
    <s v="Jennifer Thompson"/>
    <n v="58"/>
    <x v="609"/>
    <x v="609"/>
    <n v="7405"/>
    <n v="7"/>
    <n v="4"/>
    <n v="1"/>
    <x v="0"/>
    <x v="4"/>
    <d v="2019-09-16T00:00:00"/>
    <d v="2022-12-24T00:00:00"/>
    <s v="Exited"/>
    <x v="4"/>
    <n v="1195"/>
    <n v="39"/>
    <x v="2"/>
    <x v="0"/>
  </r>
  <r>
    <s v="E0612"/>
    <x v="0"/>
    <s v="Account Manager"/>
    <s v="Mrs. Erin Bowman"/>
    <n v="56"/>
    <x v="610"/>
    <x v="610"/>
    <n v="0"/>
    <n v="1"/>
    <n v="2"/>
    <n v="0"/>
    <x v="1"/>
    <x v="1"/>
    <d v="2019-04-20T00:00:00"/>
    <m/>
    <s v="Active"/>
    <x v="1"/>
    <n v="2321"/>
    <n v="76"/>
    <x v="9"/>
    <x v="1"/>
  </r>
  <r>
    <s v="E0613"/>
    <x v="5"/>
    <s v="System Admin"/>
    <s v="Karen Vazquez"/>
    <n v="28"/>
    <x v="611"/>
    <x v="611"/>
    <n v="0"/>
    <n v="8"/>
    <n v="1"/>
    <n v="0"/>
    <x v="1"/>
    <x v="1"/>
    <d v="2017-12-02T00:00:00"/>
    <m/>
    <s v="Active"/>
    <x v="1"/>
    <n v="2825"/>
    <n v="93"/>
    <x v="1"/>
    <x v="1"/>
  </r>
  <r>
    <s v="E0614"/>
    <x v="4"/>
    <s v="Accountant"/>
    <s v="Jennifer Preston"/>
    <n v="38"/>
    <x v="612"/>
    <x v="612"/>
    <n v="0"/>
    <n v="2"/>
    <n v="3"/>
    <n v="0"/>
    <x v="1"/>
    <x v="1"/>
    <d v="2023-05-30T00:00:00"/>
    <m/>
    <s v="Active"/>
    <x v="1"/>
    <n v="820"/>
    <n v="27"/>
    <x v="0"/>
    <x v="0"/>
  </r>
  <r>
    <s v="E0615"/>
    <x v="2"/>
    <s v="Operations Associate"/>
    <s v="Catherine Jenkins"/>
    <n v="30"/>
    <x v="613"/>
    <x v="613"/>
    <n v="0"/>
    <n v="10"/>
    <n v="4"/>
    <n v="0"/>
    <x v="1"/>
    <x v="1"/>
    <d v="2022-04-23T00:00:00"/>
    <m/>
    <s v="Active"/>
    <x v="1"/>
    <n v="1222"/>
    <n v="40"/>
    <x v="2"/>
    <x v="0"/>
  </r>
  <r>
    <s v="E0616"/>
    <x v="3"/>
    <s v="SEO Specialist"/>
    <s v="Craig Meyers"/>
    <n v="38"/>
    <x v="614"/>
    <x v="614"/>
    <n v="0"/>
    <n v="0"/>
    <n v="4"/>
    <n v="0"/>
    <x v="1"/>
    <x v="1"/>
    <d v="2015-10-16T00:00:00"/>
    <m/>
    <s v="Active"/>
    <x v="1"/>
    <n v="3603"/>
    <n v="118"/>
    <x v="8"/>
    <x v="1"/>
  </r>
  <r>
    <s v="E0617"/>
    <x v="3"/>
    <s v="SEO Specialist"/>
    <s v="Tamara Hamilton"/>
    <n v="27"/>
    <x v="615"/>
    <x v="615"/>
    <n v="0"/>
    <n v="0"/>
    <n v="4"/>
    <n v="0"/>
    <x v="1"/>
    <x v="1"/>
    <d v="2018-05-12T00:00:00"/>
    <m/>
    <s v="Active"/>
    <x v="1"/>
    <n v="2664"/>
    <n v="88"/>
    <x v="7"/>
    <x v="1"/>
  </r>
  <r>
    <s v="E0618"/>
    <x v="5"/>
    <s v="System Admin"/>
    <s v="Teresa Tucker"/>
    <n v="27"/>
    <x v="616"/>
    <x v="616"/>
    <n v="0"/>
    <n v="9"/>
    <n v="3"/>
    <n v="0"/>
    <x v="1"/>
    <x v="1"/>
    <d v="2016-04-25T00:00:00"/>
    <m/>
    <s v="Active"/>
    <x v="1"/>
    <n v="3411"/>
    <n v="112"/>
    <x v="6"/>
    <x v="1"/>
  </r>
  <r>
    <s v="E0619"/>
    <x v="5"/>
    <s v="System Admin"/>
    <s v="Veronica Stone"/>
    <n v="27"/>
    <x v="617"/>
    <x v="617"/>
    <n v="0"/>
    <n v="10"/>
    <n v="4"/>
    <n v="0"/>
    <x v="1"/>
    <x v="1"/>
    <d v="2021-01-28T00:00:00"/>
    <m/>
    <s v="Active"/>
    <x v="1"/>
    <n v="1672"/>
    <n v="55"/>
    <x v="3"/>
    <x v="0"/>
  </r>
  <r>
    <s v="E0620"/>
    <x v="1"/>
    <s v="HR Specialist"/>
    <s v="Tyler Long"/>
    <n v="56"/>
    <x v="618"/>
    <x v="618"/>
    <n v="0"/>
    <n v="4"/>
    <n v="3"/>
    <n v="0"/>
    <x v="1"/>
    <x v="1"/>
    <d v="2023-08-21T00:00:00"/>
    <m/>
    <s v="Active"/>
    <x v="1"/>
    <n v="737"/>
    <n v="24"/>
    <x v="0"/>
    <x v="0"/>
  </r>
  <r>
    <s v="E0621"/>
    <x v="1"/>
    <s v="Recruiter"/>
    <s v="Shelly Chavez"/>
    <n v="56"/>
    <x v="619"/>
    <x v="619"/>
    <n v="1511"/>
    <n v="0"/>
    <n v="5"/>
    <n v="1"/>
    <x v="0"/>
    <x v="2"/>
    <d v="2017-05-11T00:00:00"/>
    <d v="2025-07-27T00:00:00"/>
    <s v="Exited"/>
    <x v="2"/>
    <n v="2999"/>
    <n v="98"/>
    <x v="1"/>
    <x v="1"/>
  </r>
  <r>
    <s v="E0622"/>
    <x v="5"/>
    <s v="Data Analyst"/>
    <s v="Adriana Cabrera"/>
    <n v="53"/>
    <x v="620"/>
    <x v="620"/>
    <n v="0"/>
    <n v="5"/>
    <n v="2"/>
    <n v="0"/>
    <x v="1"/>
    <x v="1"/>
    <d v="2016-09-20T00:00:00"/>
    <m/>
    <s v="Active"/>
    <x v="1"/>
    <n v="3263"/>
    <n v="107"/>
    <x v="6"/>
    <x v="1"/>
  </r>
  <r>
    <s v="E0623"/>
    <x v="0"/>
    <s v="Sales Rep"/>
    <s v="Nicole Ball"/>
    <n v="23"/>
    <x v="621"/>
    <x v="621"/>
    <n v="0"/>
    <n v="0"/>
    <n v="3"/>
    <n v="0"/>
    <x v="1"/>
    <x v="1"/>
    <d v="2018-03-30T00:00:00"/>
    <m/>
    <s v="Active"/>
    <x v="1"/>
    <n v="2707"/>
    <n v="89"/>
    <x v="7"/>
    <x v="1"/>
  </r>
  <r>
    <s v="E0624"/>
    <x v="0"/>
    <s v="Account Manager"/>
    <s v="Laura Davis"/>
    <n v="26"/>
    <x v="622"/>
    <x v="622"/>
    <n v="0"/>
    <n v="3"/>
    <n v="4"/>
    <n v="0"/>
    <x v="1"/>
    <x v="1"/>
    <d v="2020-01-09T00:00:00"/>
    <m/>
    <s v="Active"/>
    <x v="1"/>
    <n v="2057"/>
    <n v="68"/>
    <x v="9"/>
    <x v="1"/>
  </r>
  <r>
    <s v="E0625"/>
    <x v="1"/>
    <s v="HR Coordinator"/>
    <s v="Amanda Schmidt"/>
    <n v="46"/>
    <x v="623"/>
    <x v="623"/>
    <n v="0"/>
    <n v="1"/>
    <n v="4"/>
    <n v="0"/>
    <x v="1"/>
    <x v="1"/>
    <d v="2015-11-24T00:00:00"/>
    <m/>
    <s v="Active"/>
    <x v="1"/>
    <n v="3564"/>
    <n v="117"/>
    <x v="8"/>
    <x v="1"/>
  </r>
  <r>
    <s v="E0626"/>
    <x v="5"/>
    <s v="Data Analyst"/>
    <s v="William Reid"/>
    <n v="58"/>
    <x v="624"/>
    <x v="624"/>
    <n v="0"/>
    <n v="1"/>
    <n v="3"/>
    <n v="0"/>
    <x v="1"/>
    <x v="1"/>
    <d v="2021-05-30T00:00:00"/>
    <m/>
    <s v="Active"/>
    <x v="1"/>
    <n v="1550"/>
    <n v="51"/>
    <x v="4"/>
    <x v="0"/>
  </r>
  <r>
    <s v="E0627"/>
    <x v="5"/>
    <s v="Data Analyst"/>
    <s v="Melanie Martin"/>
    <n v="33"/>
    <x v="625"/>
    <x v="625"/>
    <n v="0"/>
    <n v="2"/>
    <n v="3"/>
    <n v="0"/>
    <x v="1"/>
    <x v="1"/>
    <d v="2015-09-08T00:00:00"/>
    <m/>
    <s v="Active"/>
    <x v="1"/>
    <n v="3641"/>
    <n v="120"/>
    <x v="8"/>
    <x v="1"/>
  </r>
  <r>
    <s v="E0628"/>
    <x v="4"/>
    <s v="Auditor"/>
    <s v="Victoria Henry DVM"/>
    <n v="32"/>
    <x v="626"/>
    <x v="626"/>
    <n v="0"/>
    <n v="4"/>
    <n v="5"/>
    <n v="0"/>
    <x v="1"/>
    <x v="1"/>
    <d v="2017-10-09T00:00:00"/>
    <m/>
    <s v="Active"/>
    <x v="1"/>
    <n v="2879"/>
    <n v="94"/>
    <x v="1"/>
    <x v="1"/>
  </r>
  <r>
    <s v="E0629"/>
    <x v="1"/>
    <s v="HR Coordinator"/>
    <s v="Maria Stevens"/>
    <n v="30"/>
    <x v="627"/>
    <x v="627"/>
    <n v="10873"/>
    <n v="6"/>
    <n v="5"/>
    <n v="1"/>
    <x v="0"/>
    <x v="5"/>
    <d v="2019-11-26T00:00:00"/>
    <d v="2020-08-06T00:00:00"/>
    <s v="Exited"/>
    <x v="5"/>
    <n v="254"/>
    <n v="8"/>
    <x v="5"/>
    <x v="2"/>
  </r>
  <r>
    <s v="E0630"/>
    <x v="3"/>
    <s v="Content Creator"/>
    <s v="Stephanie Williams"/>
    <n v="36"/>
    <x v="628"/>
    <x v="628"/>
    <n v="0"/>
    <n v="8"/>
    <n v="2"/>
    <n v="0"/>
    <x v="1"/>
    <x v="1"/>
    <d v="2015-09-03T00:00:00"/>
    <m/>
    <s v="Active"/>
    <x v="1"/>
    <n v="3646"/>
    <n v="120"/>
    <x v="8"/>
    <x v="1"/>
  </r>
  <r>
    <s v="E0631"/>
    <x v="5"/>
    <s v="Data Analyst"/>
    <s v="Sara Garcia"/>
    <n v="23"/>
    <x v="629"/>
    <x v="629"/>
    <n v="0"/>
    <n v="9"/>
    <n v="5"/>
    <n v="0"/>
    <x v="1"/>
    <x v="1"/>
    <d v="2018-06-03T00:00:00"/>
    <m/>
    <s v="Active"/>
    <x v="1"/>
    <n v="2642"/>
    <n v="87"/>
    <x v="7"/>
    <x v="1"/>
  </r>
  <r>
    <s v="E0632"/>
    <x v="3"/>
    <s v="SEO Specialist"/>
    <s v="Jeffrey Espinoza"/>
    <n v="48"/>
    <x v="630"/>
    <x v="630"/>
    <n v="0"/>
    <n v="9"/>
    <n v="4"/>
    <n v="0"/>
    <x v="1"/>
    <x v="1"/>
    <d v="2021-12-29T00:00:00"/>
    <m/>
    <s v="Active"/>
    <x v="1"/>
    <n v="1337"/>
    <n v="44"/>
    <x v="4"/>
    <x v="0"/>
  </r>
  <r>
    <s v="E0633"/>
    <x v="0"/>
    <s v="Account Manager"/>
    <s v="Nathaniel Montes"/>
    <n v="24"/>
    <x v="631"/>
    <x v="631"/>
    <n v="9921"/>
    <n v="3"/>
    <n v="5"/>
    <n v="1"/>
    <x v="0"/>
    <x v="2"/>
    <d v="2016-07-22T00:00:00"/>
    <d v="2023-06-09T00:00:00"/>
    <s v="Exited"/>
    <x v="2"/>
    <n v="2513"/>
    <n v="82"/>
    <x v="7"/>
    <x v="1"/>
  </r>
  <r>
    <s v="E0634"/>
    <x v="1"/>
    <s v="HR Coordinator"/>
    <s v="Tommy Norton"/>
    <n v="60"/>
    <x v="632"/>
    <x v="632"/>
    <n v="0"/>
    <n v="10"/>
    <n v="2"/>
    <n v="0"/>
    <x v="1"/>
    <x v="1"/>
    <d v="2016-11-22T00:00:00"/>
    <m/>
    <s v="Active"/>
    <x v="1"/>
    <n v="3200"/>
    <n v="105"/>
    <x v="6"/>
    <x v="1"/>
  </r>
  <r>
    <s v="E0635"/>
    <x v="5"/>
    <s v="Software Engineer"/>
    <s v="Amber Clark"/>
    <n v="54"/>
    <x v="633"/>
    <x v="633"/>
    <n v="0"/>
    <n v="5"/>
    <n v="2"/>
    <n v="0"/>
    <x v="1"/>
    <x v="1"/>
    <d v="2017-09-12T00:00:00"/>
    <m/>
    <s v="Active"/>
    <x v="1"/>
    <n v="2906"/>
    <n v="95"/>
    <x v="1"/>
    <x v="1"/>
  </r>
  <r>
    <s v="E0636"/>
    <x v="4"/>
    <s v="Financial Analyst"/>
    <s v="Emily Thomas DDS"/>
    <n v="31"/>
    <x v="634"/>
    <x v="634"/>
    <n v="0"/>
    <n v="5"/>
    <n v="4"/>
    <n v="0"/>
    <x v="1"/>
    <x v="1"/>
    <d v="2021-10-08T00:00:00"/>
    <m/>
    <s v="Active"/>
    <x v="1"/>
    <n v="1419"/>
    <n v="47"/>
    <x v="4"/>
    <x v="0"/>
  </r>
  <r>
    <s v="E0637"/>
    <x v="0"/>
    <s v="Account Manager"/>
    <s v="Wesley Doyle"/>
    <n v="46"/>
    <x v="635"/>
    <x v="635"/>
    <n v="0"/>
    <n v="7"/>
    <n v="2"/>
    <n v="0"/>
    <x v="1"/>
    <x v="1"/>
    <d v="2021-02-02T00:00:00"/>
    <m/>
    <s v="Active"/>
    <x v="1"/>
    <n v="1667"/>
    <n v="55"/>
    <x v="3"/>
    <x v="0"/>
  </r>
  <r>
    <s v="E0638"/>
    <x v="5"/>
    <s v="Data Analyst"/>
    <s v="Collin Roberts"/>
    <n v="24"/>
    <x v="636"/>
    <x v="636"/>
    <n v="0"/>
    <n v="8"/>
    <n v="1"/>
    <n v="0"/>
    <x v="1"/>
    <x v="1"/>
    <d v="2018-07-06T00:00:00"/>
    <m/>
    <s v="Active"/>
    <x v="1"/>
    <n v="2609"/>
    <n v="86"/>
    <x v="7"/>
    <x v="1"/>
  </r>
  <r>
    <s v="E0639"/>
    <x v="0"/>
    <s v="Sales Executive"/>
    <s v="Katelyn Koch"/>
    <n v="33"/>
    <x v="637"/>
    <x v="637"/>
    <n v="0"/>
    <n v="0"/>
    <n v="2"/>
    <n v="0"/>
    <x v="1"/>
    <x v="1"/>
    <d v="2021-07-13T00:00:00"/>
    <m/>
    <s v="Active"/>
    <x v="1"/>
    <n v="1506"/>
    <n v="49"/>
    <x v="4"/>
    <x v="0"/>
  </r>
  <r>
    <s v="E0640"/>
    <x v="0"/>
    <s v="Sales Rep"/>
    <s v="Diana Alexander"/>
    <n v="37"/>
    <x v="638"/>
    <x v="638"/>
    <n v="0"/>
    <n v="6"/>
    <n v="2"/>
    <n v="0"/>
    <x v="1"/>
    <x v="1"/>
    <d v="2019-12-25T00:00:00"/>
    <m/>
    <s v="Active"/>
    <x v="1"/>
    <n v="2072"/>
    <n v="68"/>
    <x v="9"/>
    <x v="1"/>
  </r>
  <r>
    <s v="E0641"/>
    <x v="3"/>
    <s v="Content Creator"/>
    <s v="Robert Dixon"/>
    <n v="27"/>
    <x v="639"/>
    <x v="639"/>
    <n v="0"/>
    <n v="6"/>
    <n v="3"/>
    <n v="0"/>
    <x v="1"/>
    <x v="1"/>
    <d v="2016-04-12T00:00:00"/>
    <m/>
    <s v="Active"/>
    <x v="1"/>
    <n v="3424"/>
    <n v="112"/>
    <x v="6"/>
    <x v="1"/>
  </r>
  <r>
    <s v="E0642"/>
    <x v="5"/>
    <s v="Software Engineer"/>
    <s v="Mr. Jonathan Shepherd Jr."/>
    <n v="29"/>
    <x v="640"/>
    <x v="640"/>
    <n v="0"/>
    <n v="2"/>
    <n v="1"/>
    <n v="0"/>
    <x v="1"/>
    <x v="1"/>
    <d v="2022-08-10T00:00:00"/>
    <m/>
    <s v="Active"/>
    <x v="1"/>
    <n v="1113"/>
    <n v="36"/>
    <x v="2"/>
    <x v="0"/>
  </r>
  <r>
    <s v="E0643"/>
    <x v="2"/>
    <s v="Quality Analyst"/>
    <s v="Justin Hall"/>
    <n v="25"/>
    <x v="641"/>
    <x v="641"/>
    <n v="0"/>
    <n v="1"/>
    <n v="5"/>
    <n v="0"/>
    <x v="1"/>
    <x v="1"/>
    <d v="2017-06-06T00:00:00"/>
    <m/>
    <s v="Active"/>
    <x v="1"/>
    <n v="3004"/>
    <n v="99"/>
    <x v="1"/>
    <x v="1"/>
  </r>
  <r>
    <s v="E0644"/>
    <x v="1"/>
    <s v="HR Coordinator"/>
    <s v="Joel Robinson"/>
    <n v="54"/>
    <x v="642"/>
    <x v="642"/>
    <n v="0"/>
    <n v="9"/>
    <n v="1"/>
    <n v="0"/>
    <x v="1"/>
    <x v="1"/>
    <d v="2018-09-15T00:00:00"/>
    <m/>
    <s v="Active"/>
    <x v="1"/>
    <n v="2538"/>
    <n v="83"/>
    <x v="7"/>
    <x v="1"/>
  </r>
  <r>
    <s v="E0645"/>
    <x v="2"/>
    <s v="Logistics Officer"/>
    <s v="Taylor Ford"/>
    <n v="23"/>
    <x v="643"/>
    <x v="643"/>
    <n v="9973"/>
    <n v="0"/>
    <n v="3"/>
    <n v="1"/>
    <x v="0"/>
    <x v="2"/>
    <d v="2023-04-12T00:00:00"/>
    <d v="2025-07-22T00:00:00"/>
    <s v="Exited"/>
    <x v="2"/>
    <n v="832"/>
    <n v="27"/>
    <x v="0"/>
    <x v="0"/>
  </r>
  <r>
    <s v="E0646"/>
    <x v="3"/>
    <s v="Content Creator"/>
    <s v="Randall Baker"/>
    <n v="30"/>
    <x v="644"/>
    <x v="644"/>
    <n v="0"/>
    <n v="1"/>
    <n v="4"/>
    <n v="0"/>
    <x v="1"/>
    <x v="1"/>
    <d v="2019-05-18T00:00:00"/>
    <m/>
    <s v="Active"/>
    <x v="1"/>
    <n v="2293"/>
    <n v="75"/>
    <x v="9"/>
    <x v="1"/>
  </r>
  <r>
    <s v="E0647"/>
    <x v="3"/>
    <s v="Marketing Executive"/>
    <s v="Tyler Barker"/>
    <n v="54"/>
    <x v="645"/>
    <x v="645"/>
    <n v="5580"/>
    <n v="2"/>
    <n v="4"/>
    <n v="1"/>
    <x v="0"/>
    <x v="2"/>
    <d v="2023-02-27T00:00:00"/>
    <d v="2025-04-29T00:00:00"/>
    <s v="Exited"/>
    <x v="2"/>
    <n v="792"/>
    <n v="26"/>
    <x v="0"/>
    <x v="0"/>
  </r>
  <r>
    <s v="E0648"/>
    <x v="5"/>
    <s v="Software Engineer"/>
    <s v="Patrick Ashley"/>
    <n v="26"/>
    <x v="646"/>
    <x v="646"/>
    <n v="8548"/>
    <n v="4"/>
    <n v="1"/>
    <n v="1"/>
    <x v="0"/>
    <x v="4"/>
    <d v="2022-04-08T00:00:00"/>
    <d v="2022-09-05T00:00:00"/>
    <s v="Exited"/>
    <x v="4"/>
    <n v="150"/>
    <n v="5"/>
    <x v="10"/>
    <x v="2"/>
  </r>
  <r>
    <s v="E0649"/>
    <x v="2"/>
    <s v="Logistics Officer"/>
    <s v="Andrew Rodriguez"/>
    <n v="55"/>
    <x v="647"/>
    <x v="647"/>
    <n v="9496"/>
    <n v="6"/>
    <n v="2"/>
    <n v="1"/>
    <x v="0"/>
    <x v="0"/>
    <d v="2020-01-06T00:00:00"/>
    <d v="2020-09-28T00:00:00"/>
    <s v="Exited"/>
    <x v="0"/>
    <n v="266"/>
    <n v="9"/>
    <x v="5"/>
    <x v="2"/>
  </r>
  <r>
    <s v="E0650"/>
    <x v="2"/>
    <s v="Quality Analyst"/>
    <s v="Maria Bradford"/>
    <n v="60"/>
    <x v="648"/>
    <x v="648"/>
    <n v="0"/>
    <n v="7"/>
    <n v="4"/>
    <n v="0"/>
    <x v="1"/>
    <x v="1"/>
    <d v="2021-05-23T00:00:00"/>
    <m/>
    <s v="Active"/>
    <x v="1"/>
    <n v="1557"/>
    <n v="51"/>
    <x v="4"/>
    <x v="0"/>
  </r>
  <r>
    <s v="E0651"/>
    <x v="1"/>
    <s v="HR Coordinator"/>
    <s v="Emily Cook"/>
    <n v="37"/>
    <x v="649"/>
    <x v="649"/>
    <n v="0"/>
    <n v="8"/>
    <n v="1"/>
    <n v="0"/>
    <x v="1"/>
    <x v="1"/>
    <d v="2021-04-11T00:00:00"/>
    <m/>
    <s v="Active"/>
    <x v="1"/>
    <n v="1599"/>
    <n v="52"/>
    <x v="4"/>
    <x v="0"/>
  </r>
  <r>
    <s v="E0652"/>
    <x v="3"/>
    <s v="SEO Specialist"/>
    <s v="Jessica Huber"/>
    <n v="57"/>
    <x v="650"/>
    <x v="650"/>
    <n v="0"/>
    <n v="7"/>
    <n v="3"/>
    <n v="0"/>
    <x v="1"/>
    <x v="1"/>
    <d v="2018-06-12T00:00:00"/>
    <m/>
    <s v="Active"/>
    <x v="1"/>
    <n v="2633"/>
    <n v="86"/>
    <x v="7"/>
    <x v="1"/>
  </r>
  <r>
    <s v="E0653"/>
    <x v="5"/>
    <s v="Data Analyst"/>
    <s v="Keith Thornton"/>
    <n v="34"/>
    <x v="651"/>
    <x v="651"/>
    <n v="0"/>
    <n v="5"/>
    <n v="3"/>
    <n v="0"/>
    <x v="1"/>
    <x v="1"/>
    <d v="2022-10-07T00:00:00"/>
    <m/>
    <s v="Active"/>
    <x v="1"/>
    <n v="1055"/>
    <n v="35"/>
    <x v="2"/>
    <x v="0"/>
  </r>
  <r>
    <s v="E0654"/>
    <x v="2"/>
    <s v="Operations Associate"/>
    <s v="Holly Nelson"/>
    <n v="25"/>
    <x v="652"/>
    <x v="652"/>
    <n v="0"/>
    <n v="7"/>
    <n v="4"/>
    <n v="0"/>
    <x v="1"/>
    <x v="1"/>
    <d v="2021-09-26T00:00:00"/>
    <m/>
    <s v="Active"/>
    <x v="1"/>
    <n v="1431"/>
    <n v="47"/>
    <x v="4"/>
    <x v="0"/>
  </r>
  <r>
    <s v="E0655"/>
    <x v="3"/>
    <s v="SEO Specialist"/>
    <s v="Jimmy Kim"/>
    <n v="26"/>
    <x v="653"/>
    <x v="653"/>
    <n v="0"/>
    <n v="2"/>
    <n v="3"/>
    <n v="0"/>
    <x v="1"/>
    <x v="1"/>
    <d v="2019-11-25T00:00:00"/>
    <m/>
    <s v="Active"/>
    <x v="1"/>
    <n v="2102"/>
    <n v="69"/>
    <x v="9"/>
    <x v="1"/>
  </r>
  <r>
    <s v="E0656"/>
    <x v="0"/>
    <s v="Account Manager"/>
    <s v="Jessica Price"/>
    <n v="47"/>
    <x v="654"/>
    <x v="654"/>
    <n v="7329"/>
    <n v="10"/>
    <n v="4"/>
    <n v="1"/>
    <x v="0"/>
    <x v="0"/>
    <d v="2018-03-12T00:00:00"/>
    <d v="2019-05-25T00:00:00"/>
    <s v="Exited"/>
    <x v="0"/>
    <n v="439"/>
    <n v="14"/>
    <x v="5"/>
    <x v="2"/>
  </r>
  <r>
    <s v="E0657"/>
    <x v="0"/>
    <s v="Sales Executive"/>
    <s v="Mark Castillo"/>
    <n v="57"/>
    <x v="655"/>
    <x v="655"/>
    <n v="0"/>
    <n v="9"/>
    <n v="2"/>
    <n v="0"/>
    <x v="1"/>
    <x v="1"/>
    <d v="2016-04-13T00:00:00"/>
    <m/>
    <s v="Active"/>
    <x v="1"/>
    <n v="3423"/>
    <n v="112"/>
    <x v="6"/>
    <x v="1"/>
  </r>
  <r>
    <s v="E0658"/>
    <x v="1"/>
    <s v="HR Coordinator"/>
    <s v="Terry Smith"/>
    <n v="50"/>
    <x v="656"/>
    <x v="656"/>
    <n v="10237"/>
    <n v="5"/>
    <n v="1"/>
    <n v="1"/>
    <x v="0"/>
    <x v="2"/>
    <d v="2018-09-11T00:00:00"/>
    <d v="2024-08-29T00:00:00"/>
    <s v="Exited"/>
    <x v="2"/>
    <n v="2179"/>
    <n v="72"/>
    <x v="9"/>
    <x v="1"/>
  </r>
  <r>
    <s v="E0659"/>
    <x v="4"/>
    <s v="Financial Analyst"/>
    <s v="Kevin Ruiz"/>
    <n v="60"/>
    <x v="657"/>
    <x v="657"/>
    <n v="11489"/>
    <n v="5"/>
    <n v="3"/>
    <n v="1"/>
    <x v="0"/>
    <x v="4"/>
    <d v="2019-06-30T00:00:00"/>
    <d v="2020-09-01T00:00:00"/>
    <s v="Exited"/>
    <x v="4"/>
    <n v="429"/>
    <n v="14"/>
    <x v="5"/>
    <x v="2"/>
  </r>
  <r>
    <s v="E0660"/>
    <x v="0"/>
    <s v="Account Manager"/>
    <s v="Rebecca Torres"/>
    <n v="53"/>
    <x v="658"/>
    <x v="658"/>
    <n v="10080"/>
    <n v="3"/>
    <n v="4"/>
    <n v="1"/>
    <x v="0"/>
    <x v="6"/>
    <d v="2023-03-26T00:00:00"/>
    <d v="2023-10-11T00:00:00"/>
    <s v="Exited"/>
    <x v="6"/>
    <n v="199"/>
    <n v="6"/>
    <x v="5"/>
    <x v="2"/>
  </r>
  <r>
    <s v="E0661"/>
    <x v="2"/>
    <s v="Quality Analyst"/>
    <s v="William Suarez"/>
    <n v="38"/>
    <x v="659"/>
    <x v="659"/>
    <n v="0"/>
    <n v="1"/>
    <n v="5"/>
    <n v="0"/>
    <x v="1"/>
    <x v="1"/>
    <d v="2022-11-28T00:00:00"/>
    <m/>
    <s v="Active"/>
    <x v="1"/>
    <n v="1003"/>
    <n v="33"/>
    <x v="2"/>
    <x v="0"/>
  </r>
  <r>
    <s v="E0662"/>
    <x v="5"/>
    <s v="Software Engineer"/>
    <s v="Russell Butler"/>
    <n v="45"/>
    <x v="660"/>
    <x v="660"/>
    <n v="0"/>
    <n v="10"/>
    <n v="5"/>
    <n v="0"/>
    <x v="1"/>
    <x v="1"/>
    <d v="2020-08-05T00:00:00"/>
    <m/>
    <s v="Active"/>
    <x v="1"/>
    <n v="1848"/>
    <n v="61"/>
    <x v="3"/>
    <x v="0"/>
  </r>
  <r>
    <s v="E0663"/>
    <x v="3"/>
    <s v="Content Creator"/>
    <s v="Cheryl Cameron"/>
    <n v="23"/>
    <x v="661"/>
    <x v="661"/>
    <n v="3488"/>
    <n v="4"/>
    <n v="3"/>
    <n v="1"/>
    <x v="0"/>
    <x v="5"/>
    <d v="2019-05-12T00:00:00"/>
    <d v="2025-08-02T00:00:00"/>
    <s v="Exited"/>
    <x v="5"/>
    <n v="2274"/>
    <n v="75"/>
    <x v="9"/>
    <x v="1"/>
  </r>
  <r>
    <s v="E0664"/>
    <x v="1"/>
    <s v="Recruiter"/>
    <s v="Stephanie Lewis"/>
    <n v="58"/>
    <x v="662"/>
    <x v="662"/>
    <n v="0"/>
    <n v="6"/>
    <n v="2"/>
    <n v="0"/>
    <x v="1"/>
    <x v="1"/>
    <d v="2017-02-19T00:00:00"/>
    <m/>
    <s v="Active"/>
    <x v="1"/>
    <n v="3111"/>
    <n v="102"/>
    <x v="6"/>
    <x v="1"/>
  </r>
  <r>
    <s v="E0665"/>
    <x v="4"/>
    <s v="Financial Analyst"/>
    <s v="Amy Ford"/>
    <n v="38"/>
    <x v="663"/>
    <x v="663"/>
    <n v="7933"/>
    <n v="9"/>
    <n v="3"/>
    <n v="1"/>
    <x v="0"/>
    <x v="3"/>
    <d v="2017-09-24T00:00:00"/>
    <d v="2022-12-25T00:00:00"/>
    <s v="Exited"/>
    <x v="3"/>
    <n v="1918"/>
    <n v="63"/>
    <x v="3"/>
    <x v="0"/>
  </r>
  <r>
    <s v="E0666"/>
    <x v="3"/>
    <s v="Content Creator"/>
    <s v="James Doyle DVM"/>
    <n v="29"/>
    <x v="664"/>
    <x v="664"/>
    <n v="0"/>
    <n v="8"/>
    <n v="4"/>
    <n v="0"/>
    <x v="1"/>
    <x v="1"/>
    <d v="2018-12-10T00:00:00"/>
    <m/>
    <s v="Active"/>
    <x v="1"/>
    <n v="2452"/>
    <n v="80"/>
    <x v="7"/>
    <x v="1"/>
  </r>
  <r>
    <s v="E0667"/>
    <x v="4"/>
    <s v="Financial Analyst"/>
    <s v="Steven Hawkins"/>
    <n v="50"/>
    <x v="665"/>
    <x v="665"/>
    <n v="0"/>
    <n v="6"/>
    <n v="4"/>
    <n v="0"/>
    <x v="1"/>
    <x v="1"/>
    <d v="2022-09-14T00:00:00"/>
    <m/>
    <s v="Active"/>
    <x v="1"/>
    <n v="1078"/>
    <n v="35"/>
    <x v="2"/>
    <x v="0"/>
  </r>
  <r>
    <s v="E0668"/>
    <x v="5"/>
    <s v="Data Analyst"/>
    <s v="Amanda Davis MD"/>
    <n v="39"/>
    <x v="666"/>
    <x v="666"/>
    <n v="7880"/>
    <n v="7"/>
    <n v="3"/>
    <n v="1"/>
    <x v="0"/>
    <x v="6"/>
    <d v="2017-01-07T00:00:00"/>
    <d v="2019-04-23T00:00:00"/>
    <s v="Exited"/>
    <x v="6"/>
    <n v="836"/>
    <n v="27"/>
    <x v="0"/>
    <x v="0"/>
  </r>
  <r>
    <s v="E0669"/>
    <x v="1"/>
    <s v="Recruiter"/>
    <s v="Michelle Jones"/>
    <n v="48"/>
    <x v="667"/>
    <x v="667"/>
    <n v="0"/>
    <n v="0"/>
    <n v="2"/>
    <n v="0"/>
    <x v="1"/>
    <x v="1"/>
    <d v="2020-08-24T00:00:00"/>
    <m/>
    <s v="Active"/>
    <x v="1"/>
    <n v="1829"/>
    <n v="60"/>
    <x v="3"/>
    <x v="0"/>
  </r>
  <r>
    <s v="E0670"/>
    <x v="0"/>
    <s v="Sales Rep"/>
    <s v="Brandi Smith"/>
    <n v="47"/>
    <x v="668"/>
    <x v="668"/>
    <n v="11190"/>
    <n v="5"/>
    <n v="4"/>
    <n v="1"/>
    <x v="0"/>
    <x v="5"/>
    <d v="2020-11-25T00:00:00"/>
    <d v="2024-10-21T00:00:00"/>
    <s v="Exited"/>
    <x v="5"/>
    <n v="1426"/>
    <n v="47"/>
    <x v="4"/>
    <x v="0"/>
  </r>
  <r>
    <s v="E0671"/>
    <x v="5"/>
    <s v="Data Analyst"/>
    <s v="Sarah Moss"/>
    <n v="52"/>
    <x v="669"/>
    <x v="669"/>
    <n v="0"/>
    <n v="4"/>
    <n v="3"/>
    <n v="0"/>
    <x v="1"/>
    <x v="1"/>
    <d v="2019-03-25T00:00:00"/>
    <m/>
    <s v="Active"/>
    <x v="1"/>
    <n v="2347"/>
    <n v="77"/>
    <x v="9"/>
    <x v="1"/>
  </r>
  <r>
    <s v="E0672"/>
    <x v="0"/>
    <s v="Sales Rep"/>
    <s v="Travis Wright"/>
    <n v="47"/>
    <x v="670"/>
    <x v="670"/>
    <n v="0"/>
    <n v="9"/>
    <n v="3"/>
    <n v="0"/>
    <x v="1"/>
    <x v="1"/>
    <d v="2017-04-09T00:00:00"/>
    <m/>
    <s v="Active"/>
    <x v="1"/>
    <n v="3062"/>
    <n v="100"/>
    <x v="1"/>
    <x v="1"/>
  </r>
  <r>
    <s v="E0673"/>
    <x v="3"/>
    <s v="Content Creator"/>
    <s v="Corey Lewis"/>
    <n v="26"/>
    <x v="671"/>
    <x v="671"/>
    <n v="6054"/>
    <n v="1"/>
    <n v="5"/>
    <n v="1"/>
    <x v="0"/>
    <x v="2"/>
    <d v="2017-12-02T00:00:00"/>
    <d v="2018-04-18T00:00:00"/>
    <s v="Exited"/>
    <x v="2"/>
    <n v="137"/>
    <n v="4"/>
    <x v="10"/>
    <x v="2"/>
  </r>
  <r>
    <s v="E0674"/>
    <x v="4"/>
    <s v="Financial Analyst"/>
    <s v="Daniel Butler"/>
    <n v="40"/>
    <x v="672"/>
    <x v="672"/>
    <n v="4341"/>
    <n v="9"/>
    <n v="2"/>
    <n v="1"/>
    <x v="0"/>
    <x v="2"/>
    <d v="2019-06-13T00:00:00"/>
    <d v="2022-10-26T00:00:00"/>
    <s v="Exited"/>
    <x v="2"/>
    <n v="1231"/>
    <n v="40"/>
    <x v="2"/>
    <x v="0"/>
  </r>
  <r>
    <s v="E0675"/>
    <x v="3"/>
    <s v="SEO Specialist"/>
    <s v="Sean Ryan"/>
    <n v="39"/>
    <x v="673"/>
    <x v="673"/>
    <n v="0"/>
    <n v="6"/>
    <n v="2"/>
    <n v="0"/>
    <x v="1"/>
    <x v="1"/>
    <d v="2021-12-21T00:00:00"/>
    <m/>
    <s v="Active"/>
    <x v="1"/>
    <n v="1345"/>
    <n v="44"/>
    <x v="4"/>
    <x v="0"/>
  </r>
  <r>
    <s v="E0676"/>
    <x v="4"/>
    <s v="Accountant"/>
    <s v="Bobby Williams"/>
    <n v="45"/>
    <x v="674"/>
    <x v="674"/>
    <n v="4585"/>
    <n v="7"/>
    <n v="2"/>
    <n v="1"/>
    <x v="0"/>
    <x v="3"/>
    <d v="2022-09-11T00:00:00"/>
    <d v="2025-01-18T00:00:00"/>
    <s v="Exited"/>
    <x v="3"/>
    <n v="860"/>
    <n v="28"/>
    <x v="0"/>
    <x v="0"/>
  </r>
  <r>
    <s v="E0677"/>
    <x v="2"/>
    <s v="Operations Associate"/>
    <s v="Dustin Stephens"/>
    <n v="38"/>
    <x v="675"/>
    <x v="675"/>
    <n v="0"/>
    <n v="4"/>
    <n v="2"/>
    <n v="0"/>
    <x v="1"/>
    <x v="1"/>
    <d v="2022-08-30T00:00:00"/>
    <m/>
    <s v="Active"/>
    <x v="1"/>
    <n v="1093"/>
    <n v="36"/>
    <x v="2"/>
    <x v="0"/>
  </r>
  <r>
    <s v="E0678"/>
    <x v="1"/>
    <s v="HR Coordinator"/>
    <s v="Barbara Banks"/>
    <n v="44"/>
    <x v="676"/>
    <x v="676"/>
    <n v="0"/>
    <n v="3"/>
    <n v="1"/>
    <n v="0"/>
    <x v="1"/>
    <x v="1"/>
    <d v="2021-11-13T00:00:00"/>
    <m/>
    <s v="Active"/>
    <x v="1"/>
    <n v="1383"/>
    <n v="45"/>
    <x v="4"/>
    <x v="0"/>
  </r>
  <r>
    <s v="E0679"/>
    <x v="4"/>
    <s v="Financial Analyst"/>
    <s v="John Baker"/>
    <n v="44"/>
    <x v="677"/>
    <x v="677"/>
    <n v="0"/>
    <n v="3"/>
    <n v="4"/>
    <n v="0"/>
    <x v="1"/>
    <x v="1"/>
    <d v="2020-10-18T00:00:00"/>
    <m/>
    <s v="Active"/>
    <x v="1"/>
    <n v="1774"/>
    <n v="58"/>
    <x v="3"/>
    <x v="0"/>
  </r>
  <r>
    <s v="E0680"/>
    <x v="0"/>
    <s v="Sales Rep"/>
    <s v="Karen Cole"/>
    <n v="55"/>
    <x v="678"/>
    <x v="678"/>
    <n v="11355"/>
    <n v="3"/>
    <n v="1"/>
    <n v="1"/>
    <x v="0"/>
    <x v="6"/>
    <d v="2021-07-15T00:00:00"/>
    <d v="2023-02-23T00:00:00"/>
    <s v="Exited"/>
    <x v="6"/>
    <n v="588"/>
    <n v="19"/>
    <x v="0"/>
    <x v="0"/>
  </r>
  <r>
    <s v="E0681"/>
    <x v="3"/>
    <s v="Content Creator"/>
    <s v="Michael Frederick"/>
    <n v="41"/>
    <x v="679"/>
    <x v="679"/>
    <n v="0"/>
    <n v="2"/>
    <n v="3"/>
    <n v="0"/>
    <x v="1"/>
    <x v="1"/>
    <d v="2019-01-11T00:00:00"/>
    <m/>
    <s v="Active"/>
    <x v="1"/>
    <n v="2420"/>
    <n v="80"/>
    <x v="7"/>
    <x v="1"/>
  </r>
  <r>
    <s v="E0682"/>
    <x v="4"/>
    <s v="Auditor"/>
    <s v="Deborah Gomez"/>
    <n v="44"/>
    <x v="680"/>
    <x v="680"/>
    <n v="0"/>
    <n v="7"/>
    <n v="5"/>
    <n v="0"/>
    <x v="1"/>
    <x v="1"/>
    <d v="2019-06-18T00:00:00"/>
    <m/>
    <s v="Active"/>
    <x v="1"/>
    <n v="2262"/>
    <n v="74"/>
    <x v="9"/>
    <x v="1"/>
  </r>
  <r>
    <s v="E0683"/>
    <x v="0"/>
    <s v="Account Manager"/>
    <s v="Robin Ford"/>
    <n v="32"/>
    <x v="681"/>
    <x v="681"/>
    <n v="0"/>
    <n v="3"/>
    <n v="3"/>
    <n v="0"/>
    <x v="1"/>
    <x v="1"/>
    <d v="2020-06-09T00:00:00"/>
    <m/>
    <s v="Active"/>
    <x v="1"/>
    <n v="1905"/>
    <n v="62"/>
    <x v="3"/>
    <x v="0"/>
  </r>
  <r>
    <s v="E0684"/>
    <x v="2"/>
    <s v="Quality Analyst"/>
    <s v="Melanie Pierce"/>
    <n v="38"/>
    <x v="682"/>
    <x v="682"/>
    <n v="0"/>
    <n v="7"/>
    <n v="3"/>
    <n v="0"/>
    <x v="1"/>
    <x v="1"/>
    <d v="2020-11-10T00:00:00"/>
    <m/>
    <s v="Active"/>
    <x v="1"/>
    <n v="1751"/>
    <n v="58"/>
    <x v="3"/>
    <x v="0"/>
  </r>
  <r>
    <s v="E0685"/>
    <x v="2"/>
    <s v="Quality Analyst"/>
    <s v="Kevin Barker"/>
    <n v="48"/>
    <x v="683"/>
    <x v="683"/>
    <n v="0"/>
    <n v="2"/>
    <n v="1"/>
    <n v="0"/>
    <x v="1"/>
    <x v="1"/>
    <d v="2016-06-05T00:00:00"/>
    <m/>
    <s v="Active"/>
    <x v="1"/>
    <n v="3370"/>
    <n v="111"/>
    <x v="6"/>
    <x v="1"/>
  </r>
  <r>
    <s v="E0686"/>
    <x v="4"/>
    <s v="Auditor"/>
    <s v="Susan Rivers"/>
    <n v="41"/>
    <x v="684"/>
    <x v="684"/>
    <n v="0"/>
    <n v="8"/>
    <n v="1"/>
    <n v="0"/>
    <x v="1"/>
    <x v="1"/>
    <d v="2021-10-04T00:00:00"/>
    <m/>
    <s v="Active"/>
    <x v="1"/>
    <n v="1423"/>
    <n v="47"/>
    <x v="4"/>
    <x v="0"/>
  </r>
  <r>
    <s v="E0687"/>
    <x v="2"/>
    <s v="Operations Associate"/>
    <s v="Casey Conway"/>
    <n v="41"/>
    <x v="685"/>
    <x v="685"/>
    <n v="5994"/>
    <n v="0"/>
    <n v="5"/>
    <n v="1"/>
    <x v="0"/>
    <x v="4"/>
    <d v="2016-09-01T00:00:00"/>
    <d v="2017-12-04T00:00:00"/>
    <s v="Exited"/>
    <x v="4"/>
    <n v="459"/>
    <n v="15"/>
    <x v="5"/>
    <x v="2"/>
  </r>
  <r>
    <s v="E0688"/>
    <x v="5"/>
    <s v="System Admin"/>
    <s v="Jessica Lee"/>
    <n v="34"/>
    <x v="686"/>
    <x v="686"/>
    <n v="0"/>
    <n v="8"/>
    <n v="4"/>
    <n v="0"/>
    <x v="1"/>
    <x v="1"/>
    <d v="2015-12-03T00:00:00"/>
    <m/>
    <s v="Active"/>
    <x v="1"/>
    <n v="3555"/>
    <n v="117"/>
    <x v="8"/>
    <x v="1"/>
  </r>
  <r>
    <s v="E0689"/>
    <x v="0"/>
    <s v="Sales Executive"/>
    <s v="Kimberly Grimes"/>
    <n v="25"/>
    <x v="687"/>
    <x v="687"/>
    <n v="0"/>
    <n v="6"/>
    <n v="1"/>
    <n v="0"/>
    <x v="1"/>
    <x v="1"/>
    <d v="2019-12-13T00:00:00"/>
    <m/>
    <s v="Active"/>
    <x v="1"/>
    <n v="2084"/>
    <n v="68"/>
    <x v="9"/>
    <x v="1"/>
  </r>
  <r>
    <s v="E0690"/>
    <x v="2"/>
    <s v="Operations Associate"/>
    <s v="Alexandra Owens"/>
    <n v="59"/>
    <x v="688"/>
    <x v="688"/>
    <n v="0"/>
    <n v="8"/>
    <n v="3"/>
    <n v="0"/>
    <x v="1"/>
    <x v="1"/>
    <d v="2020-12-22T00:00:00"/>
    <m/>
    <s v="Active"/>
    <x v="1"/>
    <n v="1709"/>
    <n v="56"/>
    <x v="3"/>
    <x v="0"/>
  </r>
  <r>
    <s v="E0691"/>
    <x v="0"/>
    <s v="Sales Rep"/>
    <s v="Dennis Brady"/>
    <n v="52"/>
    <x v="689"/>
    <x v="689"/>
    <n v="0"/>
    <n v="3"/>
    <n v="2"/>
    <n v="0"/>
    <x v="1"/>
    <x v="1"/>
    <d v="2023-04-11T00:00:00"/>
    <m/>
    <s v="Active"/>
    <x v="1"/>
    <n v="869"/>
    <n v="28"/>
    <x v="0"/>
    <x v="0"/>
  </r>
  <r>
    <s v="E0692"/>
    <x v="2"/>
    <s v="Logistics Officer"/>
    <s v="Carol Martinez"/>
    <n v="54"/>
    <x v="690"/>
    <x v="690"/>
    <n v="0"/>
    <n v="4"/>
    <n v="1"/>
    <n v="0"/>
    <x v="1"/>
    <x v="1"/>
    <d v="2023-03-11T00:00:00"/>
    <m/>
    <s v="Active"/>
    <x v="1"/>
    <n v="900"/>
    <n v="30"/>
    <x v="0"/>
    <x v="0"/>
  </r>
  <r>
    <s v="E0693"/>
    <x v="0"/>
    <s v="Sales Rep"/>
    <s v="Brian Fitzgerald"/>
    <n v="49"/>
    <x v="691"/>
    <x v="691"/>
    <n v="0"/>
    <n v="9"/>
    <n v="2"/>
    <n v="0"/>
    <x v="1"/>
    <x v="1"/>
    <d v="2022-05-14T00:00:00"/>
    <m/>
    <s v="Active"/>
    <x v="1"/>
    <n v="1201"/>
    <n v="39"/>
    <x v="2"/>
    <x v="0"/>
  </r>
  <r>
    <s v="E0694"/>
    <x v="1"/>
    <s v="Recruiter"/>
    <s v="Elizabeth Zavala"/>
    <n v="54"/>
    <x v="692"/>
    <x v="692"/>
    <n v="3594"/>
    <n v="9"/>
    <n v="1"/>
    <n v="1"/>
    <x v="0"/>
    <x v="3"/>
    <d v="2022-03-16T00:00:00"/>
    <d v="2023-04-29T00:00:00"/>
    <s v="Exited"/>
    <x v="3"/>
    <n v="409"/>
    <n v="13"/>
    <x v="5"/>
    <x v="2"/>
  </r>
  <r>
    <s v="E0695"/>
    <x v="1"/>
    <s v="HR Coordinator"/>
    <s v="Anthony Scott"/>
    <n v="24"/>
    <x v="693"/>
    <x v="693"/>
    <n v="0"/>
    <n v="4"/>
    <n v="4"/>
    <n v="0"/>
    <x v="1"/>
    <x v="1"/>
    <d v="2017-11-05T00:00:00"/>
    <m/>
    <s v="Active"/>
    <x v="1"/>
    <n v="2852"/>
    <n v="94"/>
    <x v="1"/>
    <x v="1"/>
  </r>
  <r>
    <s v="E0696"/>
    <x v="3"/>
    <s v="Content Creator"/>
    <s v="Chad Diaz"/>
    <n v="34"/>
    <x v="694"/>
    <x v="694"/>
    <n v="10258"/>
    <n v="9"/>
    <n v="1"/>
    <n v="1"/>
    <x v="0"/>
    <x v="6"/>
    <d v="2019-03-07T00:00:00"/>
    <d v="2022-05-16T00:00:00"/>
    <s v="Exited"/>
    <x v="6"/>
    <n v="1166"/>
    <n v="38"/>
    <x v="2"/>
    <x v="0"/>
  </r>
  <r>
    <s v="E0697"/>
    <x v="0"/>
    <s v="Sales Executive"/>
    <s v="Alan Thompson"/>
    <n v="52"/>
    <x v="695"/>
    <x v="695"/>
    <n v="0"/>
    <n v="9"/>
    <n v="2"/>
    <n v="0"/>
    <x v="1"/>
    <x v="1"/>
    <d v="2017-03-21T00:00:00"/>
    <m/>
    <s v="Active"/>
    <x v="1"/>
    <n v="3081"/>
    <n v="101"/>
    <x v="1"/>
    <x v="1"/>
  </r>
  <r>
    <s v="E0698"/>
    <x v="0"/>
    <s v="Account Manager"/>
    <s v="Heather Chase"/>
    <n v="44"/>
    <x v="696"/>
    <x v="696"/>
    <n v="0"/>
    <n v="9"/>
    <n v="3"/>
    <n v="0"/>
    <x v="1"/>
    <x v="1"/>
    <d v="2015-11-14T00:00:00"/>
    <m/>
    <s v="Active"/>
    <x v="1"/>
    <n v="3574"/>
    <n v="117"/>
    <x v="8"/>
    <x v="1"/>
  </r>
  <r>
    <s v="E0699"/>
    <x v="4"/>
    <s v="Auditor"/>
    <s v="Joseph Fisher"/>
    <n v="33"/>
    <x v="697"/>
    <x v="697"/>
    <n v="0"/>
    <n v="5"/>
    <n v="3"/>
    <n v="0"/>
    <x v="1"/>
    <x v="1"/>
    <d v="2023-01-13T00:00:00"/>
    <m/>
    <s v="Active"/>
    <x v="1"/>
    <n v="957"/>
    <n v="31"/>
    <x v="2"/>
    <x v="0"/>
  </r>
  <r>
    <s v="E0700"/>
    <x v="2"/>
    <s v="Logistics Officer"/>
    <s v="Christine Lee"/>
    <n v="36"/>
    <x v="698"/>
    <x v="698"/>
    <n v="0"/>
    <n v="7"/>
    <n v="5"/>
    <n v="0"/>
    <x v="1"/>
    <x v="1"/>
    <d v="2017-01-21T00:00:00"/>
    <m/>
    <s v="Active"/>
    <x v="1"/>
    <n v="3140"/>
    <n v="103"/>
    <x v="6"/>
    <x v="1"/>
  </r>
  <r>
    <s v="E0701"/>
    <x v="3"/>
    <s v="Content Creator"/>
    <s v="Alexander Wells"/>
    <n v="27"/>
    <x v="699"/>
    <x v="699"/>
    <n v="0"/>
    <n v="0"/>
    <n v="3"/>
    <n v="0"/>
    <x v="1"/>
    <x v="1"/>
    <d v="2017-06-02T00:00:00"/>
    <m/>
    <s v="Active"/>
    <x v="1"/>
    <n v="3008"/>
    <n v="99"/>
    <x v="1"/>
    <x v="1"/>
  </r>
  <r>
    <s v="E0702"/>
    <x v="1"/>
    <s v="HR Specialist"/>
    <s v="Shirley Black"/>
    <n v="54"/>
    <x v="700"/>
    <x v="700"/>
    <n v="0"/>
    <n v="5"/>
    <n v="4"/>
    <n v="0"/>
    <x v="1"/>
    <x v="1"/>
    <d v="2023-04-11T00:00:00"/>
    <m/>
    <s v="Active"/>
    <x v="1"/>
    <n v="869"/>
    <n v="28"/>
    <x v="0"/>
    <x v="0"/>
  </r>
  <r>
    <s v="E0703"/>
    <x v="3"/>
    <s v="Content Creator"/>
    <s v="Melissa Compton"/>
    <n v="45"/>
    <x v="701"/>
    <x v="701"/>
    <n v="0"/>
    <n v="8"/>
    <n v="2"/>
    <n v="0"/>
    <x v="1"/>
    <x v="1"/>
    <d v="2020-01-20T00:00:00"/>
    <m/>
    <s v="Active"/>
    <x v="1"/>
    <n v="2046"/>
    <n v="67"/>
    <x v="9"/>
    <x v="1"/>
  </r>
  <r>
    <s v="E0704"/>
    <x v="2"/>
    <s v="Operations Associate"/>
    <s v="John Meyer"/>
    <n v="37"/>
    <x v="702"/>
    <x v="702"/>
    <n v="0"/>
    <n v="2"/>
    <n v="4"/>
    <n v="0"/>
    <x v="1"/>
    <x v="1"/>
    <d v="2022-10-17T00:00:00"/>
    <m/>
    <s v="Active"/>
    <x v="1"/>
    <n v="1045"/>
    <n v="34"/>
    <x v="2"/>
    <x v="0"/>
  </r>
  <r>
    <s v="E0705"/>
    <x v="2"/>
    <s v="Operations Associate"/>
    <s v="Joshua Harris"/>
    <n v="44"/>
    <x v="703"/>
    <x v="703"/>
    <n v="0"/>
    <n v="4"/>
    <n v="3"/>
    <n v="0"/>
    <x v="1"/>
    <x v="1"/>
    <d v="2019-03-11T00:00:00"/>
    <m/>
    <s v="Active"/>
    <x v="1"/>
    <n v="2361"/>
    <n v="78"/>
    <x v="9"/>
    <x v="1"/>
  </r>
  <r>
    <s v="E0706"/>
    <x v="0"/>
    <s v="Sales Rep"/>
    <s v="Michele Pratt"/>
    <n v="34"/>
    <x v="704"/>
    <x v="704"/>
    <n v="0"/>
    <n v="10"/>
    <n v="4"/>
    <n v="0"/>
    <x v="1"/>
    <x v="1"/>
    <d v="2017-01-23T00:00:00"/>
    <m/>
    <s v="Active"/>
    <x v="1"/>
    <n v="3138"/>
    <n v="103"/>
    <x v="6"/>
    <x v="1"/>
  </r>
  <r>
    <s v="E0707"/>
    <x v="5"/>
    <s v="Data Analyst"/>
    <s v="Danielle Singleton"/>
    <n v="57"/>
    <x v="705"/>
    <x v="705"/>
    <n v="0"/>
    <n v="4"/>
    <n v="5"/>
    <n v="0"/>
    <x v="1"/>
    <x v="1"/>
    <d v="2020-05-22T00:00:00"/>
    <m/>
    <s v="Active"/>
    <x v="1"/>
    <n v="1923"/>
    <n v="63"/>
    <x v="3"/>
    <x v="0"/>
  </r>
  <r>
    <s v="E0708"/>
    <x v="4"/>
    <s v="Auditor"/>
    <s v="Ann Moore"/>
    <n v="25"/>
    <x v="706"/>
    <x v="706"/>
    <n v="8396"/>
    <n v="4"/>
    <n v="2"/>
    <n v="1"/>
    <x v="0"/>
    <x v="4"/>
    <d v="2022-11-23T00:00:00"/>
    <d v="2023-09-11T00:00:00"/>
    <s v="Exited"/>
    <x v="4"/>
    <n v="292"/>
    <n v="10"/>
    <x v="5"/>
    <x v="2"/>
  </r>
  <r>
    <s v="E0709"/>
    <x v="2"/>
    <s v="Operations Associate"/>
    <s v="Michael Hardy"/>
    <n v="29"/>
    <x v="707"/>
    <x v="707"/>
    <n v="0"/>
    <n v="4"/>
    <n v="1"/>
    <n v="0"/>
    <x v="1"/>
    <x v="1"/>
    <d v="2018-06-21T00:00:00"/>
    <m/>
    <s v="Active"/>
    <x v="1"/>
    <n v="2624"/>
    <n v="86"/>
    <x v="7"/>
    <x v="1"/>
  </r>
  <r>
    <s v="E0710"/>
    <x v="4"/>
    <s v="Accountant"/>
    <s v="Samantha Campbell"/>
    <n v="46"/>
    <x v="708"/>
    <x v="708"/>
    <n v="0"/>
    <n v="6"/>
    <n v="5"/>
    <n v="0"/>
    <x v="1"/>
    <x v="1"/>
    <d v="2021-04-17T00:00:00"/>
    <m/>
    <s v="Active"/>
    <x v="1"/>
    <n v="1593"/>
    <n v="52"/>
    <x v="4"/>
    <x v="0"/>
  </r>
  <r>
    <s v="E0711"/>
    <x v="3"/>
    <s v="Marketing Executive"/>
    <s v="Julian Charles"/>
    <n v="39"/>
    <x v="709"/>
    <x v="709"/>
    <n v="8559"/>
    <n v="1"/>
    <n v="4"/>
    <n v="1"/>
    <x v="0"/>
    <x v="2"/>
    <d v="2021-08-27T00:00:00"/>
    <d v="2024-06-01T00:00:00"/>
    <s v="Exited"/>
    <x v="2"/>
    <n v="1009"/>
    <n v="33"/>
    <x v="2"/>
    <x v="0"/>
  </r>
  <r>
    <s v="E0712"/>
    <x v="3"/>
    <s v="Marketing Executive"/>
    <s v="Andrea Potter"/>
    <n v="59"/>
    <x v="710"/>
    <x v="710"/>
    <n v="0"/>
    <n v="0"/>
    <n v="5"/>
    <n v="0"/>
    <x v="1"/>
    <x v="1"/>
    <d v="2022-11-03T00:00:00"/>
    <m/>
    <s v="Active"/>
    <x v="1"/>
    <n v="1028"/>
    <n v="34"/>
    <x v="2"/>
    <x v="0"/>
  </r>
  <r>
    <s v="E0713"/>
    <x v="2"/>
    <s v="Operations Associate"/>
    <s v="David Hernandez"/>
    <n v="22"/>
    <x v="711"/>
    <x v="711"/>
    <n v="3174"/>
    <n v="7"/>
    <n v="4"/>
    <n v="1"/>
    <x v="0"/>
    <x v="0"/>
    <d v="2019-05-15T00:00:00"/>
    <d v="2021-04-01T00:00:00"/>
    <s v="Exited"/>
    <x v="0"/>
    <n v="687"/>
    <n v="22"/>
    <x v="0"/>
    <x v="0"/>
  </r>
  <r>
    <s v="E0714"/>
    <x v="2"/>
    <s v="Logistics Officer"/>
    <s v="Cynthia Mcclure"/>
    <n v="52"/>
    <x v="712"/>
    <x v="712"/>
    <n v="11798"/>
    <n v="2"/>
    <n v="4"/>
    <n v="1"/>
    <x v="0"/>
    <x v="0"/>
    <d v="2020-03-19T00:00:00"/>
    <d v="2021-02-26T00:00:00"/>
    <s v="Exited"/>
    <x v="0"/>
    <n v="344"/>
    <n v="11"/>
    <x v="5"/>
    <x v="2"/>
  </r>
  <r>
    <s v="E0715"/>
    <x v="2"/>
    <s v="Logistics Officer"/>
    <s v="Richard Forbes"/>
    <n v="43"/>
    <x v="713"/>
    <x v="713"/>
    <n v="0"/>
    <n v="0"/>
    <n v="5"/>
    <n v="0"/>
    <x v="1"/>
    <x v="1"/>
    <d v="2019-01-27T00:00:00"/>
    <m/>
    <s v="Active"/>
    <x v="1"/>
    <n v="2404"/>
    <n v="79"/>
    <x v="7"/>
    <x v="1"/>
  </r>
  <r>
    <s v="E0716"/>
    <x v="1"/>
    <s v="HR Coordinator"/>
    <s v="Allison Bell"/>
    <n v="47"/>
    <x v="714"/>
    <x v="714"/>
    <n v="0"/>
    <n v="1"/>
    <n v="1"/>
    <n v="0"/>
    <x v="1"/>
    <x v="1"/>
    <d v="2016-08-07T00:00:00"/>
    <m/>
    <s v="Active"/>
    <x v="1"/>
    <n v="3307"/>
    <n v="109"/>
    <x v="6"/>
    <x v="1"/>
  </r>
  <r>
    <s v="E0717"/>
    <x v="0"/>
    <s v="Account Manager"/>
    <s v="Bryan Kim"/>
    <n v="23"/>
    <x v="715"/>
    <x v="715"/>
    <n v="0"/>
    <n v="5"/>
    <n v="5"/>
    <n v="0"/>
    <x v="1"/>
    <x v="1"/>
    <d v="2020-04-04T00:00:00"/>
    <m/>
    <s v="Active"/>
    <x v="1"/>
    <n v="1971"/>
    <n v="65"/>
    <x v="3"/>
    <x v="0"/>
  </r>
  <r>
    <s v="E0718"/>
    <x v="2"/>
    <s v="Logistics Officer"/>
    <s v="Jeremy Strong"/>
    <n v="32"/>
    <x v="716"/>
    <x v="716"/>
    <n v="9804"/>
    <n v="7"/>
    <n v="4"/>
    <n v="1"/>
    <x v="0"/>
    <x v="2"/>
    <d v="2020-02-26T00:00:00"/>
    <d v="2023-02-28T00:00:00"/>
    <s v="Exited"/>
    <x v="2"/>
    <n v="1098"/>
    <n v="36"/>
    <x v="2"/>
    <x v="0"/>
  </r>
  <r>
    <s v="E0719"/>
    <x v="4"/>
    <s v="Auditor"/>
    <s v="Marcus Lopez"/>
    <n v="25"/>
    <x v="717"/>
    <x v="717"/>
    <n v="0"/>
    <n v="10"/>
    <n v="5"/>
    <n v="0"/>
    <x v="1"/>
    <x v="1"/>
    <d v="2020-12-19T00:00:00"/>
    <m/>
    <s v="Active"/>
    <x v="1"/>
    <n v="1712"/>
    <n v="56"/>
    <x v="3"/>
    <x v="0"/>
  </r>
  <r>
    <s v="E0720"/>
    <x v="3"/>
    <s v="Content Creator"/>
    <s v="Kathy Carroll"/>
    <n v="47"/>
    <x v="718"/>
    <x v="718"/>
    <n v="10791"/>
    <n v="2"/>
    <n v="5"/>
    <n v="1"/>
    <x v="0"/>
    <x v="4"/>
    <d v="2022-02-19T00:00:00"/>
    <d v="2023-05-23T00:00:00"/>
    <s v="Exited"/>
    <x v="4"/>
    <n v="458"/>
    <n v="15"/>
    <x v="5"/>
    <x v="2"/>
  </r>
  <r>
    <s v="E0721"/>
    <x v="2"/>
    <s v="Logistics Officer"/>
    <s v="Jon Adams"/>
    <n v="33"/>
    <x v="719"/>
    <x v="719"/>
    <n v="0"/>
    <n v="5"/>
    <n v="4"/>
    <n v="0"/>
    <x v="1"/>
    <x v="1"/>
    <d v="2016-10-12T00:00:00"/>
    <m/>
    <s v="Active"/>
    <x v="1"/>
    <n v="3241"/>
    <n v="106"/>
    <x v="6"/>
    <x v="1"/>
  </r>
  <r>
    <s v="E0722"/>
    <x v="1"/>
    <s v="HR Specialist"/>
    <s v="Jennifer Howard"/>
    <n v="29"/>
    <x v="720"/>
    <x v="720"/>
    <n v="8959"/>
    <n v="4"/>
    <n v="4"/>
    <n v="1"/>
    <x v="0"/>
    <x v="2"/>
    <d v="2017-07-29T00:00:00"/>
    <d v="2025-02-24T00:00:00"/>
    <s v="Exited"/>
    <x v="2"/>
    <n v="2767"/>
    <n v="91"/>
    <x v="1"/>
    <x v="1"/>
  </r>
  <r>
    <s v="E0723"/>
    <x v="1"/>
    <s v="Recruiter"/>
    <s v="Danielle Robertson"/>
    <n v="57"/>
    <x v="721"/>
    <x v="721"/>
    <n v="0"/>
    <n v="6"/>
    <n v="2"/>
    <n v="0"/>
    <x v="1"/>
    <x v="1"/>
    <d v="2021-01-07T00:00:00"/>
    <m/>
    <s v="Active"/>
    <x v="1"/>
    <n v="1693"/>
    <n v="56"/>
    <x v="3"/>
    <x v="0"/>
  </r>
  <r>
    <s v="E0724"/>
    <x v="5"/>
    <s v="Data Analyst"/>
    <s v="Tara Nelson"/>
    <n v="56"/>
    <x v="722"/>
    <x v="722"/>
    <n v="0"/>
    <n v="3"/>
    <n v="3"/>
    <n v="0"/>
    <x v="1"/>
    <x v="1"/>
    <d v="2021-09-02T00:00:00"/>
    <m/>
    <s v="Active"/>
    <x v="1"/>
    <n v="1455"/>
    <n v="48"/>
    <x v="4"/>
    <x v="0"/>
  </r>
  <r>
    <s v="E0725"/>
    <x v="5"/>
    <s v="Data Analyst"/>
    <s v="Scott Jones"/>
    <n v="44"/>
    <x v="723"/>
    <x v="723"/>
    <n v="0"/>
    <n v="5"/>
    <n v="5"/>
    <n v="0"/>
    <x v="1"/>
    <x v="1"/>
    <d v="2019-01-13T00:00:00"/>
    <m/>
    <s v="Active"/>
    <x v="1"/>
    <n v="2418"/>
    <n v="79"/>
    <x v="7"/>
    <x v="1"/>
  </r>
  <r>
    <s v="E0726"/>
    <x v="2"/>
    <s v="Quality Analyst"/>
    <s v="Amanda Bishop"/>
    <n v="30"/>
    <x v="724"/>
    <x v="724"/>
    <n v="0"/>
    <n v="6"/>
    <n v="3"/>
    <n v="0"/>
    <x v="1"/>
    <x v="1"/>
    <d v="2020-10-19T00:00:00"/>
    <m/>
    <s v="Active"/>
    <x v="1"/>
    <n v="1773"/>
    <n v="58"/>
    <x v="3"/>
    <x v="0"/>
  </r>
  <r>
    <s v="E0727"/>
    <x v="3"/>
    <s v="Content Creator"/>
    <s v="Jasmin Rojas"/>
    <n v="47"/>
    <x v="725"/>
    <x v="725"/>
    <n v="0"/>
    <n v="2"/>
    <n v="4"/>
    <n v="0"/>
    <x v="1"/>
    <x v="1"/>
    <d v="2023-01-05T00:00:00"/>
    <m/>
    <s v="Active"/>
    <x v="1"/>
    <n v="965"/>
    <n v="32"/>
    <x v="2"/>
    <x v="0"/>
  </r>
  <r>
    <s v="E0728"/>
    <x v="1"/>
    <s v="HR Specialist"/>
    <s v="Michael Clarke"/>
    <n v="29"/>
    <x v="726"/>
    <x v="726"/>
    <n v="3765"/>
    <n v="2"/>
    <n v="1"/>
    <n v="1"/>
    <x v="0"/>
    <x v="5"/>
    <d v="2019-01-28T00:00:00"/>
    <d v="2020-09-27T00:00:00"/>
    <s v="Exited"/>
    <x v="5"/>
    <n v="608"/>
    <n v="20"/>
    <x v="0"/>
    <x v="0"/>
  </r>
  <r>
    <s v="E0729"/>
    <x v="4"/>
    <s v="Auditor"/>
    <s v="Katherine Nixon"/>
    <n v="40"/>
    <x v="727"/>
    <x v="727"/>
    <n v="0"/>
    <n v="8"/>
    <n v="4"/>
    <n v="0"/>
    <x v="1"/>
    <x v="1"/>
    <d v="2020-11-17T00:00:00"/>
    <m/>
    <s v="Active"/>
    <x v="1"/>
    <n v="1744"/>
    <n v="57"/>
    <x v="3"/>
    <x v="0"/>
  </r>
  <r>
    <s v="E0730"/>
    <x v="4"/>
    <s v="Accountant"/>
    <s v="Patricia Mcdaniel"/>
    <n v="44"/>
    <x v="728"/>
    <x v="728"/>
    <n v="0"/>
    <n v="2"/>
    <n v="2"/>
    <n v="0"/>
    <x v="1"/>
    <x v="1"/>
    <d v="2017-07-13T00:00:00"/>
    <m/>
    <s v="Active"/>
    <x v="1"/>
    <n v="2967"/>
    <n v="97"/>
    <x v="1"/>
    <x v="1"/>
  </r>
  <r>
    <s v="E0731"/>
    <x v="4"/>
    <s v="Accountant"/>
    <s v="Cassidy Barr"/>
    <n v="32"/>
    <x v="729"/>
    <x v="729"/>
    <n v="0"/>
    <n v="9"/>
    <n v="4"/>
    <n v="0"/>
    <x v="1"/>
    <x v="1"/>
    <d v="2022-10-16T00:00:00"/>
    <m/>
    <s v="Active"/>
    <x v="1"/>
    <n v="1046"/>
    <n v="34"/>
    <x v="2"/>
    <x v="0"/>
  </r>
  <r>
    <s v="E0732"/>
    <x v="4"/>
    <s v="Accountant"/>
    <s v="Brian Gomez"/>
    <n v="57"/>
    <x v="730"/>
    <x v="730"/>
    <n v="8850"/>
    <n v="6"/>
    <n v="4"/>
    <n v="1"/>
    <x v="0"/>
    <x v="5"/>
    <d v="2019-07-10T00:00:00"/>
    <d v="2021-09-19T00:00:00"/>
    <s v="Exited"/>
    <x v="5"/>
    <n v="802"/>
    <n v="26"/>
    <x v="0"/>
    <x v="0"/>
  </r>
  <r>
    <s v="E0733"/>
    <x v="0"/>
    <s v="Account Manager"/>
    <s v="Courtney Anderson"/>
    <n v="56"/>
    <x v="731"/>
    <x v="731"/>
    <n v="6760"/>
    <n v="1"/>
    <n v="2"/>
    <n v="1"/>
    <x v="0"/>
    <x v="4"/>
    <d v="2019-05-19T00:00:00"/>
    <d v="2022-06-24T00:00:00"/>
    <s v="Exited"/>
    <x v="4"/>
    <n v="1132"/>
    <n v="37"/>
    <x v="2"/>
    <x v="0"/>
  </r>
  <r>
    <s v="E0734"/>
    <x v="5"/>
    <s v="System Admin"/>
    <s v="Michael Carney"/>
    <n v="48"/>
    <x v="732"/>
    <x v="732"/>
    <n v="0"/>
    <n v="7"/>
    <n v="2"/>
    <n v="0"/>
    <x v="1"/>
    <x v="1"/>
    <d v="2020-01-06T00:00:00"/>
    <m/>
    <s v="Active"/>
    <x v="1"/>
    <n v="2060"/>
    <n v="68"/>
    <x v="9"/>
    <x v="1"/>
  </r>
  <r>
    <s v="E0735"/>
    <x v="3"/>
    <s v="SEO Specialist"/>
    <s v="Gabriel Hayden"/>
    <n v="33"/>
    <x v="733"/>
    <x v="733"/>
    <n v="10341"/>
    <n v="7"/>
    <n v="3"/>
    <n v="1"/>
    <x v="0"/>
    <x v="6"/>
    <d v="2018-07-13T00:00:00"/>
    <d v="2021-12-27T00:00:00"/>
    <s v="Exited"/>
    <x v="6"/>
    <n v="1263"/>
    <n v="41"/>
    <x v="2"/>
    <x v="0"/>
  </r>
  <r>
    <s v="E0736"/>
    <x v="0"/>
    <s v="Account Manager"/>
    <s v="Joshua Yates"/>
    <n v="27"/>
    <x v="734"/>
    <x v="734"/>
    <n v="8572"/>
    <n v="9"/>
    <n v="3"/>
    <n v="1"/>
    <x v="0"/>
    <x v="2"/>
    <d v="2016-10-16T00:00:00"/>
    <d v="2020-10-20T00:00:00"/>
    <s v="Exited"/>
    <x v="2"/>
    <n v="1465"/>
    <n v="48"/>
    <x v="4"/>
    <x v="0"/>
  </r>
  <r>
    <s v="E0737"/>
    <x v="2"/>
    <s v="Logistics Officer"/>
    <s v="Krystal Williams"/>
    <n v="22"/>
    <x v="735"/>
    <x v="735"/>
    <n v="0"/>
    <n v="4"/>
    <n v="2"/>
    <n v="0"/>
    <x v="1"/>
    <x v="1"/>
    <d v="2016-09-26T00:00:00"/>
    <m/>
    <s v="Active"/>
    <x v="1"/>
    <n v="3257"/>
    <n v="107"/>
    <x v="6"/>
    <x v="1"/>
  </r>
  <r>
    <s v="E0738"/>
    <x v="1"/>
    <s v="Recruiter"/>
    <s v="Javier Campbell"/>
    <n v="36"/>
    <x v="736"/>
    <x v="736"/>
    <n v="0"/>
    <n v="0"/>
    <n v="1"/>
    <n v="0"/>
    <x v="1"/>
    <x v="1"/>
    <d v="2016-05-13T00:00:00"/>
    <m/>
    <s v="Active"/>
    <x v="1"/>
    <n v="3393"/>
    <n v="111"/>
    <x v="6"/>
    <x v="1"/>
  </r>
  <r>
    <s v="E0739"/>
    <x v="3"/>
    <s v="SEO Specialist"/>
    <s v="Monica Sanford"/>
    <n v="56"/>
    <x v="737"/>
    <x v="737"/>
    <n v="11039"/>
    <n v="4"/>
    <n v="3"/>
    <n v="1"/>
    <x v="0"/>
    <x v="6"/>
    <d v="2021-11-21T00:00:00"/>
    <d v="2024-06-07T00:00:00"/>
    <s v="Exited"/>
    <x v="6"/>
    <n v="929"/>
    <n v="30"/>
    <x v="2"/>
    <x v="0"/>
  </r>
  <r>
    <s v="E0740"/>
    <x v="3"/>
    <s v="Content Creator"/>
    <s v="Laura Franklin"/>
    <n v="45"/>
    <x v="738"/>
    <x v="738"/>
    <n v="0"/>
    <n v="6"/>
    <n v="5"/>
    <n v="0"/>
    <x v="1"/>
    <x v="1"/>
    <d v="2020-06-16T00:00:00"/>
    <m/>
    <s v="Active"/>
    <x v="1"/>
    <n v="1898"/>
    <n v="62"/>
    <x v="3"/>
    <x v="0"/>
  </r>
  <r>
    <s v="E0741"/>
    <x v="5"/>
    <s v="Data Analyst"/>
    <s v="Lance King"/>
    <n v="25"/>
    <x v="739"/>
    <x v="739"/>
    <n v="0"/>
    <n v="7"/>
    <n v="3"/>
    <n v="0"/>
    <x v="1"/>
    <x v="1"/>
    <d v="2019-05-04T00:00:00"/>
    <m/>
    <s v="Active"/>
    <x v="1"/>
    <n v="2307"/>
    <n v="76"/>
    <x v="9"/>
    <x v="1"/>
  </r>
  <r>
    <s v="E0742"/>
    <x v="5"/>
    <s v="System Admin"/>
    <s v="Mark Fowler"/>
    <n v="36"/>
    <x v="740"/>
    <x v="740"/>
    <n v="0"/>
    <n v="3"/>
    <n v="3"/>
    <n v="0"/>
    <x v="1"/>
    <x v="1"/>
    <d v="2020-02-10T00:00:00"/>
    <m/>
    <s v="Active"/>
    <x v="1"/>
    <n v="2025"/>
    <n v="66"/>
    <x v="9"/>
    <x v="1"/>
  </r>
  <r>
    <s v="E0743"/>
    <x v="0"/>
    <s v="Account Manager"/>
    <s v="Amanda Garza"/>
    <n v="22"/>
    <x v="741"/>
    <x v="741"/>
    <n v="11728"/>
    <n v="0"/>
    <n v="1"/>
    <n v="1"/>
    <x v="0"/>
    <x v="0"/>
    <d v="2016-02-13T00:00:00"/>
    <d v="2022-12-25T00:00:00"/>
    <s v="Exited"/>
    <x v="0"/>
    <n v="2507"/>
    <n v="82"/>
    <x v="7"/>
    <x v="1"/>
  </r>
  <r>
    <s v="E0744"/>
    <x v="3"/>
    <s v="SEO Specialist"/>
    <s v="Brenda Garcia"/>
    <n v="36"/>
    <x v="742"/>
    <x v="742"/>
    <n v="4188"/>
    <n v="9"/>
    <n v="3"/>
    <n v="1"/>
    <x v="0"/>
    <x v="0"/>
    <d v="2022-03-11T00:00:00"/>
    <d v="2023-03-29T00:00:00"/>
    <s v="Exited"/>
    <x v="0"/>
    <n v="383"/>
    <n v="12"/>
    <x v="5"/>
    <x v="2"/>
  </r>
  <r>
    <s v="E0745"/>
    <x v="1"/>
    <s v="Recruiter"/>
    <s v="Jonathan Moore"/>
    <n v="60"/>
    <x v="743"/>
    <x v="743"/>
    <n v="0"/>
    <n v="5"/>
    <n v="3"/>
    <n v="0"/>
    <x v="1"/>
    <x v="1"/>
    <d v="2021-11-25T00:00:00"/>
    <m/>
    <s v="Active"/>
    <x v="1"/>
    <n v="1371"/>
    <n v="45"/>
    <x v="4"/>
    <x v="0"/>
  </r>
  <r>
    <s v="E0746"/>
    <x v="2"/>
    <s v="Quality Analyst"/>
    <s v="Christopher George"/>
    <n v="48"/>
    <x v="744"/>
    <x v="744"/>
    <n v="5388"/>
    <n v="9"/>
    <n v="3"/>
    <n v="1"/>
    <x v="0"/>
    <x v="2"/>
    <d v="2019-03-03T00:00:00"/>
    <d v="2020-03-03T00:00:00"/>
    <s v="Exited"/>
    <x v="2"/>
    <n v="366"/>
    <n v="12"/>
    <x v="5"/>
    <x v="2"/>
  </r>
  <r>
    <s v="E0747"/>
    <x v="2"/>
    <s v="Logistics Officer"/>
    <s v="James Burnett"/>
    <n v="43"/>
    <x v="745"/>
    <x v="745"/>
    <n v="0"/>
    <n v="9"/>
    <n v="3"/>
    <n v="0"/>
    <x v="1"/>
    <x v="1"/>
    <d v="2022-08-26T00:00:00"/>
    <m/>
    <s v="Active"/>
    <x v="1"/>
    <n v="1097"/>
    <n v="36"/>
    <x v="2"/>
    <x v="0"/>
  </r>
  <r>
    <s v="E0748"/>
    <x v="2"/>
    <s v="Logistics Officer"/>
    <s v="Joseph Watts"/>
    <n v="23"/>
    <x v="746"/>
    <x v="746"/>
    <n v="7666"/>
    <n v="2"/>
    <n v="5"/>
    <n v="1"/>
    <x v="0"/>
    <x v="0"/>
    <d v="2022-05-01T00:00:00"/>
    <d v="2023-06-28T00:00:00"/>
    <s v="Exited"/>
    <x v="0"/>
    <n v="423"/>
    <n v="14"/>
    <x v="5"/>
    <x v="2"/>
  </r>
  <r>
    <s v="E0749"/>
    <x v="4"/>
    <s v="Financial Analyst"/>
    <s v="Susan Cooper"/>
    <n v="37"/>
    <x v="747"/>
    <x v="747"/>
    <n v="0"/>
    <n v="2"/>
    <n v="1"/>
    <n v="0"/>
    <x v="1"/>
    <x v="1"/>
    <d v="2021-03-11T00:00:00"/>
    <m/>
    <s v="Active"/>
    <x v="1"/>
    <n v="1630"/>
    <n v="54"/>
    <x v="4"/>
    <x v="0"/>
  </r>
  <r>
    <s v="E0750"/>
    <x v="3"/>
    <s v="SEO Specialist"/>
    <s v="Tyrone Montes"/>
    <n v="30"/>
    <x v="748"/>
    <x v="748"/>
    <n v="9343"/>
    <n v="3"/>
    <n v="1"/>
    <n v="1"/>
    <x v="0"/>
    <x v="0"/>
    <d v="2016-04-04T00:00:00"/>
    <d v="2024-05-04T00:00:00"/>
    <s v="Exited"/>
    <x v="0"/>
    <n v="2952"/>
    <n v="97"/>
    <x v="1"/>
    <x v="1"/>
  </r>
  <r>
    <s v="E0751"/>
    <x v="2"/>
    <s v="Quality Analyst"/>
    <s v="Matthew Park"/>
    <n v="47"/>
    <x v="749"/>
    <x v="749"/>
    <n v="8002"/>
    <n v="7"/>
    <n v="3"/>
    <n v="1"/>
    <x v="0"/>
    <x v="0"/>
    <d v="2017-08-03T00:00:00"/>
    <d v="2018-10-27T00:00:00"/>
    <s v="Exited"/>
    <x v="0"/>
    <n v="450"/>
    <n v="15"/>
    <x v="5"/>
    <x v="2"/>
  </r>
  <r>
    <s v="E0752"/>
    <x v="4"/>
    <s v="Financial Analyst"/>
    <s v="Gregory Thomas"/>
    <n v="45"/>
    <x v="750"/>
    <x v="750"/>
    <n v="0"/>
    <n v="4"/>
    <n v="1"/>
    <n v="0"/>
    <x v="1"/>
    <x v="1"/>
    <d v="2017-04-30T00:00:00"/>
    <m/>
    <s v="Active"/>
    <x v="1"/>
    <n v="3041"/>
    <n v="100"/>
    <x v="1"/>
    <x v="1"/>
  </r>
  <r>
    <s v="E0753"/>
    <x v="4"/>
    <s v="Accountant"/>
    <s v="Kimberly Rosales"/>
    <n v="32"/>
    <x v="751"/>
    <x v="751"/>
    <n v="0"/>
    <n v="5"/>
    <n v="4"/>
    <n v="0"/>
    <x v="1"/>
    <x v="1"/>
    <d v="2016-03-05T00:00:00"/>
    <m/>
    <s v="Active"/>
    <x v="1"/>
    <n v="3462"/>
    <n v="114"/>
    <x v="6"/>
    <x v="1"/>
  </r>
  <r>
    <s v="E0754"/>
    <x v="0"/>
    <s v="Account Manager"/>
    <s v="Karen Barker"/>
    <n v="22"/>
    <x v="752"/>
    <x v="752"/>
    <n v="0"/>
    <n v="7"/>
    <n v="2"/>
    <n v="0"/>
    <x v="1"/>
    <x v="1"/>
    <d v="2016-03-24T00:00:00"/>
    <m/>
    <s v="Active"/>
    <x v="1"/>
    <n v="3443"/>
    <n v="113"/>
    <x v="6"/>
    <x v="1"/>
  </r>
  <r>
    <s v="E0755"/>
    <x v="4"/>
    <s v="Accountant"/>
    <s v="Scott Bradshaw"/>
    <n v="33"/>
    <x v="753"/>
    <x v="753"/>
    <n v="0"/>
    <n v="3"/>
    <n v="1"/>
    <n v="0"/>
    <x v="1"/>
    <x v="1"/>
    <d v="2022-12-16T00:00:00"/>
    <m/>
    <s v="Active"/>
    <x v="1"/>
    <n v="985"/>
    <n v="32"/>
    <x v="2"/>
    <x v="0"/>
  </r>
  <r>
    <s v="E0756"/>
    <x v="5"/>
    <s v="System Admin"/>
    <s v="John Johnson"/>
    <n v="51"/>
    <x v="754"/>
    <x v="754"/>
    <n v="0"/>
    <n v="4"/>
    <n v="4"/>
    <n v="0"/>
    <x v="1"/>
    <x v="1"/>
    <d v="2018-08-08T00:00:00"/>
    <m/>
    <s v="Active"/>
    <x v="1"/>
    <n v="2576"/>
    <n v="85"/>
    <x v="7"/>
    <x v="1"/>
  </r>
  <r>
    <s v="E0757"/>
    <x v="5"/>
    <s v="Data Analyst"/>
    <s v="Brenda Miller"/>
    <n v="56"/>
    <x v="755"/>
    <x v="755"/>
    <n v="0"/>
    <n v="3"/>
    <n v="5"/>
    <n v="0"/>
    <x v="1"/>
    <x v="1"/>
    <d v="2018-07-27T00:00:00"/>
    <m/>
    <s v="Active"/>
    <x v="1"/>
    <n v="2588"/>
    <n v="85"/>
    <x v="7"/>
    <x v="1"/>
  </r>
  <r>
    <s v="E0758"/>
    <x v="5"/>
    <s v="Data Analyst"/>
    <s v="Tina Garcia"/>
    <n v="32"/>
    <x v="756"/>
    <x v="756"/>
    <n v="0"/>
    <n v="8"/>
    <n v="2"/>
    <n v="0"/>
    <x v="1"/>
    <x v="1"/>
    <d v="2016-01-10T00:00:00"/>
    <m/>
    <s v="Active"/>
    <x v="1"/>
    <n v="3517"/>
    <n v="116"/>
    <x v="8"/>
    <x v="1"/>
  </r>
  <r>
    <s v="E0759"/>
    <x v="3"/>
    <s v="SEO Specialist"/>
    <s v="Paige Young"/>
    <n v="22"/>
    <x v="757"/>
    <x v="757"/>
    <n v="5633"/>
    <n v="4"/>
    <n v="1"/>
    <n v="1"/>
    <x v="0"/>
    <x v="4"/>
    <d v="2021-06-28T00:00:00"/>
    <d v="2023-11-12T00:00:00"/>
    <s v="Exited"/>
    <x v="4"/>
    <n v="867"/>
    <n v="28"/>
    <x v="0"/>
    <x v="0"/>
  </r>
  <r>
    <s v="E0760"/>
    <x v="2"/>
    <s v="Logistics Officer"/>
    <s v="John Hays"/>
    <n v="24"/>
    <x v="758"/>
    <x v="758"/>
    <n v="7398"/>
    <n v="2"/>
    <n v="3"/>
    <n v="1"/>
    <x v="0"/>
    <x v="0"/>
    <d v="2020-11-10T00:00:00"/>
    <d v="2023-09-06T00:00:00"/>
    <s v="Exited"/>
    <x v="0"/>
    <n v="1030"/>
    <n v="34"/>
    <x v="2"/>
    <x v="0"/>
  </r>
  <r>
    <s v="E0761"/>
    <x v="5"/>
    <s v="System Admin"/>
    <s v="Melissa Ochoa"/>
    <n v="56"/>
    <x v="759"/>
    <x v="759"/>
    <n v="4394"/>
    <n v="8"/>
    <n v="2"/>
    <n v="1"/>
    <x v="0"/>
    <x v="3"/>
    <d v="2020-03-09T00:00:00"/>
    <d v="2024-08-23T00:00:00"/>
    <s v="Exited"/>
    <x v="3"/>
    <n v="1628"/>
    <n v="53"/>
    <x v="4"/>
    <x v="0"/>
  </r>
  <r>
    <s v="E0762"/>
    <x v="1"/>
    <s v="Recruiter"/>
    <s v="Michael Ortiz"/>
    <n v="53"/>
    <x v="760"/>
    <x v="760"/>
    <n v="1910"/>
    <n v="6"/>
    <n v="3"/>
    <n v="1"/>
    <x v="0"/>
    <x v="3"/>
    <d v="2018-02-07T00:00:00"/>
    <d v="2024-10-16T00:00:00"/>
    <s v="Exited"/>
    <x v="3"/>
    <n v="2443"/>
    <n v="80"/>
    <x v="7"/>
    <x v="1"/>
  </r>
  <r>
    <s v="E0763"/>
    <x v="5"/>
    <s v="Software Engineer"/>
    <s v="Lisa Mays"/>
    <n v="32"/>
    <x v="761"/>
    <x v="761"/>
    <n v="0"/>
    <n v="2"/>
    <n v="5"/>
    <n v="0"/>
    <x v="1"/>
    <x v="1"/>
    <d v="2015-11-26T00:00:00"/>
    <m/>
    <s v="Active"/>
    <x v="1"/>
    <n v="3562"/>
    <n v="117"/>
    <x v="8"/>
    <x v="1"/>
  </r>
  <r>
    <s v="E0764"/>
    <x v="0"/>
    <s v="Account Manager"/>
    <s v="Christopher King"/>
    <n v="57"/>
    <x v="762"/>
    <x v="762"/>
    <n v="0"/>
    <n v="5"/>
    <n v="5"/>
    <n v="0"/>
    <x v="1"/>
    <x v="1"/>
    <d v="2018-11-07T00:00:00"/>
    <m/>
    <s v="Active"/>
    <x v="1"/>
    <n v="2485"/>
    <n v="82"/>
    <x v="7"/>
    <x v="1"/>
  </r>
  <r>
    <s v="E0765"/>
    <x v="5"/>
    <s v="Data Analyst"/>
    <s v="Jonathan Boyd"/>
    <n v="40"/>
    <x v="763"/>
    <x v="763"/>
    <n v="0"/>
    <n v="5"/>
    <n v="2"/>
    <n v="0"/>
    <x v="1"/>
    <x v="1"/>
    <d v="2020-06-16T00:00:00"/>
    <m/>
    <s v="Active"/>
    <x v="1"/>
    <n v="1898"/>
    <n v="62"/>
    <x v="3"/>
    <x v="0"/>
  </r>
  <r>
    <s v="E0766"/>
    <x v="5"/>
    <s v="Software Engineer"/>
    <s v="Tracy Parker"/>
    <n v="47"/>
    <x v="764"/>
    <x v="764"/>
    <n v="0"/>
    <n v="10"/>
    <n v="3"/>
    <n v="0"/>
    <x v="1"/>
    <x v="1"/>
    <d v="2019-11-20T00:00:00"/>
    <m/>
    <s v="Active"/>
    <x v="1"/>
    <n v="2107"/>
    <n v="69"/>
    <x v="9"/>
    <x v="1"/>
  </r>
  <r>
    <s v="E0767"/>
    <x v="3"/>
    <s v="Content Creator"/>
    <s v="Debra Rice"/>
    <n v="28"/>
    <x v="765"/>
    <x v="765"/>
    <n v="0"/>
    <n v="6"/>
    <n v="3"/>
    <n v="0"/>
    <x v="1"/>
    <x v="1"/>
    <d v="2017-08-20T00:00:00"/>
    <m/>
    <s v="Active"/>
    <x v="1"/>
    <n v="2929"/>
    <n v="96"/>
    <x v="1"/>
    <x v="1"/>
  </r>
  <r>
    <s v="E0768"/>
    <x v="2"/>
    <s v="Operations Associate"/>
    <s v="Timothy Taylor"/>
    <n v="31"/>
    <x v="766"/>
    <x v="766"/>
    <n v="9070"/>
    <n v="7"/>
    <n v="2"/>
    <n v="1"/>
    <x v="0"/>
    <x v="2"/>
    <d v="2018-10-27T00:00:00"/>
    <d v="2024-10-06T00:00:00"/>
    <s v="Exited"/>
    <x v="2"/>
    <n v="2171"/>
    <n v="71"/>
    <x v="9"/>
    <x v="1"/>
  </r>
  <r>
    <s v="E0769"/>
    <x v="3"/>
    <s v="Marketing Executive"/>
    <s v="Joshua Fitzpatrick"/>
    <n v="28"/>
    <x v="767"/>
    <x v="767"/>
    <n v="0"/>
    <n v="3"/>
    <n v="4"/>
    <n v="0"/>
    <x v="1"/>
    <x v="1"/>
    <d v="2017-04-04T00:00:00"/>
    <m/>
    <s v="Active"/>
    <x v="1"/>
    <n v="3067"/>
    <n v="101"/>
    <x v="1"/>
    <x v="1"/>
  </r>
  <r>
    <s v="E0770"/>
    <x v="5"/>
    <s v="Software Engineer"/>
    <s v="David Cobb"/>
    <n v="30"/>
    <x v="768"/>
    <x v="768"/>
    <n v="0"/>
    <n v="7"/>
    <n v="5"/>
    <n v="0"/>
    <x v="1"/>
    <x v="1"/>
    <d v="2016-11-14T00:00:00"/>
    <m/>
    <s v="Active"/>
    <x v="1"/>
    <n v="3208"/>
    <n v="105"/>
    <x v="6"/>
    <x v="1"/>
  </r>
  <r>
    <s v="E0771"/>
    <x v="5"/>
    <s v="System Admin"/>
    <s v="Kara Martinez"/>
    <n v="57"/>
    <x v="769"/>
    <x v="769"/>
    <n v="0"/>
    <n v="9"/>
    <n v="3"/>
    <n v="0"/>
    <x v="1"/>
    <x v="1"/>
    <d v="2017-03-19T00:00:00"/>
    <m/>
    <s v="Active"/>
    <x v="1"/>
    <n v="3083"/>
    <n v="101"/>
    <x v="1"/>
    <x v="1"/>
  </r>
  <r>
    <s v="E0772"/>
    <x v="4"/>
    <s v="Auditor"/>
    <s v="Laura Figueroa"/>
    <n v="41"/>
    <x v="770"/>
    <x v="770"/>
    <n v="5881"/>
    <n v="2"/>
    <n v="5"/>
    <n v="1"/>
    <x v="0"/>
    <x v="3"/>
    <d v="2022-04-28T00:00:00"/>
    <d v="2023-02-10T00:00:00"/>
    <s v="Exited"/>
    <x v="3"/>
    <n v="288"/>
    <n v="9"/>
    <x v="5"/>
    <x v="2"/>
  </r>
  <r>
    <s v="E0773"/>
    <x v="3"/>
    <s v="SEO Specialist"/>
    <s v="Anthony Ford"/>
    <n v="25"/>
    <x v="771"/>
    <x v="771"/>
    <n v="0"/>
    <n v="7"/>
    <n v="2"/>
    <n v="0"/>
    <x v="1"/>
    <x v="1"/>
    <d v="2020-04-07T00:00:00"/>
    <m/>
    <s v="Active"/>
    <x v="1"/>
    <n v="1968"/>
    <n v="65"/>
    <x v="3"/>
    <x v="0"/>
  </r>
  <r>
    <s v="E0774"/>
    <x v="1"/>
    <s v="HR Specialist"/>
    <s v="Kelsey Hart"/>
    <n v="41"/>
    <x v="772"/>
    <x v="772"/>
    <n v="0"/>
    <n v="3"/>
    <n v="5"/>
    <n v="0"/>
    <x v="1"/>
    <x v="1"/>
    <d v="2017-02-04T00:00:00"/>
    <m/>
    <s v="Active"/>
    <x v="1"/>
    <n v="3126"/>
    <n v="103"/>
    <x v="6"/>
    <x v="1"/>
  </r>
  <r>
    <s v="E0775"/>
    <x v="2"/>
    <s v="Quality Analyst"/>
    <s v="Kayla Graham"/>
    <n v="48"/>
    <x v="773"/>
    <x v="773"/>
    <n v="0"/>
    <n v="0"/>
    <n v="5"/>
    <n v="0"/>
    <x v="1"/>
    <x v="1"/>
    <d v="2015-09-08T00:00:00"/>
    <m/>
    <s v="Active"/>
    <x v="1"/>
    <n v="3641"/>
    <n v="120"/>
    <x v="8"/>
    <x v="1"/>
  </r>
  <r>
    <s v="E0776"/>
    <x v="4"/>
    <s v="Accountant"/>
    <s v="Rebecca Hoffman"/>
    <n v="29"/>
    <x v="774"/>
    <x v="774"/>
    <n v="0"/>
    <n v="4"/>
    <n v="4"/>
    <n v="0"/>
    <x v="1"/>
    <x v="1"/>
    <d v="2020-02-01T00:00:00"/>
    <m/>
    <s v="Active"/>
    <x v="1"/>
    <n v="2034"/>
    <n v="67"/>
    <x v="9"/>
    <x v="1"/>
  </r>
  <r>
    <s v="E0777"/>
    <x v="3"/>
    <s v="Marketing Executive"/>
    <s v="Ariel Thompson"/>
    <n v="39"/>
    <x v="775"/>
    <x v="775"/>
    <n v="0"/>
    <n v="3"/>
    <n v="2"/>
    <n v="0"/>
    <x v="1"/>
    <x v="1"/>
    <d v="2022-10-28T00:00:00"/>
    <m/>
    <s v="Active"/>
    <x v="1"/>
    <n v="1034"/>
    <n v="34"/>
    <x v="2"/>
    <x v="0"/>
  </r>
  <r>
    <s v="E0778"/>
    <x v="4"/>
    <s v="Auditor"/>
    <s v="Brian Williams"/>
    <n v="42"/>
    <x v="776"/>
    <x v="776"/>
    <n v="0"/>
    <n v="8"/>
    <n v="1"/>
    <n v="0"/>
    <x v="1"/>
    <x v="1"/>
    <d v="2023-01-30T00:00:00"/>
    <m/>
    <s v="Active"/>
    <x v="1"/>
    <n v="940"/>
    <n v="31"/>
    <x v="2"/>
    <x v="0"/>
  </r>
  <r>
    <s v="E0779"/>
    <x v="3"/>
    <s v="Marketing Executive"/>
    <s v="Marisa Smith"/>
    <n v="26"/>
    <x v="777"/>
    <x v="777"/>
    <n v="9874"/>
    <n v="9"/>
    <n v="1"/>
    <n v="1"/>
    <x v="0"/>
    <x v="2"/>
    <d v="2015-12-04T00:00:00"/>
    <d v="2024-06-28T00:00:00"/>
    <s v="Exited"/>
    <x v="2"/>
    <n v="3129"/>
    <n v="103"/>
    <x v="6"/>
    <x v="1"/>
  </r>
  <r>
    <s v="E0780"/>
    <x v="4"/>
    <s v="Financial Analyst"/>
    <s v="Amy Mckenzie"/>
    <n v="28"/>
    <x v="778"/>
    <x v="778"/>
    <n v="0"/>
    <n v="8"/>
    <n v="2"/>
    <n v="0"/>
    <x v="1"/>
    <x v="1"/>
    <d v="2016-04-28T00:00:00"/>
    <m/>
    <s v="Active"/>
    <x v="1"/>
    <n v="3408"/>
    <n v="112"/>
    <x v="6"/>
    <x v="1"/>
  </r>
  <r>
    <s v="E0781"/>
    <x v="5"/>
    <s v="Software Engineer"/>
    <s v="Kathy Wilson"/>
    <n v="56"/>
    <x v="779"/>
    <x v="779"/>
    <n v="0"/>
    <n v="4"/>
    <n v="4"/>
    <n v="0"/>
    <x v="1"/>
    <x v="1"/>
    <d v="2020-03-25T00:00:00"/>
    <m/>
    <s v="Active"/>
    <x v="1"/>
    <n v="1981"/>
    <n v="65"/>
    <x v="3"/>
    <x v="0"/>
  </r>
  <r>
    <s v="E0782"/>
    <x v="3"/>
    <s v="Content Creator"/>
    <s v="Michelle Williamson"/>
    <n v="32"/>
    <x v="780"/>
    <x v="780"/>
    <n v="0"/>
    <n v="7"/>
    <n v="1"/>
    <n v="0"/>
    <x v="1"/>
    <x v="1"/>
    <d v="2021-04-28T00:00:00"/>
    <m/>
    <s v="Active"/>
    <x v="1"/>
    <n v="1582"/>
    <n v="52"/>
    <x v="4"/>
    <x v="0"/>
  </r>
  <r>
    <s v="E0783"/>
    <x v="5"/>
    <s v="Data Analyst"/>
    <s v="Christine Stephenson"/>
    <n v="38"/>
    <x v="781"/>
    <x v="781"/>
    <n v="0"/>
    <n v="4"/>
    <n v="5"/>
    <n v="0"/>
    <x v="1"/>
    <x v="1"/>
    <d v="2023-02-09T00:00:00"/>
    <m/>
    <s v="Active"/>
    <x v="1"/>
    <n v="930"/>
    <n v="30"/>
    <x v="2"/>
    <x v="0"/>
  </r>
  <r>
    <s v="E0784"/>
    <x v="2"/>
    <s v="Logistics Officer"/>
    <s v="Mark Shaw Jr."/>
    <n v="36"/>
    <x v="782"/>
    <x v="782"/>
    <n v="0"/>
    <n v="4"/>
    <n v="3"/>
    <n v="0"/>
    <x v="1"/>
    <x v="1"/>
    <d v="2022-02-23T00:00:00"/>
    <m/>
    <s v="Active"/>
    <x v="1"/>
    <n v="1281"/>
    <n v="42"/>
    <x v="4"/>
    <x v="0"/>
  </r>
  <r>
    <s v="E0785"/>
    <x v="4"/>
    <s v="Auditor"/>
    <s v="Gregory Solis"/>
    <n v="54"/>
    <x v="783"/>
    <x v="783"/>
    <n v="0"/>
    <n v="10"/>
    <n v="4"/>
    <n v="0"/>
    <x v="1"/>
    <x v="1"/>
    <d v="2018-08-15T00:00:00"/>
    <m/>
    <s v="Active"/>
    <x v="1"/>
    <n v="2569"/>
    <n v="84"/>
    <x v="7"/>
    <x v="1"/>
  </r>
  <r>
    <s v="E0786"/>
    <x v="0"/>
    <s v="Account Manager"/>
    <s v="Michael Smith"/>
    <n v="32"/>
    <x v="784"/>
    <x v="784"/>
    <n v="0"/>
    <n v="2"/>
    <n v="5"/>
    <n v="0"/>
    <x v="1"/>
    <x v="1"/>
    <d v="2019-08-25T00:00:00"/>
    <m/>
    <s v="Active"/>
    <x v="1"/>
    <n v="2194"/>
    <n v="72"/>
    <x v="9"/>
    <x v="1"/>
  </r>
  <r>
    <s v="E0787"/>
    <x v="2"/>
    <s v="Quality Analyst"/>
    <s v="Patricia Garcia"/>
    <n v="24"/>
    <x v="785"/>
    <x v="785"/>
    <n v="7152"/>
    <n v="3"/>
    <n v="1"/>
    <n v="1"/>
    <x v="0"/>
    <x v="2"/>
    <d v="2020-03-29T00:00:00"/>
    <d v="2021-11-03T00:00:00"/>
    <s v="Exited"/>
    <x v="2"/>
    <n v="584"/>
    <n v="19"/>
    <x v="0"/>
    <x v="0"/>
  </r>
  <r>
    <s v="E0788"/>
    <x v="4"/>
    <s v="Financial Analyst"/>
    <s v="Ronald Riley"/>
    <n v="48"/>
    <x v="786"/>
    <x v="786"/>
    <n v="4894"/>
    <n v="10"/>
    <n v="3"/>
    <n v="1"/>
    <x v="0"/>
    <x v="2"/>
    <d v="2023-04-01T00:00:00"/>
    <d v="2025-07-26T00:00:00"/>
    <s v="Exited"/>
    <x v="2"/>
    <n v="847"/>
    <n v="28"/>
    <x v="0"/>
    <x v="0"/>
  </r>
  <r>
    <s v="E0789"/>
    <x v="0"/>
    <s v="Account Manager"/>
    <s v="Deanna Heath"/>
    <n v="58"/>
    <x v="787"/>
    <x v="787"/>
    <n v="0"/>
    <n v="2"/>
    <n v="2"/>
    <n v="0"/>
    <x v="1"/>
    <x v="1"/>
    <d v="2019-12-24T00:00:00"/>
    <m/>
    <s v="Active"/>
    <x v="1"/>
    <n v="2073"/>
    <n v="68"/>
    <x v="9"/>
    <x v="1"/>
  </r>
  <r>
    <s v="E0790"/>
    <x v="1"/>
    <s v="HR Specialist"/>
    <s v="Kevin Aguilar"/>
    <n v="28"/>
    <x v="788"/>
    <x v="788"/>
    <n v="0"/>
    <n v="1"/>
    <n v="4"/>
    <n v="0"/>
    <x v="1"/>
    <x v="1"/>
    <d v="2021-04-04T00:00:00"/>
    <m/>
    <s v="Active"/>
    <x v="1"/>
    <n v="1606"/>
    <n v="53"/>
    <x v="4"/>
    <x v="0"/>
  </r>
  <r>
    <s v="E0791"/>
    <x v="5"/>
    <s v="System Admin"/>
    <s v="Diana Watson"/>
    <n v="42"/>
    <x v="789"/>
    <x v="789"/>
    <n v="1621"/>
    <n v="1"/>
    <n v="1"/>
    <n v="1"/>
    <x v="0"/>
    <x v="0"/>
    <d v="2021-07-22T00:00:00"/>
    <d v="2022-10-17T00:00:00"/>
    <s v="Exited"/>
    <x v="0"/>
    <n v="452"/>
    <n v="15"/>
    <x v="5"/>
    <x v="2"/>
  </r>
  <r>
    <s v="E0792"/>
    <x v="0"/>
    <s v="Sales Executive"/>
    <s v="Christopher Larsen"/>
    <n v="23"/>
    <x v="790"/>
    <x v="790"/>
    <n v="10843"/>
    <n v="3"/>
    <n v="3"/>
    <n v="1"/>
    <x v="0"/>
    <x v="2"/>
    <d v="2019-07-05T00:00:00"/>
    <d v="2023-05-01T00:00:00"/>
    <s v="Exited"/>
    <x v="2"/>
    <n v="1396"/>
    <n v="46"/>
    <x v="4"/>
    <x v="0"/>
  </r>
  <r>
    <s v="E0793"/>
    <x v="2"/>
    <s v="Logistics Officer"/>
    <s v="Jessica Brown"/>
    <n v="40"/>
    <x v="791"/>
    <x v="791"/>
    <n v="0"/>
    <n v="7"/>
    <n v="3"/>
    <n v="0"/>
    <x v="1"/>
    <x v="1"/>
    <d v="2015-12-29T00:00:00"/>
    <m/>
    <s v="Active"/>
    <x v="1"/>
    <n v="3529"/>
    <n v="116"/>
    <x v="8"/>
    <x v="1"/>
  </r>
  <r>
    <s v="E0794"/>
    <x v="5"/>
    <s v="Data Analyst"/>
    <s v="Anthony Fowler"/>
    <n v="54"/>
    <x v="792"/>
    <x v="792"/>
    <n v="6771"/>
    <n v="3"/>
    <n v="1"/>
    <n v="1"/>
    <x v="0"/>
    <x v="3"/>
    <d v="2021-11-24T00:00:00"/>
    <d v="2025-08-13T00:00:00"/>
    <s v="Exited"/>
    <x v="3"/>
    <n v="1358"/>
    <n v="45"/>
    <x v="4"/>
    <x v="0"/>
  </r>
  <r>
    <s v="E0795"/>
    <x v="0"/>
    <s v="Account Manager"/>
    <s v="Jeremy Bryant"/>
    <n v="36"/>
    <x v="793"/>
    <x v="793"/>
    <n v="0"/>
    <n v="5"/>
    <n v="1"/>
    <n v="0"/>
    <x v="1"/>
    <x v="1"/>
    <d v="2021-09-04T00:00:00"/>
    <m/>
    <s v="Active"/>
    <x v="1"/>
    <n v="1453"/>
    <n v="48"/>
    <x v="4"/>
    <x v="0"/>
  </r>
  <r>
    <s v="E0796"/>
    <x v="4"/>
    <s v="Financial Analyst"/>
    <s v="Kristen Thompson"/>
    <n v="34"/>
    <x v="794"/>
    <x v="794"/>
    <n v="10944"/>
    <n v="2"/>
    <n v="3"/>
    <n v="1"/>
    <x v="0"/>
    <x v="2"/>
    <d v="2017-11-24T00:00:00"/>
    <d v="2021-12-24T00:00:00"/>
    <s v="Exited"/>
    <x v="2"/>
    <n v="1491"/>
    <n v="49"/>
    <x v="4"/>
    <x v="0"/>
  </r>
  <r>
    <s v="E0797"/>
    <x v="2"/>
    <s v="Operations Associate"/>
    <s v="John Bowman"/>
    <n v="32"/>
    <x v="795"/>
    <x v="795"/>
    <n v="0"/>
    <n v="10"/>
    <n v="5"/>
    <n v="0"/>
    <x v="1"/>
    <x v="1"/>
    <d v="2016-12-12T00:00:00"/>
    <m/>
    <s v="Active"/>
    <x v="1"/>
    <n v="3180"/>
    <n v="104"/>
    <x v="6"/>
    <x v="1"/>
  </r>
  <r>
    <s v="E0798"/>
    <x v="4"/>
    <s v="Accountant"/>
    <s v="Jennifer Brown"/>
    <n v="52"/>
    <x v="796"/>
    <x v="796"/>
    <n v="0"/>
    <n v="3"/>
    <n v="4"/>
    <n v="0"/>
    <x v="1"/>
    <x v="1"/>
    <d v="2022-02-08T00:00:00"/>
    <m/>
    <s v="Active"/>
    <x v="1"/>
    <n v="1296"/>
    <n v="42"/>
    <x v="4"/>
    <x v="0"/>
  </r>
  <r>
    <s v="E0799"/>
    <x v="2"/>
    <s v="Logistics Officer"/>
    <s v="Stephanie Bennett"/>
    <n v="51"/>
    <x v="797"/>
    <x v="797"/>
    <n v="8651"/>
    <n v="3"/>
    <n v="4"/>
    <n v="1"/>
    <x v="0"/>
    <x v="6"/>
    <d v="2020-11-27T00:00:00"/>
    <d v="2023-06-22T00:00:00"/>
    <s v="Exited"/>
    <x v="6"/>
    <n v="937"/>
    <n v="31"/>
    <x v="2"/>
    <x v="0"/>
  </r>
  <r>
    <s v="E0800"/>
    <x v="1"/>
    <s v="Recruiter"/>
    <s v="Amanda Reyes"/>
    <n v="42"/>
    <x v="798"/>
    <x v="798"/>
    <n v="0"/>
    <n v="4"/>
    <n v="3"/>
    <n v="0"/>
    <x v="1"/>
    <x v="1"/>
    <d v="2022-01-04T00:00:00"/>
    <m/>
    <s v="Active"/>
    <x v="1"/>
    <n v="1331"/>
    <n v="44"/>
    <x v="4"/>
    <x v="0"/>
  </r>
  <r>
    <s v="E0801"/>
    <x v="5"/>
    <s v="System Admin"/>
    <s v="Alejandro King"/>
    <n v="60"/>
    <x v="799"/>
    <x v="799"/>
    <n v="0"/>
    <n v="6"/>
    <n v="2"/>
    <n v="0"/>
    <x v="1"/>
    <x v="1"/>
    <d v="2022-05-28T00:00:00"/>
    <m/>
    <s v="Active"/>
    <x v="1"/>
    <n v="1187"/>
    <n v="39"/>
    <x v="2"/>
    <x v="0"/>
  </r>
  <r>
    <s v="E0802"/>
    <x v="5"/>
    <s v="Data Analyst"/>
    <s v="Valerie Yates"/>
    <n v="60"/>
    <x v="800"/>
    <x v="800"/>
    <n v="0"/>
    <n v="9"/>
    <n v="4"/>
    <n v="0"/>
    <x v="1"/>
    <x v="1"/>
    <d v="2021-10-02T00:00:00"/>
    <m/>
    <s v="Active"/>
    <x v="1"/>
    <n v="1425"/>
    <n v="47"/>
    <x v="4"/>
    <x v="0"/>
  </r>
  <r>
    <s v="E0803"/>
    <x v="3"/>
    <s v="SEO Specialist"/>
    <s v="Stephanie Wallace"/>
    <n v="59"/>
    <x v="801"/>
    <x v="801"/>
    <n v="6177"/>
    <n v="8"/>
    <n v="2"/>
    <n v="1"/>
    <x v="0"/>
    <x v="4"/>
    <d v="2019-12-09T00:00:00"/>
    <d v="2025-03-16T00:00:00"/>
    <s v="Exited"/>
    <x v="4"/>
    <n v="1924"/>
    <n v="63"/>
    <x v="3"/>
    <x v="0"/>
  </r>
  <r>
    <s v="E0804"/>
    <x v="4"/>
    <s v="Financial Analyst"/>
    <s v="Chase Roach"/>
    <n v="38"/>
    <x v="802"/>
    <x v="802"/>
    <n v="0"/>
    <n v="1"/>
    <n v="5"/>
    <n v="0"/>
    <x v="1"/>
    <x v="1"/>
    <d v="2017-02-08T00:00:00"/>
    <m/>
    <s v="Active"/>
    <x v="1"/>
    <n v="3122"/>
    <n v="102"/>
    <x v="6"/>
    <x v="1"/>
  </r>
  <r>
    <s v="E0805"/>
    <x v="0"/>
    <s v="Sales Executive"/>
    <s v="Brenda Nielsen"/>
    <n v="26"/>
    <x v="803"/>
    <x v="803"/>
    <n v="0"/>
    <n v="10"/>
    <n v="1"/>
    <n v="0"/>
    <x v="1"/>
    <x v="1"/>
    <d v="2018-06-23T00:00:00"/>
    <m/>
    <s v="Active"/>
    <x v="1"/>
    <n v="2622"/>
    <n v="86"/>
    <x v="7"/>
    <x v="1"/>
  </r>
  <r>
    <s v="E0806"/>
    <x v="4"/>
    <s v="Financial Analyst"/>
    <s v="Monica Gibson"/>
    <n v="46"/>
    <x v="804"/>
    <x v="804"/>
    <n v="0"/>
    <n v="9"/>
    <n v="5"/>
    <n v="0"/>
    <x v="1"/>
    <x v="1"/>
    <d v="2015-12-09T00:00:00"/>
    <m/>
    <s v="Active"/>
    <x v="1"/>
    <n v="3549"/>
    <n v="116"/>
    <x v="8"/>
    <x v="1"/>
  </r>
  <r>
    <s v="E0807"/>
    <x v="0"/>
    <s v="Sales Executive"/>
    <s v="Sarah Patel"/>
    <n v="48"/>
    <x v="805"/>
    <x v="805"/>
    <n v="3005"/>
    <n v="8"/>
    <n v="5"/>
    <n v="1"/>
    <x v="0"/>
    <x v="3"/>
    <d v="2019-04-14T00:00:00"/>
    <d v="2020-10-16T00:00:00"/>
    <s v="Exited"/>
    <x v="3"/>
    <n v="551"/>
    <n v="18"/>
    <x v="0"/>
    <x v="0"/>
  </r>
  <r>
    <s v="E0808"/>
    <x v="5"/>
    <s v="Software Engineer"/>
    <s v="Amy Stevens"/>
    <n v="43"/>
    <x v="806"/>
    <x v="806"/>
    <n v="0"/>
    <n v="5"/>
    <n v="5"/>
    <n v="0"/>
    <x v="1"/>
    <x v="1"/>
    <d v="2022-10-30T00:00:00"/>
    <m/>
    <s v="Active"/>
    <x v="1"/>
    <n v="1032"/>
    <n v="34"/>
    <x v="2"/>
    <x v="0"/>
  </r>
  <r>
    <s v="E0809"/>
    <x v="5"/>
    <s v="Software Engineer"/>
    <s v="Michelle Brown"/>
    <n v="38"/>
    <x v="807"/>
    <x v="807"/>
    <n v="0"/>
    <n v="7"/>
    <n v="1"/>
    <n v="0"/>
    <x v="1"/>
    <x v="1"/>
    <d v="2021-05-31T00:00:00"/>
    <m/>
    <s v="Active"/>
    <x v="1"/>
    <n v="1549"/>
    <n v="51"/>
    <x v="4"/>
    <x v="0"/>
  </r>
  <r>
    <s v="E0810"/>
    <x v="1"/>
    <s v="Recruiter"/>
    <s v="Mark Villarreal"/>
    <n v="49"/>
    <x v="808"/>
    <x v="808"/>
    <n v="0"/>
    <n v="9"/>
    <n v="5"/>
    <n v="0"/>
    <x v="1"/>
    <x v="1"/>
    <d v="2016-05-01T00:00:00"/>
    <m/>
    <s v="Active"/>
    <x v="1"/>
    <n v="3405"/>
    <n v="112"/>
    <x v="6"/>
    <x v="1"/>
  </r>
  <r>
    <s v="E0811"/>
    <x v="0"/>
    <s v="Sales Executive"/>
    <s v="Mark Schmidt"/>
    <n v="24"/>
    <x v="809"/>
    <x v="809"/>
    <n v="0"/>
    <n v="3"/>
    <n v="4"/>
    <n v="0"/>
    <x v="1"/>
    <x v="1"/>
    <d v="2019-01-30T00:00:00"/>
    <m/>
    <s v="Active"/>
    <x v="1"/>
    <n v="2401"/>
    <n v="79"/>
    <x v="7"/>
    <x v="1"/>
  </r>
  <r>
    <s v="E0812"/>
    <x v="3"/>
    <s v="SEO Specialist"/>
    <s v="Jennifer Brown"/>
    <n v="49"/>
    <x v="810"/>
    <x v="810"/>
    <n v="0"/>
    <n v="4"/>
    <n v="1"/>
    <n v="0"/>
    <x v="1"/>
    <x v="1"/>
    <d v="2023-08-14T00:00:00"/>
    <m/>
    <s v="Active"/>
    <x v="1"/>
    <n v="744"/>
    <n v="24"/>
    <x v="0"/>
    <x v="0"/>
  </r>
  <r>
    <s v="E0813"/>
    <x v="5"/>
    <s v="Data Analyst"/>
    <s v="Mrs. Tracy Mckinney DDS"/>
    <n v="41"/>
    <x v="811"/>
    <x v="811"/>
    <n v="9335"/>
    <n v="3"/>
    <n v="1"/>
    <n v="1"/>
    <x v="0"/>
    <x v="2"/>
    <d v="2016-08-28T00:00:00"/>
    <d v="2017-01-06T00:00:00"/>
    <s v="Exited"/>
    <x v="2"/>
    <n v="131"/>
    <n v="4"/>
    <x v="10"/>
    <x v="2"/>
  </r>
  <r>
    <s v="E0814"/>
    <x v="4"/>
    <s v="Financial Analyst"/>
    <s v="Jonathan Carlson"/>
    <n v="35"/>
    <x v="812"/>
    <x v="812"/>
    <n v="0"/>
    <n v="2"/>
    <n v="4"/>
    <n v="0"/>
    <x v="1"/>
    <x v="1"/>
    <d v="2020-08-10T00:00:00"/>
    <m/>
    <s v="Active"/>
    <x v="1"/>
    <n v="1843"/>
    <n v="60"/>
    <x v="3"/>
    <x v="0"/>
  </r>
  <r>
    <s v="E0815"/>
    <x v="4"/>
    <s v="Auditor"/>
    <s v="Denise Davis"/>
    <n v="60"/>
    <x v="813"/>
    <x v="813"/>
    <n v="8903"/>
    <n v="2"/>
    <n v="4"/>
    <n v="1"/>
    <x v="0"/>
    <x v="5"/>
    <d v="2016-08-12T00:00:00"/>
    <d v="2022-12-05T00:00:00"/>
    <s v="Exited"/>
    <x v="5"/>
    <n v="2306"/>
    <n v="76"/>
    <x v="9"/>
    <x v="1"/>
  </r>
  <r>
    <s v="E0816"/>
    <x v="4"/>
    <s v="Financial Analyst"/>
    <s v="Barry Rodriguez"/>
    <n v="39"/>
    <x v="814"/>
    <x v="814"/>
    <n v="0"/>
    <n v="1"/>
    <n v="1"/>
    <n v="0"/>
    <x v="1"/>
    <x v="1"/>
    <d v="2018-04-26T00:00:00"/>
    <m/>
    <s v="Active"/>
    <x v="1"/>
    <n v="2680"/>
    <n v="88"/>
    <x v="7"/>
    <x v="1"/>
  </r>
  <r>
    <s v="E0817"/>
    <x v="5"/>
    <s v="Data Analyst"/>
    <s v="Cheryl Washington"/>
    <n v="29"/>
    <x v="815"/>
    <x v="815"/>
    <n v="11473"/>
    <n v="0"/>
    <n v="3"/>
    <n v="1"/>
    <x v="0"/>
    <x v="6"/>
    <d v="2019-04-05T00:00:00"/>
    <d v="2023-07-19T00:00:00"/>
    <s v="Exited"/>
    <x v="6"/>
    <n v="1566"/>
    <n v="51"/>
    <x v="4"/>
    <x v="0"/>
  </r>
  <r>
    <s v="E0818"/>
    <x v="1"/>
    <s v="Recruiter"/>
    <s v="Allen Herrera"/>
    <n v="55"/>
    <x v="816"/>
    <x v="816"/>
    <n v="8394"/>
    <n v="4"/>
    <n v="3"/>
    <n v="1"/>
    <x v="0"/>
    <x v="5"/>
    <d v="2019-12-05T00:00:00"/>
    <d v="2024-02-12T00:00:00"/>
    <s v="Exited"/>
    <x v="5"/>
    <n v="1530"/>
    <n v="50"/>
    <x v="4"/>
    <x v="0"/>
  </r>
  <r>
    <s v="E0819"/>
    <x v="2"/>
    <s v="Operations Associate"/>
    <s v="Patrick Walker"/>
    <n v="46"/>
    <x v="817"/>
    <x v="817"/>
    <n v="8234"/>
    <n v="6"/>
    <n v="1"/>
    <n v="1"/>
    <x v="0"/>
    <x v="4"/>
    <d v="2020-12-26T00:00:00"/>
    <d v="2023-11-24T00:00:00"/>
    <s v="Exited"/>
    <x v="4"/>
    <n v="1063"/>
    <n v="35"/>
    <x v="2"/>
    <x v="0"/>
  </r>
  <r>
    <s v="E0820"/>
    <x v="4"/>
    <s v="Auditor"/>
    <s v="Jeffrey Williams"/>
    <n v="59"/>
    <x v="818"/>
    <x v="818"/>
    <n v="0"/>
    <n v="10"/>
    <n v="3"/>
    <n v="0"/>
    <x v="1"/>
    <x v="1"/>
    <d v="2016-05-12T00:00:00"/>
    <m/>
    <s v="Active"/>
    <x v="1"/>
    <n v="3394"/>
    <n v="111"/>
    <x v="6"/>
    <x v="1"/>
  </r>
  <r>
    <s v="E0821"/>
    <x v="3"/>
    <s v="Marketing Executive"/>
    <s v="Kevin Woodard"/>
    <n v="22"/>
    <x v="819"/>
    <x v="819"/>
    <n v="3354"/>
    <n v="1"/>
    <n v="4"/>
    <n v="1"/>
    <x v="0"/>
    <x v="4"/>
    <d v="2022-11-30T00:00:00"/>
    <d v="2024-11-10T00:00:00"/>
    <s v="Exited"/>
    <x v="4"/>
    <n v="711"/>
    <n v="23"/>
    <x v="0"/>
    <x v="0"/>
  </r>
  <r>
    <s v="E0822"/>
    <x v="0"/>
    <s v="Account Manager"/>
    <s v="Lisa Hall"/>
    <n v="30"/>
    <x v="820"/>
    <x v="820"/>
    <n v="0"/>
    <n v="8"/>
    <n v="2"/>
    <n v="0"/>
    <x v="1"/>
    <x v="1"/>
    <d v="2018-02-25T00:00:00"/>
    <m/>
    <s v="Active"/>
    <x v="1"/>
    <n v="2740"/>
    <n v="90"/>
    <x v="1"/>
    <x v="1"/>
  </r>
  <r>
    <s v="E0823"/>
    <x v="3"/>
    <s v="SEO Specialist"/>
    <s v="Emma Castillo"/>
    <n v="24"/>
    <x v="821"/>
    <x v="821"/>
    <n v="0"/>
    <n v="3"/>
    <n v="4"/>
    <n v="0"/>
    <x v="1"/>
    <x v="1"/>
    <d v="2019-01-28T00:00:00"/>
    <m/>
    <s v="Active"/>
    <x v="1"/>
    <n v="2403"/>
    <n v="79"/>
    <x v="7"/>
    <x v="1"/>
  </r>
  <r>
    <s v="E0824"/>
    <x v="4"/>
    <s v="Accountant"/>
    <s v="Daniel Dixon"/>
    <n v="28"/>
    <x v="822"/>
    <x v="822"/>
    <n v="0"/>
    <n v="9"/>
    <n v="5"/>
    <n v="0"/>
    <x v="1"/>
    <x v="1"/>
    <d v="2021-01-30T00:00:00"/>
    <m/>
    <s v="Active"/>
    <x v="1"/>
    <n v="1670"/>
    <n v="55"/>
    <x v="3"/>
    <x v="0"/>
  </r>
  <r>
    <s v="E0825"/>
    <x v="2"/>
    <s v="Operations Associate"/>
    <s v="Carolyn Owens"/>
    <n v="44"/>
    <x v="823"/>
    <x v="823"/>
    <n v="0"/>
    <n v="1"/>
    <n v="4"/>
    <n v="0"/>
    <x v="1"/>
    <x v="1"/>
    <d v="2018-10-21T00:00:00"/>
    <m/>
    <s v="Active"/>
    <x v="1"/>
    <n v="2502"/>
    <n v="82"/>
    <x v="7"/>
    <x v="1"/>
  </r>
  <r>
    <s v="E0826"/>
    <x v="1"/>
    <s v="Recruiter"/>
    <s v="Jennifer Griffin"/>
    <n v="52"/>
    <x v="824"/>
    <x v="824"/>
    <n v="0"/>
    <n v="7"/>
    <n v="2"/>
    <n v="0"/>
    <x v="1"/>
    <x v="1"/>
    <d v="2022-12-07T00:00:00"/>
    <m/>
    <s v="Active"/>
    <x v="1"/>
    <n v="994"/>
    <n v="33"/>
    <x v="2"/>
    <x v="0"/>
  </r>
  <r>
    <s v="E0827"/>
    <x v="4"/>
    <s v="Auditor"/>
    <s v="Fred Castillo"/>
    <n v="37"/>
    <x v="825"/>
    <x v="825"/>
    <n v="0"/>
    <n v="9"/>
    <n v="2"/>
    <n v="0"/>
    <x v="1"/>
    <x v="1"/>
    <d v="2018-11-16T00:00:00"/>
    <m/>
    <s v="Active"/>
    <x v="1"/>
    <n v="2476"/>
    <n v="81"/>
    <x v="7"/>
    <x v="1"/>
  </r>
  <r>
    <s v="E0828"/>
    <x v="0"/>
    <s v="Sales Rep"/>
    <s v="Kathryn Evans"/>
    <n v="28"/>
    <x v="826"/>
    <x v="826"/>
    <n v="0"/>
    <n v="8"/>
    <n v="3"/>
    <n v="0"/>
    <x v="1"/>
    <x v="1"/>
    <d v="2021-09-23T00:00:00"/>
    <m/>
    <s v="Active"/>
    <x v="1"/>
    <n v="1434"/>
    <n v="47"/>
    <x v="4"/>
    <x v="0"/>
  </r>
  <r>
    <s v="E0829"/>
    <x v="5"/>
    <s v="Data Analyst"/>
    <s v="Jessica Campbell"/>
    <n v="36"/>
    <x v="827"/>
    <x v="827"/>
    <n v="0"/>
    <n v="9"/>
    <n v="3"/>
    <n v="0"/>
    <x v="1"/>
    <x v="1"/>
    <d v="2018-03-26T00:00:00"/>
    <m/>
    <s v="Active"/>
    <x v="1"/>
    <n v="2711"/>
    <n v="89"/>
    <x v="7"/>
    <x v="1"/>
  </r>
  <r>
    <s v="E0830"/>
    <x v="2"/>
    <s v="Logistics Officer"/>
    <s v="Joanne Reid"/>
    <n v="51"/>
    <x v="828"/>
    <x v="828"/>
    <n v="8888"/>
    <n v="10"/>
    <n v="5"/>
    <n v="1"/>
    <x v="0"/>
    <x v="0"/>
    <d v="2021-07-14T00:00:00"/>
    <d v="2021-10-03T00:00:00"/>
    <s v="Exited"/>
    <x v="0"/>
    <n v="81"/>
    <n v="3"/>
    <x v="10"/>
    <x v="2"/>
  </r>
  <r>
    <s v="E0831"/>
    <x v="3"/>
    <s v="Marketing Executive"/>
    <s v="David Gallagher"/>
    <n v="58"/>
    <x v="829"/>
    <x v="829"/>
    <n v="0"/>
    <n v="7"/>
    <n v="1"/>
    <n v="0"/>
    <x v="1"/>
    <x v="1"/>
    <d v="2019-01-21T00:00:00"/>
    <m/>
    <s v="Active"/>
    <x v="1"/>
    <n v="2410"/>
    <n v="79"/>
    <x v="7"/>
    <x v="1"/>
  </r>
  <r>
    <s v="E0832"/>
    <x v="2"/>
    <s v="Operations Associate"/>
    <s v="Nicholas Hammond"/>
    <n v="24"/>
    <x v="830"/>
    <x v="830"/>
    <n v="1684"/>
    <n v="6"/>
    <n v="5"/>
    <n v="1"/>
    <x v="0"/>
    <x v="5"/>
    <d v="2016-02-21T00:00:00"/>
    <d v="2017-09-11T00:00:00"/>
    <s v="Exited"/>
    <x v="5"/>
    <n v="568"/>
    <n v="19"/>
    <x v="0"/>
    <x v="0"/>
  </r>
  <r>
    <s v="E0833"/>
    <x v="1"/>
    <s v="HR Specialist"/>
    <s v="Christopher Carney"/>
    <n v="48"/>
    <x v="831"/>
    <x v="831"/>
    <n v="0"/>
    <n v="6"/>
    <n v="3"/>
    <n v="0"/>
    <x v="1"/>
    <x v="1"/>
    <d v="2019-01-15T00:00:00"/>
    <m/>
    <s v="Active"/>
    <x v="1"/>
    <n v="2416"/>
    <n v="79"/>
    <x v="7"/>
    <x v="1"/>
  </r>
  <r>
    <s v="E0834"/>
    <x v="3"/>
    <s v="Content Creator"/>
    <s v="Tracy Sweeney"/>
    <n v="41"/>
    <x v="832"/>
    <x v="832"/>
    <n v="0"/>
    <n v="9"/>
    <n v="1"/>
    <n v="0"/>
    <x v="1"/>
    <x v="1"/>
    <d v="2021-11-27T00:00:00"/>
    <m/>
    <s v="Active"/>
    <x v="1"/>
    <n v="1369"/>
    <n v="45"/>
    <x v="4"/>
    <x v="0"/>
  </r>
  <r>
    <s v="E0835"/>
    <x v="5"/>
    <s v="Data Analyst"/>
    <s v="Timothy Livingston"/>
    <n v="37"/>
    <x v="833"/>
    <x v="833"/>
    <n v="0"/>
    <n v="2"/>
    <n v="4"/>
    <n v="0"/>
    <x v="1"/>
    <x v="1"/>
    <d v="2016-05-22T00:00:00"/>
    <m/>
    <s v="Active"/>
    <x v="1"/>
    <n v="3384"/>
    <n v="111"/>
    <x v="6"/>
    <x v="1"/>
  </r>
  <r>
    <s v="E0836"/>
    <x v="3"/>
    <s v="Content Creator"/>
    <s v="Gabrielle Coffey"/>
    <n v="34"/>
    <x v="834"/>
    <x v="834"/>
    <n v="2193"/>
    <n v="8"/>
    <n v="4"/>
    <n v="1"/>
    <x v="0"/>
    <x v="3"/>
    <d v="2019-05-03T00:00:00"/>
    <d v="2025-03-14T00:00:00"/>
    <s v="Exited"/>
    <x v="3"/>
    <n v="2142"/>
    <n v="70"/>
    <x v="9"/>
    <x v="1"/>
  </r>
  <r>
    <s v="E0837"/>
    <x v="1"/>
    <s v="HR Coordinator"/>
    <s v="Raymond Thomas"/>
    <n v="29"/>
    <x v="835"/>
    <x v="835"/>
    <n v="0"/>
    <n v="8"/>
    <n v="4"/>
    <n v="0"/>
    <x v="1"/>
    <x v="1"/>
    <d v="2021-12-09T00:00:00"/>
    <m/>
    <s v="Active"/>
    <x v="1"/>
    <n v="1357"/>
    <n v="44"/>
    <x v="4"/>
    <x v="0"/>
  </r>
  <r>
    <s v="E0838"/>
    <x v="1"/>
    <s v="HR Coordinator"/>
    <s v="Richard Smith"/>
    <n v="22"/>
    <x v="836"/>
    <x v="836"/>
    <n v="0"/>
    <n v="6"/>
    <n v="3"/>
    <n v="0"/>
    <x v="1"/>
    <x v="1"/>
    <d v="2021-02-09T00:00:00"/>
    <m/>
    <s v="Active"/>
    <x v="1"/>
    <n v="1660"/>
    <n v="54"/>
    <x v="3"/>
    <x v="0"/>
  </r>
  <r>
    <s v="E0839"/>
    <x v="5"/>
    <s v="Software Engineer"/>
    <s v="Courtney Perez"/>
    <n v="30"/>
    <x v="837"/>
    <x v="837"/>
    <n v="0"/>
    <n v="3"/>
    <n v="2"/>
    <n v="0"/>
    <x v="1"/>
    <x v="1"/>
    <d v="2020-05-13T00:00:00"/>
    <m/>
    <s v="Active"/>
    <x v="1"/>
    <n v="1932"/>
    <n v="63"/>
    <x v="3"/>
    <x v="0"/>
  </r>
  <r>
    <s v="E0840"/>
    <x v="5"/>
    <s v="Software Engineer"/>
    <s v="Linda Wise"/>
    <n v="31"/>
    <x v="838"/>
    <x v="838"/>
    <n v="0"/>
    <n v="10"/>
    <n v="1"/>
    <n v="0"/>
    <x v="1"/>
    <x v="1"/>
    <d v="2019-04-14T00:00:00"/>
    <m/>
    <s v="Active"/>
    <x v="1"/>
    <n v="2327"/>
    <n v="76"/>
    <x v="9"/>
    <x v="1"/>
  </r>
  <r>
    <s v="E0841"/>
    <x v="1"/>
    <s v="HR Specialist"/>
    <s v="Kim Jensen"/>
    <n v="32"/>
    <x v="839"/>
    <x v="839"/>
    <n v="0"/>
    <n v="3"/>
    <n v="4"/>
    <n v="0"/>
    <x v="1"/>
    <x v="1"/>
    <d v="2015-11-22T00:00:00"/>
    <m/>
    <s v="Active"/>
    <x v="1"/>
    <n v="3566"/>
    <n v="117"/>
    <x v="8"/>
    <x v="1"/>
  </r>
  <r>
    <s v="E0842"/>
    <x v="0"/>
    <s v="Account Manager"/>
    <s v="Justin Lynch"/>
    <n v="46"/>
    <x v="840"/>
    <x v="840"/>
    <n v="0"/>
    <n v="9"/>
    <n v="5"/>
    <n v="0"/>
    <x v="1"/>
    <x v="1"/>
    <d v="2022-06-21T00:00:00"/>
    <m/>
    <s v="Active"/>
    <x v="1"/>
    <n v="1163"/>
    <n v="38"/>
    <x v="2"/>
    <x v="0"/>
  </r>
  <r>
    <s v="E0843"/>
    <x v="5"/>
    <s v="Data Analyst"/>
    <s v="Sarah Sanford"/>
    <n v="33"/>
    <x v="841"/>
    <x v="841"/>
    <n v="0"/>
    <n v="3"/>
    <n v="3"/>
    <n v="0"/>
    <x v="1"/>
    <x v="1"/>
    <d v="2016-01-11T00:00:00"/>
    <m/>
    <s v="Active"/>
    <x v="1"/>
    <n v="3516"/>
    <n v="116"/>
    <x v="8"/>
    <x v="1"/>
  </r>
  <r>
    <s v="E0844"/>
    <x v="5"/>
    <s v="System Admin"/>
    <s v="Richard Wood"/>
    <n v="30"/>
    <x v="842"/>
    <x v="842"/>
    <n v="6138"/>
    <n v="8"/>
    <n v="5"/>
    <n v="1"/>
    <x v="0"/>
    <x v="6"/>
    <d v="2023-02-27T00:00:00"/>
    <d v="2025-07-26T00:00:00"/>
    <s v="Exited"/>
    <x v="6"/>
    <n v="880"/>
    <n v="29"/>
    <x v="0"/>
    <x v="0"/>
  </r>
  <r>
    <s v="E0845"/>
    <x v="5"/>
    <s v="System Admin"/>
    <s v="Cody Mclaughlin"/>
    <n v="36"/>
    <x v="843"/>
    <x v="843"/>
    <n v="0"/>
    <n v="2"/>
    <n v="4"/>
    <n v="0"/>
    <x v="1"/>
    <x v="1"/>
    <d v="2015-11-24T00:00:00"/>
    <m/>
    <s v="Active"/>
    <x v="1"/>
    <n v="3564"/>
    <n v="117"/>
    <x v="8"/>
    <x v="1"/>
  </r>
  <r>
    <s v="E0846"/>
    <x v="3"/>
    <s v="Content Creator"/>
    <s v="Cassandra Miranda"/>
    <n v="34"/>
    <x v="844"/>
    <x v="844"/>
    <n v="0"/>
    <n v="6"/>
    <n v="2"/>
    <n v="0"/>
    <x v="1"/>
    <x v="1"/>
    <d v="2020-06-25T00:00:00"/>
    <m/>
    <s v="Active"/>
    <x v="1"/>
    <n v="1889"/>
    <n v="62"/>
    <x v="3"/>
    <x v="0"/>
  </r>
  <r>
    <s v="E0847"/>
    <x v="4"/>
    <s v="Auditor"/>
    <s v="Christine Davis"/>
    <n v="45"/>
    <x v="845"/>
    <x v="845"/>
    <n v="3199"/>
    <n v="8"/>
    <n v="1"/>
    <n v="1"/>
    <x v="0"/>
    <x v="4"/>
    <d v="2020-03-07T00:00:00"/>
    <d v="2020-05-13T00:00:00"/>
    <s v="Exited"/>
    <x v="4"/>
    <n v="67"/>
    <n v="2"/>
    <x v="10"/>
    <x v="2"/>
  </r>
  <r>
    <s v="E0848"/>
    <x v="2"/>
    <s v="Logistics Officer"/>
    <s v="Stephanie Williams"/>
    <n v="44"/>
    <x v="846"/>
    <x v="846"/>
    <n v="2847"/>
    <n v="10"/>
    <n v="1"/>
    <n v="1"/>
    <x v="0"/>
    <x v="3"/>
    <d v="2019-01-26T00:00:00"/>
    <d v="2019-03-05T00:00:00"/>
    <s v="Exited"/>
    <x v="3"/>
    <n v="38"/>
    <n v="1"/>
    <x v="10"/>
    <x v="2"/>
  </r>
  <r>
    <s v="E0849"/>
    <x v="0"/>
    <s v="Account Manager"/>
    <s v="Russell Thomas"/>
    <n v="45"/>
    <x v="847"/>
    <x v="847"/>
    <n v="8964"/>
    <n v="0"/>
    <n v="5"/>
    <n v="1"/>
    <x v="0"/>
    <x v="5"/>
    <d v="2015-12-06T00:00:00"/>
    <d v="2020-09-25T00:00:00"/>
    <s v="Exited"/>
    <x v="5"/>
    <n v="1755"/>
    <n v="58"/>
    <x v="3"/>
    <x v="0"/>
  </r>
  <r>
    <s v="E0850"/>
    <x v="2"/>
    <s v="Logistics Officer"/>
    <s v="David Simon"/>
    <n v="40"/>
    <x v="848"/>
    <x v="848"/>
    <n v="8682"/>
    <n v="5"/>
    <n v="5"/>
    <n v="1"/>
    <x v="0"/>
    <x v="5"/>
    <d v="2016-05-22T00:00:00"/>
    <d v="2024-08-28T00:00:00"/>
    <s v="Exited"/>
    <x v="5"/>
    <n v="3020"/>
    <n v="99"/>
    <x v="1"/>
    <x v="1"/>
  </r>
  <r>
    <s v="E0851"/>
    <x v="1"/>
    <s v="HR Specialist"/>
    <s v="Zachary Estes"/>
    <n v="30"/>
    <x v="849"/>
    <x v="849"/>
    <n v="0"/>
    <n v="2"/>
    <n v="4"/>
    <n v="0"/>
    <x v="1"/>
    <x v="1"/>
    <d v="2020-11-25T00:00:00"/>
    <m/>
    <s v="Active"/>
    <x v="1"/>
    <n v="1736"/>
    <n v="57"/>
    <x v="3"/>
    <x v="0"/>
  </r>
  <r>
    <s v="E0852"/>
    <x v="3"/>
    <s v="Content Creator"/>
    <s v="Brian Frazier"/>
    <n v="22"/>
    <x v="850"/>
    <x v="850"/>
    <n v="5347"/>
    <n v="1"/>
    <n v="2"/>
    <n v="1"/>
    <x v="0"/>
    <x v="5"/>
    <d v="2016-08-28T00:00:00"/>
    <d v="2021-11-17T00:00:00"/>
    <s v="Exited"/>
    <x v="5"/>
    <n v="1907"/>
    <n v="63"/>
    <x v="3"/>
    <x v="0"/>
  </r>
  <r>
    <s v="E0853"/>
    <x v="4"/>
    <s v="Accountant"/>
    <s v="Maria Branch"/>
    <n v="28"/>
    <x v="851"/>
    <x v="851"/>
    <n v="0"/>
    <n v="9"/>
    <n v="2"/>
    <n v="0"/>
    <x v="1"/>
    <x v="1"/>
    <d v="2018-12-28T00:00:00"/>
    <m/>
    <s v="Active"/>
    <x v="1"/>
    <n v="2434"/>
    <n v="80"/>
    <x v="7"/>
    <x v="1"/>
  </r>
  <r>
    <s v="E0854"/>
    <x v="4"/>
    <s v="Auditor"/>
    <s v="Lucas Nguyen"/>
    <n v="56"/>
    <x v="852"/>
    <x v="852"/>
    <n v="5354"/>
    <n v="9"/>
    <n v="1"/>
    <n v="1"/>
    <x v="0"/>
    <x v="6"/>
    <d v="2016-05-06T00:00:00"/>
    <d v="2019-12-05T00:00:00"/>
    <s v="Exited"/>
    <x v="6"/>
    <n v="1308"/>
    <n v="43"/>
    <x v="4"/>
    <x v="0"/>
  </r>
  <r>
    <s v="E0855"/>
    <x v="2"/>
    <s v="Operations Associate"/>
    <s v="Melissa Kelly"/>
    <n v="45"/>
    <x v="853"/>
    <x v="853"/>
    <n v="0"/>
    <n v="9"/>
    <n v="1"/>
    <n v="0"/>
    <x v="1"/>
    <x v="1"/>
    <d v="2023-01-25T00:00:00"/>
    <m/>
    <s v="Active"/>
    <x v="1"/>
    <n v="945"/>
    <n v="31"/>
    <x v="2"/>
    <x v="0"/>
  </r>
  <r>
    <s v="E0856"/>
    <x v="5"/>
    <s v="System Admin"/>
    <s v="Michaela Parker"/>
    <n v="41"/>
    <x v="854"/>
    <x v="854"/>
    <n v="0"/>
    <n v="6"/>
    <n v="4"/>
    <n v="0"/>
    <x v="1"/>
    <x v="1"/>
    <d v="2017-04-04T00:00:00"/>
    <m/>
    <s v="Active"/>
    <x v="1"/>
    <n v="3067"/>
    <n v="101"/>
    <x v="1"/>
    <x v="1"/>
  </r>
  <r>
    <s v="E0857"/>
    <x v="1"/>
    <s v="HR Coordinator"/>
    <s v="Nicole Taylor"/>
    <n v="32"/>
    <x v="855"/>
    <x v="855"/>
    <n v="0"/>
    <n v="2"/>
    <n v="5"/>
    <n v="0"/>
    <x v="1"/>
    <x v="1"/>
    <d v="2018-03-13T00:00:00"/>
    <m/>
    <s v="Active"/>
    <x v="1"/>
    <n v="2724"/>
    <n v="89"/>
    <x v="7"/>
    <x v="1"/>
  </r>
  <r>
    <s v="E0858"/>
    <x v="1"/>
    <s v="HR Coordinator"/>
    <s v="Steven White"/>
    <n v="26"/>
    <x v="856"/>
    <x v="856"/>
    <n v="4046"/>
    <n v="5"/>
    <n v="3"/>
    <n v="1"/>
    <x v="0"/>
    <x v="5"/>
    <d v="2017-09-09T00:00:00"/>
    <d v="2024-12-15T00:00:00"/>
    <s v="Exited"/>
    <x v="5"/>
    <n v="2654"/>
    <n v="87"/>
    <x v="7"/>
    <x v="1"/>
  </r>
  <r>
    <s v="E0859"/>
    <x v="0"/>
    <s v="Sales Rep"/>
    <s v="Richard Marquez"/>
    <n v="52"/>
    <x v="857"/>
    <x v="857"/>
    <n v="0"/>
    <n v="3"/>
    <n v="1"/>
    <n v="0"/>
    <x v="1"/>
    <x v="1"/>
    <d v="2018-05-23T00:00:00"/>
    <m/>
    <s v="Active"/>
    <x v="1"/>
    <n v="2653"/>
    <n v="87"/>
    <x v="7"/>
    <x v="1"/>
  </r>
  <r>
    <s v="E0860"/>
    <x v="4"/>
    <s v="Financial Analyst"/>
    <s v="Jonathan Mitchell"/>
    <n v="23"/>
    <x v="858"/>
    <x v="858"/>
    <n v="0"/>
    <n v="5"/>
    <n v="3"/>
    <n v="0"/>
    <x v="1"/>
    <x v="1"/>
    <d v="2022-10-15T00:00:00"/>
    <m/>
    <s v="Active"/>
    <x v="1"/>
    <n v="1047"/>
    <n v="34"/>
    <x v="2"/>
    <x v="0"/>
  </r>
  <r>
    <s v="E0861"/>
    <x v="4"/>
    <s v="Accountant"/>
    <s v="Lisa Anderson"/>
    <n v="32"/>
    <x v="859"/>
    <x v="859"/>
    <n v="0"/>
    <n v="10"/>
    <n v="4"/>
    <n v="0"/>
    <x v="1"/>
    <x v="1"/>
    <d v="2021-03-08T00:00:00"/>
    <m/>
    <s v="Active"/>
    <x v="1"/>
    <n v="1633"/>
    <n v="54"/>
    <x v="4"/>
    <x v="0"/>
  </r>
  <r>
    <s v="E0862"/>
    <x v="3"/>
    <s v="Content Creator"/>
    <s v="Stephen Boyd"/>
    <n v="41"/>
    <x v="860"/>
    <x v="860"/>
    <n v="0"/>
    <n v="10"/>
    <n v="3"/>
    <n v="0"/>
    <x v="1"/>
    <x v="1"/>
    <d v="2019-01-16T00:00:00"/>
    <m/>
    <s v="Active"/>
    <x v="1"/>
    <n v="2415"/>
    <n v="79"/>
    <x v="7"/>
    <x v="1"/>
  </r>
  <r>
    <s v="E0863"/>
    <x v="3"/>
    <s v="Marketing Executive"/>
    <s v="Paul Cameron"/>
    <n v="40"/>
    <x v="861"/>
    <x v="861"/>
    <n v="8967"/>
    <n v="6"/>
    <n v="4"/>
    <n v="1"/>
    <x v="0"/>
    <x v="6"/>
    <d v="2021-01-10T00:00:00"/>
    <d v="2023-04-17T00:00:00"/>
    <s v="Exited"/>
    <x v="6"/>
    <n v="827"/>
    <n v="27"/>
    <x v="0"/>
    <x v="0"/>
  </r>
  <r>
    <s v="E0864"/>
    <x v="4"/>
    <s v="Accountant"/>
    <s v="Diana Myers"/>
    <n v="43"/>
    <x v="862"/>
    <x v="862"/>
    <n v="0"/>
    <n v="9"/>
    <n v="4"/>
    <n v="0"/>
    <x v="1"/>
    <x v="1"/>
    <d v="2017-11-12T00:00:00"/>
    <m/>
    <s v="Active"/>
    <x v="1"/>
    <n v="2845"/>
    <n v="93"/>
    <x v="1"/>
    <x v="1"/>
  </r>
  <r>
    <s v="E0865"/>
    <x v="3"/>
    <s v="SEO Specialist"/>
    <s v="Jeremy Meyer"/>
    <n v="53"/>
    <x v="863"/>
    <x v="863"/>
    <n v="0"/>
    <n v="0"/>
    <n v="3"/>
    <n v="0"/>
    <x v="1"/>
    <x v="1"/>
    <d v="2022-10-26T00:00:00"/>
    <m/>
    <s v="Active"/>
    <x v="1"/>
    <n v="1036"/>
    <n v="34"/>
    <x v="2"/>
    <x v="0"/>
  </r>
  <r>
    <s v="E0866"/>
    <x v="4"/>
    <s v="Auditor"/>
    <s v="Natalie Robertson"/>
    <n v="44"/>
    <x v="864"/>
    <x v="864"/>
    <n v="0"/>
    <n v="5"/>
    <n v="2"/>
    <n v="0"/>
    <x v="1"/>
    <x v="1"/>
    <d v="2016-11-03T00:00:00"/>
    <m/>
    <s v="Active"/>
    <x v="1"/>
    <n v="3219"/>
    <n v="106"/>
    <x v="6"/>
    <x v="1"/>
  </r>
  <r>
    <s v="E0867"/>
    <x v="3"/>
    <s v="Marketing Executive"/>
    <s v="Jennifer Davidson"/>
    <n v="26"/>
    <x v="865"/>
    <x v="865"/>
    <n v="0"/>
    <n v="1"/>
    <n v="1"/>
    <n v="0"/>
    <x v="1"/>
    <x v="1"/>
    <d v="2015-10-27T00:00:00"/>
    <m/>
    <s v="Active"/>
    <x v="1"/>
    <n v="3592"/>
    <n v="118"/>
    <x v="8"/>
    <x v="1"/>
  </r>
  <r>
    <s v="E0868"/>
    <x v="2"/>
    <s v="Quality Analyst"/>
    <s v="Derek Perez"/>
    <n v="36"/>
    <x v="866"/>
    <x v="866"/>
    <n v="0"/>
    <n v="7"/>
    <n v="2"/>
    <n v="0"/>
    <x v="1"/>
    <x v="1"/>
    <d v="2021-05-30T00:00:00"/>
    <m/>
    <s v="Active"/>
    <x v="1"/>
    <n v="1550"/>
    <n v="51"/>
    <x v="4"/>
    <x v="0"/>
  </r>
  <r>
    <s v="E0869"/>
    <x v="5"/>
    <s v="Data Analyst"/>
    <s v="Sean Wiley"/>
    <n v="36"/>
    <x v="867"/>
    <x v="867"/>
    <n v="0"/>
    <n v="9"/>
    <n v="1"/>
    <n v="0"/>
    <x v="1"/>
    <x v="1"/>
    <d v="2019-10-10T00:00:00"/>
    <m/>
    <s v="Active"/>
    <x v="1"/>
    <n v="2148"/>
    <n v="70"/>
    <x v="9"/>
    <x v="1"/>
  </r>
  <r>
    <s v="E0870"/>
    <x v="3"/>
    <s v="SEO Specialist"/>
    <s v="Nicholas Faulkner"/>
    <n v="25"/>
    <x v="868"/>
    <x v="868"/>
    <n v="0"/>
    <n v="2"/>
    <n v="2"/>
    <n v="0"/>
    <x v="1"/>
    <x v="1"/>
    <d v="2018-10-04T00:00:00"/>
    <m/>
    <s v="Active"/>
    <x v="1"/>
    <n v="2519"/>
    <n v="83"/>
    <x v="7"/>
    <x v="1"/>
  </r>
  <r>
    <s v="E0871"/>
    <x v="5"/>
    <s v="Software Engineer"/>
    <s v="Gary Murphy"/>
    <n v="37"/>
    <x v="869"/>
    <x v="869"/>
    <n v="4860"/>
    <n v="3"/>
    <n v="1"/>
    <n v="1"/>
    <x v="0"/>
    <x v="5"/>
    <d v="2021-10-28T00:00:00"/>
    <d v="2025-05-16T00:00:00"/>
    <s v="Exited"/>
    <x v="5"/>
    <n v="1296"/>
    <n v="42"/>
    <x v="4"/>
    <x v="0"/>
  </r>
  <r>
    <s v="E0872"/>
    <x v="0"/>
    <s v="Sales Rep"/>
    <s v="Patricia Bruce"/>
    <n v="50"/>
    <x v="870"/>
    <x v="870"/>
    <n v="11565"/>
    <n v="4"/>
    <n v="3"/>
    <n v="1"/>
    <x v="0"/>
    <x v="4"/>
    <d v="2019-09-14T00:00:00"/>
    <d v="2023-05-23T00:00:00"/>
    <s v="Exited"/>
    <x v="4"/>
    <n v="1347"/>
    <n v="44"/>
    <x v="4"/>
    <x v="0"/>
  </r>
  <r>
    <s v="E0873"/>
    <x v="3"/>
    <s v="SEO Specialist"/>
    <s v="Michele Brown"/>
    <n v="36"/>
    <x v="871"/>
    <x v="871"/>
    <n v="0"/>
    <n v="3"/>
    <n v="2"/>
    <n v="0"/>
    <x v="1"/>
    <x v="1"/>
    <d v="2017-10-06T00:00:00"/>
    <m/>
    <s v="Active"/>
    <x v="1"/>
    <n v="2882"/>
    <n v="95"/>
    <x v="1"/>
    <x v="1"/>
  </r>
  <r>
    <s v="E0874"/>
    <x v="5"/>
    <s v="Software Engineer"/>
    <s v="Shane Henderson"/>
    <n v="60"/>
    <x v="872"/>
    <x v="872"/>
    <n v="5140"/>
    <n v="5"/>
    <n v="4"/>
    <n v="1"/>
    <x v="0"/>
    <x v="0"/>
    <d v="2016-04-30T00:00:00"/>
    <d v="2017-07-31T00:00:00"/>
    <s v="Exited"/>
    <x v="0"/>
    <n v="457"/>
    <n v="15"/>
    <x v="5"/>
    <x v="2"/>
  </r>
  <r>
    <s v="E0875"/>
    <x v="3"/>
    <s v="SEO Specialist"/>
    <s v="Michael Campbell"/>
    <n v="42"/>
    <x v="873"/>
    <x v="873"/>
    <n v="0"/>
    <n v="2"/>
    <n v="5"/>
    <n v="0"/>
    <x v="1"/>
    <x v="1"/>
    <d v="2017-10-30T00:00:00"/>
    <m/>
    <s v="Active"/>
    <x v="1"/>
    <n v="2858"/>
    <n v="94"/>
    <x v="1"/>
    <x v="1"/>
  </r>
  <r>
    <s v="E0876"/>
    <x v="3"/>
    <s v="Content Creator"/>
    <s v="Christine Johnson"/>
    <n v="46"/>
    <x v="874"/>
    <x v="874"/>
    <n v="0"/>
    <n v="6"/>
    <n v="3"/>
    <n v="0"/>
    <x v="1"/>
    <x v="1"/>
    <d v="2023-01-20T00:00:00"/>
    <m/>
    <s v="Active"/>
    <x v="1"/>
    <n v="950"/>
    <n v="31"/>
    <x v="2"/>
    <x v="0"/>
  </r>
  <r>
    <s v="E0877"/>
    <x v="2"/>
    <s v="Operations Associate"/>
    <s v="David Diaz"/>
    <n v="34"/>
    <x v="875"/>
    <x v="875"/>
    <n v="0"/>
    <n v="8"/>
    <n v="2"/>
    <n v="0"/>
    <x v="1"/>
    <x v="1"/>
    <d v="2019-10-22T00:00:00"/>
    <m/>
    <s v="Active"/>
    <x v="1"/>
    <n v="2136"/>
    <n v="70"/>
    <x v="9"/>
    <x v="1"/>
  </r>
  <r>
    <s v="E0878"/>
    <x v="0"/>
    <s v="Sales Rep"/>
    <s v="Denise Russo"/>
    <n v="41"/>
    <x v="876"/>
    <x v="876"/>
    <n v="0"/>
    <n v="8"/>
    <n v="3"/>
    <n v="0"/>
    <x v="1"/>
    <x v="1"/>
    <d v="2017-01-22T00:00:00"/>
    <m/>
    <s v="Active"/>
    <x v="1"/>
    <n v="3139"/>
    <n v="103"/>
    <x v="6"/>
    <x v="1"/>
  </r>
  <r>
    <s v="E0879"/>
    <x v="4"/>
    <s v="Financial Analyst"/>
    <s v="Monica Lopez"/>
    <n v="48"/>
    <x v="877"/>
    <x v="877"/>
    <n v="0"/>
    <n v="0"/>
    <n v="5"/>
    <n v="0"/>
    <x v="1"/>
    <x v="1"/>
    <d v="2016-05-25T00:00:00"/>
    <m/>
    <s v="Active"/>
    <x v="1"/>
    <n v="3381"/>
    <n v="111"/>
    <x v="6"/>
    <x v="1"/>
  </r>
  <r>
    <s v="E0880"/>
    <x v="3"/>
    <s v="SEO Specialist"/>
    <s v="Beth Holt"/>
    <n v="26"/>
    <x v="878"/>
    <x v="878"/>
    <n v="0"/>
    <n v="8"/>
    <n v="4"/>
    <n v="0"/>
    <x v="1"/>
    <x v="1"/>
    <d v="2015-11-02T00:00:00"/>
    <m/>
    <s v="Active"/>
    <x v="1"/>
    <n v="3586"/>
    <n v="118"/>
    <x v="8"/>
    <x v="1"/>
  </r>
  <r>
    <s v="E0881"/>
    <x v="0"/>
    <s v="Sales Executive"/>
    <s v="David Phelps"/>
    <n v="46"/>
    <x v="879"/>
    <x v="879"/>
    <n v="0"/>
    <n v="0"/>
    <n v="5"/>
    <n v="0"/>
    <x v="1"/>
    <x v="1"/>
    <d v="2017-09-24T00:00:00"/>
    <m/>
    <s v="Active"/>
    <x v="1"/>
    <n v="2894"/>
    <n v="95"/>
    <x v="1"/>
    <x v="1"/>
  </r>
  <r>
    <s v="E0882"/>
    <x v="5"/>
    <s v="Data Analyst"/>
    <s v="Anna Young"/>
    <n v="54"/>
    <x v="880"/>
    <x v="880"/>
    <n v="0"/>
    <n v="10"/>
    <n v="2"/>
    <n v="0"/>
    <x v="1"/>
    <x v="1"/>
    <d v="2016-02-28T00:00:00"/>
    <m/>
    <s v="Active"/>
    <x v="1"/>
    <n v="3468"/>
    <n v="114"/>
    <x v="6"/>
    <x v="1"/>
  </r>
  <r>
    <s v="E0883"/>
    <x v="0"/>
    <s v="Account Manager"/>
    <s v="Jordan Miller"/>
    <n v="47"/>
    <x v="881"/>
    <x v="881"/>
    <n v="7567"/>
    <n v="3"/>
    <n v="4"/>
    <n v="1"/>
    <x v="0"/>
    <x v="4"/>
    <d v="2023-06-01T00:00:00"/>
    <d v="2025-04-08T00:00:00"/>
    <s v="Exited"/>
    <x v="4"/>
    <n v="677"/>
    <n v="22"/>
    <x v="0"/>
    <x v="0"/>
  </r>
  <r>
    <s v="E0884"/>
    <x v="2"/>
    <s v="Operations Associate"/>
    <s v="Nathan Frazier"/>
    <n v="60"/>
    <x v="882"/>
    <x v="882"/>
    <n v="6742"/>
    <n v="4"/>
    <n v="1"/>
    <n v="1"/>
    <x v="0"/>
    <x v="2"/>
    <d v="2021-02-20T00:00:00"/>
    <d v="2021-04-29T00:00:00"/>
    <s v="Exited"/>
    <x v="2"/>
    <n v="68"/>
    <n v="2"/>
    <x v="10"/>
    <x v="2"/>
  </r>
  <r>
    <s v="E0885"/>
    <x v="5"/>
    <s v="System Admin"/>
    <s v="Kenneth Jackson"/>
    <n v="23"/>
    <x v="883"/>
    <x v="883"/>
    <n v="5323"/>
    <n v="6"/>
    <n v="3"/>
    <n v="1"/>
    <x v="0"/>
    <x v="4"/>
    <d v="2023-03-10T00:00:00"/>
    <d v="2024-06-25T00:00:00"/>
    <s v="Exited"/>
    <x v="4"/>
    <n v="473"/>
    <n v="16"/>
    <x v="5"/>
    <x v="2"/>
  </r>
  <r>
    <s v="E0886"/>
    <x v="1"/>
    <s v="HR Specialist"/>
    <s v="Debra Bullock"/>
    <n v="60"/>
    <x v="884"/>
    <x v="884"/>
    <n v="0"/>
    <n v="10"/>
    <n v="2"/>
    <n v="0"/>
    <x v="1"/>
    <x v="1"/>
    <d v="2020-07-29T00:00:00"/>
    <m/>
    <s v="Active"/>
    <x v="1"/>
    <n v="1855"/>
    <n v="61"/>
    <x v="3"/>
    <x v="0"/>
  </r>
  <r>
    <s v="E0887"/>
    <x v="1"/>
    <s v="Recruiter"/>
    <s v="Kristina Jefferson"/>
    <n v="56"/>
    <x v="885"/>
    <x v="885"/>
    <n v="0"/>
    <n v="3"/>
    <n v="2"/>
    <n v="0"/>
    <x v="1"/>
    <x v="1"/>
    <d v="2016-02-12T00:00:00"/>
    <m/>
    <s v="Active"/>
    <x v="1"/>
    <n v="3484"/>
    <n v="114"/>
    <x v="8"/>
    <x v="1"/>
  </r>
  <r>
    <s v="E0888"/>
    <x v="1"/>
    <s v="Recruiter"/>
    <s v="Emily Hinton"/>
    <n v="39"/>
    <x v="886"/>
    <x v="886"/>
    <n v="0"/>
    <n v="1"/>
    <n v="4"/>
    <n v="0"/>
    <x v="1"/>
    <x v="1"/>
    <d v="2022-03-28T00:00:00"/>
    <m/>
    <s v="Active"/>
    <x v="1"/>
    <n v="1248"/>
    <n v="41"/>
    <x v="2"/>
    <x v="0"/>
  </r>
  <r>
    <s v="E0889"/>
    <x v="4"/>
    <s v="Auditor"/>
    <s v="Jason Estrada"/>
    <n v="40"/>
    <x v="887"/>
    <x v="887"/>
    <n v="0"/>
    <n v="6"/>
    <n v="3"/>
    <n v="0"/>
    <x v="1"/>
    <x v="1"/>
    <d v="2019-04-13T00:00:00"/>
    <m/>
    <s v="Active"/>
    <x v="1"/>
    <n v="2328"/>
    <n v="76"/>
    <x v="9"/>
    <x v="1"/>
  </r>
  <r>
    <s v="E0890"/>
    <x v="4"/>
    <s v="Accountant"/>
    <s v="Denise Wilson"/>
    <n v="51"/>
    <x v="888"/>
    <x v="888"/>
    <n v="0"/>
    <n v="3"/>
    <n v="2"/>
    <n v="0"/>
    <x v="1"/>
    <x v="1"/>
    <d v="2016-05-02T00:00:00"/>
    <m/>
    <s v="Active"/>
    <x v="1"/>
    <n v="3404"/>
    <n v="112"/>
    <x v="6"/>
    <x v="1"/>
  </r>
  <r>
    <s v="E0891"/>
    <x v="4"/>
    <s v="Accountant"/>
    <s v="Zachary Mcpherson"/>
    <n v="32"/>
    <x v="889"/>
    <x v="889"/>
    <n v="0"/>
    <n v="7"/>
    <n v="5"/>
    <n v="0"/>
    <x v="1"/>
    <x v="1"/>
    <d v="2017-08-26T00:00:00"/>
    <m/>
    <s v="Active"/>
    <x v="1"/>
    <n v="2923"/>
    <n v="96"/>
    <x v="1"/>
    <x v="1"/>
  </r>
  <r>
    <s v="E0892"/>
    <x v="5"/>
    <s v="Software Engineer"/>
    <s v="Jillian Johnson"/>
    <n v="57"/>
    <x v="890"/>
    <x v="890"/>
    <n v="7076"/>
    <n v="6"/>
    <n v="3"/>
    <n v="1"/>
    <x v="0"/>
    <x v="3"/>
    <d v="2018-08-18T00:00:00"/>
    <d v="2019-01-25T00:00:00"/>
    <s v="Exited"/>
    <x v="3"/>
    <n v="160"/>
    <n v="5"/>
    <x v="10"/>
    <x v="2"/>
  </r>
  <r>
    <s v="E0893"/>
    <x v="5"/>
    <s v="Software Engineer"/>
    <s v="Robert Johnson"/>
    <n v="35"/>
    <x v="891"/>
    <x v="891"/>
    <n v="4862"/>
    <n v="1"/>
    <n v="1"/>
    <n v="1"/>
    <x v="0"/>
    <x v="0"/>
    <d v="2016-03-11T00:00:00"/>
    <d v="2021-07-09T00:00:00"/>
    <s v="Exited"/>
    <x v="0"/>
    <n v="1946"/>
    <n v="64"/>
    <x v="3"/>
    <x v="0"/>
  </r>
  <r>
    <s v="E0894"/>
    <x v="5"/>
    <s v="System Admin"/>
    <s v="Michael Turner"/>
    <n v="53"/>
    <x v="892"/>
    <x v="892"/>
    <n v="0"/>
    <n v="7"/>
    <n v="5"/>
    <n v="0"/>
    <x v="1"/>
    <x v="1"/>
    <d v="2021-05-20T00:00:00"/>
    <m/>
    <s v="Active"/>
    <x v="1"/>
    <n v="1560"/>
    <n v="51"/>
    <x v="4"/>
    <x v="0"/>
  </r>
  <r>
    <s v="E0895"/>
    <x v="3"/>
    <s v="Content Creator"/>
    <s v="Nicholas Huffman"/>
    <n v="60"/>
    <x v="893"/>
    <x v="893"/>
    <n v="0"/>
    <n v="5"/>
    <n v="5"/>
    <n v="0"/>
    <x v="1"/>
    <x v="1"/>
    <d v="2020-10-12T00:00:00"/>
    <m/>
    <s v="Active"/>
    <x v="1"/>
    <n v="1780"/>
    <n v="58"/>
    <x v="3"/>
    <x v="0"/>
  </r>
  <r>
    <s v="E0896"/>
    <x v="4"/>
    <s v="Auditor"/>
    <s v="Peter Bridges"/>
    <n v="29"/>
    <x v="894"/>
    <x v="894"/>
    <n v="2909"/>
    <n v="1"/>
    <n v="2"/>
    <n v="1"/>
    <x v="0"/>
    <x v="4"/>
    <d v="2022-04-17T00:00:00"/>
    <d v="2024-11-21T00:00:00"/>
    <s v="Exited"/>
    <x v="4"/>
    <n v="949"/>
    <n v="31"/>
    <x v="2"/>
    <x v="0"/>
  </r>
  <r>
    <s v="E0897"/>
    <x v="0"/>
    <s v="Account Manager"/>
    <s v="Allison Gray"/>
    <n v="41"/>
    <x v="895"/>
    <x v="895"/>
    <n v="0"/>
    <n v="10"/>
    <n v="2"/>
    <n v="0"/>
    <x v="1"/>
    <x v="1"/>
    <d v="2020-04-10T00:00:00"/>
    <m/>
    <s v="Active"/>
    <x v="1"/>
    <n v="1965"/>
    <n v="64"/>
    <x v="3"/>
    <x v="0"/>
  </r>
  <r>
    <s v="E0898"/>
    <x v="3"/>
    <s v="SEO Specialist"/>
    <s v="Dr. Regina Zuniga DVM"/>
    <n v="36"/>
    <x v="487"/>
    <x v="487"/>
    <n v="0"/>
    <n v="8"/>
    <n v="4"/>
    <n v="0"/>
    <x v="1"/>
    <x v="1"/>
    <d v="2020-09-23T00:00:00"/>
    <m/>
    <s v="Active"/>
    <x v="1"/>
    <n v="1799"/>
    <n v="59"/>
    <x v="3"/>
    <x v="0"/>
  </r>
  <r>
    <s v="E0899"/>
    <x v="2"/>
    <s v="Logistics Officer"/>
    <s v="Natasha Sanchez"/>
    <n v="43"/>
    <x v="896"/>
    <x v="896"/>
    <n v="0"/>
    <n v="10"/>
    <n v="5"/>
    <n v="0"/>
    <x v="1"/>
    <x v="1"/>
    <d v="2016-06-29T00:00:00"/>
    <m/>
    <s v="Active"/>
    <x v="1"/>
    <n v="3346"/>
    <n v="110"/>
    <x v="6"/>
    <x v="1"/>
  </r>
  <r>
    <s v="E0900"/>
    <x v="1"/>
    <s v="HR Specialist"/>
    <s v="John Jordan"/>
    <n v="32"/>
    <x v="897"/>
    <x v="897"/>
    <n v="0"/>
    <n v="4"/>
    <n v="3"/>
    <n v="0"/>
    <x v="1"/>
    <x v="1"/>
    <d v="2019-10-29T00:00:00"/>
    <m/>
    <s v="Active"/>
    <x v="1"/>
    <n v="2129"/>
    <n v="70"/>
    <x v="9"/>
    <x v="1"/>
  </r>
  <r>
    <s v="E0901"/>
    <x v="5"/>
    <s v="Data Analyst"/>
    <s v="Joyce Ford"/>
    <n v="25"/>
    <x v="898"/>
    <x v="898"/>
    <n v="0"/>
    <n v="0"/>
    <n v="1"/>
    <n v="0"/>
    <x v="1"/>
    <x v="1"/>
    <d v="2017-03-03T00:00:00"/>
    <m/>
    <s v="Active"/>
    <x v="1"/>
    <n v="3099"/>
    <n v="102"/>
    <x v="1"/>
    <x v="1"/>
  </r>
  <r>
    <s v="E0902"/>
    <x v="0"/>
    <s v="Account Manager"/>
    <s v="John Hall"/>
    <n v="52"/>
    <x v="899"/>
    <x v="899"/>
    <n v="0"/>
    <n v="5"/>
    <n v="3"/>
    <n v="0"/>
    <x v="1"/>
    <x v="1"/>
    <d v="2016-03-13T00:00:00"/>
    <m/>
    <s v="Active"/>
    <x v="1"/>
    <n v="3454"/>
    <n v="113"/>
    <x v="6"/>
    <x v="1"/>
  </r>
  <r>
    <s v="E0903"/>
    <x v="0"/>
    <s v="Sales Executive"/>
    <s v="Mark Davis"/>
    <n v="43"/>
    <x v="900"/>
    <x v="900"/>
    <n v="7857"/>
    <n v="7"/>
    <n v="3"/>
    <n v="1"/>
    <x v="0"/>
    <x v="6"/>
    <d v="2016-08-27T00:00:00"/>
    <d v="2018-01-22T00:00:00"/>
    <s v="Exited"/>
    <x v="6"/>
    <n v="513"/>
    <n v="17"/>
    <x v="5"/>
    <x v="2"/>
  </r>
  <r>
    <s v="E0904"/>
    <x v="3"/>
    <s v="SEO Specialist"/>
    <s v="Allison Warner"/>
    <n v="55"/>
    <x v="901"/>
    <x v="901"/>
    <n v="11876"/>
    <n v="8"/>
    <n v="5"/>
    <n v="1"/>
    <x v="0"/>
    <x v="6"/>
    <d v="2018-11-10T00:00:00"/>
    <d v="2020-04-15T00:00:00"/>
    <s v="Exited"/>
    <x v="6"/>
    <n v="522"/>
    <n v="17"/>
    <x v="5"/>
    <x v="2"/>
  </r>
  <r>
    <s v="E0905"/>
    <x v="3"/>
    <s v="SEO Specialist"/>
    <s v="Kristin Miller"/>
    <n v="24"/>
    <x v="902"/>
    <x v="902"/>
    <n v="11714"/>
    <n v="3"/>
    <n v="3"/>
    <n v="1"/>
    <x v="0"/>
    <x v="4"/>
    <d v="2020-04-14T00:00:00"/>
    <d v="2020-08-16T00:00:00"/>
    <s v="Exited"/>
    <x v="4"/>
    <n v="124"/>
    <n v="4"/>
    <x v="10"/>
    <x v="2"/>
  </r>
  <r>
    <s v="E0906"/>
    <x v="3"/>
    <s v="Marketing Executive"/>
    <s v="Mark Holland"/>
    <n v="42"/>
    <x v="903"/>
    <x v="903"/>
    <n v="0"/>
    <n v="9"/>
    <n v="2"/>
    <n v="0"/>
    <x v="1"/>
    <x v="1"/>
    <d v="2022-01-30T00:00:00"/>
    <m/>
    <s v="Active"/>
    <x v="1"/>
    <n v="1305"/>
    <n v="43"/>
    <x v="4"/>
    <x v="0"/>
  </r>
  <r>
    <s v="E0907"/>
    <x v="5"/>
    <s v="Data Analyst"/>
    <s v="Timothy Bates"/>
    <n v="28"/>
    <x v="904"/>
    <x v="904"/>
    <n v="0"/>
    <n v="6"/>
    <n v="1"/>
    <n v="0"/>
    <x v="1"/>
    <x v="1"/>
    <d v="2017-03-12T00:00:00"/>
    <m/>
    <s v="Active"/>
    <x v="1"/>
    <n v="3090"/>
    <n v="102"/>
    <x v="1"/>
    <x v="1"/>
  </r>
  <r>
    <s v="E0908"/>
    <x v="3"/>
    <s v="SEO Specialist"/>
    <s v="Aaron Monroe"/>
    <n v="47"/>
    <x v="905"/>
    <x v="905"/>
    <n v="7318"/>
    <n v="4"/>
    <n v="2"/>
    <n v="1"/>
    <x v="0"/>
    <x v="5"/>
    <d v="2017-07-01T00:00:00"/>
    <d v="2020-07-04T00:00:00"/>
    <s v="Exited"/>
    <x v="5"/>
    <n v="1099"/>
    <n v="36"/>
    <x v="2"/>
    <x v="0"/>
  </r>
  <r>
    <s v="E0909"/>
    <x v="4"/>
    <s v="Accountant"/>
    <s v="Christine Mclean"/>
    <n v="56"/>
    <x v="906"/>
    <x v="906"/>
    <n v="0"/>
    <n v="2"/>
    <n v="3"/>
    <n v="0"/>
    <x v="1"/>
    <x v="1"/>
    <d v="2021-10-12T00:00:00"/>
    <m/>
    <s v="Active"/>
    <x v="1"/>
    <n v="1415"/>
    <n v="46"/>
    <x v="4"/>
    <x v="0"/>
  </r>
  <r>
    <s v="E0910"/>
    <x v="0"/>
    <s v="Sales Rep"/>
    <s v="Megan Perry"/>
    <n v="60"/>
    <x v="907"/>
    <x v="907"/>
    <n v="8051"/>
    <n v="6"/>
    <n v="4"/>
    <n v="1"/>
    <x v="0"/>
    <x v="6"/>
    <d v="2022-05-23T00:00:00"/>
    <d v="2024-10-26T00:00:00"/>
    <s v="Exited"/>
    <x v="6"/>
    <n v="887"/>
    <n v="29"/>
    <x v="0"/>
    <x v="0"/>
  </r>
  <r>
    <s v="E0911"/>
    <x v="3"/>
    <s v="Content Creator"/>
    <s v="Melissa Erickson"/>
    <n v="24"/>
    <x v="908"/>
    <x v="908"/>
    <n v="0"/>
    <n v="3"/>
    <n v="2"/>
    <n v="0"/>
    <x v="1"/>
    <x v="1"/>
    <d v="2020-06-07T00:00:00"/>
    <m/>
    <s v="Active"/>
    <x v="1"/>
    <n v="1907"/>
    <n v="63"/>
    <x v="3"/>
    <x v="0"/>
  </r>
  <r>
    <s v="E0912"/>
    <x v="1"/>
    <s v="Recruiter"/>
    <s v="Whitney Thompson"/>
    <n v="47"/>
    <x v="909"/>
    <x v="909"/>
    <n v="5714"/>
    <n v="5"/>
    <n v="2"/>
    <n v="1"/>
    <x v="0"/>
    <x v="0"/>
    <d v="2018-01-29T00:00:00"/>
    <d v="2021-09-02T00:00:00"/>
    <s v="Exited"/>
    <x v="0"/>
    <n v="1312"/>
    <n v="43"/>
    <x v="4"/>
    <x v="0"/>
  </r>
  <r>
    <s v="E0913"/>
    <x v="5"/>
    <s v="Software Engineer"/>
    <s v="Randy Andrews"/>
    <n v="51"/>
    <x v="910"/>
    <x v="910"/>
    <n v="0"/>
    <n v="9"/>
    <n v="2"/>
    <n v="0"/>
    <x v="1"/>
    <x v="1"/>
    <d v="2019-04-26T00:00:00"/>
    <m/>
    <s v="Active"/>
    <x v="1"/>
    <n v="2315"/>
    <n v="76"/>
    <x v="9"/>
    <x v="1"/>
  </r>
  <r>
    <s v="E0914"/>
    <x v="0"/>
    <s v="Sales Rep"/>
    <s v="Johnny Ramirez"/>
    <n v="35"/>
    <x v="911"/>
    <x v="911"/>
    <n v="0"/>
    <n v="5"/>
    <n v="4"/>
    <n v="0"/>
    <x v="1"/>
    <x v="1"/>
    <d v="2016-08-05T00:00:00"/>
    <m/>
    <s v="Active"/>
    <x v="1"/>
    <n v="3309"/>
    <n v="109"/>
    <x v="6"/>
    <x v="1"/>
  </r>
  <r>
    <s v="E0915"/>
    <x v="5"/>
    <s v="System Admin"/>
    <s v="James Wolfe"/>
    <n v="41"/>
    <x v="912"/>
    <x v="912"/>
    <n v="0"/>
    <n v="1"/>
    <n v="2"/>
    <n v="0"/>
    <x v="1"/>
    <x v="1"/>
    <d v="2020-10-16T00:00:00"/>
    <m/>
    <s v="Active"/>
    <x v="1"/>
    <n v="1776"/>
    <n v="58"/>
    <x v="3"/>
    <x v="0"/>
  </r>
  <r>
    <s v="E0916"/>
    <x v="2"/>
    <s v="Quality Analyst"/>
    <s v="Jenny Guerra DDS"/>
    <n v="53"/>
    <x v="913"/>
    <x v="913"/>
    <n v="0"/>
    <n v="0"/>
    <n v="5"/>
    <n v="0"/>
    <x v="1"/>
    <x v="1"/>
    <d v="2019-07-16T00:00:00"/>
    <m/>
    <s v="Active"/>
    <x v="1"/>
    <n v="2234"/>
    <n v="73"/>
    <x v="9"/>
    <x v="1"/>
  </r>
  <r>
    <s v="E0917"/>
    <x v="2"/>
    <s v="Quality Analyst"/>
    <s v="David Short"/>
    <n v="56"/>
    <x v="914"/>
    <x v="914"/>
    <n v="10430"/>
    <n v="8"/>
    <n v="4"/>
    <n v="1"/>
    <x v="0"/>
    <x v="2"/>
    <d v="2016-01-05T00:00:00"/>
    <d v="2022-12-26T00:00:00"/>
    <s v="Exited"/>
    <x v="2"/>
    <n v="2547"/>
    <n v="84"/>
    <x v="7"/>
    <x v="1"/>
  </r>
  <r>
    <s v="E0918"/>
    <x v="2"/>
    <s v="Quality Analyst"/>
    <s v="Katie Cook"/>
    <n v="26"/>
    <x v="915"/>
    <x v="915"/>
    <n v="2327"/>
    <n v="0"/>
    <n v="3"/>
    <n v="1"/>
    <x v="0"/>
    <x v="5"/>
    <d v="2020-10-08T00:00:00"/>
    <d v="2021-01-24T00:00:00"/>
    <s v="Exited"/>
    <x v="5"/>
    <n v="108"/>
    <n v="4"/>
    <x v="10"/>
    <x v="2"/>
  </r>
  <r>
    <s v="E0919"/>
    <x v="0"/>
    <s v="Sales Executive"/>
    <s v="Manuel Hughes"/>
    <n v="32"/>
    <x v="916"/>
    <x v="916"/>
    <n v="0"/>
    <n v="6"/>
    <n v="4"/>
    <n v="0"/>
    <x v="1"/>
    <x v="1"/>
    <d v="2021-04-21T00:00:00"/>
    <m/>
    <s v="Active"/>
    <x v="1"/>
    <n v="1589"/>
    <n v="52"/>
    <x v="4"/>
    <x v="0"/>
  </r>
  <r>
    <s v="E0920"/>
    <x v="4"/>
    <s v="Financial Analyst"/>
    <s v="Amber Chung"/>
    <n v="42"/>
    <x v="917"/>
    <x v="917"/>
    <n v="0"/>
    <n v="10"/>
    <n v="2"/>
    <n v="0"/>
    <x v="1"/>
    <x v="1"/>
    <d v="2023-01-13T00:00:00"/>
    <m/>
    <s v="Active"/>
    <x v="1"/>
    <n v="957"/>
    <n v="31"/>
    <x v="2"/>
    <x v="0"/>
  </r>
  <r>
    <s v="E0921"/>
    <x v="2"/>
    <s v="Logistics Officer"/>
    <s v="Scott Craig"/>
    <n v="58"/>
    <x v="918"/>
    <x v="918"/>
    <n v="3438"/>
    <n v="6"/>
    <n v="1"/>
    <n v="1"/>
    <x v="0"/>
    <x v="2"/>
    <d v="2017-05-23T00:00:00"/>
    <d v="2023-01-28T00:00:00"/>
    <s v="Exited"/>
    <x v="2"/>
    <n v="2076"/>
    <n v="68"/>
    <x v="9"/>
    <x v="1"/>
  </r>
  <r>
    <s v="E0922"/>
    <x v="1"/>
    <s v="HR Specialist"/>
    <s v="Kurt Sanchez"/>
    <n v="37"/>
    <x v="919"/>
    <x v="919"/>
    <n v="0"/>
    <n v="6"/>
    <n v="4"/>
    <n v="0"/>
    <x v="1"/>
    <x v="1"/>
    <d v="2016-11-13T00:00:00"/>
    <m/>
    <s v="Active"/>
    <x v="1"/>
    <n v="3209"/>
    <n v="105"/>
    <x v="6"/>
    <x v="1"/>
  </r>
  <r>
    <s v="E0923"/>
    <x v="0"/>
    <s v="Account Manager"/>
    <s v="Joseph Smith"/>
    <n v="25"/>
    <x v="920"/>
    <x v="920"/>
    <n v="7959"/>
    <n v="9"/>
    <n v="2"/>
    <n v="1"/>
    <x v="0"/>
    <x v="0"/>
    <d v="2017-09-04T00:00:00"/>
    <d v="2021-12-15T00:00:00"/>
    <s v="Exited"/>
    <x v="0"/>
    <n v="1563"/>
    <n v="51"/>
    <x v="4"/>
    <x v="0"/>
  </r>
  <r>
    <s v="E0924"/>
    <x v="4"/>
    <s v="Auditor"/>
    <s v="Michael Valencia"/>
    <n v="34"/>
    <x v="921"/>
    <x v="921"/>
    <n v="0"/>
    <n v="7"/>
    <n v="5"/>
    <n v="0"/>
    <x v="1"/>
    <x v="1"/>
    <d v="2022-09-09T00:00:00"/>
    <m/>
    <s v="Active"/>
    <x v="1"/>
    <n v="1083"/>
    <n v="36"/>
    <x v="2"/>
    <x v="0"/>
  </r>
  <r>
    <s v="E0925"/>
    <x v="3"/>
    <s v="Content Creator"/>
    <s v="Janice White"/>
    <n v="32"/>
    <x v="922"/>
    <x v="922"/>
    <n v="0"/>
    <n v="1"/>
    <n v="4"/>
    <n v="0"/>
    <x v="1"/>
    <x v="1"/>
    <d v="2021-11-08T00:00:00"/>
    <m/>
    <s v="Active"/>
    <x v="1"/>
    <n v="1388"/>
    <n v="46"/>
    <x v="4"/>
    <x v="0"/>
  </r>
  <r>
    <s v="E0926"/>
    <x v="5"/>
    <s v="Data Analyst"/>
    <s v="Brian Burch"/>
    <n v="41"/>
    <x v="923"/>
    <x v="923"/>
    <n v="0"/>
    <n v="1"/>
    <n v="1"/>
    <n v="0"/>
    <x v="1"/>
    <x v="1"/>
    <d v="2020-08-25T00:00:00"/>
    <m/>
    <s v="Active"/>
    <x v="1"/>
    <n v="1828"/>
    <n v="60"/>
    <x v="3"/>
    <x v="0"/>
  </r>
  <r>
    <s v="E0927"/>
    <x v="5"/>
    <s v="Data Analyst"/>
    <s v="Patricia Rose"/>
    <n v="57"/>
    <x v="924"/>
    <x v="924"/>
    <n v="0"/>
    <n v="9"/>
    <n v="1"/>
    <n v="0"/>
    <x v="1"/>
    <x v="1"/>
    <d v="2021-10-29T00:00:00"/>
    <m/>
    <s v="Active"/>
    <x v="1"/>
    <n v="1398"/>
    <n v="46"/>
    <x v="4"/>
    <x v="0"/>
  </r>
  <r>
    <s v="E0928"/>
    <x v="5"/>
    <s v="Data Analyst"/>
    <s v="Christopher Stevens"/>
    <n v="23"/>
    <x v="925"/>
    <x v="925"/>
    <n v="0"/>
    <n v="1"/>
    <n v="2"/>
    <n v="0"/>
    <x v="1"/>
    <x v="1"/>
    <d v="2020-12-08T00:00:00"/>
    <m/>
    <s v="Active"/>
    <x v="1"/>
    <n v="1723"/>
    <n v="57"/>
    <x v="3"/>
    <x v="0"/>
  </r>
  <r>
    <s v="E0929"/>
    <x v="4"/>
    <s v="Auditor"/>
    <s v="Jesse Jacobs"/>
    <n v="57"/>
    <x v="926"/>
    <x v="926"/>
    <n v="2183"/>
    <n v="4"/>
    <n v="2"/>
    <n v="1"/>
    <x v="0"/>
    <x v="2"/>
    <d v="2018-05-04T00:00:00"/>
    <d v="2023-09-05T00:00:00"/>
    <s v="Exited"/>
    <x v="2"/>
    <n v="1950"/>
    <n v="64"/>
    <x v="3"/>
    <x v="0"/>
  </r>
  <r>
    <s v="E0930"/>
    <x v="0"/>
    <s v="Account Manager"/>
    <s v="Ashley Nguyen"/>
    <n v="24"/>
    <x v="927"/>
    <x v="927"/>
    <n v="5157"/>
    <n v="3"/>
    <n v="5"/>
    <n v="1"/>
    <x v="0"/>
    <x v="2"/>
    <d v="2023-06-03T00:00:00"/>
    <d v="2024-06-28T00:00:00"/>
    <s v="Exited"/>
    <x v="2"/>
    <n v="391"/>
    <n v="13"/>
    <x v="5"/>
    <x v="2"/>
  </r>
  <r>
    <s v="E0931"/>
    <x v="2"/>
    <s v="Operations Associate"/>
    <s v="Erica Reynolds"/>
    <n v="36"/>
    <x v="928"/>
    <x v="928"/>
    <n v="5328"/>
    <n v="5"/>
    <n v="1"/>
    <n v="1"/>
    <x v="0"/>
    <x v="6"/>
    <d v="2015-10-13T00:00:00"/>
    <d v="2023-06-02T00:00:00"/>
    <s v="Exited"/>
    <x v="6"/>
    <n v="2789"/>
    <n v="92"/>
    <x v="1"/>
    <x v="1"/>
  </r>
  <r>
    <s v="E0932"/>
    <x v="5"/>
    <s v="Data Analyst"/>
    <s v="Darryl Allen"/>
    <n v="49"/>
    <x v="929"/>
    <x v="929"/>
    <n v="0"/>
    <n v="3"/>
    <n v="2"/>
    <n v="0"/>
    <x v="1"/>
    <x v="1"/>
    <d v="2021-02-12T00:00:00"/>
    <m/>
    <s v="Active"/>
    <x v="1"/>
    <n v="1657"/>
    <n v="54"/>
    <x v="3"/>
    <x v="0"/>
  </r>
  <r>
    <s v="E0933"/>
    <x v="0"/>
    <s v="Sales Rep"/>
    <s v="Jordan Fitzgerald"/>
    <n v="41"/>
    <x v="930"/>
    <x v="930"/>
    <n v="10432"/>
    <n v="6"/>
    <n v="3"/>
    <n v="1"/>
    <x v="0"/>
    <x v="6"/>
    <d v="2016-12-05T00:00:00"/>
    <d v="2025-03-25T00:00:00"/>
    <s v="Exited"/>
    <x v="6"/>
    <n v="3032"/>
    <n v="100"/>
    <x v="1"/>
    <x v="1"/>
  </r>
  <r>
    <s v="E0934"/>
    <x v="2"/>
    <s v="Quality Analyst"/>
    <s v="Brittney Schwartz"/>
    <n v="26"/>
    <x v="931"/>
    <x v="931"/>
    <n v="0"/>
    <n v="5"/>
    <n v="5"/>
    <n v="0"/>
    <x v="1"/>
    <x v="1"/>
    <d v="2016-11-18T00:00:00"/>
    <m/>
    <s v="Active"/>
    <x v="1"/>
    <n v="3204"/>
    <n v="105"/>
    <x v="6"/>
    <x v="1"/>
  </r>
  <r>
    <s v="E0935"/>
    <x v="4"/>
    <s v="Auditor"/>
    <s v="Dr. Stacy Cain"/>
    <n v="35"/>
    <x v="932"/>
    <x v="932"/>
    <n v="0"/>
    <n v="5"/>
    <n v="4"/>
    <n v="0"/>
    <x v="1"/>
    <x v="1"/>
    <d v="2017-01-04T00:00:00"/>
    <m/>
    <s v="Active"/>
    <x v="1"/>
    <n v="3157"/>
    <n v="104"/>
    <x v="6"/>
    <x v="1"/>
  </r>
  <r>
    <s v="E0936"/>
    <x v="0"/>
    <s v="Sales Rep"/>
    <s v="John Sandoval"/>
    <n v="33"/>
    <x v="933"/>
    <x v="933"/>
    <n v="0"/>
    <n v="3"/>
    <n v="4"/>
    <n v="0"/>
    <x v="1"/>
    <x v="1"/>
    <d v="2017-04-01T00:00:00"/>
    <m/>
    <s v="Active"/>
    <x v="1"/>
    <n v="3070"/>
    <n v="101"/>
    <x v="1"/>
    <x v="1"/>
  </r>
  <r>
    <s v="E0937"/>
    <x v="4"/>
    <s v="Accountant"/>
    <s v="Cindy Sanders"/>
    <n v="31"/>
    <x v="934"/>
    <x v="934"/>
    <n v="5391"/>
    <n v="8"/>
    <n v="4"/>
    <n v="1"/>
    <x v="0"/>
    <x v="4"/>
    <d v="2017-01-15T00:00:00"/>
    <d v="2022-08-18T00:00:00"/>
    <s v="Exited"/>
    <x v="4"/>
    <n v="2041"/>
    <n v="67"/>
    <x v="9"/>
    <x v="1"/>
  </r>
  <r>
    <s v="E0938"/>
    <x v="0"/>
    <s v="Sales Executive"/>
    <s v="Curtis Fitzgerald"/>
    <n v="53"/>
    <x v="935"/>
    <x v="935"/>
    <n v="0"/>
    <n v="1"/>
    <n v="1"/>
    <n v="0"/>
    <x v="1"/>
    <x v="1"/>
    <d v="2022-03-08T00:00:00"/>
    <m/>
    <s v="Active"/>
    <x v="1"/>
    <n v="1268"/>
    <n v="42"/>
    <x v="2"/>
    <x v="0"/>
  </r>
  <r>
    <s v="E0939"/>
    <x v="3"/>
    <s v="Content Creator"/>
    <s v="Katherine Davis"/>
    <n v="30"/>
    <x v="936"/>
    <x v="936"/>
    <n v="11242"/>
    <n v="9"/>
    <n v="5"/>
    <n v="1"/>
    <x v="0"/>
    <x v="6"/>
    <d v="2020-04-01T00:00:00"/>
    <d v="2024-10-31T00:00:00"/>
    <s v="Exited"/>
    <x v="6"/>
    <n v="1674"/>
    <n v="55"/>
    <x v="3"/>
    <x v="0"/>
  </r>
  <r>
    <s v="E0940"/>
    <x v="2"/>
    <s v="Logistics Officer"/>
    <s v="David Johnson"/>
    <n v="52"/>
    <x v="937"/>
    <x v="937"/>
    <n v="0"/>
    <n v="10"/>
    <n v="1"/>
    <n v="0"/>
    <x v="1"/>
    <x v="1"/>
    <d v="2018-09-24T00:00:00"/>
    <m/>
    <s v="Active"/>
    <x v="1"/>
    <n v="2529"/>
    <n v="83"/>
    <x v="7"/>
    <x v="1"/>
  </r>
  <r>
    <s v="E0941"/>
    <x v="1"/>
    <s v="HR Coordinator"/>
    <s v="Roberta Brown"/>
    <n v="50"/>
    <x v="497"/>
    <x v="497"/>
    <n v="0"/>
    <n v="2"/>
    <n v="2"/>
    <n v="0"/>
    <x v="1"/>
    <x v="1"/>
    <d v="2016-09-09T00:00:00"/>
    <m/>
    <s v="Active"/>
    <x v="1"/>
    <n v="3274"/>
    <n v="108"/>
    <x v="6"/>
    <x v="1"/>
  </r>
  <r>
    <s v="E0942"/>
    <x v="1"/>
    <s v="HR Specialist"/>
    <s v="Glenn Vance"/>
    <n v="27"/>
    <x v="938"/>
    <x v="938"/>
    <n v="0"/>
    <n v="8"/>
    <n v="3"/>
    <n v="0"/>
    <x v="1"/>
    <x v="1"/>
    <d v="2021-05-25T00:00:00"/>
    <m/>
    <s v="Active"/>
    <x v="1"/>
    <n v="1555"/>
    <n v="51"/>
    <x v="4"/>
    <x v="0"/>
  </r>
  <r>
    <s v="E0943"/>
    <x v="1"/>
    <s v="HR Specialist"/>
    <s v="Jacqueline Walker"/>
    <n v="37"/>
    <x v="939"/>
    <x v="939"/>
    <n v="0"/>
    <n v="5"/>
    <n v="4"/>
    <n v="0"/>
    <x v="1"/>
    <x v="1"/>
    <d v="2017-01-30T00:00:00"/>
    <m/>
    <s v="Active"/>
    <x v="1"/>
    <n v="3131"/>
    <n v="103"/>
    <x v="6"/>
    <x v="1"/>
  </r>
  <r>
    <s v="E0944"/>
    <x v="2"/>
    <s v="Operations Associate"/>
    <s v="Joshua Ortiz"/>
    <n v="37"/>
    <x v="940"/>
    <x v="940"/>
    <n v="0"/>
    <n v="4"/>
    <n v="4"/>
    <n v="0"/>
    <x v="1"/>
    <x v="1"/>
    <d v="2016-08-28T00:00:00"/>
    <m/>
    <s v="Active"/>
    <x v="1"/>
    <n v="3286"/>
    <n v="108"/>
    <x v="6"/>
    <x v="1"/>
  </r>
  <r>
    <s v="E0945"/>
    <x v="4"/>
    <s v="Accountant"/>
    <s v="David Munoz"/>
    <n v="53"/>
    <x v="941"/>
    <x v="941"/>
    <n v="0"/>
    <n v="9"/>
    <n v="1"/>
    <n v="0"/>
    <x v="1"/>
    <x v="1"/>
    <d v="2021-05-08T00:00:00"/>
    <m/>
    <s v="Active"/>
    <x v="1"/>
    <n v="1572"/>
    <n v="52"/>
    <x v="4"/>
    <x v="0"/>
  </r>
  <r>
    <s v="E0946"/>
    <x v="5"/>
    <s v="System Admin"/>
    <s v="David Jones"/>
    <n v="51"/>
    <x v="942"/>
    <x v="942"/>
    <n v="0"/>
    <n v="0"/>
    <n v="1"/>
    <n v="0"/>
    <x v="1"/>
    <x v="1"/>
    <d v="2016-06-29T00:00:00"/>
    <m/>
    <s v="Active"/>
    <x v="1"/>
    <n v="3346"/>
    <n v="110"/>
    <x v="6"/>
    <x v="1"/>
  </r>
  <r>
    <s v="E0947"/>
    <x v="5"/>
    <s v="Software Engineer"/>
    <s v="Jake Mosley"/>
    <n v="50"/>
    <x v="943"/>
    <x v="943"/>
    <n v="8391"/>
    <n v="10"/>
    <n v="3"/>
    <n v="1"/>
    <x v="0"/>
    <x v="2"/>
    <d v="2017-09-27T00:00:00"/>
    <d v="2022-10-26T00:00:00"/>
    <s v="Exited"/>
    <x v="2"/>
    <n v="1855"/>
    <n v="61"/>
    <x v="3"/>
    <x v="0"/>
  </r>
  <r>
    <s v="E0948"/>
    <x v="1"/>
    <s v="Recruiter"/>
    <s v="Martin Reeves"/>
    <n v="58"/>
    <x v="944"/>
    <x v="944"/>
    <n v="0"/>
    <n v="3"/>
    <n v="3"/>
    <n v="0"/>
    <x v="1"/>
    <x v="1"/>
    <d v="2016-02-02T00:00:00"/>
    <m/>
    <s v="Active"/>
    <x v="1"/>
    <n v="3494"/>
    <n v="115"/>
    <x v="8"/>
    <x v="1"/>
  </r>
  <r>
    <s v="E0949"/>
    <x v="0"/>
    <s v="Sales Rep"/>
    <s v="Mrs. Jocelyn Hamilton"/>
    <n v="45"/>
    <x v="945"/>
    <x v="945"/>
    <n v="0"/>
    <n v="8"/>
    <n v="2"/>
    <n v="0"/>
    <x v="1"/>
    <x v="1"/>
    <d v="2016-03-16T00:00:00"/>
    <m/>
    <s v="Active"/>
    <x v="1"/>
    <n v="3451"/>
    <n v="113"/>
    <x v="6"/>
    <x v="1"/>
  </r>
  <r>
    <s v="E0950"/>
    <x v="3"/>
    <s v="Marketing Executive"/>
    <s v="Brenda Drake"/>
    <n v="38"/>
    <x v="946"/>
    <x v="946"/>
    <n v="0"/>
    <n v="1"/>
    <n v="2"/>
    <n v="0"/>
    <x v="1"/>
    <x v="1"/>
    <d v="2023-02-27T00:00:00"/>
    <m/>
    <s v="Active"/>
    <x v="1"/>
    <n v="912"/>
    <n v="30"/>
    <x v="0"/>
    <x v="0"/>
  </r>
  <r>
    <s v="E0951"/>
    <x v="0"/>
    <s v="Sales Rep"/>
    <s v="Stacey Rivera"/>
    <n v="32"/>
    <x v="947"/>
    <x v="947"/>
    <n v="0"/>
    <n v="10"/>
    <n v="4"/>
    <n v="0"/>
    <x v="1"/>
    <x v="1"/>
    <d v="2021-07-30T00:00:00"/>
    <m/>
    <s v="Active"/>
    <x v="1"/>
    <n v="1489"/>
    <n v="49"/>
    <x v="4"/>
    <x v="0"/>
  </r>
  <r>
    <s v="E0952"/>
    <x v="0"/>
    <s v="Sales Executive"/>
    <s v="Brian Welch"/>
    <n v="53"/>
    <x v="948"/>
    <x v="948"/>
    <n v="0"/>
    <n v="2"/>
    <n v="1"/>
    <n v="0"/>
    <x v="1"/>
    <x v="1"/>
    <d v="2018-08-25T00:00:00"/>
    <m/>
    <s v="Active"/>
    <x v="1"/>
    <n v="2559"/>
    <n v="84"/>
    <x v="7"/>
    <x v="1"/>
  </r>
  <r>
    <s v="E0953"/>
    <x v="1"/>
    <s v="HR Specialist"/>
    <s v="Mackenzie Henry"/>
    <n v="22"/>
    <x v="949"/>
    <x v="949"/>
    <n v="0"/>
    <n v="5"/>
    <n v="4"/>
    <n v="0"/>
    <x v="1"/>
    <x v="1"/>
    <d v="2019-07-25T00:00:00"/>
    <m/>
    <s v="Active"/>
    <x v="1"/>
    <n v="2225"/>
    <n v="73"/>
    <x v="9"/>
    <x v="1"/>
  </r>
  <r>
    <s v="E0954"/>
    <x v="1"/>
    <s v="HR Specialist"/>
    <s v="Brian Williams"/>
    <n v="41"/>
    <x v="950"/>
    <x v="950"/>
    <n v="0"/>
    <n v="8"/>
    <n v="1"/>
    <n v="0"/>
    <x v="1"/>
    <x v="1"/>
    <d v="2019-10-31T00:00:00"/>
    <m/>
    <s v="Active"/>
    <x v="1"/>
    <n v="2127"/>
    <n v="70"/>
    <x v="9"/>
    <x v="1"/>
  </r>
  <r>
    <s v="E0955"/>
    <x v="2"/>
    <s v="Logistics Officer"/>
    <s v="Laura Burgess"/>
    <n v="34"/>
    <x v="951"/>
    <x v="951"/>
    <n v="4161"/>
    <n v="0"/>
    <n v="3"/>
    <n v="1"/>
    <x v="0"/>
    <x v="4"/>
    <d v="2022-04-13T00:00:00"/>
    <d v="2025-06-08T00:00:00"/>
    <s v="Exited"/>
    <x v="4"/>
    <n v="1152"/>
    <n v="38"/>
    <x v="2"/>
    <x v="0"/>
  </r>
  <r>
    <s v="E0956"/>
    <x v="2"/>
    <s v="Quality Analyst"/>
    <s v="Michael Myers"/>
    <n v="28"/>
    <x v="952"/>
    <x v="952"/>
    <n v="0"/>
    <n v="6"/>
    <n v="4"/>
    <n v="0"/>
    <x v="1"/>
    <x v="1"/>
    <d v="2020-11-24T00:00:00"/>
    <m/>
    <s v="Active"/>
    <x v="1"/>
    <n v="1737"/>
    <n v="57"/>
    <x v="3"/>
    <x v="0"/>
  </r>
  <r>
    <s v="E0957"/>
    <x v="2"/>
    <s v="Logistics Officer"/>
    <s v="Nicholas Johnson"/>
    <n v="53"/>
    <x v="953"/>
    <x v="953"/>
    <n v="0"/>
    <n v="4"/>
    <n v="4"/>
    <n v="0"/>
    <x v="1"/>
    <x v="1"/>
    <d v="2021-02-23T00:00:00"/>
    <m/>
    <s v="Active"/>
    <x v="1"/>
    <n v="1646"/>
    <n v="54"/>
    <x v="4"/>
    <x v="0"/>
  </r>
  <r>
    <s v="E0958"/>
    <x v="3"/>
    <s v="SEO Specialist"/>
    <s v="Jennifer Lambert"/>
    <n v="28"/>
    <x v="954"/>
    <x v="954"/>
    <n v="9183"/>
    <n v="6"/>
    <n v="4"/>
    <n v="1"/>
    <x v="0"/>
    <x v="3"/>
    <d v="2016-12-07T00:00:00"/>
    <d v="2018-12-25T00:00:00"/>
    <s v="Exited"/>
    <x v="3"/>
    <n v="748"/>
    <n v="24"/>
    <x v="0"/>
    <x v="0"/>
  </r>
  <r>
    <s v="E0959"/>
    <x v="3"/>
    <s v="SEO Specialist"/>
    <s v="Debra Hamilton"/>
    <n v="43"/>
    <x v="955"/>
    <x v="955"/>
    <n v="4839"/>
    <n v="9"/>
    <n v="1"/>
    <n v="1"/>
    <x v="0"/>
    <x v="5"/>
    <d v="2022-08-16T00:00:00"/>
    <d v="2025-03-22T00:00:00"/>
    <s v="Exited"/>
    <x v="5"/>
    <n v="949"/>
    <n v="31"/>
    <x v="2"/>
    <x v="0"/>
  </r>
  <r>
    <s v="E0960"/>
    <x v="1"/>
    <s v="HR Specialist"/>
    <s v="Melissa Leblanc"/>
    <n v="46"/>
    <x v="956"/>
    <x v="956"/>
    <n v="9513"/>
    <n v="10"/>
    <n v="5"/>
    <n v="1"/>
    <x v="0"/>
    <x v="4"/>
    <d v="2022-10-04T00:00:00"/>
    <d v="2022-11-20T00:00:00"/>
    <s v="Exited"/>
    <x v="4"/>
    <n v="47"/>
    <n v="2"/>
    <x v="10"/>
    <x v="2"/>
  </r>
  <r>
    <s v="E0961"/>
    <x v="5"/>
    <s v="Software Engineer"/>
    <s v="Michael Gonzalez"/>
    <n v="46"/>
    <x v="957"/>
    <x v="957"/>
    <n v="0"/>
    <n v="0"/>
    <n v="1"/>
    <n v="0"/>
    <x v="1"/>
    <x v="1"/>
    <d v="2019-10-21T00:00:00"/>
    <m/>
    <s v="Active"/>
    <x v="1"/>
    <n v="2137"/>
    <n v="70"/>
    <x v="9"/>
    <x v="1"/>
  </r>
  <r>
    <s v="E0962"/>
    <x v="2"/>
    <s v="Quality Analyst"/>
    <s v="Bonnie Warner"/>
    <n v="51"/>
    <x v="958"/>
    <x v="958"/>
    <n v="0"/>
    <n v="4"/>
    <n v="4"/>
    <n v="0"/>
    <x v="1"/>
    <x v="1"/>
    <d v="2017-08-26T00:00:00"/>
    <m/>
    <s v="Active"/>
    <x v="1"/>
    <n v="2923"/>
    <n v="96"/>
    <x v="1"/>
    <x v="1"/>
  </r>
  <r>
    <s v="E0963"/>
    <x v="3"/>
    <s v="Content Creator"/>
    <s v="Brittany Harrison"/>
    <n v="56"/>
    <x v="959"/>
    <x v="959"/>
    <n v="0"/>
    <n v="10"/>
    <n v="1"/>
    <n v="0"/>
    <x v="1"/>
    <x v="1"/>
    <d v="2016-05-09T00:00:00"/>
    <m/>
    <s v="Active"/>
    <x v="1"/>
    <n v="3397"/>
    <n v="112"/>
    <x v="6"/>
    <x v="1"/>
  </r>
  <r>
    <s v="E0964"/>
    <x v="4"/>
    <s v="Accountant"/>
    <s v="Karen Sheppard"/>
    <n v="29"/>
    <x v="960"/>
    <x v="960"/>
    <n v="1545"/>
    <n v="10"/>
    <n v="3"/>
    <n v="1"/>
    <x v="0"/>
    <x v="3"/>
    <d v="2022-12-29T00:00:00"/>
    <d v="2024-02-19T00:00:00"/>
    <s v="Exited"/>
    <x v="3"/>
    <n v="417"/>
    <n v="14"/>
    <x v="5"/>
    <x v="2"/>
  </r>
  <r>
    <s v="E0965"/>
    <x v="3"/>
    <s v="Content Creator"/>
    <s v="Jared Berger"/>
    <n v="57"/>
    <x v="961"/>
    <x v="961"/>
    <n v="0"/>
    <n v="4"/>
    <n v="1"/>
    <n v="0"/>
    <x v="1"/>
    <x v="1"/>
    <d v="2016-01-20T00:00:00"/>
    <m/>
    <s v="Active"/>
    <x v="1"/>
    <n v="3507"/>
    <n v="115"/>
    <x v="8"/>
    <x v="1"/>
  </r>
  <r>
    <s v="E0966"/>
    <x v="3"/>
    <s v="Content Creator"/>
    <s v="James Sanders"/>
    <n v="56"/>
    <x v="962"/>
    <x v="962"/>
    <n v="0"/>
    <n v="2"/>
    <n v="4"/>
    <n v="0"/>
    <x v="1"/>
    <x v="1"/>
    <d v="2019-02-04T00:00:00"/>
    <m/>
    <s v="Active"/>
    <x v="1"/>
    <n v="2396"/>
    <n v="79"/>
    <x v="7"/>
    <x v="1"/>
  </r>
  <r>
    <s v="E0967"/>
    <x v="5"/>
    <s v="Data Analyst"/>
    <s v="Dr. Philip Henry"/>
    <n v="28"/>
    <x v="963"/>
    <x v="963"/>
    <n v="10550"/>
    <n v="10"/>
    <n v="3"/>
    <n v="1"/>
    <x v="0"/>
    <x v="2"/>
    <d v="2018-10-26T00:00:00"/>
    <d v="2024-07-04T00:00:00"/>
    <s v="Exited"/>
    <x v="2"/>
    <n v="2078"/>
    <n v="68"/>
    <x v="9"/>
    <x v="1"/>
  </r>
  <r>
    <s v="E0968"/>
    <x v="5"/>
    <s v="Software Engineer"/>
    <s v="Mr. Brandon Gallegos"/>
    <n v="27"/>
    <x v="964"/>
    <x v="964"/>
    <n v="0"/>
    <n v="3"/>
    <n v="3"/>
    <n v="0"/>
    <x v="1"/>
    <x v="1"/>
    <d v="2016-07-23T00:00:00"/>
    <m/>
    <s v="Active"/>
    <x v="1"/>
    <n v="3322"/>
    <n v="109"/>
    <x v="6"/>
    <x v="1"/>
  </r>
  <r>
    <s v="E0969"/>
    <x v="1"/>
    <s v="HR Coordinator"/>
    <s v="Mary Collins"/>
    <n v="52"/>
    <x v="965"/>
    <x v="965"/>
    <n v="0"/>
    <n v="8"/>
    <n v="3"/>
    <n v="0"/>
    <x v="1"/>
    <x v="1"/>
    <d v="2021-03-15T00:00:00"/>
    <m/>
    <s v="Active"/>
    <x v="1"/>
    <n v="1626"/>
    <n v="53"/>
    <x v="4"/>
    <x v="0"/>
  </r>
  <r>
    <s v="E0970"/>
    <x v="2"/>
    <s v="Operations Associate"/>
    <s v="Ronald Barnes"/>
    <n v="33"/>
    <x v="966"/>
    <x v="966"/>
    <n v="0"/>
    <n v="8"/>
    <n v="4"/>
    <n v="0"/>
    <x v="1"/>
    <x v="1"/>
    <d v="2021-08-14T00:00:00"/>
    <m/>
    <s v="Active"/>
    <x v="1"/>
    <n v="1474"/>
    <n v="48"/>
    <x v="4"/>
    <x v="0"/>
  </r>
  <r>
    <s v="E0971"/>
    <x v="4"/>
    <s v="Accountant"/>
    <s v="Juan Mercado"/>
    <n v="28"/>
    <x v="967"/>
    <x v="967"/>
    <n v="0"/>
    <n v="9"/>
    <n v="3"/>
    <n v="0"/>
    <x v="1"/>
    <x v="1"/>
    <d v="2018-08-19T00:00:00"/>
    <m/>
    <s v="Active"/>
    <x v="1"/>
    <n v="2565"/>
    <n v="84"/>
    <x v="7"/>
    <x v="1"/>
  </r>
  <r>
    <s v="E0972"/>
    <x v="4"/>
    <s v="Auditor"/>
    <s v="Lorraine Carrillo"/>
    <n v="26"/>
    <x v="968"/>
    <x v="968"/>
    <n v="5956"/>
    <n v="9"/>
    <n v="1"/>
    <n v="1"/>
    <x v="0"/>
    <x v="3"/>
    <d v="2022-01-16T00:00:00"/>
    <d v="2023-08-14T00:00:00"/>
    <s v="Exited"/>
    <x v="3"/>
    <n v="575"/>
    <n v="19"/>
    <x v="0"/>
    <x v="0"/>
  </r>
  <r>
    <s v="E0973"/>
    <x v="1"/>
    <s v="HR Specialist"/>
    <s v="James Morales"/>
    <n v="38"/>
    <x v="969"/>
    <x v="969"/>
    <n v="0"/>
    <n v="6"/>
    <n v="1"/>
    <n v="0"/>
    <x v="1"/>
    <x v="1"/>
    <d v="2022-05-21T00:00:00"/>
    <m/>
    <s v="Active"/>
    <x v="1"/>
    <n v="1194"/>
    <n v="39"/>
    <x v="2"/>
    <x v="0"/>
  </r>
  <r>
    <s v="E0974"/>
    <x v="4"/>
    <s v="Accountant"/>
    <s v="Ryan Carter"/>
    <n v="34"/>
    <x v="970"/>
    <x v="970"/>
    <n v="3725"/>
    <n v="10"/>
    <n v="2"/>
    <n v="1"/>
    <x v="0"/>
    <x v="3"/>
    <d v="2016-09-10T00:00:00"/>
    <d v="2021-12-07T00:00:00"/>
    <s v="Exited"/>
    <x v="3"/>
    <n v="1914"/>
    <n v="63"/>
    <x v="3"/>
    <x v="0"/>
  </r>
  <r>
    <s v="E0975"/>
    <x v="2"/>
    <s v="Quality Analyst"/>
    <s v="Anne Torres"/>
    <n v="31"/>
    <x v="971"/>
    <x v="971"/>
    <n v="1499"/>
    <n v="6"/>
    <n v="2"/>
    <n v="1"/>
    <x v="0"/>
    <x v="2"/>
    <d v="2019-03-03T00:00:00"/>
    <d v="2021-09-23T00:00:00"/>
    <s v="Exited"/>
    <x v="2"/>
    <n v="935"/>
    <n v="31"/>
    <x v="2"/>
    <x v="0"/>
  </r>
  <r>
    <s v="E0976"/>
    <x v="0"/>
    <s v="Account Manager"/>
    <s v="Amy Ray"/>
    <n v="27"/>
    <x v="972"/>
    <x v="972"/>
    <n v="11334"/>
    <n v="6"/>
    <n v="2"/>
    <n v="1"/>
    <x v="0"/>
    <x v="6"/>
    <d v="2018-04-29T00:00:00"/>
    <d v="2022-05-21T00:00:00"/>
    <s v="Exited"/>
    <x v="6"/>
    <n v="1483"/>
    <n v="49"/>
    <x v="4"/>
    <x v="0"/>
  </r>
  <r>
    <s v="E0977"/>
    <x v="1"/>
    <s v="HR Coordinator"/>
    <s v="Karen Stevenson"/>
    <n v="52"/>
    <x v="973"/>
    <x v="973"/>
    <n v="0"/>
    <n v="3"/>
    <n v="2"/>
    <n v="0"/>
    <x v="1"/>
    <x v="1"/>
    <d v="2023-05-25T00:00:00"/>
    <m/>
    <s v="Active"/>
    <x v="1"/>
    <n v="825"/>
    <n v="27"/>
    <x v="0"/>
    <x v="0"/>
  </r>
  <r>
    <s v="E0978"/>
    <x v="0"/>
    <s v="Sales Executive"/>
    <s v="Michael Peck"/>
    <n v="28"/>
    <x v="974"/>
    <x v="974"/>
    <n v="0"/>
    <n v="5"/>
    <n v="5"/>
    <n v="0"/>
    <x v="1"/>
    <x v="1"/>
    <d v="2020-12-09T00:00:00"/>
    <m/>
    <s v="Active"/>
    <x v="1"/>
    <n v="1722"/>
    <n v="56"/>
    <x v="3"/>
    <x v="0"/>
  </r>
  <r>
    <s v="E0979"/>
    <x v="1"/>
    <s v="Recruiter"/>
    <s v="Laura Ryan"/>
    <n v="29"/>
    <x v="975"/>
    <x v="975"/>
    <n v="0"/>
    <n v="4"/>
    <n v="2"/>
    <n v="0"/>
    <x v="1"/>
    <x v="1"/>
    <d v="2020-10-06T00:00:00"/>
    <m/>
    <s v="Active"/>
    <x v="1"/>
    <n v="1786"/>
    <n v="59"/>
    <x v="3"/>
    <x v="0"/>
  </r>
  <r>
    <s v="E0980"/>
    <x v="2"/>
    <s v="Quality Analyst"/>
    <s v="Deborah Salazar"/>
    <n v="32"/>
    <x v="976"/>
    <x v="976"/>
    <n v="0"/>
    <n v="9"/>
    <n v="2"/>
    <n v="0"/>
    <x v="1"/>
    <x v="1"/>
    <d v="2019-07-15T00:00:00"/>
    <m/>
    <s v="Active"/>
    <x v="1"/>
    <n v="2235"/>
    <n v="73"/>
    <x v="9"/>
    <x v="1"/>
  </r>
  <r>
    <s v="E0981"/>
    <x v="0"/>
    <s v="Sales Rep"/>
    <s v="Christine Martinez"/>
    <n v="43"/>
    <x v="977"/>
    <x v="977"/>
    <n v="0"/>
    <n v="6"/>
    <n v="5"/>
    <n v="0"/>
    <x v="1"/>
    <x v="1"/>
    <d v="2017-07-04T00:00:00"/>
    <m/>
    <s v="Active"/>
    <x v="1"/>
    <n v="2976"/>
    <n v="98"/>
    <x v="1"/>
    <x v="1"/>
  </r>
  <r>
    <s v="E0982"/>
    <x v="0"/>
    <s v="Account Manager"/>
    <s v="Melissa Williams"/>
    <n v="45"/>
    <x v="978"/>
    <x v="978"/>
    <n v="0"/>
    <n v="4"/>
    <n v="2"/>
    <n v="0"/>
    <x v="1"/>
    <x v="1"/>
    <d v="2020-10-07T00:00:00"/>
    <m/>
    <s v="Active"/>
    <x v="1"/>
    <n v="1785"/>
    <n v="59"/>
    <x v="3"/>
    <x v="0"/>
  </r>
  <r>
    <s v="E0983"/>
    <x v="1"/>
    <s v="HR Specialist"/>
    <s v="Jeremy Fernandez"/>
    <n v="25"/>
    <x v="979"/>
    <x v="979"/>
    <n v="0"/>
    <n v="0"/>
    <n v="3"/>
    <n v="0"/>
    <x v="1"/>
    <x v="1"/>
    <d v="2017-04-03T00:00:00"/>
    <m/>
    <s v="Active"/>
    <x v="1"/>
    <n v="3068"/>
    <n v="101"/>
    <x v="1"/>
    <x v="1"/>
  </r>
  <r>
    <s v="E0984"/>
    <x v="4"/>
    <s v="Financial Analyst"/>
    <s v="Michele Olson"/>
    <n v="37"/>
    <x v="980"/>
    <x v="980"/>
    <n v="0"/>
    <n v="3"/>
    <n v="1"/>
    <n v="0"/>
    <x v="1"/>
    <x v="1"/>
    <d v="2022-06-06T00:00:00"/>
    <m/>
    <s v="Active"/>
    <x v="1"/>
    <n v="1178"/>
    <n v="39"/>
    <x v="2"/>
    <x v="0"/>
  </r>
  <r>
    <s v="E0985"/>
    <x v="1"/>
    <s v="HR Specialist"/>
    <s v="Daniel Proctor"/>
    <n v="25"/>
    <x v="981"/>
    <x v="981"/>
    <n v="11607"/>
    <n v="2"/>
    <n v="1"/>
    <n v="1"/>
    <x v="0"/>
    <x v="3"/>
    <d v="2019-06-21T00:00:00"/>
    <d v="2025-06-29T00:00:00"/>
    <s v="Exited"/>
    <x v="3"/>
    <n v="2200"/>
    <n v="72"/>
    <x v="9"/>
    <x v="1"/>
  </r>
  <r>
    <s v="E0986"/>
    <x v="2"/>
    <s v="Logistics Officer"/>
    <s v="Amber Griffin"/>
    <n v="58"/>
    <x v="982"/>
    <x v="982"/>
    <n v="0"/>
    <n v="10"/>
    <n v="1"/>
    <n v="0"/>
    <x v="1"/>
    <x v="1"/>
    <d v="2020-10-23T00:00:00"/>
    <m/>
    <s v="Active"/>
    <x v="1"/>
    <n v="1769"/>
    <n v="58"/>
    <x v="3"/>
    <x v="0"/>
  </r>
  <r>
    <s v="E0987"/>
    <x v="3"/>
    <s v="SEO Specialist"/>
    <s v="Jaime Perez"/>
    <n v="30"/>
    <x v="983"/>
    <x v="983"/>
    <n v="2997"/>
    <n v="7"/>
    <n v="3"/>
    <n v="1"/>
    <x v="0"/>
    <x v="5"/>
    <d v="2017-08-20T00:00:00"/>
    <d v="2018-06-06T00:00:00"/>
    <s v="Exited"/>
    <x v="5"/>
    <n v="290"/>
    <n v="10"/>
    <x v="5"/>
    <x v="2"/>
  </r>
  <r>
    <s v="E0988"/>
    <x v="2"/>
    <s v="Quality Analyst"/>
    <s v="Jeremy Fitzgerald"/>
    <n v="56"/>
    <x v="984"/>
    <x v="984"/>
    <n v="0"/>
    <n v="4"/>
    <n v="1"/>
    <n v="0"/>
    <x v="1"/>
    <x v="1"/>
    <d v="2016-04-29T00:00:00"/>
    <m/>
    <s v="Active"/>
    <x v="1"/>
    <n v="3407"/>
    <n v="112"/>
    <x v="6"/>
    <x v="1"/>
  </r>
  <r>
    <s v="E0989"/>
    <x v="0"/>
    <s v="Account Manager"/>
    <s v="Sherry Woods"/>
    <n v="32"/>
    <x v="985"/>
    <x v="985"/>
    <n v="0"/>
    <n v="7"/>
    <n v="5"/>
    <n v="0"/>
    <x v="1"/>
    <x v="1"/>
    <d v="2019-04-09T00:00:00"/>
    <m/>
    <s v="Active"/>
    <x v="1"/>
    <n v="2332"/>
    <n v="77"/>
    <x v="9"/>
    <x v="1"/>
  </r>
  <r>
    <s v="E0990"/>
    <x v="5"/>
    <s v="System Admin"/>
    <s v="Janet Harmon"/>
    <n v="52"/>
    <x v="986"/>
    <x v="986"/>
    <n v="0"/>
    <n v="10"/>
    <n v="5"/>
    <n v="0"/>
    <x v="1"/>
    <x v="1"/>
    <d v="2016-06-07T00:00:00"/>
    <m/>
    <s v="Active"/>
    <x v="1"/>
    <n v="3368"/>
    <n v="111"/>
    <x v="6"/>
    <x v="1"/>
  </r>
  <r>
    <s v="E0991"/>
    <x v="3"/>
    <s v="SEO Specialist"/>
    <s v="Shawn Oconnor"/>
    <n v="44"/>
    <x v="987"/>
    <x v="987"/>
    <n v="11192"/>
    <n v="7"/>
    <n v="1"/>
    <n v="1"/>
    <x v="0"/>
    <x v="3"/>
    <d v="2020-04-03T00:00:00"/>
    <d v="2024-02-01T00:00:00"/>
    <s v="Exited"/>
    <x v="3"/>
    <n v="1399"/>
    <n v="46"/>
    <x v="4"/>
    <x v="0"/>
  </r>
  <r>
    <s v="E0992"/>
    <x v="0"/>
    <s v="Account Manager"/>
    <s v="Jennifer Waters"/>
    <n v="29"/>
    <x v="988"/>
    <x v="988"/>
    <n v="0"/>
    <n v="10"/>
    <n v="4"/>
    <n v="0"/>
    <x v="1"/>
    <x v="1"/>
    <d v="2023-03-03T00:00:00"/>
    <m/>
    <s v="Active"/>
    <x v="1"/>
    <n v="908"/>
    <n v="30"/>
    <x v="0"/>
    <x v="0"/>
  </r>
  <r>
    <s v="E0993"/>
    <x v="2"/>
    <s v="Logistics Officer"/>
    <s v="Jocelyn Williams"/>
    <n v="25"/>
    <x v="989"/>
    <x v="989"/>
    <n v="4661"/>
    <n v="4"/>
    <n v="4"/>
    <n v="1"/>
    <x v="0"/>
    <x v="5"/>
    <d v="2017-04-22T00:00:00"/>
    <d v="2024-09-03T00:00:00"/>
    <s v="Exited"/>
    <x v="5"/>
    <n v="2691"/>
    <n v="88"/>
    <x v="7"/>
    <x v="1"/>
  </r>
  <r>
    <s v="E0994"/>
    <x v="2"/>
    <s v="Operations Associate"/>
    <s v="Christopher Moore"/>
    <n v="26"/>
    <x v="990"/>
    <x v="990"/>
    <n v="0"/>
    <n v="1"/>
    <n v="3"/>
    <n v="0"/>
    <x v="1"/>
    <x v="1"/>
    <d v="2017-09-17T00:00:00"/>
    <m/>
    <s v="Active"/>
    <x v="1"/>
    <n v="2901"/>
    <n v="95"/>
    <x v="1"/>
    <x v="1"/>
  </r>
  <r>
    <s v="E0995"/>
    <x v="3"/>
    <s v="SEO Specialist"/>
    <s v="Emily Mullins"/>
    <n v="39"/>
    <x v="991"/>
    <x v="991"/>
    <n v="0"/>
    <n v="1"/>
    <n v="3"/>
    <n v="0"/>
    <x v="1"/>
    <x v="1"/>
    <d v="2018-04-18T00:00:00"/>
    <m/>
    <s v="Active"/>
    <x v="1"/>
    <n v="2688"/>
    <n v="88"/>
    <x v="7"/>
    <x v="1"/>
  </r>
  <r>
    <s v="E0996"/>
    <x v="4"/>
    <s v="Auditor"/>
    <s v="Jeremiah Bruce"/>
    <n v="41"/>
    <x v="992"/>
    <x v="992"/>
    <n v="9499"/>
    <n v="0"/>
    <n v="1"/>
    <n v="1"/>
    <x v="0"/>
    <x v="5"/>
    <d v="2020-09-07T00:00:00"/>
    <d v="2024-04-26T00:00:00"/>
    <s v="Exited"/>
    <x v="5"/>
    <n v="1327"/>
    <n v="44"/>
    <x v="4"/>
    <x v="0"/>
  </r>
  <r>
    <s v="E0997"/>
    <x v="0"/>
    <s v="Account Manager"/>
    <s v="Roger King"/>
    <n v="42"/>
    <x v="993"/>
    <x v="993"/>
    <n v="0"/>
    <n v="5"/>
    <n v="1"/>
    <n v="0"/>
    <x v="1"/>
    <x v="1"/>
    <d v="2020-10-18T00:00:00"/>
    <m/>
    <s v="Active"/>
    <x v="1"/>
    <n v="1774"/>
    <n v="58"/>
    <x v="3"/>
    <x v="0"/>
  </r>
  <r>
    <s v="E0998"/>
    <x v="3"/>
    <s v="Marketing Executive"/>
    <s v="Loretta Lynch"/>
    <n v="34"/>
    <x v="994"/>
    <x v="994"/>
    <n v="4974"/>
    <n v="4"/>
    <n v="4"/>
    <n v="1"/>
    <x v="0"/>
    <x v="3"/>
    <d v="2020-01-23T00:00:00"/>
    <d v="2024-08-16T00:00:00"/>
    <s v="Exited"/>
    <x v="3"/>
    <n v="1667"/>
    <n v="55"/>
    <x v="3"/>
    <x v="0"/>
  </r>
  <r>
    <s v="E0999"/>
    <x v="2"/>
    <s v="Logistics Officer"/>
    <s v="Deborah Cox"/>
    <n v="27"/>
    <x v="995"/>
    <x v="995"/>
    <n v="11406"/>
    <n v="2"/>
    <n v="3"/>
    <n v="1"/>
    <x v="0"/>
    <x v="0"/>
    <d v="2019-05-01T00:00:00"/>
    <d v="2022-06-30T00:00:00"/>
    <s v="Exited"/>
    <x v="0"/>
    <n v="1156"/>
    <n v="38"/>
    <x v="2"/>
    <x v="0"/>
  </r>
  <r>
    <s v="E1000"/>
    <x v="3"/>
    <s v="SEO Specialist"/>
    <s v="Lisa Martin"/>
    <n v="58"/>
    <x v="996"/>
    <x v="996"/>
    <n v="6559"/>
    <n v="1"/>
    <n v="1"/>
    <n v="1"/>
    <x v="0"/>
    <x v="5"/>
    <d v="2022-06-20T00:00:00"/>
    <d v="2024-03-09T00:00:00"/>
    <s v="Exited"/>
    <x v="5"/>
    <n v="628"/>
    <n v="21"/>
    <x v="0"/>
    <x v="0"/>
  </r>
  <r>
    <s v="E1001"/>
    <x v="5"/>
    <s v="Software Engineer"/>
    <s v="Cathy Baker"/>
    <n v="48"/>
    <x v="997"/>
    <x v="997"/>
    <n v="2265"/>
    <n v="6"/>
    <n v="2"/>
    <n v="1"/>
    <x v="0"/>
    <x v="2"/>
    <d v="2020-12-24T00:00:00"/>
    <d v="2023-07-09T00:00:00"/>
    <s v="Exited"/>
    <x v="2"/>
    <n v="927"/>
    <n v="30"/>
    <x v="2"/>
    <x v="0"/>
  </r>
  <r>
    <s v="E1002"/>
    <x v="3"/>
    <s v="SEO Specialist"/>
    <s v="Jeffrey Salas"/>
    <n v="30"/>
    <x v="998"/>
    <x v="998"/>
    <n v="0"/>
    <n v="5"/>
    <n v="2"/>
    <n v="0"/>
    <x v="1"/>
    <x v="1"/>
    <d v="2021-07-06T00:00:00"/>
    <m/>
    <s v="Active"/>
    <x v="1"/>
    <n v="1513"/>
    <n v="50"/>
    <x v="4"/>
    <x v="0"/>
  </r>
  <r>
    <s v="E1003"/>
    <x v="4"/>
    <s v="Auditor"/>
    <s v="Mark Duncan"/>
    <n v="25"/>
    <x v="999"/>
    <x v="999"/>
    <n v="0"/>
    <n v="10"/>
    <n v="1"/>
    <n v="0"/>
    <x v="1"/>
    <x v="1"/>
    <d v="2020-04-29T00:00:00"/>
    <m/>
    <s v="Active"/>
    <x v="1"/>
    <n v="1946"/>
    <n v="64"/>
    <x v="3"/>
    <x v="0"/>
  </r>
  <r>
    <s v="E1004"/>
    <x v="1"/>
    <s v="HR Coordinator"/>
    <s v="Andrea Burgess"/>
    <n v="54"/>
    <x v="1000"/>
    <x v="1000"/>
    <n v="0"/>
    <n v="4"/>
    <n v="1"/>
    <n v="0"/>
    <x v="1"/>
    <x v="1"/>
    <d v="2023-06-28T00:00:00"/>
    <m/>
    <s v="Active"/>
    <x v="1"/>
    <n v="791"/>
    <n v="26"/>
    <x v="0"/>
    <x v="0"/>
  </r>
  <r>
    <s v="E1005"/>
    <x v="4"/>
    <s v="Accountant"/>
    <s v="Elizabeth Williams"/>
    <n v="34"/>
    <x v="1001"/>
    <x v="1001"/>
    <n v="0"/>
    <n v="6"/>
    <n v="1"/>
    <n v="0"/>
    <x v="1"/>
    <x v="1"/>
    <d v="2016-11-28T00:00:00"/>
    <m/>
    <s v="Active"/>
    <x v="1"/>
    <n v="3194"/>
    <n v="105"/>
    <x v="6"/>
    <x v="1"/>
  </r>
  <r>
    <s v="E1006"/>
    <x v="2"/>
    <s v="Logistics Officer"/>
    <s v="Micheal Johnson"/>
    <n v="44"/>
    <x v="1002"/>
    <x v="1002"/>
    <n v="0"/>
    <n v="7"/>
    <n v="5"/>
    <n v="0"/>
    <x v="1"/>
    <x v="1"/>
    <d v="2022-12-05T00:00:00"/>
    <m/>
    <s v="Active"/>
    <x v="1"/>
    <n v="996"/>
    <n v="33"/>
    <x v="2"/>
    <x v="0"/>
  </r>
  <r>
    <s v="E1007"/>
    <x v="0"/>
    <s v="Sales Rep"/>
    <s v="Craig Schmidt"/>
    <n v="35"/>
    <x v="1003"/>
    <x v="1003"/>
    <n v="0"/>
    <n v="7"/>
    <n v="3"/>
    <n v="0"/>
    <x v="1"/>
    <x v="1"/>
    <d v="2019-07-28T00:00:00"/>
    <m/>
    <s v="Active"/>
    <x v="1"/>
    <n v="2222"/>
    <n v="73"/>
    <x v="9"/>
    <x v="1"/>
  </r>
  <r>
    <s v="E1008"/>
    <x v="3"/>
    <s v="SEO Specialist"/>
    <s v="Edward Ramirez"/>
    <n v="59"/>
    <x v="1004"/>
    <x v="1004"/>
    <n v="0"/>
    <n v="3"/>
    <n v="2"/>
    <n v="0"/>
    <x v="1"/>
    <x v="1"/>
    <d v="2016-03-12T00:00:00"/>
    <m/>
    <s v="Active"/>
    <x v="1"/>
    <n v="3455"/>
    <n v="114"/>
    <x v="6"/>
    <x v="1"/>
  </r>
  <r>
    <s v="E1009"/>
    <x v="2"/>
    <s v="Quality Analyst"/>
    <s v="Lauren Smith"/>
    <n v="56"/>
    <x v="1005"/>
    <x v="1005"/>
    <n v="0"/>
    <n v="5"/>
    <n v="2"/>
    <n v="0"/>
    <x v="1"/>
    <x v="1"/>
    <d v="2022-10-13T00:00:00"/>
    <m/>
    <s v="Active"/>
    <x v="1"/>
    <n v="1049"/>
    <n v="34"/>
    <x v="2"/>
    <x v="0"/>
  </r>
  <r>
    <s v="E1010"/>
    <x v="0"/>
    <s v="Account Manager"/>
    <s v="Michael Davis"/>
    <n v="55"/>
    <x v="1006"/>
    <x v="1006"/>
    <n v="10062"/>
    <n v="6"/>
    <n v="5"/>
    <n v="1"/>
    <x v="0"/>
    <x v="6"/>
    <d v="2015-10-04T00:00:00"/>
    <d v="2018-10-02T00:00:00"/>
    <s v="Exited"/>
    <x v="6"/>
    <n v="1094"/>
    <n v="36"/>
    <x v="2"/>
    <x v="0"/>
  </r>
  <r>
    <s v="E1011"/>
    <x v="5"/>
    <s v="Data Analyst"/>
    <s v="Melanie Perkins"/>
    <n v="41"/>
    <x v="1007"/>
    <x v="1007"/>
    <n v="8362"/>
    <n v="5"/>
    <n v="3"/>
    <n v="1"/>
    <x v="0"/>
    <x v="5"/>
    <d v="2019-03-28T00:00:00"/>
    <d v="2024-04-26T00:00:00"/>
    <s v="Exited"/>
    <x v="5"/>
    <n v="1856"/>
    <n v="61"/>
    <x v="3"/>
    <x v="0"/>
  </r>
  <r>
    <s v="E1012"/>
    <x v="1"/>
    <s v="Recruiter"/>
    <s v="John Williams"/>
    <n v="49"/>
    <x v="1008"/>
    <x v="1008"/>
    <n v="0"/>
    <n v="4"/>
    <n v="1"/>
    <n v="0"/>
    <x v="1"/>
    <x v="1"/>
    <d v="2023-06-01T00:00:00"/>
    <m/>
    <s v="Active"/>
    <x v="1"/>
    <n v="818"/>
    <n v="27"/>
    <x v="0"/>
    <x v="0"/>
  </r>
  <r>
    <s v="E1013"/>
    <x v="1"/>
    <s v="HR Specialist"/>
    <s v="Tracy Myers"/>
    <n v="26"/>
    <x v="1009"/>
    <x v="1009"/>
    <n v="0"/>
    <n v="1"/>
    <n v="4"/>
    <n v="0"/>
    <x v="1"/>
    <x v="1"/>
    <d v="2021-03-22T00:00:00"/>
    <m/>
    <s v="Active"/>
    <x v="1"/>
    <n v="1619"/>
    <n v="53"/>
    <x v="4"/>
    <x v="0"/>
  </r>
  <r>
    <s v="E1014"/>
    <x v="0"/>
    <s v="Sales Rep"/>
    <s v="Victor Benitez"/>
    <n v="34"/>
    <x v="1010"/>
    <x v="1010"/>
    <n v="0"/>
    <n v="8"/>
    <n v="1"/>
    <n v="0"/>
    <x v="1"/>
    <x v="1"/>
    <d v="2020-03-16T00:00:00"/>
    <m/>
    <s v="Active"/>
    <x v="1"/>
    <n v="1990"/>
    <n v="65"/>
    <x v="3"/>
    <x v="0"/>
  </r>
  <r>
    <s v="E1015"/>
    <x v="2"/>
    <s v="Operations Associate"/>
    <s v="Elizabeth Stewart"/>
    <n v="34"/>
    <x v="1011"/>
    <x v="1011"/>
    <n v="0"/>
    <n v="2"/>
    <n v="5"/>
    <n v="0"/>
    <x v="1"/>
    <x v="1"/>
    <d v="2021-10-26T00:00:00"/>
    <m/>
    <s v="Active"/>
    <x v="1"/>
    <n v="1401"/>
    <n v="46"/>
    <x v="4"/>
    <x v="0"/>
  </r>
  <r>
    <s v="E1016"/>
    <x v="5"/>
    <s v="Software Engineer"/>
    <s v="Gabriela Fry"/>
    <n v="60"/>
    <x v="1012"/>
    <x v="1012"/>
    <n v="0"/>
    <n v="7"/>
    <n v="2"/>
    <n v="0"/>
    <x v="1"/>
    <x v="1"/>
    <d v="2017-10-25T00:00:00"/>
    <m/>
    <s v="Active"/>
    <x v="1"/>
    <n v="2863"/>
    <n v="94"/>
    <x v="1"/>
    <x v="1"/>
  </r>
  <r>
    <s v="E1017"/>
    <x v="4"/>
    <s v="Financial Analyst"/>
    <s v="James Thomas"/>
    <n v="46"/>
    <x v="1013"/>
    <x v="1013"/>
    <n v="2682"/>
    <n v="4"/>
    <n v="3"/>
    <n v="1"/>
    <x v="0"/>
    <x v="4"/>
    <d v="2023-04-07T00:00:00"/>
    <d v="2023-04-09T00:00:00"/>
    <s v="Exited"/>
    <x v="4"/>
    <n v="2"/>
    <n v="0"/>
    <x v="10"/>
    <x v="2"/>
  </r>
  <r>
    <s v="E1018"/>
    <x v="2"/>
    <s v="Logistics Officer"/>
    <s v="Christy Roberts"/>
    <n v="25"/>
    <x v="1014"/>
    <x v="1014"/>
    <n v="11841"/>
    <n v="1"/>
    <n v="2"/>
    <n v="1"/>
    <x v="0"/>
    <x v="3"/>
    <d v="2018-06-20T00:00:00"/>
    <d v="2024-03-25T00:00:00"/>
    <s v="Exited"/>
    <x v="3"/>
    <n v="2105"/>
    <n v="69"/>
    <x v="9"/>
    <x v="1"/>
  </r>
  <r>
    <s v="E1019"/>
    <x v="4"/>
    <s v="Auditor"/>
    <s v="Elizabeth Cannon"/>
    <n v="43"/>
    <x v="1015"/>
    <x v="1015"/>
    <n v="6431"/>
    <n v="0"/>
    <n v="5"/>
    <n v="1"/>
    <x v="0"/>
    <x v="4"/>
    <d v="2016-05-01T00:00:00"/>
    <d v="2022-12-26T00:00:00"/>
    <s v="Exited"/>
    <x v="4"/>
    <n v="2430"/>
    <n v="80"/>
    <x v="7"/>
    <x v="1"/>
  </r>
  <r>
    <s v="E1020"/>
    <x v="3"/>
    <s v="SEO Specialist"/>
    <s v="Leonard Smith"/>
    <n v="51"/>
    <x v="1016"/>
    <x v="1016"/>
    <n v="4227"/>
    <n v="0"/>
    <n v="3"/>
    <n v="1"/>
    <x v="0"/>
    <x v="3"/>
    <d v="2022-01-20T00:00:00"/>
    <d v="2022-10-27T00:00:00"/>
    <s v="Exited"/>
    <x v="3"/>
    <n v="280"/>
    <n v="9"/>
    <x v="5"/>
    <x v="2"/>
  </r>
  <r>
    <s v="E1021"/>
    <x v="0"/>
    <s v="Sales Executive"/>
    <s v="Ricky Miller"/>
    <n v="56"/>
    <x v="1017"/>
    <x v="1017"/>
    <n v="0"/>
    <n v="5"/>
    <n v="1"/>
    <n v="0"/>
    <x v="1"/>
    <x v="1"/>
    <d v="2018-08-14T00:00:00"/>
    <m/>
    <s v="Active"/>
    <x v="1"/>
    <n v="2570"/>
    <n v="84"/>
    <x v="7"/>
    <x v="1"/>
  </r>
  <r>
    <s v="E1022"/>
    <x v="2"/>
    <s v="Operations Associate"/>
    <s v="Jacob Moore"/>
    <n v="43"/>
    <x v="1018"/>
    <x v="1018"/>
    <n v="0"/>
    <n v="10"/>
    <n v="2"/>
    <n v="0"/>
    <x v="1"/>
    <x v="1"/>
    <d v="2021-09-14T00:00:00"/>
    <m/>
    <s v="Active"/>
    <x v="1"/>
    <n v="1443"/>
    <n v="47"/>
    <x v="4"/>
    <x v="0"/>
  </r>
  <r>
    <s v="E1023"/>
    <x v="2"/>
    <s v="Logistics Officer"/>
    <s v="Sheila Fritz"/>
    <n v="27"/>
    <x v="1019"/>
    <x v="1019"/>
    <n v="0"/>
    <n v="3"/>
    <n v="4"/>
    <n v="0"/>
    <x v="1"/>
    <x v="1"/>
    <d v="2017-12-27T00:00:00"/>
    <m/>
    <s v="Active"/>
    <x v="1"/>
    <n v="2800"/>
    <n v="92"/>
    <x v="1"/>
    <x v="1"/>
  </r>
  <r>
    <s v="E1024"/>
    <x v="2"/>
    <s v="Quality Analyst"/>
    <s v="Judith White"/>
    <n v="52"/>
    <x v="1020"/>
    <x v="1020"/>
    <n v="0"/>
    <n v="9"/>
    <n v="2"/>
    <n v="0"/>
    <x v="1"/>
    <x v="1"/>
    <d v="2015-10-29T00:00:00"/>
    <m/>
    <s v="Active"/>
    <x v="1"/>
    <n v="3590"/>
    <n v="118"/>
    <x v="8"/>
    <x v="1"/>
  </r>
  <r>
    <s v="E1025"/>
    <x v="0"/>
    <s v="Account Manager"/>
    <s v="Jonathan Miller"/>
    <n v="24"/>
    <x v="1021"/>
    <x v="1021"/>
    <n v="0"/>
    <n v="9"/>
    <n v="2"/>
    <n v="0"/>
    <x v="1"/>
    <x v="1"/>
    <d v="2017-12-16T00:00:00"/>
    <m/>
    <s v="Active"/>
    <x v="1"/>
    <n v="2811"/>
    <n v="92"/>
    <x v="1"/>
    <x v="1"/>
  </r>
  <r>
    <s v="E1026"/>
    <x v="2"/>
    <s v="Logistics Officer"/>
    <s v="Brian Murphy"/>
    <n v="47"/>
    <x v="1022"/>
    <x v="1022"/>
    <n v="0"/>
    <n v="1"/>
    <n v="5"/>
    <n v="0"/>
    <x v="1"/>
    <x v="1"/>
    <d v="2019-07-20T00:00:00"/>
    <m/>
    <s v="Active"/>
    <x v="1"/>
    <n v="2230"/>
    <n v="73"/>
    <x v="9"/>
    <x v="1"/>
  </r>
  <r>
    <s v="E1027"/>
    <x v="1"/>
    <s v="HR Specialist"/>
    <s v="Ricky Sheppard"/>
    <n v="33"/>
    <x v="1023"/>
    <x v="1023"/>
    <n v="0"/>
    <n v="0"/>
    <n v="5"/>
    <n v="0"/>
    <x v="1"/>
    <x v="1"/>
    <d v="2020-05-25T00:00:00"/>
    <m/>
    <s v="Active"/>
    <x v="1"/>
    <n v="1920"/>
    <n v="63"/>
    <x v="3"/>
    <x v="0"/>
  </r>
  <r>
    <s v="E1028"/>
    <x v="3"/>
    <s v="Marketing Executive"/>
    <s v="Deborah Rivera"/>
    <n v="33"/>
    <x v="1024"/>
    <x v="1024"/>
    <n v="6857"/>
    <n v="7"/>
    <n v="5"/>
    <n v="1"/>
    <x v="0"/>
    <x v="5"/>
    <d v="2022-01-27T00:00:00"/>
    <d v="2024-04-28T00:00:00"/>
    <s v="Exited"/>
    <x v="5"/>
    <n v="822"/>
    <n v="27"/>
    <x v="0"/>
    <x v="0"/>
  </r>
  <r>
    <s v="E1029"/>
    <x v="2"/>
    <s v="Logistics Officer"/>
    <s v="Nicole Willis"/>
    <n v="37"/>
    <x v="1025"/>
    <x v="1025"/>
    <n v="0"/>
    <n v="6"/>
    <n v="2"/>
    <n v="0"/>
    <x v="1"/>
    <x v="1"/>
    <d v="2018-07-16T00:00:00"/>
    <m/>
    <s v="Active"/>
    <x v="1"/>
    <n v="2599"/>
    <n v="85"/>
    <x v="7"/>
    <x v="1"/>
  </r>
  <r>
    <s v="E1030"/>
    <x v="5"/>
    <s v="Software Engineer"/>
    <s v="Ariana King"/>
    <n v="41"/>
    <x v="1026"/>
    <x v="1026"/>
    <n v="0"/>
    <n v="10"/>
    <n v="4"/>
    <n v="0"/>
    <x v="1"/>
    <x v="1"/>
    <d v="2023-08-10T00:00:00"/>
    <m/>
    <s v="Active"/>
    <x v="1"/>
    <n v="748"/>
    <n v="24"/>
    <x v="0"/>
    <x v="0"/>
  </r>
  <r>
    <s v="E1031"/>
    <x v="5"/>
    <s v="Software Engineer"/>
    <s v="Carlos Bowers"/>
    <n v="50"/>
    <x v="1027"/>
    <x v="1027"/>
    <n v="8794"/>
    <n v="8"/>
    <n v="4"/>
    <n v="1"/>
    <x v="0"/>
    <x v="6"/>
    <d v="2019-06-19T00:00:00"/>
    <d v="2021-03-20T00:00:00"/>
    <s v="Exited"/>
    <x v="6"/>
    <n v="640"/>
    <n v="21"/>
    <x v="0"/>
    <x v="0"/>
  </r>
  <r>
    <s v="E1032"/>
    <x v="2"/>
    <s v="Logistics Officer"/>
    <s v="Deborah Phillips"/>
    <n v="48"/>
    <x v="1028"/>
    <x v="1028"/>
    <n v="0"/>
    <n v="7"/>
    <n v="2"/>
    <n v="0"/>
    <x v="1"/>
    <x v="1"/>
    <d v="2017-04-09T00:00:00"/>
    <m/>
    <s v="Active"/>
    <x v="1"/>
    <n v="3062"/>
    <n v="100"/>
    <x v="1"/>
    <x v="1"/>
  </r>
  <r>
    <s v="E1033"/>
    <x v="0"/>
    <s v="Sales Rep"/>
    <s v="Bobby Reyes"/>
    <n v="56"/>
    <x v="1029"/>
    <x v="1029"/>
    <n v="0"/>
    <n v="8"/>
    <n v="2"/>
    <n v="0"/>
    <x v="1"/>
    <x v="1"/>
    <d v="2023-06-18T00:00:00"/>
    <m/>
    <s v="Active"/>
    <x v="1"/>
    <n v="801"/>
    <n v="26"/>
    <x v="0"/>
    <x v="0"/>
  </r>
  <r>
    <s v="E1034"/>
    <x v="3"/>
    <s v="Marketing Executive"/>
    <s v="Tracey Duncan"/>
    <n v="56"/>
    <x v="1030"/>
    <x v="1030"/>
    <n v="11858"/>
    <n v="8"/>
    <n v="2"/>
    <n v="1"/>
    <x v="0"/>
    <x v="0"/>
    <d v="2021-08-11T00:00:00"/>
    <d v="2024-01-27T00:00:00"/>
    <s v="Exited"/>
    <x v="0"/>
    <n v="899"/>
    <n v="30"/>
    <x v="0"/>
    <x v="0"/>
  </r>
  <r>
    <s v="E1035"/>
    <x v="4"/>
    <s v="Financial Analyst"/>
    <s v="Jesus Sims"/>
    <n v="55"/>
    <x v="1031"/>
    <x v="1031"/>
    <n v="0"/>
    <n v="6"/>
    <n v="1"/>
    <n v="0"/>
    <x v="1"/>
    <x v="1"/>
    <d v="2022-07-08T00:00:00"/>
    <m/>
    <s v="Active"/>
    <x v="1"/>
    <n v="1146"/>
    <n v="38"/>
    <x v="2"/>
    <x v="0"/>
  </r>
  <r>
    <s v="E1036"/>
    <x v="0"/>
    <s v="Account Manager"/>
    <s v="Daniel Carter"/>
    <n v="38"/>
    <x v="1032"/>
    <x v="1032"/>
    <n v="2121"/>
    <n v="0"/>
    <n v="2"/>
    <n v="1"/>
    <x v="0"/>
    <x v="3"/>
    <d v="2023-08-03T00:00:00"/>
    <d v="2025-07-21T00:00:00"/>
    <s v="Exited"/>
    <x v="3"/>
    <n v="718"/>
    <n v="24"/>
    <x v="0"/>
    <x v="0"/>
  </r>
  <r>
    <s v="E1037"/>
    <x v="4"/>
    <s v="Financial Analyst"/>
    <s v="James Wilson"/>
    <n v="60"/>
    <x v="1033"/>
    <x v="1033"/>
    <n v="7961"/>
    <n v="9"/>
    <n v="5"/>
    <n v="1"/>
    <x v="0"/>
    <x v="0"/>
    <d v="2017-10-18T00:00:00"/>
    <d v="2024-06-02T00:00:00"/>
    <s v="Exited"/>
    <x v="0"/>
    <n v="2419"/>
    <n v="79"/>
    <x v="7"/>
    <x v="1"/>
  </r>
  <r>
    <s v="E1038"/>
    <x v="4"/>
    <s v="Financial Analyst"/>
    <s v="Jacob Krueger"/>
    <n v="45"/>
    <x v="1034"/>
    <x v="1034"/>
    <n v="1576"/>
    <n v="9"/>
    <n v="3"/>
    <n v="1"/>
    <x v="0"/>
    <x v="2"/>
    <d v="2015-10-09T00:00:00"/>
    <d v="2019-02-06T00:00:00"/>
    <s v="Exited"/>
    <x v="2"/>
    <n v="1216"/>
    <n v="40"/>
    <x v="2"/>
    <x v="0"/>
  </r>
  <r>
    <s v="E1039"/>
    <x v="0"/>
    <s v="Account Manager"/>
    <s v="Rodney Avery"/>
    <n v="27"/>
    <x v="1035"/>
    <x v="1035"/>
    <n v="7204"/>
    <n v="0"/>
    <n v="3"/>
    <n v="1"/>
    <x v="0"/>
    <x v="0"/>
    <d v="2021-08-20T00:00:00"/>
    <d v="2024-10-17T00:00:00"/>
    <s v="Exited"/>
    <x v="0"/>
    <n v="1154"/>
    <n v="38"/>
    <x v="2"/>
    <x v="0"/>
  </r>
  <r>
    <s v="E1040"/>
    <x v="2"/>
    <s v="Quality Analyst"/>
    <s v="Diane Marshall"/>
    <n v="32"/>
    <x v="1036"/>
    <x v="1036"/>
    <n v="0"/>
    <n v="10"/>
    <n v="4"/>
    <n v="0"/>
    <x v="1"/>
    <x v="1"/>
    <d v="2016-05-26T00:00:00"/>
    <m/>
    <s v="Active"/>
    <x v="1"/>
    <n v="3380"/>
    <n v="111"/>
    <x v="6"/>
    <x v="1"/>
  </r>
  <r>
    <s v="E1041"/>
    <x v="1"/>
    <s v="Recruiter"/>
    <s v="Samuel Ford"/>
    <n v="38"/>
    <x v="1037"/>
    <x v="1037"/>
    <n v="0"/>
    <n v="6"/>
    <n v="1"/>
    <n v="0"/>
    <x v="1"/>
    <x v="1"/>
    <d v="2017-12-31T00:00:00"/>
    <m/>
    <s v="Active"/>
    <x v="1"/>
    <n v="2796"/>
    <n v="92"/>
    <x v="1"/>
    <x v="1"/>
  </r>
  <r>
    <s v="E1042"/>
    <x v="2"/>
    <s v="Operations Associate"/>
    <s v="Richard Thompson"/>
    <n v="37"/>
    <x v="1038"/>
    <x v="1038"/>
    <n v="0"/>
    <n v="6"/>
    <n v="5"/>
    <n v="0"/>
    <x v="1"/>
    <x v="1"/>
    <d v="2023-07-03T00:00:00"/>
    <m/>
    <s v="Active"/>
    <x v="1"/>
    <n v="786"/>
    <n v="26"/>
    <x v="0"/>
    <x v="0"/>
  </r>
  <r>
    <s v="E1043"/>
    <x v="4"/>
    <s v="Accountant"/>
    <s v="Richard Brown"/>
    <n v="45"/>
    <x v="1039"/>
    <x v="1039"/>
    <n v="7392"/>
    <n v="6"/>
    <n v="1"/>
    <n v="1"/>
    <x v="0"/>
    <x v="3"/>
    <d v="2017-10-28T00:00:00"/>
    <d v="2024-03-06T00:00:00"/>
    <s v="Exited"/>
    <x v="3"/>
    <n v="2321"/>
    <n v="76"/>
    <x v="9"/>
    <x v="1"/>
  </r>
  <r>
    <s v="E1044"/>
    <x v="5"/>
    <s v="Data Analyst"/>
    <s v="Katelyn Hamilton"/>
    <n v="50"/>
    <x v="1040"/>
    <x v="1040"/>
    <n v="0"/>
    <n v="9"/>
    <n v="5"/>
    <n v="0"/>
    <x v="1"/>
    <x v="1"/>
    <d v="2017-03-16T00:00:00"/>
    <m/>
    <s v="Active"/>
    <x v="1"/>
    <n v="3086"/>
    <n v="101"/>
    <x v="1"/>
    <x v="1"/>
  </r>
  <r>
    <s v="E1045"/>
    <x v="3"/>
    <s v="Content Creator"/>
    <s v="Keith Nguyen"/>
    <n v="56"/>
    <x v="1041"/>
    <x v="1041"/>
    <n v="0"/>
    <n v="10"/>
    <n v="2"/>
    <n v="0"/>
    <x v="1"/>
    <x v="1"/>
    <d v="2019-08-17T00:00:00"/>
    <m/>
    <s v="Active"/>
    <x v="1"/>
    <n v="2202"/>
    <n v="72"/>
    <x v="9"/>
    <x v="1"/>
  </r>
  <r>
    <s v="E1046"/>
    <x v="1"/>
    <s v="HR Specialist"/>
    <s v="William Jordan"/>
    <n v="31"/>
    <x v="1042"/>
    <x v="1042"/>
    <n v="0"/>
    <n v="10"/>
    <n v="3"/>
    <n v="0"/>
    <x v="1"/>
    <x v="1"/>
    <d v="2022-05-17T00:00:00"/>
    <m/>
    <s v="Active"/>
    <x v="1"/>
    <n v="1198"/>
    <n v="39"/>
    <x v="2"/>
    <x v="0"/>
  </r>
  <r>
    <s v="E1047"/>
    <x v="2"/>
    <s v="Quality Analyst"/>
    <s v="Jacob Davis"/>
    <n v="37"/>
    <x v="1043"/>
    <x v="1043"/>
    <n v="11759"/>
    <n v="7"/>
    <n v="2"/>
    <n v="1"/>
    <x v="0"/>
    <x v="0"/>
    <d v="2018-03-19T00:00:00"/>
    <d v="2023-02-17T00:00:00"/>
    <s v="Exited"/>
    <x v="0"/>
    <n v="1796"/>
    <n v="59"/>
    <x v="3"/>
    <x v="0"/>
  </r>
  <r>
    <s v="E1048"/>
    <x v="3"/>
    <s v="SEO Specialist"/>
    <s v="Jessica Stout"/>
    <n v="59"/>
    <x v="1044"/>
    <x v="1044"/>
    <n v="6138"/>
    <n v="10"/>
    <n v="1"/>
    <n v="1"/>
    <x v="0"/>
    <x v="6"/>
    <d v="2021-06-19T00:00:00"/>
    <d v="2022-07-07T00:00:00"/>
    <s v="Exited"/>
    <x v="6"/>
    <n v="383"/>
    <n v="12"/>
    <x v="5"/>
    <x v="2"/>
  </r>
  <r>
    <s v="E1049"/>
    <x v="3"/>
    <s v="Content Creator"/>
    <s v="Veronica Hernandez"/>
    <n v="28"/>
    <x v="1045"/>
    <x v="1045"/>
    <n v="0"/>
    <n v="6"/>
    <n v="2"/>
    <n v="0"/>
    <x v="1"/>
    <x v="1"/>
    <d v="2020-09-06T00:00:00"/>
    <m/>
    <s v="Active"/>
    <x v="1"/>
    <n v="1816"/>
    <n v="60"/>
    <x v="3"/>
    <x v="0"/>
  </r>
  <r>
    <s v="E1050"/>
    <x v="4"/>
    <s v="Financial Analyst"/>
    <s v="Nicholas Gomez"/>
    <n v="23"/>
    <x v="1046"/>
    <x v="1046"/>
    <n v="0"/>
    <n v="10"/>
    <n v="5"/>
    <n v="0"/>
    <x v="1"/>
    <x v="1"/>
    <d v="2020-08-15T00:00:00"/>
    <m/>
    <s v="Active"/>
    <x v="1"/>
    <n v="1838"/>
    <n v="60"/>
    <x v="3"/>
    <x v="0"/>
  </r>
  <r>
    <s v="E1051"/>
    <x v="0"/>
    <s v="Sales Executive"/>
    <s v="Dr. John Moore PhD"/>
    <n v="38"/>
    <x v="1047"/>
    <x v="1047"/>
    <n v="0"/>
    <n v="4"/>
    <n v="1"/>
    <n v="0"/>
    <x v="1"/>
    <x v="1"/>
    <d v="2016-05-07T00:00:00"/>
    <m/>
    <s v="Active"/>
    <x v="1"/>
    <n v="3399"/>
    <n v="112"/>
    <x v="6"/>
    <x v="1"/>
  </r>
  <r>
    <s v="E1052"/>
    <x v="2"/>
    <s v="Operations Associate"/>
    <s v="John Johnson"/>
    <n v="42"/>
    <x v="1048"/>
    <x v="1048"/>
    <n v="0"/>
    <n v="1"/>
    <n v="1"/>
    <n v="0"/>
    <x v="1"/>
    <x v="1"/>
    <d v="2016-11-14T00:00:00"/>
    <m/>
    <s v="Active"/>
    <x v="1"/>
    <n v="3208"/>
    <n v="105"/>
    <x v="6"/>
    <x v="1"/>
  </r>
  <r>
    <s v="E1053"/>
    <x v="4"/>
    <s v="Accountant"/>
    <s v="James Wright"/>
    <n v="49"/>
    <x v="1049"/>
    <x v="1049"/>
    <n v="9034"/>
    <n v="9"/>
    <n v="3"/>
    <n v="1"/>
    <x v="0"/>
    <x v="0"/>
    <d v="2018-11-02T00:00:00"/>
    <d v="2019-10-24T00:00:00"/>
    <s v="Exited"/>
    <x v="0"/>
    <n v="356"/>
    <n v="12"/>
    <x v="5"/>
    <x v="2"/>
  </r>
  <r>
    <s v="E1054"/>
    <x v="1"/>
    <s v="HR Coordinator"/>
    <s v="Ronnie Jones"/>
    <n v="49"/>
    <x v="1050"/>
    <x v="1050"/>
    <n v="10526"/>
    <n v="4"/>
    <n v="5"/>
    <n v="1"/>
    <x v="0"/>
    <x v="3"/>
    <d v="2017-08-20T00:00:00"/>
    <d v="2019-11-05T00:00:00"/>
    <s v="Exited"/>
    <x v="3"/>
    <n v="807"/>
    <n v="26"/>
    <x v="0"/>
    <x v="0"/>
  </r>
  <r>
    <s v="E1055"/>
    <x v="5"/>
    <s v="Software Engineer"/>
    <s v="Meghan Mcintosh"/>
    <n v="23"/>
    <x v="1051"/>
    <x v="1051"/>
    <n v="0"/>
    <n v="10"/>
    <n v="5"/>
    <n v="0"/>
    <x v="1"/>
    <x v="1"/>
    <d v="2023-06-19T00:00:00"/>
    <m/>
    <s v="Active"/>
    <x v="1"/>
    <n v="800"/>
    <n v="26"/>
    <x v="0"/>
    <x v="0"/>
  </r>
  <r>
    <s v="E1056"/>
    <x v="3"/>
    <s v="Marketing Executive"/>
    <s v="Julie Mills"/>
    <n v="24"/>
    <x v="1052"/>
    <x v="1052"/>
    <n v="0"/>
    <n v="10"/>
    <n v="5"/>
    <n v="0"/>
    <x v="1"/>
    <x v="1"/>
    <d v="2016-04-23T00:00:00"/>
    <m/>
    <s v="Active"/>
    <x v="1"/>
    <n v="3413"/>
    <n v="112"/>
    <x v="6"/>
    <x v="1"/>
  </r>
  <r>
    <s v="E1057"/>
    <x v="0"/>
    <s v="Sales Executive"/>
    <s v="Richard Davis"/>
    <n v="56"/>
    <x v="1053"/>
    <x v="1053"/>
    <n v="0"/>
    <n v="6"/>
    <n v="5"/>
    <n v="0"/>
    <x v="1"/>
    <x v="1"/>
    <d v="2023-06-04T00:00:00"/>
    <m/>
    <s v="Active"/>
    <x v="1"/>
    <n v="815"/>
    <n v="27"/>
    <x v="0"/>
    <x v="0"/>
  </r>
  <r>
    <s v="E1058"/>
    <x v="1"/>
    <s v="HR Specialist"/>
    <s v="Tracy Nelson"/>
    <n v="26"/>
    <x v="1054"/>
    <x v="1054"/>
    <n v="0"/>
    <n v="7"/>
    <n v="3"/>
    <n v="0"/>
    <x v="1"/>
    <x v="1"/>
    <d v="2021-04-30T00:00:00"/>
    <m/>
    <s v="Active"/>
    <x v="1"/>
    <n v="1580"/>
    <n v="52"/>
    <x v="4"/>
    <x v="0"/>
  </r>
  <r>
    <s v="E1059"/>
    <x v="3"/>
    <s v="SEO Specialist"/>
    <s v="Dawn Levy"/>
    <n v="34"/>
    <x v="1055"/>
    <x v="1055"/>
    <n v="0"/>
    <n v="9"/>
    <n v="2"/>
    <n v="0"/>
    <x v="1"/>
    <x v="1"/>
    <d v="2023-02-09T00:00:00"/>
    <m/>
    <s v="Active"/>
    <x v="1"/>
    <n v="930"/>
    <n v="30"/>
    <x v="2"/>
    <x v="0"/>
  </r>
  <r>
    <s v="E1060"/>
    <x v="0"/>
    <s v="Sales Executive"/>
    <s v="Riley Hernandez"/>
    <n v="36"/>
    <x v="1056"/>
    <x v="1056"/>
    <n v="8810"/>
    <n v="5"/>
    <n v="4"/>
    <n v="1"/>
    <x v="0"/>
    <x v="5"/>
    <d v="2016-12-19T00:00:00"/>
    <d v="2020-06-30T00:00:00"/>
    <s v="Exited"/>
    <x v="5"/>
    <n v="1289"/>
    <n v="42"/>
    <x v="4"/>
    <x v="0"/>
  </r>
  <r>
    <s v="E1061"/>
    <x v="1"/>
    <s v="Recruiter"/>
    <s v="Emily Sweeney"/>
    <n v="49"/>
    <x v="1057"/>
    <x v="1057"/>
    <n v="11738"/>
    <n v="5"/>
    <n v="2"/>
    <n v="1"/>
    <x v="0"/>
    <x v="2"/>
    <d v="2019-11-27T00:00:00"/>
    <d v="2023-07-15T00:00:00"/>
    <s v="Exited"/>
    <x v="2"/>
    <n v="1326"/>
    <n v="44"/>
    <x v="4"/>
    <x v="0"/>
  </r>
  <r>
    <s v="E1062"/>
    <x v="3"/>
    <s v="Marketing Executive"/>
    <s v="Samantha Mason"/>
    <n v="55"/>
    <x v="1058"/>
    <x v="1058"/>
    <n v="6655"/>
    <n v="7"/>
    <n v="4"/>
    <n v="1"/>
    <x v="0"/>
    <x v="6"/>
    <d v="2021-04-21T00:00:00"/>
    <d v="2025-06-23T00:00:00"/>
    <s v="Exited"/>
    <x v="6"/>
    <n v="1524"/>
    <n v="50"/>
    <x v="4"/>
    <x v="0"/>
  </r>
  <r>
    <s v="E1063"/>
    <x v="4"/>
    <s v="Auditor"/>
    <s v="Maria Santos"/>
    <n v="40"/>
    <x v="1059"/>
    <x v="1059"/>
    <n v="0"/>
    <n v="10"/>
    <n v="1"/>
    <n v="0"/>
    <x v="1"/>
    <x v="1"/>
    <d v="2018-01-14T00:00:00"/>
    <m/>
    <s v="Active"/>
    <x v="1"/>
    <n v="2782"/>
    <n v="91"/>
    <x v="1"/>
    <x v="1"/>
  </r>
  <r>
    <s v="E1064"/>
    <x v="3"/>
    <s v="Content Creator"/>
    <s v="Amy Rowe MD"/>
    <n v="27"/>
    <x v="1060"/>
    <x v="1060"/>
    <n v="7077"/>
    <n v="7"/>
    <n v="4"/>
    <n v="1"/>
    <x v="0"/>
    <x v="5"/>
    <d v="2015-12-10T00:00:00"/>
    <d v="2017-12-04T00:00:00"/>
    <s v="Exited"/>
    <x v="5"/>
    <n v="725"/>
    <n v="24"/>
    <x v="0"/>
    <x v="0"/>
  </r>
  <r>
    <s v="E1065"/>
    <x v="4"/>
    <s v="Financial Analyst"/>
    <s v="Philip Long"/>
    <n v="38"/>
    <x v="1061"/>
    <x v="1061"/>
    <n v="0"/>
    <n v="10"/>
    <n v="5"/>
    <n v="0"/>
    <x v="1"/>
    <x v="1"/>
    <d v="2021-12-06T00:00:00"/>
    <m/>
    <s v="Active"/>
    <x v="1"/>
    <n v="1360"/>
    <n v="45"/>
    <x v="4"/>
    <x v="0"/>
  </r>
  <r>
    <s v="E1066"/>
    <x v="1"/>
    <s v="HR Specialist"/>
    <s v="Robert Johnson"/>
    <n v="42"/>
    <x v="1062"/>
    <x v="1062"/>
    <n v="0"/>
    <n v="9"/>
    <n v="1"/>
    <n v="0"/>
    <x v="1"/>
    <x v="1"/>
    <d v="2021-11-16T00:00:00"/>
    <m/>
    <s v="Active"/>
    <x v="1"/>
    <n v="1380"/>
    <n v="45"/>
    <x v="4"/>
    <x v="0"/>
  </r>
  <r>
    <s v="E1067"/>
    <x v="5"/>
    <s v="System Admin"/>
    <s v="David Choi"/>
    <n v="37"/>
    <x v="1063"/>
    <x v="1063"/>
    <n v="8632"/>
    <n v="2"/>
    <n v="5"/>
    <n v="1"/>
    <x v="0"/>
    <x v="6"/>
    <d v="2015-09-16T00:00:00"/>
    <d v="2020-08-18T00:00:00"/>
    <s v="Exited"/>
    <x v="6"/>
    <n v="1798"/>
    <n v="59"/>
    <x v="3"/>
    <x v="0"/>
  </r>
  <r>
    <s v="E1068"/>
    <x v="2"/>
    <s v="Operations Associate"/>
    <s v="Brian Lynch"/>
    <n v="38"/>
    <x v="1064"/>
    <x v="1064"/>
    <n v="0"/>
    <n v="7"/>
    <n v="4"/>
    <n v="0"/>
    <x v="1"/>
    <x v="1"/>
    <d v="2017-06-11T00:00:00"/>
    <m/>
    <s v="Active"/>
    <x v="1"/>
    <n v="2999"/>
    <n v="98"/>
    <x v="1"/>
    <x v="1"/>
  </r>
  <r>
    <s v="E1069"/>
    <x v="3"/>
    <s v="Content Creator"/>
    <s v="Cheryl Davis"/>
    <n v="37"/>
    <x v="1065"/>
    <x v="1065"/>
    <n v="3475"/>
    <n v="2"/>
    <n v="5"/>
    <n v="1"/>
    <x v="0"/>
    <x v="0"/>
    <d v="2022-03-18T00:00:00"/>
    <d v="2023-02-14T00:00:00"/>
    <s v="Exited"/>
    <x v="0"/>
    <n v="333"/>
    <n v="11"/>
    <x v="5"/>
    <x v="2"/>
  </r>
  <r>
    <s v="E1070"/>
    <x v="1"/>
    <s v="HR Coordinator"/>
    <s v="Yolanda Williams"/>
    <n v="44"/>
    <x v="1066"/>
    <x v="1066"/>
    <n v="0"/>
    <n v="2"/>
    <n v="1"/>
    <n v="0"/>
    <x v="1"/>
    <x v="1"/>
    <d v="2021-09-30T00:00:00"/>
    <m/>
    <s v="Active"/>
    <x v="1"/>
    <n v="1427"/>
    <n v="47"/>
    <x v="4"/>
    <x v="0"/>
  </r>
  <r>
    <s v="E1071"/>
    <x v="0"/>
    <s v="Account Manager"/>
    <s v="Tracy Frank"/>
    <n v="59"/>
    <x v="1067"/>
    <x v="1067"/>
    <n v="0"/>
    <n v="1"/>
    <n v="5"/>
    <n v="0"/>
    <x v="1"/>
    <x v="1"/>
    <d v="2020-12-25T00:00:00"/>
    <m/>
    <s v="Active"/>
    <x v="1"/>
    <n v="1706"/>
    <n v="56"/>
    <x v="3"/>
    <x v="0"/>
  </r>
  <r>
    <s v="E1072"/>
    <x v="1"/>
    <s v="HR Coordinator"/>
    <s v="Judith Gray"/>
    <n v="56"/>
    <x v="1068"/>
    <x v="1068"/>
    <n v="0"/>
    <n v="8"/>
    <n v="5"/>
    <n v="0"/>
    <x v="1"/>
    <x v="1"/>
    <d v="2019-04-13T00:00:00"/>
    <m/>
    <s v="Active"/>
    <x v="1"/>
    <n v="2328"/>
    <n v="76"/>
    <x v="9"/>
    <x v="1"/>
  </r>
  <r>
    <s v="E1073"/>
    <x v="5"/>
    <s v="Data Analyst"/>
    <s v="Mrs. Nicole Obrien"/>
    <n v="22"/>
    <x v="1069"/>
    <x v="1069"/>
    <n v="0"/>
    <n v="8"/>
    <n v="3"/>
    <n v="0"/>
    <x v="1"/>
    <x v="1"/>
    <d v="2020-09-26T00:00:00"/>
    <m/>
    <s v="Active"/>
    <x v="1"/>
    <n v="1796"/>
    <n v="59"/>
    <x v="3"/>
    <x v="0"/>
  </r>
  <r>
    <s v="E1074"/>
    <x v="5"/>
    <s v="Data Analyst"/>
    <s v="Robert Green DVM"/>
    <n v="51"/>
    <x v="1070"/>
    <x v="1070"/>
    <n v="8594"/>
    <n v="6"/>
    <n v="5"/>
    <n v="1"/>
    <x v="0"/>
    <x v="3"/>
    <d v="2020-09-29T00:00:00"/>
    <d v="2023-02-10T00:00:00"/>
    <s v="Exited"/>
    <x v="3"/>
    <n v="864"/>
    <n v="28"/>
    <x v="0"/>
    <x v="0"/>
  </r>
  <r>
    <s v="E1075"/>
    <x v="1"/>
    <s v="HR Specialist"/>
    <s v="Joy Hudson"/>
    <n v="29"/>
    <x v="1071"/>
    <x v="1071"/>
    <n v="0"/>
    <n v="6"/>
    <n v="4"/>
    <n v="0"/>
    <x v="1"/>
    <x v="1"/>
    <d v="2019-10-07T00:00:00"/>
    <m/>
    <s v="Active"/>
    <x v="1"/>
    <n v="2151"/>
    <n v="71"/>
    <x v="9"/>
    <x v="1"/>
  </r>
  <r>
    <s v="E1076"/>
    <x v="0"/>
    <s v="Sales Executive"/>
    <s v="Daniel Webster"/>
    <n v="43"/>
    <x v="1072"/>
    <x v="1072"/>
    <n v="0"/>
    <n v="10"/>
    <n v="5"/>
    <n v="0"/>
    <x v="1"/>
    <x v="1"/>
    <d v="2020-09-07T00:00:00"/>
    <m/>
    <s v="Active"/>
    <x v="1"/>
    <n v="1815"/>
    <n v="60"/>
    <x v="3"/>
    <x v="0"/>
  </r>
  <r>
    <s v="E1077"/>
    <x v="0"/>
    <s v="Account Manager"/>
    <s v="Courtney Graham"/>
    <n v="23"/>
    <x v="1073"/>
    <x v="1073"/>
    <n v="7246"/>
    <n v="10"/>
    <n v="2"/>
    <n v="1"/>
    <x v="0"/>
    <x v="3"/>
    <d v="2019-03-10T00:00:00"/>
    <d v="2025-05-09T00:00:00"/>
    <s v="Exited"/>
    <x v="3"/>
    <n v="2252"/>
    <n v="74"/>
    <x v="9"/>
    <x v="1"/>
  </r>
  <r>
    <s v="E1078"/>
    <x v="0"/>
    <s v="Sales Rep"/>
    <s v="Margaret Beltran"/>
    <n v="33"/>
    <x v="1074"/>
    <x v="1074"/>
    <n v="0"/>
    <n v="0"/>
    <n v="1"/>
    <n v="0"/>
    <x v="1"/>
    <x v="1"/>
    <d v="2020-01-13T00:00:00"/>
    <m/>
    <s v="Active"/>
    <x v="1"/>
    <n v="2053"/>
    <n v="67"/>
    <x v="9"/>
    <x v="1"/>
  </r>
  <r>
    <s v="E1079"/>
    <x v="3"/>
    <s v="Content Creator"/>
    <s v="Michael Chandler"/>
    <n v="35"/>
    <x v="1075"/>
    <x v="1075"/>
    <n v="0"/>
    <n v="3"/>
    <n v="2"/>
    <n v="0"/>
    <x v="1"/>
    <x v="1"/>
    <d v="2021-09-24T00:00:00"/>
    <m/>
    <s v="Active"/>
    <x v="1"/>
    <n v="1433"/>
    <n v="47"/>
    <x v="4"/>
    <x v="0"/>
  </r>
  <r>
    <s v="E1080"/>
    <x v="5"/>
    <s v="Software Engineer"/>
    <s v="Ian Patterson"/>
    <n v="26"/>
    <x v="1076"/>
    <x v="1076"/>
    <n v="0"/>
    <n v="9"/>
    <n v="5"/>
    <n v="0"/>
    <x v="1"/>
    <x v="1"/>
    <d v="2021-05-01T00:00:00"/>
    <m/>
    <s v="Active"/>
    <x v="1"/>
    <n v="1579"/>
    <n v="52"/>
    <x v="4"/>
    <x v="0"/>
  </r>
  <r>
    <s v="E1081"/>
    <x v="5"/>
    <s v="Software Engineer"/>
    <s v="Michael Daniels"/>
    <n v="37"/>
    <x v="1077"/>
    <x v="1077"/>
    <n v="0"/>
    <n v="8"/>
    <n v="2"/>
    <n v="0"/>
    <x v="1"/>
    <x v="1"/>
    <d v="2017-12-29T00:00:00"/>
    <m/>
    <s v="Active"/>
    <x v="1"/>
    <n v="2798"/>
    <n v="92"/>
    <x v="1"/>
    <x v="1"/>
  </r>
  <r>
    <s v="E1082"/>
    <x v="2"/>
    <s v="Quality Analyst"/>
    <s v="Edgar Elliott"/>
    <n v="37"/>
    <x v="1078"/>
    <x v="1078"/>
    <n v="0"/>
    <n v="4"/>
    <n v="3"/>
    <n v="0"/>
    <x v="1"/>
    <x v="1"/>
    <d v="2015-11-17T00:00:00"/>
    <m/>
    <s v="Active"/>
    <x v="1"/>
    <n v="3571"/>
    <n v="117"/>
    <x v="8"/>
    <x v="1"/>
  </r>
  <r>
    <s v="E1083"/>
    <x v="2"/>
    <s v="Logistics Officer"/>
    <s v="James Jackson MD"/>
    <n v="56"/>
    <x v="1079"/>
    <x v="1079"/>
    <n v="0"/>
    <n v="1"/>
    <n v="2"/>
    <n v="0"/>
    <x v="1"/>
    <x v="1"/>
    <d v="2018-11-23T00:00:00"/>
    <m/>
    <s v="Active"/>
    <x v="1"/>
    <n v="2469"/>
    <n v="81"/>
    <x v="7"/>
    <x v="1"/>
  </r>
  <r>
    <s v="E1084"/>
    <x v="1"/>
    <s v="HR Coordinator"/>
    <s v="Christopher Martin"/>
    <n v="29"/>
    <x v="1080"/>
    <x v="1080"/>
    <n v="2225"/>
    <n v="6"/>
    <n v="5"/>
    <n v="1"/>
    <x v="0"/>
    <x v="3"/>
    <d v="2016-09-16T00:00:00"/>
    <d v="2022-07-08T00:00:00"/>
    <s v="Exited"/>
    <x v="3"/>
    <n v="2121"/>
    <n v="70"/>
    <x v="9"/>
    <x v="1"/>
  </r>
  <r>
    <s v="E1085"/>
    <x v="3"/>
    <s v="Content Creator"/>
    <s v="Lauren Brown"/>
    <n v="52"/>
    <x v="1081"/>
    <x v="1081"/>
    <n v="5547"/>
    <n v="9"/>
    <n v="3"/>
    <n v="1"/>
    <x v="0"/>
    <x v="5"/>
    <d v="2018-10-29T00:00:00"/>
    <d v="2019-08-09T00:00:00"/>
    <s v="Exited"/>
    <x v="5"/>
    <n v="284"/>
    <n v="9"/>
    <x v="5"/>
    <x v="2"/>
  </r>
  <r>
    <s v="E1086"/>
    <x v="1"/>
    <s v="HR Coordinator"/>
    <s v="Brian Shepherd"/>
    <n v="38"/>
    <x v="1082"/>
    <x v="1082"/>
    <n v="0"/>
    <n v="4"/>
    <n v="5"/>
    <n v="0"/>
    <x v="1"/>
    <x v="1"/>
    <d v="2021-07-11T00:00:00"/>
    <m/>
    <s v="Active"/>
    <x v="1"/>
    <n v="1508"/>
    <n v="50"/>
    <x v="4"/>
    <x v="0"/>
  </r>
  <r>
    <s v="E1087"/>
    <x v="1"/>
    <s v="Recruiter"/>
    <s v="Monica Smith"/>
    <n v="42"/>
    <x v="1083"/>
    <x v="1083"/>
    <n v="0"/>
    <n v="7"/>
    <n v="4"/>
    <n v="0"/>
    <x v="1"/>
    <x v="1"/>
    <d v="2022-07-09T00:00:00"/>
    <m/>
    <s v="Active"/>
    <x v="1"/>
    <n v="1145"/>
    <n v="38"/>
    <x v="2"/>
    <x v="0"/>
  </r>
  <r>
    <s v="E1088"/>
    <x v="1"/>
    <s v="HR Specialist"/>
    <s v="Andrew Willis"/>
    <n v="39"/>
    <x v="1084"/>
    <x v="1084"/>
    <n v="7195"/>
    <n v="6"/>
    <n v="5"/>
    <n v="1"/>
    <x v="0"/>
    <x v="0"/>
    <d v="2022-08-07T00:00:00"/>
    <d v="2023-03-21T00:00:00"/>
    <s v="Exited"/>
    <x v="0"/>
    <n v="226"/>
    <n v="7"/>
    <x v="5"/>
    <x v="2"/>
  </r>
  <r>
    <s v="E1089"/>
    <x v="3"/>
    <s v="Content Creator"/>
    <s v="John Stevens"/>
    <n v="22"/>
    <x v="1085"/>
    <x v="1085"/>
    <n v="0"/>
    <n v="1"/>
    <n v="1"/>
    <n v="0"/>
    <x v="1"/>
    <x v="1"/>
    <d v="2018-04-19T00:00:00"/>
    <m/>
    <s v="Active"/>
    <x v="1"/>
    <n v="2687"/>
    <n v="88"/>
    <x v="7"/>
    <x v="1"/>
  </r>
  <r>
    <s v="E1090"/>
    <x v="5"/>
    <s v="Data Analyst"/>
    <s v="Wendy Schmidt"/>
    <n v="52"/>
    <x v="1086"/>
    <x v="1086"/>
    <n v="0"/>
    <n v="1"/>
    <n v="1"/>
    <n v="0"/>
    <x v="1"/>
    <x v="1"/>
    <d v="2021-10-28T00:00:00"/>
    <m/>
    <s v="Active"/>
    <x v="1"/>
    <n v="1399"/>
    <n v="46"/>
    <x v="4"/>
    <x v="0"/>
  </r>
  <r>
    <s v="E1091"/>
    <x v="3"/>
    <s v="SEO Specialist"/>
    <s v="Michael Lester"/>
    <n v="49"/>
    <x v="1087"/>
    <x v="1087"/>
    <n v="0"/>
    <n v="4"/>
    <n v="3"/>
    <n v="0"/>
    <x v="1"/>
    <x v="1"/>
    <d v="2018-09-07T00:00:00"/>
    <m/>
    <s v="Active"/>
    <x v="1"/>
    <n v="2546"/>
    <n v="84"/>
    <x v="7"/>
    <x v="1"/>
  </r>
  <r>
    <s v="E1092"/>
    <x v="4"/>
    <s v="Auditor"/>
    <s v="Sara Anderson"/>
    <n v="57"/>
    <x v="1088"/>
    <x v="1088"/>
    <n v="2815"/>
    <n v="7"/>
    <n v="5"/>
    <n v="1"/>
    <x v="0"/>
    <x v="6"/>
    <d v="2017-12-07T00:00:00"/>
    <d v="2023-05-21T00:00:00"/>
    <s v="Exited"/>
    <x v="6"/>
    <n v="1991"/>
    <n v="65"/>
    <x v="3"/>
    <x v="0"/>
  </r>
  <r>
    <s v="E1093"/>
    <x v="1"/>
    <s v="HR Specialist"/>
    <s v="Thomas Pace"/>
    <n v="44"/>
    <x v="1089"/>
    <x v="1089"/>
    <n v="6258"/>
    <n v="5"/>
    <n v="3"/>
    <n v="1"/>
    <x v="0"/>
    <x v="2"/>
    <d v="2022-01-14T00:00:00"/>
    <d v="2025-07-22T00:00:00"/>
    <s v="Exited"/>
    <x v="2"/>
    <n v="1285"/>
    <n v="42"/>
    <x v="4"/>
    <x v="0"/>
  </r>
  <r>
    <s v="E1094"/>
    <x v="2"/>
    <s v="Logistics Officer"/>
    <s v="Crystal Williams"/>
    <n v="46"/>
    <x v="1090"/>
    <x v="1090"/>
    <n v="0"/>
    <n v="6"/>
    <n v="1"/>
    <n v="0"/>
    <x v="1"/>
    <x v="1"/>
    <d v="2016-05-24T00:00:00"/>
    <m/>
    <s v="Active"/>
    <x v="1"/>
    <n v="3382"/>
    <n v="111"/>
    <x v="6"/>
    <x v="1"/>
  </r>
  <r>
    <s v="E1095"/>
    <x v="2"/>
    <s v="Logistics Officer"/>
    <s v="Andre Nguyen"/>
    <n v="49"/>
    <x v="1091"/>
    <x v="1091"/>
    <n v="0"/>
    <n v="10"/>
    <n v="2"/>
    <n v="0"/>
    <x v="1"/>
    <x v="1"/>
    <d v="2021-10-12T00:00:00"/>
    <m/>
    <s v="Active"/>
    <x v="1"/>
    <n v="1415"/>
    <n v="46"/>
    <x v="4"/>
    <x v="0"/>
  </r>
  <r>
    <s v="E1096"/>
    <x v="4"/>
    <s v="Accountant"/>
    <s v="Charlotte Morgan"/>
    <n v="34"/>
    <x v="1092"/>
    <x v="1092"/>
    <n v="0"/>
    <n v="4"/>
    <n v="4"/>
    <n v="0"/>
    <x v="1"/>
    <x v="1"/>
    <d v="2021-09-27T00:00:00"/>
    <m/>
    <s v="Active"/>
    <x v="1"/>
    <n v="1430"/>
    <n v="47"/>
    <x v="4"/>
    <x v="0"/>
  </r>
  <r>
    <s v="E1097"/>
    <x v="5"/>
    <s v="Data Analyst"/>
    <s v="Emma Vargas"/>
    <n v="43"/>
    <x v="1093"/>
    <x v="1093"/>
    <n v="2233"/>
    <n v="1"/>
    <n v="4"/>
    <n v="1"/>
    <x v="0"/>
    <x v="2"/>
    <d v="2018-04-17T00:00:00"/>
    <d v="2021-09-04T00:00:00"/>
    <s v="Exited"/>
    <x v="2"/>
    <n v="1236"/>
    <n v="41"/>
    <x v="2"/>
    <x v="0"/>
  </r>
  <r>
    <s v="E1098"/>
    <x v="4"/>
    <s v="Financial Analyst"/>
    <s v="Charles Paul"/>
    <n v="31"/>
    <x v="1094"/>
    <x v="1094"/>
    <n v="0"/>
    <n v="9"/>
    <n v="3"/>
    <n v="0"/>
    <x v="1"/>
    <x v="1"/>
    <d v="2022-12-15T00:00:00"/>
    <m/>
    <s v="Active"/>
    <x v="1"/>
    <n v="986"/>
    <n v="32"/>
    <x v="2"/>
    <x v="0"/>
  </r>
  <r>
    <s v="E1099"/>
    <x v="5"/>
    <s v="System Admin"/>
    <s v="Kevin Taylor"/>
    <n v="42"/>
    <x v="1095"/>
    <x v="1095"/>
    <n v="0"/>
    <n v="2"/>
    <n v="1"/>
    <n v="0"/>
    <x v="1"/>
    <x v="1"/>
    <d v="2018-04-30T00:00:00"/>
    <m/>
    <s v="Active"/>
    <x v="1"/>
    <n v="2676"/>
    <n v="88"/>
    <x v="7"/>
    <x v="1"/>
  </r>
  <r>
    <s v="E1100"/>
    <x v="5"/>
    <s v="Software Engineer"/>
    <s v="Margaret Harrell"/>
    <n v="47"/>
    <x v="1096"/>
    <x v="1096"/>
    <n v="7082"/>
    <n v="7"/>
    <n v="4"/>
    <n v="1"/>
    <x v="0"/>
    <x v="3"/>
    <d v="2022-12-31T00:00:00"/>
    <d v="2023-08-01T00:00:00"/>
    <s v="Exited"/>
    <x v="3"/>
    <n v="213"/>
    <n v="7"/>
    <x v="5"/>
    <x v="2"/>
  </r>
  <r>
    <s v="E1101"/>
    <x v="2"/>
    <s v="Quality Analyst"/>
    <s v="Clinton Miranda"/>
    <n v="50"/>
    <x v="1097"/>
    <x v="1097"/>
    <n v="0"/>
    <n v="1"/>
    <n v="5"/>
    <n v="0"/>
    <x v="1"/>
    <x v="1"/>
    <d v="2019-08-09T00:00:00"/>
    <m/>
    <s v="Active"/>
    <x v="1"/>
    <n v="2210"/>
    <n v="73"/>
    <x v="9"/>
    <x v="1"/>
  </r>
  <r>
    <s v="E1102"/>
    <x v="3"/>
    <s v="Content Creator"/>
    <s v="Kevin Williams"/>
    <n v="42"/>
    <x v="1098"/>
    <x v="1098"/>
    <n v="0"/>
    <n v="6"/>
    <n v="1"/>
    <n v="0"/>
    <x v="1"/>
    <x v="1"/>
    <d v="2022-04-08T00:00:00"/>
    <m/>
    <s v="Active"/>
    <x v="1"/>
    <n v="1237"/>
    <n v="41"/>
    <x v="2"/>
    <x v="0"/>
  </r>
  <r>
    <s v="E1103"/>
    <x v="3"/>
    <s v="Marketing Executive"/>
    <s v="Kimberly Hernandez"/>
    <n v="41"/>
    <x v="1099"/>
    <x v="1099"/>
    <n v="2950"/>
    <n v="8"/>
    <n v="5"/>
    <n v="1"/>
    <x v="0"/>
    <x v="4"/>
    <d v="2020-09-10T00:00:00"/>
    <d v="2021-04-03T00:00:00"/>
    <s v="Exited"/>
    <x v="4"/>
    <n v="205"/>
    <n v="7"/>
    <x v="5"/>
    <x v="2"/>
  </r>
  <r>
    <s v="E1104"/>
    <x v="4"/>
    <s v="Auditor"/>
    <s v="Jamie Cruz"/>
    <n v="27"/>
    <x v="1100"/>
    <x v="1100"/>
    <n v="11727"/>
    <n v="1"/>
    <n v="1"/>
    <n v="1"/>
    <x v="0"/>
    <x v="2"/>
    <d v="2019-11-19T00:00:00"/>
    <d v="2024-11-03T00:00:00"/>
    <s v="Exited"/>
    <x v="2"/>
    <n v="1811"/>
    <n v="59"/>
    <x v="3"/>
    <x v="0"/>
  </r>
  <r>
    <s v="E1105"/>
    <x v="1"/>
    <s v="HR Coordinator"/>
    <s v="Jacob May"/>
    <n v="46"/>
    <x v="1101"/>
    <x v="1101"/>
    <n v="0"/>
    <n v="4"/>
    <n v="5"/>
    <n v="0"/>
    <x v="1"/>
    <x v="1"/>
    <d v="2017-02-24T00:00:00"/>
    <m/>
    <s v="Active"/>
    <x v="1"/>
    <n v="3106"/>
    <n v="102"/>
    <x v="1"/>
    <x v="1"/>
  </r>
  <r>
    <s v="E1106"/>
    <x v="0"/>
    <s v="Sales Executive"/>
    <s v="Randy Lawrence"/>
    <n v="37"/>
    <x v="1102"/>
    <x v="1102"/>
    <n v="0"/>
    <n v="0"/>
    <n v="4"/>
    <n v="0"/>
    <x v="1"/>
    <x v="1"/>
    <d v="2019-12-07T00:00:00"/>
    <m/>
    <s v="Active"/>
    <x v="1"/>
    <n v="2090"/>
    <n v="69"/>
    <x v="9"/>
    <x v="1"/>
  </r>
  <r>
    <s v="E1107"/>
    <x v="2"/>
    <s v="Operations Associate"/>
    <s v="Phillip Gonzalez"/>
    <n v="34"/>
    <x v="1103"/>
    <x v="1103"/>
    <n v="0"/>
    <n v="2"/>
    <n v="3"/>
    <n v="0"/>
    <x v="1"/>
    <x v="1"/>
    <d v="2019-10-24T00:00:00"/>
    <m/>
    <s v="Active"/>
    <x v="1"/>
    <n v="2134"/>
    <n v="70"/>
    <x v="9"/>
    <x v="1"/>
  </r>
  <r>
    <s v="E1108"/>
    <x v="3"/>
    <s v="Marketing Executive"/>
    <s v="Karen Ross DDS"/>
    <n v="48"/>
    <x v="1104"/>
    <x v="1104"/>
    <n v="0"/>
    <n v="8"/>
    <n v="1"/>
    <n v="0"/>
    <x v="1"/>
    <x v="1"/>
    <d v="2016-11-08T00:00:00"/>
    <m/>
    <s v="Active"/>
    <x v="1"/>
    <n v="3214"/>
    <n v="106"/>
    <x v="6"/>
    <x v="1"/>
  </r>
  <r>
    <s v="E1109"/>
    <x v="4"/>
    <s v="Auditor"/>
    <s v="Kristen Johnson"/>
    <n v="36"/>
    <x v="1105"/>
    <x v="1105"/>
    <n v="9427"/>
    <n v="10"/>
    <n v="3"/>
    <n v="1"/>
    <x v="0"/>
    <x v="0"/>
    <d v="2021-01-08T00:00:00"/>
    <d v="2024-05-02T00:00:00"/>
    <s v="Exited"/>
    <x v="0"/>
    <n v="1210"/>
    <n v="40"/>
    <x v="2"/>
    <x v="0"/>
  </r>
  <r>
    <s v="E1110"/>
    <x v="4"/>
    <s v="Auditor"/>
    <s v="Charles Richardson"/>
    <n v="59"/>
    <x v="1106"/>
    <x v="1106"/>
    <n v="0"/>
    <n v="9"/>
    <n v="5"/>
    <n v="0"/>
    <x v="1"/>
    <x v="1"/>
    <d v="2018-11-01T00:00:00"/>
    <m/>
    <s v="Active"/>
    <x v="1"/>
    <n v="2491"/>
    <n v="82"/>
    <x v="7"/>
    <x v="1"/>
  </r>
  <r>
    <s v="E1111"/>
    <x v="3"/>
    <s v="Marketing Executive"/>
    <s v="Thomas Cox"/>
    <n v="45"/>
    <x v="1107"/>
    <x v="1107"/>
    <n v="0"/>
    <n v="1"/>
    <n v="4"/>
    <n v="0"/>
    <x v="1"/>
    <x v="1"/>
    <d v="2017-08-11T00:00:00"/>
    <m/>
    <s v="Active"/>
    <x v="1"/>
    <n v="2938"/>
    <n v="96"/>
    <x v="1"/>
    <x v="1"/>
  </r>
  <r>
    <s v="E1112"/>
    <x v="3"/>
    <s v="Marketing Executive"/>
    <s v="Erik Anderson"/>
    <n v="33"/>
    <x v="1108"/>
    <x v="1108"/>
    <n v="7861"/>
    <n v="7"/>
    <n v="2"/>
    <n v="1"/>
    <x v="0"/>
    <x v="3"/>
    <d v="2023-08-04T00:00:00"/>
    <d v="2025-02-27T00:00:00"/>
    <s v="Exited"/>
    <x v="3"/>
    <n v="573"/>
    <n v="19"/>
    <x v="0"/>
    <x v="0"/>
  </r>
  <r>
    <s v="E1113"/>
    <x v="4"/>
    <s v="Accountant"/>
    <s v="James Everett"/>
    <n v="53"/>
    <x v="1109"/>
    <x v="1109"/>
    <n v="0"/>
    <n v="10"/>
    <n v="5"/>
    <n v="0"/>
    <x v="1"/>
    <x v="1"/>
    <d v="2017-09-06T00:00:00"/>
    <m/>
    <s v="Active"/>
    <x v="1"/>
    <n v="2912"/>
    <n v="96"/>
    <x v="1"/>
    <x v="1"/>
  </r>
  <r>
    <s v="E1114"/>
    <x v="0"/>
    <s v="Sales Rep"/>
    <s v="Margaret Ford"/>
    <n v="44"/>
    <x v="1110"/>
    <x v="1110"/>
    <n v="0"/>
    <n v="8"/>
    <n v="5"/>
    <n v="0"/>
    <x v="1"/>
    <x v="1"/>
    <d v="2020-11-17T00:00:00"/>
    <m/>
    <s v="Active"/>
    <x v="1"/>
    <n v="1744"/>
    <n v="57"/>
    <x v="3"/>
    <x v="0"/>
  </r>
  <r>
    <s v="E1115"/>
    <x v="5"/>
    <s v="System Admin"/>
    <s v="Casey Pollard"/>
    <n v="35"/>
    <x v="1111"/>
    <x v="1111"/>
    <n v="0"/>
    <n v="1"/>
    <n v="3"/>
    <n v="0"/>
    <x v="1"/>
    <x v="1"/>
    <d v="2016-07-10T00:00:00"/>
    <m/>
    <s v="Active"/>
    <x v="1"/>
    <n v="3335"/>
    <n v="110"/>
    <x v="6"/>
    <x v="1"/>
  </r>
  <r>
    <s v="E1116"/>
    <x v="1"/>
    <s v="HR Coordinator"/>
    <s v="Christopher Moses"/>
    <n v="55"/>
    <x v="1112"/>
    <x v="1112"/>
    <n v="6865"/>
    <n v="8"/>
    <n v="1"/>
    <n v="1"/>
    <x v="0"/>
    <x v="4"/>
    <d v="2021-03-04T00:00:00"/>
    <d v="2025-01-30T00:00:00"/>
    <s v="Exited"/>
    <x v="4"/>
    <n v="1428"/>
    <n v="47"/>
    <x v="4"/>
    <x v="0"/>
  </r>
  <r>
    <s v="E1117"/>
    <x v="3"/>
    <s v="SEO Specialist"/>
    <s v="Annette Mercer"/>
    <n v="54"/>
    <x v="1113"/>
    <x v="1113"/>
    <n v="2462"/>
    <n v="3"/>
    <n v="4"/>
    <n v="1"/>
    <x v="0"/>
    <x v="3"/>
    <d v="2022-05-01T00:00:00"/>
    <d v="2024-07-21T00:00:00"/>
    <s v="Exited"/>
    <x v="3"/>
    <n v="812"/>
    <n v="27"/>
    <x v="0"/>
    <x v="0"/>
  </r>
  <r>
    <s v="E1118"/>
    <x v="3"/>
    <s v="Content Creator"/>
    <s v="Michael Gomez"/>
    <n v="35"/>
    <x v="1114"/>
    <x v="1114"/>
    <n v="0"/>
    <n v="3"/>
    <n v="2"/>
    <n v="0"/>
    <x v="1"/>
    <x v="1"/>
    <d v="2016-11-15T00:00:00"/>
    <m/>
    <s v="Active"/>
    <x v="1"/>
    <n v="3207"/>
    <n v="105"/>
    <x v="6"/>
    <x v="1"/>
  </r>
  <r>
    <s v="E1119"/>
    <x v="5"/>
    <s v="Software Engineer"/>
    <s v="Stephanie Bradley"/>
    <n v="29"/>
    <x v="1115"/>
    <x v="1115"/>
    <n v="0"/>
    <n v="2"/>
    <n v="5"/>
    <n v="0"/>
    <x v="1"/>
    <x v="1"/>
    <d v="2020-02-26T00:00:00"/>
    <m/>
    <s v="Active"/>
    <x v="1"/>
    <n v="2009"/>
    <n v="66"/>
    <x v="9"/>
    <x v="1"/>
  </r>
  <r>
    <s v="E1120"/>
    <x v="2"/>
    <s v="Quality Analyst"/>
    <s v="Melanie Leonard"/>
    <n v="41"/>
    <x v="1116"/>
    <x v="1116"/>
    <n v="0"/>
    <n v="8"/>
    <n v="1"/>
    <n v="0"/>
    <x v="1"/>
    <x v="1"/>
    <d v="2019-08-08T00:00:00"/>
    <m/>
    <s v="Active"/>
    <x v="1"/>
    <n v="2211"/>
    <n v="73"/>
    <x v="9"/>
    <x v="1"/>
  </r>
  <r>
    <s v="E1121"/>
    <x v="1"/>
    <s v="HR Coordinator"/>
    <s v="Kristen Hill"/>
    <n v="40"/>
    <x v="1117"/>
    <x v="1117"/>
    <n v="0"/>
    <n v="4"/>
    <n v="1"/>
    <n v="0"/>
    <x v="1"/>
    <x v="1"/>
    <d v="2018-10-17T00:00:00"/>
    <m/>
    <s v="Active"/>
    <x v="1"/>
    <n v="2506"/>
    <n v="82"/>
    <x v="7"/>
    <x v="1"/>
  </r>
  <r>
    <s v="E1122"/>
    <x v="4"/>
    <s v="Auditor"/>
    <s v="Monica Leonard"/>
    <n v="52"/>
    <x v="1118"/>
    <x v="1118"/>
    <n v="6973"/>
    <n v="4"/>
    <n v="4"/>
    <n v="1"/>
    <x v="0"/>
    <x v="4"/>
    <d v="2019-09-17T00:00:00"/>
    <d v="2022-02-07T00:00:00"/>
    <s v="Exited"/>
    <x v="4"/>
    <n v="874"/>
    <n v="29"/>
    <x v="0"/>
    <x v="0"/>
  </r>
  <r>
    <s v="E1123"/>
    <x v="0"/>
    <s v="Account Manager"/>
    <s v="Stephanie Jacobson"/>
    <n v="32"/>
    <x v="1119"/>
    <x v="1119"/>
    <n v="4424"/>
    <n v="9"/>
    <n v="3"/>
    <n v="1"/>
    <x v="0"/>
    <x v="6"/>
    <d v="2020-02-17T00:00:00"/>
    <d v="2024-03-14T00:00:00"/>
    <s v="Exited"/>
    <x v="6"/>
    <n v="1487"/>
    <n v="49"/>
    <x v="4"/>
    <x v="0"/>
  </r>
  <r>
    <s v="E1124"/>
    <x v="3"/>
    <s v="SEO Specialist"/>
    <s v="Joanne Lee"/>
    <n v="27"/>
    <x v="1120"/>
    <x v="1120"/>
    <n v="0"/>
    <n v="10"/>
    <n v="2"/>
    <n v="0"/>
    <x v="1"/>
    <x v="1"/>
    <d v="2016-12-16T00:00:00"/>
    <m/>
    <s v="Active"/>
    <x v="1"/>
    <n v="3176"/>
    <n v="104"/>
    <x v="6"/>
    <x v="1"/>
  </r>
  <r>
    <s v="E1125"/>
    <x v="4"/>
    <s v="Auditor"/>
    <s v="Dan Hernandez"/>
    <n v="40"/>
    <x v="1121"/>
    <x v="1121"/>
    <n v="4411"/>
    <n v="8"/>
    <n v="3"/>
    <n v="1"/>
    <x v="0"/>
    <x v="4"/>
    <d v="2016-07-20T00:00:00"/>
    <d v="2022-11-16T00:00:00"/>
    <s v="Exited"/>
    <x v="4"/>
    <n v="2310"/>
    <n v="76"/>
    <x v="9"/>
    <x v="1"/>
  </r>
  <r>
    <s v="E1126"/>
    <x v="3"/>
    <s v="SEO Specialist"/>
    <s v="Zachary Evans"/>
    <n v="54"/>
    <x v="1122"/>
    <x v="1122"/>
    <n v="0"/>
    <n v="6"/>
    <n v="2"/>
    <n v="0"/>
    <x v="1"/>
    <x v="1"/>
    <d v="2022-12-25T00:00:00"/>
    <m/>
    <s v="Active"/>
    <x v="1"/>
    <n v="976"/>
    <n v="32"/>
    <x v="2"/>
    <x v="0"/>
  </r>
  <r>
    <s v="E1127"/>
    <x v="4"/>
    <s v="Auditor"/>
    <s v="Donald Barton"/>
    <n v="57"/>
    <x v="1123"/>
    <x v="1123"/>
    <n v="0"/>
    <n v="5"/>
    <n v="3"/>
    <n v="0"/>
    <x v="1"/>
    <x v="1"/>
    <d v="2023-02-23T00:00:00"/>
    <m/>
    <s v="Active"/>
    <x v="1"/>
    <n v="916"/>
    <n v="30"/>
    <x v="0"/>
    <x v="0"/>
  </r>
  <r>
    <s v="E1128"/>
    <x v="1"/>
    <s v="HR Coordinator"/>
    <s v="Emily Ellis"/>
    <n v="59"/>
    <x v="1124"/>
    <x v="1124"/>
    <n v="0"/>
    <n v="3"/>
    <n v="3"/>
    <n v="0"/>
    <x v="1"/>
    <x v="1"/>
    <d v="2017-02-19T00:00:00"/>
    <m/>
    <s v="Active"/>
    <x v="1"/>
    <n v="3111"/>
    <n v="102"/>
    <x v="6"/>
    <x v="1"/>
  </r>
  <r>
    <s v="E1129"/>
    <x v="5"/>
    <s v="Data Analyst"/>
    <s v="Katherine Warner"/>
    <n v="34"/>
    <x v="1125"/>
    <x v="1125"/>
    <n v="10700"/>
    <n v="6"/>
    <n v="4"/>
    <n v="1"/>
    <x v="0"/>
    <x v="6"/>
    <d v="2021-03-11T00:00:00"/>
    <d v="2024-09-21T00:00:00"/>
    <s v="Exited"/>
    <x v="6"/>
    <n v="1290"/>
    <n v="42"/>
    <x v="4"/>
    <x v="0"/>
  </r>
  <r>
    <s v="E1130"/>
    <x v="1"/>
    <s v="HR Coordinator"/>
    <s v="James Hall"/>
    <n v="30"/>
    <x v="1126"/>
    <x v="1126"/>
    <n v="7403"/>
    <n v="6"/>
    <n v="2"/>
    <n v="1"/>
    <x v="0"/>
    <x v="4"/>
    <d v="2016-03-03T00:00:00"/>
    <d v="2022-03-06T00:00:00"/>
    <s v="Exited"/>
    <x v="4"/>
    <n v="2194"/>
    <n v="72"/>
    <x v="9"/>
    <x v="1"/>
  </r>
  <r>
    <s v="E1131"/>
    <x v="1"/>
    <s v="Recruiter"/>
    <s v="Patrick Mooney"/>
    <n v="48"/>
    <x v="1127"/>
    <x v="1127"/>
    <n v="0"/>
    <n v="5"/>
    <n v="4"/>
    <n v="0"/>
    <x v="1"/>
    <x v="1"/>
    <d v="2017-05-06T00:00:00"/>
    <m/>
    <s v="Active"/>
    <x v="1"/>
    <n v="3035"/>
    <n v="100"/>
    <x v="1"/>
    <x v="1"/>
  </r>
  <r>
    <s v="E1132"/>
    <x v="0"/>
    <s v="Sales Rep"/>
    <s v="Walter Morris"/>
    <n v="54"/>
    <x v="1128"/>
    <x v="1128"/>
    <n v="0"/>
    <n v="1"/>
    <n v="1"/>
    <n v="0"/>
    <x v="1"/>
    <x v="1"/>
    <d v="2017-09-18T00:00:00"/>
    <m/>
    <s v="Active"/>
    <x v="1"/>
    <n v="2900"/>
    <n v="95"/>
    <x v="1"/>
    <x v="1"/>
  </r>
  <r>
    <s v="E1133"/>
    <x v="3"/>
    <s v="Marketing Executive"/>
    <s v="Jaclyn Lopez"/>
    <n v="40"/>
    <x v="1129"/>
    <x v="1129"/>
    <n v="0"/>
    <n v="4"/>
    <n v="5"/>
    <n v="0"/>
    <x v="1"/>
    <x v="1"/>
    <d v="2022-08-09T00:00:00"/>
    <m/>
    <s v="Active"/>
    <x v="1"/>
    <n v="1114"/>
    <n v="36"/>
    <x v="2"/>
    <x v="0"/>
  </r>
  <r>
    <s v="E1134"/>
    <x v="1"/>
    <s v="HR Specialist"/>
    <s v="Donald Murillo"/>
    <n v="44"/>
    <x v="1130"/>
    <x v="1130"/>
    <n v="0"/>
    <n v="8"/>
    <n v="2"/>
    <n v="0"/>
    <x v="1"/>
    <x v="1"/>
    <d v="2016-11-19T00:00:00"/>
    <m/>
    <s v="Active"/>
    <x v="1"/>
    <n v="3203"/>
    <n v="105"/>
    <x v="6"/>
    <x v="1"/>
  </r>
  <r>
    <s v="E1135"/>
    <x v="5"/>
    <s v="System Admin"/>
    <s v="Alexander Erickson"/>
    <n v="31"/>
    <x v="1131"/>
    <x v="1131"/>
    <n v="9468"/>
    <n v="10"/>
    <n v="1"/>
    <n v="1"/>
    <x v="0"/>
    <x v="4"/>
    <d v="2016-11-18T00:00:00"/>
    <d v="2022-01-31T00:00:00"/>
    <s v="Exited"/>
    <x v="4"/>
    <n v="1900"/>
    <n v="62"/>
    <x v="3"/>
    <x v="0"/>
  </r>
  <r>
    <s v="E1136"/>
    <x v="2"/>
    <s v="Operations Associate"/>
    <s v="John Clay"/>
    <n v="27"/>
    <x v="1132"/>
    <x v="1132"/>
    <n v="0"/>
    <n v="9"/>
    <n v="4"/>
    <n v="0"/>
    <x v="1"/>
    <x v="1"/>
    <d v="2016-07-09T00:00:00"/>
    <m/>
    <s v="Active"/>
    <x v="1"/>
    <n v="3336"/>
    <n v="110"/>
    <x v="6"/>
    <x v="1"/>
  </r>
  <r>
    <s v="E1137"/>
    <x v="3"/>
    <s v="Content Creator"/>
    <s v="Patricia Morales"/>
    <n v="58"/>
    <x v="1133"/>
    <x v="1133"/>
    <n v="5124"/>
    <n v="8"/>
    <n v="3"/>
    <n v="1"/>
    <x v="0"/>
    <x v="0"/>
    <d v="2016-12-17T00:00:00"/>
    <d v="2018-01-08T00:00:00"/>
    <s v="Exited"/>
    <x v="0"/>
    <n v="387"/>
    <n v="13"/>
    <x v="5"/>
    <x v="2"/>
  </r>
  <r>
    <s v="E1138"/>
    <x v="2"/>
    <s v="Operations Associate"/>
    <s v="Yvonne Ingram"/>
    <n v="25"/>
    <x v="1134"/>
    <x v="1134"/>
    <n v="0"/>
    <n v="10"/>
    <n v="5"/>
    <n v="0"/>
    <x v="1"/>
    <x v="1"/>
    <d v="2020-01-23T00:00:00"/>
    <m/>
    <s v="Active"/>
    <x v="1"/>
    <n v="2043"/>
    <n v="67"/>
    <x v="9"/>
    <x v="1"/>
  </r>
  <r>
    <s v="E1139"/>
    <x v="4"/>
    <s v="Accountant"/>
    <s v="Donna Caldwell"/>
    <n v="57"/>
    <x v="1135"/>
    <x v="1135"/>
    <n v="0"/>
    <n v="5"/>
    <n v="1"/>
    <n v="0"/>
    <x v="1"/>
    <x v="1"/>
    <d v="2022-07-27T00:00:00"/>
    <m/>
    <s v="Active"/>
    <x v="1"/>
    <n v="1127"/>
    <n v="37"/>
    <x v="2"/>
    <x v="0"/>
  </r>
  <r>
    <s v="E1140"/>
    <x v="1"/>
    <s v="HR Coordinator"/>
    <s v="Joshua Wells"/>
    <n v="23"/>
    <x v="1136"/>
    <x v="1136"/>
    <n v="0"/>
    <n v="6"/>
    <n v="3"/>
    <n v="0"/>
    <x v="1"/>
    <x v="1"/>
    <d v="2023-08-04T00:00:00"/>
    <m/>
    <s v="Active"/>
    <x v="1"/>
    <n v="754"/>
    <n v="25"/>
    <x v="0"/>
    <x v="0"/>
  </r>
  <r>
    <s v="E1141"/>
    <x v="1"/>
    <s v="HR Specialist"/>
    <s v="Ruth Jones"/>
    <n v="37"/>
    <x v="1137"/>
    <x v="1137"/>
    <n v="0"/>
    <n v="10"/>
    <n v="2"/>
    <n v="0"/>
    <x v="1"/>
    <x v="1"/>
    <d v="2017-03-04T00:00:00"/>
    <m/>
    <s v="Active"/>
    <x v="1"/>
    <n v="3098"/>
    <n v="102"/>
    <x v="1"/>
    <x v="1"/>
  </r>
  <r>
    <s v="E1142"/>
    <x v="5"/>
    <s v="Data Analyst"/>
    <s v="Kelly Shelton"/>
    <n v="59"/>
    <x v="1138"/>
    <x v="1138"/>
    <n v="0"/>
    <n v="10"/>
    <n v="5"/>
    <n v="0"/>
    <x v="1"/>
    <x v="1"/>
    <d v="2019-05-03T00:00:00"/>
    <m/>
    <s v="Active"/>
    <x v="1"/>
    <n v="2308"/>
    <n v="76"/>
    <x v="9"/>
    <x v="1"/>
  </r>
  <r>
    <s v="E1143"/>
    <x v="5"/>
    <s v="System Admin"/>
    <s v="Kim Hernandez"/>
    <n v="48"/>
    <x v="1139"/>
    <x v="1139"/>
    <n v="0"/>
    <n v="4"/>
    <n v="3"/>
    <n v="0"/>
    <x v="1"/>
    <x v="1"/>
    <d v="2018-10-22T00:00:00"/>
    <m/>
    <s v="Active"/>
    <x v="1"/>
    <n v="2501"/>
    <n v="82"/>
    <x v="7"/>
    <x v="1"/>
  </r>
  <r>
    <s v="E1144"/>
    <x v="4"/>
    <s v="Financial Analyst"/>
    <s v="Kenneth Campos"/>
    <n v="31"/>
    <x v="1140"/>
    <x v="1140"/>
    <n v="2974"/>
    <n v="9"/>
    <n v="1"/>
    <n v="1"/>
    <x v="0"/>
    <x v="2"/>
    <d v="2022-11-27T00:00:00"/>
    <d v="2025-02-17T00:00:00"/>
    <s v="Exited"/>
    <x v="2"/>
    <n v="813"/>
    <n v="27"/>
    <x v="0"/>
    <x v="0"/>
  </r>
  <r>
    <s v="E1145"/>
    <x v="2"/>
    <s v="Operations Associate"/>
    <s v="Christina Bradley"/>
    <n v="46"/>
    <x v="1141"/>
    <x v="1141"/>
    <n v="0"/>
    <n v="4"/>
    <n v="2"/>
    <n v="0"/>
    <x v="1"/>
    <x v="1"/>
    <d v="2022-08-24T00:00:00"/>
    <m/>
    <s v="Active"/>
    <x v="1"/>
    <n v="1099"/>
    <n v="36"/>
    <x v="2"/>
    <x v="0"/>
  </r>
  <r>
    <s v="E1146"/>
    <x v="5"/>
    <s v="Software Engineer"/>
    <s v="Douglas Lynch"/>
    <n v="54"/>
    <x v="1142"/>
    <x v="1142"/>
    <n v="0"/>
    <n v="0"/>
    <n v="5"/>
    <n v="0"/>
    <x v="1"/>
    <x v="1"/>
    <d v="2016-05-24T00:00:00"/>
    <m/>
    <s v="Active"/>
    <x v="1"/>
    <n v="3382"/>
    <n v="111"/>
    <x v="6"/>
    <x v="1"/>
  </r>
  <r>
    <s v="E1147"/>
    <x v="1"/>
    <s v="HR Coordinator"/>
    <s v="Donna Richards"/>
    <n v="41"/>
    <x v="1143"/>
    <x v="1143"/>
    <n v="11522"/>
    <n v="7"/>
    <n v="2"/>
    <n v="1"/>
    <x v="0"/>
    <x v="3"/>
    <d v="2022-04-22T00:00:00"/>
    <d v="2025-07-31T00:00:00"/>
    <s v="Exited"/>
    <x v="3"/>
    <n v="1196"/>
    <n v="39"/>
    <x v="2"/>
    <x v="0"/>
  </r>
  <r>
    <s v="E1148"/>
    <x v="1"/>
    <s v="HR Specialist"/>
    <s v="Jennifer Green"/>
    <n v="53"/>
    <x v="1144"/>
    <x v="1144"/>
    <n v="0"/>
    <n v="8"/>
    <n v="4"/>
    <n v="0"/>
    <x v="1"/>
    <x v="1"/>
    <d v="2018-08-28T00:00:00"/>
    <m/>
    <s v="Active"/>
    <x v="1"/>
    <n v="2556"/>
    <n v="84"/>
    <x v="7"/>
    <x v="1"/>
  </r>
  <r>
    <s v="E1149"/>
    <x v="3"/>
    <s v="Marketing Executive"/>
    <s v="Kevin Austin"/>
    <n v="31"/>
    <x v="1145"/>
    <x v="1145"/>
    <n v="6014"/>
    <n v="7"/>
    <n v="3"/>
    <n v="1"/>
    <x v="0"/>
    <x v="6"/>
    <d v="2018-12-28T00:00:00"/>
    <d v="2022-09-16T00:00:00"/>
    <s v="Exited"/>
    <x v="6"/>
    <n v="1358"/>
    <n v="45"/>
    <x v="4"/>
    <x v="0"/>
  </r>
  <r>
    <s v="E1150"/>
    <x v="2"/>
    <s v="Operations Associate"/>
    <s v="Zachary Wu"/>
    <n v="36"/>
    <x v="1146"/>
    <x v="1146"/>
    <n v="4932"/>
    <n v="0"/>
    <n v="2"/>
    <n v="1"/>
    <x v="0"/>
    <x v="5"/>
    <d v="2017-03-18T00:00:00"/>
    <d v="2025-01-14T00:00:00"/>
    <s v="Exited"/>
    <x v="5"/>
    <n v="2859"/>
    <n v="94"/>
    <x v="1"/>
    <x v="1"/>
  </r>
  <r>
    <s v="E1151"/>
    <x v="4"/>
    <s v="Financial Analyst"/>
    <s v="Joan Davis"/>
    <n v="41"/>
    <x v="1147"/>
    <x v="1147"/>
    <n v="0"/>
    <n v="1"/>
    <n v="1"/>
    <n v="0"/>
    <x v="1"/>
    <x v="1"/>
    <d v="2018-09-20T00:00:00"/>
    <m/>
    <s v="Active"/>
    <x v="1"/>
    <n v="2533"/>
    <n v="83"/>
    <x v="7"/>
    <x v="1"/>
  </r>
  <r>
    <s v="E1152"/>
    <x v="5"/>
    <s v="Software Engineer"/>
    <s v="Sherry Walker"/>
    <n v="23"/>
    <x v="1148"/>
    <x v="1148"/>
    <n v="3443"/>
    <n v="4"/>
    <n v="1"/>
    <n v="1"/>
    <x v="0"/>
    <x v="0"/>
    <d v="2022-10-24T00:00:00"/>
    <d v="2023-08-20T00:00:00"/>
    <s v="Exited"/>
    <x v="0"/>
    <n v="300"/>
    <n v="10"/>
    <x v="5"/>
    <x v="2"/>
  </r>
  <r>
    <s v="E1153"/>
    <x v="2"/>
    <s v="Quality Analyst"/>
    <s v="Nicholas Shelton"/>
    <n v="43"/>
    <x v="1149"/>
    <x v="1149"/>
    <n v="0"/>
    <n v="8"/>
    <n v="4"/>
    <n v="0"/>
    <x v="1"/>
    <x v="1"/>
    <d v="2016-05-12T00:00:00"/>
    <m/>
    <s v="Active"/>
    <x v="1"/>
    <n v="3394"/>
    <n v="111"/>
    <x v="6"/>
    <x v="1"/>
  </r>
  <r>
    <s v="E1154"/>
    <x v="4"/>
    <s v="Accountant"/>
    <s v="Robert Buckley"/>
    <n v="28"/>
    <x v="1150"/>
    <x v="1150"/>
    <n v="0"/>
    <n v="4"/>
    <n v="3"/>
    <n v="0"/>
    <x v="1"/>
    <x v="1"/>
    <d v="2019-09-23T00:00:00"/>
    <m/>
    <s v="Active"/>
    <x v="1"/>
    <n v="2165"/>
    <n v="71"/>
    <x v="9"/>
    <x v="1"/>
  </r>
  <r>
    <s v="E1155"/>
    <x v="3"/>
    <s v="Marketing Executive"/>
    <s v="Heather Moore"/>
    <n v="42"/>
    <x v="1151"/>
    <x v="1151"/>
    <n v="0"/>
    <n v="9"/>
    <n v="1"/>
    <n v="0"/>
    <x v="1"/>
    <x v="1"/>
    <d v="2021-12-17T00:00:00"/>
    <m/>
    <s v="Active"/>
    <x v="1"/>
    <n v="1349"/>
    <n v="44"/>
    <x v="4"/>
    <x v="0"/>
  </r>
  <r>
    <s v="E1156"/>
    <x v="3"/>
    <s v="SEO Specialist"/>
    <s v="Zachary Kelley"/>
    <n v="60"/>
    <x v="1152"/>
    <x v="1152"/>
    <n v="3015"/>
    <n v="10"/>
    <n v="5"/>
    <n v="1"/>
    <x v="0"/>
    <x v="6"/>
    <d v="2019-01-16T00:00:00"/>
    <d v="2025-04-07T00:00:00"/>
    <s v="Exited"/>
    <x v="6"/>
    <n v="2273"/>
    <n v="75"/>
    <x v="9"/>
    <x v="1"/>
  </r>
  <r>
    <s v="E1157"/>
    <x v="4"/>
    <s v="Accountant"/>
    <s v="Pamela Allen"/>
    <n v="33"/>
    <x v="1153"/>
    <x v="1153"/>
    <n v="11042"/>
    <n v="10"/>
    <n v="2"/>
    <n v="1"/>
    <x v="0"/>
    <x v="4"/>
    <d v="2018-06-07T00:00:00"/>
    <d v="2020-03-05T00:00:00"/>
    <s v="Exited"/>
    <x v="4"/>
    <n v="637"/>
    <n v="21"/>
    <x v="0"/>
    <x v="0"/>
  </r>
  <r>
    <s v="E1158"/>
    <x v="3"/>
    <s v="Content Creator"/>
    <s v="Timothy Robles"/>
    <n v="43"/>
    <x v="1154"/>
    <x v="1154"/>
    <n v="0"/>
    <n v="4"/>
    <n v="2"/>
    <n v="0"/>
    <x v="1"/>
    <x v="1"/>
    <d v="2016-09-19T00:00:00"/>
    <m/>
    <s v="Active"/>
    <x v="1"/>
    <n v="3264"/>
    <n v="107"/>
    <x v="6"/>
    <x v="1"/>
  </r>
  <r>
    <s v="E1159"/>
    <x v="4"/>
    <s v="Accountant"/>
    <s v="Matthew Mckenzie"/>
    <n v="54"/>
    <x v="1155"/>
    <x v="1155"/>
    <n v="6052"/>
    <n v="0"/>
    <n v="2"/>
    <n v="1"/>
    <x v="0"/>
    <x v="0"/>
    <d v="2016-07-15T00:00:00"/>
    <d v="2025-06-26T00:00:00"/>
    <s v="Exited"/>
    <x v="0"/>
    <n v="3268"/>
    <n v="107"/>
    <x v="6"/>
    <x v="1"/>
  </r>
  <r>
    <s v="E1160"/>
    <x v="2"/>
    <s v="Logistics Officer"/>
    <s v="Patricia Taylor"/>
    <n v="37"/>
    <x v="1156"/>
    <x v="1156"/>
    <n v="0"/>
    <n v="5"/>
    <n v="1"/>
    <n v="0"/>
    <x v="1"/>
    <x v="1"/>
    <d v="2018-07-30T00:00:00"/>
    <m/>
    <s v="Active"/>
    <x v="1"/>
    <n v="2585"/>
    <n v="85"/>
    <x v="7"/>
    <x v="1"/>
  </r>
  <r>
    <s v="E1161"/>
    <x v="5"/>
    <s v="Software Engineer"/>
    <s v="Michael Mullen"/>
    <n v="25"/>
    <x v="1157"/>
    <x v="1157"/>
    <n v="0"/>
    <n v="9"/>
    <n v="3"/>
    <n v="0"/>
    <x v="1"/>
    <x v="1"/>
    <d v="2019-06-30T00:00:00"/>
    <m/>
    <s v="Active"/>
    <x v="1"/>
    <n v="2250"/>
    <n v="74"/>
    <x v="9"/>
    <x v="1"/>
  </r>
  <r>
    <s v="E1162"/>
    <x v="2"/>
    <s v="Operations Associate"/>
    <s v="John Skinner"/>
    <n v="46"/>
    <x v="1158"/>
    <x v="1158"/>
    <n v="10833"/>
    <n v="7"/>
    <n v="1"/>
    <n v="1"/>
    <x v="0"/>
    <x v="2"/>
    <d v="2018-08-30T00:00:00"/>
    <d v="2021-12-29T00:00:00"/>
    <s v="Exited"/>
    <x v="2"/>
    <n v="1217"/>
    <n v="40"/>
    <x v="2"/>
    <x v="0"/>
  </r>
  <r>
    <s v="E1163"/>
    <x v="1"/>
    <s v="HR Coordinator"/>
    <s v="Brian Shaw"/>
    <n v="37"/>
    <x v="1159"/>
    <x v="1159"/>
    <n v="0"/>
    <n v="3"/>
    <n v="5"/>
    <n v="0"/>
    <x v="1"/>
    <x v="1"/>
    <d v="2020-06-10T00:00:00"/>
    <m/>
    <s v="Active"/>
    <x v="1"/>
    <n v="1904"/>
    <n v="62"/>
    <x v="3"/>
    <x v="0"/>
  </r>
  <r>
    <s v="E1164"/>
    <x v="5"/>
    <s v="Software Engineer"/>
    <s v="Martin Townsend"/>
    <n v="52"/>
    <x v="1160"/>
    <x v="1160"/>
    <n v="5518"/>
    <n v="7"/>
    <n v="5"/>
    <n v="1"/>
    <x v="0"/>
    <x v="2"/>
    <d v="2018-06-27T00:00:00"/>
    <d v="2023-05-24T00:00:00"/>
    <s v="Exited"/>
    <x v="2"/>
    <n v="1792"/>
    <n v="59"/>
    <x v="3"/>
    <x v="0"/>
  </r>
  <r>
    <s v="E1165"/>
    <x v="0"/>
    <s v="Account Manager"/>
    <s v="Jonathan Williams"/>
    <n v="40"/>
    <x v="1161"/>
    <x v="1161"/>
    <n v="0"/>
    <n v="1"/>
    <n v="3"/>
    <n v="0"/>
    <x v="1"/>
    <x v="1"/>
    <d v="2021-10-16T00:00:00"/>
    <m/>
    <s v="Active"/>
    <x v="1"/>
    <n v="1411"/>
    <n v="46"/>
    <x v="4"/>
    <x v="0"/>
  </r>
  <r>
    <s v="E1166"/>
    <x v="4"/>
    <s v="Accountant"/>
    <s v="Cassidy Cruz"/>
    <n v="27"/>
    <x v="1162"/>
    <x v="1162"/>
    <n v="0"/>
    <n v="9"/>
    <n v="1"/>
    <n v="0"/>
    <x v="1"/>
    <x v="1"/>
    <d v="2019-07-06T00:00:00"/>
    <m/>
    <s v="Active"/>
    <x v="1"/>
    <n v="2244"/>
    <n v="74"/>
    <x v="9"/>
    <x v="1"/>
  </r>
  <r>
    <s v="E1167"/>
    <x v="3"/>
    <s v="Content Creator"/>
    <s v="Lorraine Ramos"/>
    <n v="30"/>
    <x v="1163"/>
    <x v="1163"/>
    <n v="0"/>
    <n v="8"/>
    <n v="1"/>
    <n v="0"/>
    <x v="1"/>
    <x v="1"/>
    <d v="2020-10-10T00:00:00"/>
    <m/>
    <s v="Active"/>
    <x v="1"/>
    <n v="1782"/>
    <n v="58"/>
    <x v="3"/>
    <x v="0"/>
  </r>
  <r>
    <s v="E1168"/>
    <x v="4"/>
    <s v="Accountant"/>
    <s v="Donna Jackson"/>
    <n v="41"/>
    <x v="1164"/>
    <x v="1164"/>
    <n v="11742"/>
    <n v="5"/>
    <n v="5"/>
    <n v="1"/>
    <x v="0"/>
    <x v="4"/>
    <d v="2021-09-22T00:00:00"/>
    <d v="2024-04-20T00:00:00"/>
    <s v="Exited"/>
    <x v="4"/>
    <n v="941"/>
    <n v="31"/>
    <x v="2"/>
    <x v="0"/>
  </r>
  <r>
    <s v="E1169"/>
    <x v="3"/>
    <s v="SEO Specialist"/>
    <s v="Robert Shelton"/>
    <n v="31"/>
    <x v="1165"/>
    <x v="1165"/>
    <n v="0"/>
    <n v="9"/>
    <n v="1"/>
    <n v="0"/>
    <x v="1"/>
    <x v="1"/>
    <d v="2021-07-15T00:00:00"/>
    <m/>
    <s v="Active"/>
    <x v="1"/>
    <n v="1504"/>
    <n v="49"/>
    <x v="4"/>
    <x v="0"/>
  </r>
  <r>
    <s v="E1170"/>
    <x v="4"/>
    <s v="Auditor"/>
    <s v="Ariana Lamb"/>
    <n v="49"/>
    <x v="1166"/>
    <x v="1166"/>
    <n v="0"/>
    <n v="0"/>
    <n v="1"/>
    <n v="0"/>
    <x v="1"/>
    <x v="1"/>
    <d v="2022-02-12T00:00:00"/>
    <m/>
    <s v="Active"/>
    <x v="1"/>
    <n v="1292"/>
    <n v="42"/>
    <x v="4"/>
    <x v="0"/>
  </r>
  <r>
    <s v="E1171"/>
    <x v="0"/>
    <s v="Account Manager"/>
    <s v="Robert Donovan"/>
    <n v="47"/>
    <x v="1167"/>
    <x v="1167"/>
    <n v="0"/>
    <n v="5"/>
    <n v="2"/>
    <n v="0"/>
    <x v="1"/>
    <x v="1"/>
    <d v="2020-05-09T00:00:00"/>
    <m/>
    <s v="Active"/>
    <x v="1"/>
    <n v="1936"/>
    <n v="64"/>
    <x v="3"/>
    <x v="0"/>
  </r>
  <r>
    <s v="E1172"/>
    <x v="4"/>
    <s v="Financial Analyst"/>
    <s v="Mary Walker"/>
    <n v="29"/>
    <x v="1168"/>
    <x v="1168"/>
    <n v="0"/>
    <n v="0"/>
    <n v="5"/>
    <n v="0"/>
    <x v="1"/>
    <x v="1"/>
    <d v="2016-11-19T00:00:00"/>
    <m/>
    <s v="Active"/>
    <x v="1"/>
    <n v="3203"/>
    <n v="105"/>
    <x v="6"/>
    <x v="1"/>
  </r>
  <r>
    <s v="E1173"/>
    <x v="2"/>
    <s v="Quality Analyst"/>
    <s v="Joshua Johnson"/>
    <n v="58"/>
    <x v="1169"/>
    <x v="1169"/>
    <n v="0"/>
    <n v="3"/>
    <n v="1"/>
    <n v="0"/>
    <x v="1"/>
    <x v="1"/>
    <d v="2017-07-21T00:00:00"/>
    <m/>
    <s v="Active"/>
    <x v="1"/>
    <n v="2959"/>
    <n v="97"/>
    <x v="1"/>
    <x v="1"/>
  </r>
  <r>
    <s v="E1174"/>
    <x v="4"/>
    <s v="Auditor"/>
    <s v="Jack Wilson"/>
    <n v="26"/>
    <x v="1170"/>
    <x v="1170"/>
    <n v="10236"/>
    <n v="2"/>
    <n v="2"/>
    <n v="1"/>
    <x v="0"/>
    <x v="2"/>
    <d v="2020-01-02T00:00:00"/>
    <d v="2021-07-02T00:00:00"/>
    <s v="Exited"/>
    <x v="2"/>
    <n v="547"/>
    <n v="18"/>
    <x v="5"/>
    <x v="2"/>
  </r>
  <r>
    <s v="E1175"/>
    <x v="0"/>
    <s v="Sales Rep"/>
    <s v="Shannon Fletcher"/>
    <n v="22"/>
    <x v="1171"/>
    <x v="1171"/>
    <n v="0"/>
    <n v="1"/>
    <n v="2"/>
    <n v="0"/>
    <x v="1"/>
    <x v="1"/>
    <d v="2015-09-30T00:00:00"/>
    <m/>
    <s v="Active"/>
    <x v="1"/>
    <n v="3619"/>
    <n v="119"/>
    <x v="8"/>
    <x v="1"/>
  </r>
  <r>
    <s v="E1176"/>
    <x v="3"/>
    <s v="SEO Specialist"/>
    <s v="Jeffrey Beard"/>
    <n v="60"/>
    <x v="1172"/>
    <x v="1172"/>
    <n v="0"/>
    <n v="10"/>
    <n v="4"/>
    <n v="0"/>
    <x v="1"/>
    <x v="1"/>
    <d v="2023-04-14T00:00:00"/>
    <m/>
    <s v="Active"/>
    <x v="1"/>
    <n v="866"/>
    <n v="28"/>
    <x v="0"/>
    <x v="0"/>
  </r>
  <r>
    <s v="E1177"/>
    <x v="2"/>
    <s v="Quality Analyst"/>
    <s v="Patricia Harrison"/>
    <n v="50"/>
    <x v="1173"/>
    <x v="1173"/>
    <n v="6343"/>
    <n v="3"/>
    <n v="5"/>
    <n v="1"/>
    <x v="0"/>
    <x v="4"/>
    <d v="2021-08-22T00:00:00"/>
    <d v="2024-05-21T00:00:00"/>
    <s v="Exited"/>
    <x v="4"/>
    <n v="1003"/>
    <n v="33"/>
    <x v="2"/>
    <x v="0"/>
  </r>
  <r>
    <s v="E1178"/>
    <x v="2"/>
    <s v="Quality Analyst"/>
    <s v="Joseph Higgins"/>
    <n v="24"/>
    <x v="1174"/>
    <x v="1174"/>
    <n v="8504"/>
    <n v="8"/>
    <n v="3"/>
    <n v="1"/>
    <x v="0"/>
    <x v="3"/>
    <d v="2016-06-04T00:00:00"/>
    <d v="2025-07-29T00:00:00"/>
    <s v="Exited"/>
    <x v="3"/>
    <n v="3342"/>
    <n v="110"/>
    <x v="6"/>
    <x v="1"/>
  </r>
  <r>
    <s v="E1179"/>
    <x v="1"/>
    <s v="Recruiter"/>
    <s v="John Alvarado"/>
    <n v="33"/>
    <x v="1175"/>
    <x v="1175"/>
    <n v="0"/>
    <n v="6"/>
    <n v="4"/>
    <n v="0"/>
    <x v="1"/>
    <x v="1"/>
    <d v="2018-07-15T00:00:00"/>
    <m/>
    <s v="Active"/>
    <x v="1"/>
    <n v="2600"/>
    <n v="85"/>
    <x v="7"/>
    <x v="1"/>
  </r>
  <r>
    <s v="E1180"/>
    <x v="2"/>
    <s v="Logistics Officer"/>
    <s v="Julie Morrison"/>
    <n v="40"/>
    <x v="1176"/>
    <x v="1176"/>
    <n v="0"/>
    <n v="8"/>
    <n v="1"/>
    <n v="0"/>
    <x v="1"/>
    <x v="1"/>
    <d v="2021-05-02T00:00:00"/>
    <m/>
    <s v="Active"/>
    <x v="1"/>
    <n v="1578"/>
    <n v="52"/>
    <x v="4"/>
    <x v="0"/>
  </r>
  <r>
    <s v="E1181"/>
    <x v="0"/>
    <s v="Sales Rep"/>
    <s v="Wendy White"/>
    <n v="39"/>
    <x v="1177"/>
    <x v="1177"/>
    <n v="3252"/>
    <n v="10"/>
    <n v="2"/>
    <n v="1"/>
    <x v="0"/>
    <x v="5"/>
    <d v="2023-03-06T00:00:00"/>
    <d v="2023-08-01T00:00:00"/>
    <s v="Exited"/>
    <x v="5"/>
    <n v="148"/>
    <n v="5"/>
    <x v="10"/>
    <x v="2"/>
  </r>
  <r>
    <s v="E1182"/>
    <x v="4"/>
    <s v="Financial Analyst"/>
    <s v="William Rodriguez"/>
    <n v="51"/>
    <x v="1178"/>
    <x v="1178"/>
    <n v="0"/>
    <n v="0"/>
    <n v="4"/>
    <n v="0"/>
    <x v="1"/>
    <x v="1"/>
    <d v="2021-10-15T00:00:00"/>
    <m/>
    <s v="Active"/>
    <x v="1"/>
    <n v="1412"/>
    <n v="46"/>
    <x v="4"/>
    <x v="0"/>
  </r>
  <r>
    <s v="E1183"/>
    <x v="2"/>
    <s v="Quality Analyst"/>
    <s v="Ricardo Lester"/>
    <n v="27"/>
    <x v="1179"/>
    <x v="1179"/>
    <n v="0"/>
    <n v="4"/>
    <n v="5"/>
    <n v="0"/>
    <x v="1"/>
    <x v="1"/>
    <d v="2023-02-22T00:00:00"/>
    <m/>
    <s v="Active"/>
    <x v="1"/>
    <n v="917"/>
    <n v="30"/>
    <x v="2"/>
    <x v="0"/>
  </r>
  <r>
    <s v="E1184"/>
    <x v="2"/>
    <s v="Quality Analyst"/>
    <s v="Steven Bishop"/>
    <n v="22"/>
    <x v="1180"/>
    <x v="1180"/>
    <n v="0"/>
    <n v="7"/>
    <n v="4"/>
    <n v="0"/>
    <x v="1"/>
    <x v="1"/>
    <d v="2016-03-29T00:00:00"/>
    <m/>
    <s v="Active"/>
    <x v="1"/>
    <n v="3438"/>
    <n v="113"/>
    <x v="6"/>
    <x v="1"/>
  </r>
  <r>
    <s v="E1185"/>
    <x v="4"/>
    <s v="Auditor"/>
    <s v="Scott Jennings MD"/>
    <n v="54"/>
    <x v="1181"/>
    <x v="1181"/>
    <n v="0"/>
    <n v="1"/>
    <n v="3"/>
    <n v="0"/>
    <x v="1"/>
    <x v="1"/>
    <d v="2019-06-17T00:00:00"/>
    <m/>
    <s v="Active"/>
    <x v="1"/>
    <n v="2263"/>
    <n v="74"/>
    <x v="9"/>
    <x v="1"/>
  </r>
  <r>
    <s v="E1186"/>
    <x v="3"/>
    <s v="SEO Specialist"/>
    <s v="Austin Miller"/>
    <n v="56"/>
    <x v="1182"/>
    <x v="1182"/>
    <n v="6246"/>
    <n v="6"/>
    <n v="2"/>
    <n v="1"/>
    <x v="0"/>
    <x v="6"/>
    <d v="2021-07-08T00:00:00"/>
    <d v="2023-08-12T00:00:00"/>
    <s v="Exited"/>
    <x v="6"/>
    <n v="765"/>
    <n v="25"/>
    <x v="0"/>
    <x v="0"/>
  </r>
  <r>
    <s v="E1187"/>
    <x v="2"/>
    <s v="Operations Associate"/>
    <s v="Jennifer Howell"/>
    <n v="28"/>
    <x v="1183"/>
    <x v="1183"/>
    <n v="0"/>
    <n v="9"/>
    <n v="5"/>
    <n v="0"/>
    <x v="1"/>
    <x v="1"/>
    <d v="2016-05-01T00:00:00"/>
    <m/>
    <s v="Active"/>
    <x v="1"/>
    <n v="3405"/>
    <n v="112"/>
    <x v="6"/>
    <x v="1"/>
  </r>
  <r>
    <s v="E1188"/>
    <x v="1"/>
    <s v="HR Specialist"/>
    <s v="Heidi Terry"/>
    <n v="55"/>
    <x v="1184"/>
    <x v="1184"/>
    <n v="0"/>
    <n v="7"/>
    <n v="4"/>
    <n v="0"/>
    <x v="1"/>
    <x v="1"/>
    <d v="2016-01-30T00:00:00"/>
    <m/>
    <s v="Active"/>
    <x v="1"/>
    <n v="3497"/>
    <n v="115"/>
    <x v="8"/>
    <x v="1"/>
  </r>
  <r>
    <s v="E1189"/>
    <x v="4"/>
    <s v="Financial Analyst"/>
    <s v="Kenneth Miller"/>
    <n v="43"/>
    <x v="1185"/>
    <x v="1185"/>
    <n v="0"/>
    <n v="6"/>
    <n v="5"/>
    <n v="0"/>
    <x v="1"/>
    <x v="1"/>
    <d v="2019-01-26T00:00:00"/>
    <m/>
    <s v="Active"/>
    <x v="1"/>
    <n v="2405"/>
    <n v="79"/>
    <x v="7"/>
    <x v="1"/>
  </r>
  <r>
    <s v="E1190"/>
    <x v="1"/>
    <s v="HR Specialist"/>
    <s v="Anthony Hull"/>
    <n v="48"/>
    <x v="1186"/>
    <x v="1186"/>
    <n v="8064"/>
    <n v="7"/>
    <n v="3"/>
    <n v="1"/>
    <x v="0"/>
    <x v="2"/>
    <d v="2021-07-12T00:00:00"/>
    <d v="2025-02-26T00:00:00"/>
    <s v="Exited"/>
    <x v="2"/>
    <n v="1325"/>
    <n v="44"/>
    <x v="4"/>
    <x v="0"/>
  </r>
  <r>
    <s v="E1191"/>
    <x v="1"/>
    <s v="HR Specialist"/>
    <s v="Joseph Winters"/>
    <n v="35"/>
    <x v="1187"/>
    <x v="1187"/>
    <n v="5460"/>
    <n v="8"/>
    <n v="5"/>
    <n v="1"/>
    <x v="0"/>
    <x v="5"/>
    <d v="2023-06-25T00:00:00"/>
    <d v="2024-09-02T00:00:00"/>
    <s v="Exited"/>
    <x v="5"/>
    <n v="435"/>
    <n v="14"/>
    <x v="5"/>
    <x v="2"/>
  </r>
  <r>
    <s v="E1192"/>
    <x v="3"/>
    <s v="Content Creator"/>
    <s v="Amanda Mann"/>
    <n v="22"/>
    <x v="1188"/>
    <x v="1188"/>
    <n v="0"/>
    <n v="10"/>
    <n v="2"/>
    <n v="0"/>
    <x v="1"/>
    <x v="1"/>
    <d v="2020-08-19T00:00:00"/>
    <m/>
    <s v="Active"/>
    <x v="1"/>
    <n v="1834"/>
    <n v="60"/>
    <x v="3"/>
    <x v="0"/>
  </r>
  <r>
    <s v="E1193"/>
    <x v="0"/>
    <s v="Account Manager"/>
    <s v="Linda Allen"/>
    <n v="47"/>
    <x v="1189"/>
    <x v="1189"/>
    <n v="0"/>
    <n v="0"/>
    <n v="1"/>
    <n v="0"/>
    <x v="1"/>
    <x v="1"/>
    <d v="2021-10-03T00:00:00"/>
    <m/>
    <s v="Active"/>
    <x v="1"/>
    <n v="1424"/>
    <n v="47"/>
    <x v="4"/>
    <x v="0"/>
  </r>
  <r>
    <s v="E1194"/>
    <x v="3"/>
    <s v="Content Creator"/>
    <s v="Eileen Robinson"/>
    <n v="44"/>
    <x v="1190"/>
    <x v="1190"/>
    <n v="9751"/>
    <n v="9"/>
    <n v="5"/>
    <n v="1"/>
    <x v="0"/>
    <x v="5"/>
    <d v="2022-04-18T00:00:00"/>
    <d v="2023-09-01T00:00:00"/>
    <s v="Exited"/>
    <x v="5"/>
    <n v="501"/>
    <n v="16"/>
    <x v="5"/>
    <x v="2"/>
  </r>
  <r>
    <s v="E1195"/>
    <x v="2"/>
    <s v="Quality Analyst"/>
    <s v="Anna Henry"/>
    <n v="29"/>
    <x v="1191"/>
    <x v="1191"/>
    <n v="0"/>
    <n v="3"/>
    <n v="5"/>
    <n v="0"/>
    <x v="1"/>
    <x v="1"/>
    <d v="2017-09-26T00:00:00"/>
    <m/>
    <s v="Active"/>
    <x v="1"/>
    <n v="2892"/>
    <n v="95"/>
    <x v="1"/>
    <x v="1"/>
  </r>
  <r>
    <s v="E1196"/>
    <x v="1"/>
    <s v="HR Specialist"/>
    <s v="Christopher Bullock"/>
    <n v="31"/>
    <x v="1192"/>
    <x v="1192"/>
    <n v="6763"/>
    <n v="3"/>
    <n v="4"/>
    <n v="1"/>
    <x v="0"/>
    <x v="2"/>
    <d v="2023-04-13T00:00:00"/>
    <d v="2023-06-24T00:00:00"/>
    <s v="Exited"/>
    <x v="2"/>
    <n v="72"/>
    <n v="2"/>
    <x v="10"/>
    <x v="2"/>
  </r>
  <r>
    <s v="E1197"/>
    <x v="4"/>
    <s v="Auditor"/>
    <s v="Victor Meza"/>
    <n v="56"/>
    <x v="1193"/>
    <x v="1193"/>
    <n v="0"/>
    <n v="9"/>
    <n v="1"/>
    <n v="0"/>
    <x v="1"/>
    <x v="1"/>
    <d v="2023-01-25T00:00:00"/>
    <m/>
    <s v="Active"/>
    <x v="1"/>
    <n v="945"/>
    <n v="31"/>
    <x v="2"/>
    <x v="0"/>
  </r>
  <r>
    <s v="E1198"/>
    <x v="3"/>
    <s v="SEO Specialist"/>
    <s v="Anthony Kent"/>
    <n v="24"/>
    <x v="1194"/>
    <x v="1194"/>
    <n v="0"/>
    <n v="7"/>
    <n v="2"/>
    <n v="0"/>
    <x v="1"/>
    <x v="1"/>
    <d v="2017-12-28T00:00:00"/>
    <m/>
    <s v="Active"/>
    <x v="1"/>
    <n v="2799"/>
    <n v="92"/>
    <x v="1"/>
    <x v="1"/>
  </r>
  <r>
    <s v="E1199"/>
    <x v="4"/>
    <s v="Financial Analyst"/>
    <s v="Lauren Gray"/>
    <n v="49"/>
    <x v="1195"/>
    <x v="1195"/>
    <n v="6969"/>
    <n v="10"/>
    <n v="5"/>
    <n v="1"/>
    <x v="0"/>
    <x v="3"/>
    <d v="2022-09-06T00:00:00"/>
    <d v="2023-02-23T00:00:00"/>
    <s v="Exited"/>
    <x v="3"/>
    <n v="170"/>
    <n v="6"/>
    <x v="10"/>
    <x v="2"/>
  </r>
  <r>
    <s v="E1200"/>
    <x v="4"/>
    <s v="Auditor"/>
    <s v="Kathleen Blair"/>
    <n v="37"/>
    <x v="1196"/>
    <x v="1196"/>
    <n v="0"/>
    <n v="3"/>
    <n v="3"/>
    <n v="0"/>
    <x v="1"/>
    <x v="1"/>
    <d v="2019-08-07T00:00:00"/>
    <m/>
    <s v="Active"/>
    <x v="1"/>
    <n v="2212"/>
    <n v="73"/>
    <x v="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CB9357-5007-4C33-ACD2-1872F7446B81}" name="PivotTable10"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Tenure Group">
  <location ref="A33:B40" firstHeaderRow="1" firstDataRow="1" firstDataCol="1" rowPageCount="1" colPageCount="1"/>
  <pivotFields count="21">
    <pivotField showAll="0"/>
    <pivotField axis="axisRow" showAll="0" sortType="descending">
      <items count="7">
        <item x="4"/>
        <item x="1"/>
        <item x="5"/>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9">
        <item x="0"/>
        <item x="1"/>
        <item x="2"/>
        <item x="3"/>
        <item x="4"/>
        <item x="5"/>
        <item x="6"/>
        <item x="7"/>
        <item t="default"/>
      </items>
    </pivotField>
    <pivotField numFmtId="164" showAll="0"/>
    <pivotField dataField="1" showAll="0"/>
    <pivotField showAll="0"/>
    <pivotField showAll="0"/>
    <pivotField showAll="0"/>
    <pivotField axis="axisPage" showAll="0">
      <items count="3">
        <item x="1"/>
        <item x="0"/>
        <item t="default"/>
      </items>
    </pivotField>
    <pivotField showAll="0"/>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Fields count="1">
    <field x="1"/>
  </rowFields>
  <rowItems count="7">
    <i>
      <x/>
    </i>
    <i>
      <x v="3"/>
    </i>
    <i>
      <x v="4"/>
    </i>
    <i>
      <x v="5"/>
    </i>
    <i>
      <x v="2"/>
    </i>
    <i>
      <x v="1"/>
    </i>
    <i t="grand">
      <x/>
    </i>
  </rowItems>
  <colItems count="1">
    <i/>
  </colItems>
  <pageFields count="1">
    <pageField fld="11" item="1" hier="-1"/>
  </pageFields>
  <dataFields count="1">
    <dataField name="Sum of Attrition cost" fld="7" baseField="0" baseItem="0" numFmtId="176"/>
  </dataFields>
  <formats count="1">
    <format dxfId="62">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107609-8468-4B0A-B8C8-CBAA772E552C}" name="PivotTable9"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Tenure Group">
  <location ref="D31:E35" firstHeaderRow="1" firstDataRow="1" firstDataCol="1" rowPageCount="1" colPageCount="1"/>
  <pivotFields count="21">
    <pivotField dataField="1" showAll="0"/>
    <pivotField showAll="0">
      <items count="7">
        <item x="4"/>
        <item x="1"/>
        <item x="5"/>
        <item x="3"/>
        <item x="2"/>
        <item x="0"/>
        <item t="default"/>
      </items>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showAll="0"/>
    <pivotField axis="axisPage" showAll="0">
      <items count="3">
        <item x="1"/>
        <item x="0"/>
        <item t="default"/>
      </items>
    </pivotField>
    <pivotField showAll="0"/>
    <pivotField numFmtId="14" showAll="0"/>
    <pivotField showAll="0"/>
    <pivotField showAll="0"/>
    <pivotField showAll="0">
      <items count="8">
        <item x="5"/>
        <item x="0"/>
        <item x="4"/>
        <item x="3"/>
        <item x="6"/>
        <item x="1"/>
        <item x="2"/>
        <item t="default"/>
      </items>
    </pivotField>
    <pivotField showAll="0"/>
    <pivotField showAll="0"/>
    <pivotField showAll="0"/>
    <pivotField axis="axisRow" showAll="0">
      <items count="4">
        <item x="2"/>
        <item x="0"/>
        <item x="1"/>
        <item t="default"/>
      </items>
    </pivotField>
  </pivotFields>
  <rowFields count="1">
    <field x="20"/>
  </rowFields>
  <rowItems count="4">
    <i>
      <x/>
    </i>
    <i>
      <x v="1"/>
    </i>
    <i>
      <x v="2"/>
    </i>
    <i t="grand">
      <x/>
    </i>
  </rowItems>
  <colItems count="1">
    <i/>
  </colItems>
  <pageFields count="1">
    <pageField fld="11" item="1" hier="-1"/>
  </pageFields>
  <dataFields count="1">
    <dataField name="Count of EmployeeID" fld="0" subtotal="count" baseField="0" baseItem="0" numFmtId="1"/>
  </dataFields>
  <formats count="2">
    <format dxfId="65">
      <pivotArea collapsedLevelsAreSubtotals="1" fieldPosition="0">
        <references count="1">
          <reference field="20" count="1">
            <x v="2"/>
          </reference>
        </references>
      </pivotArea>
    </format>
    <format dxfId="64">
      <pivotArea outline="0" collapsedLevelsAreSubtotals="1" fieldPosition="0"/>
    </format>
  </formats>
  <chartFormats count="4">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20" count="1" selected="0">
            <x v="0"/>
          </reference>
        </references>
      </pivotArea>
    </chartFormat>
    <chartFormat chart="3" format="10">
      <pivotArea type="data" outline="0" fieldPosition="0">
        <references count="2">
          <reference field="4294967294" count="1" selected="0">
            <x v="0"/>
          </reference>
          <reference field="20" count="1" selected="0">
            <x v="1"/>
          </reference>
        </references>
      </pivotArea>
    </chartFormat>
    <chartFormat chart="3" format="11">
      <pivotArea type="data" outline="0" fieldPosition="0">
        <references count="2">
          <reference field="4294967294" count="1" selected="0">
            <x v="0"/>
          </reference>
          <reference field="2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FDED03-ED48-464E-B9C8-51E60728140F}" name="PivotTable8"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alary ($)">
  <location ref="D40:E47" firstHeaderRow="1" firstDataRow="1" firstDataCol="1"/>
  <pivotFields count="21">
    <pivotField showAll="0"/>
    <pivotField showAll="0">
      <items count="7">
        <item x="4"/>
        <item x="1"/>
        <item x="5"/>
        <item x="3"/>
        <item x="2"/>
        <item x="0"/>
        <item t="default"/>
      </items>
    </pivotField>
    <pivotField showAll="0"/>
    <pivotField showAll="0"/>
    <pivotField showAll="0"/>
    <pivotField axis="axisRow" numFmtId="164" showAll="0">
      <items count="9">
        <item x="0"/>
        <item x="1"/>
        <item x="2"/>
        <item x="3"/>
        <item x="4"/>
        <item x="5"/>
        <item x="6"/>
        <item x="7"/>
        <item t="default"/>
      </items>
    </pivotField>
    <pivotField numFmtId="164" showAll="0">
      <items count="9">
        <item x="0"/>
        <item x="1"/>
        <item x="2"/>
        <item x="3"/>
        <item x="4"/>
        <item x="5"/>
        <item x="6"/>
        <item x="7"/>
        <item t="default"/>
      </items>
    </pivotField>
    <pivotField showAll="0"/>
    <pivotField showAll="0"/>
    <pivotField showAll="0"/>
    <pivotField dataField="1" showAll="0"/>
    <pivotField showAll="0"/>
    <pivotField showAll="0"/>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Fields count="1">
    <field x="5"/>
  </rowFields>
  <rowItems count="7">
    <i>
      <x v="1"/>
    </i>
    <i>
      <x v="2"/>
    </i>
    <i>
      <x v="3"/>
    </i>
    <i>
      <x v="4"/>
    </i>
    <i>
      <x v="5"/>
    </i>
    <i>
      <x v="6"/>
    </i>
    <i t="grand">
      <x/>
    </i>
  </rowItems>
  <colItems count="1">
    <i/>
  </colItems>
  <dataFields count="1">
    <dataField name="Average of Attrition Flag" fld="10" subtotal="average" baseField="5" baseItem="6"/>
  </dataFields>
  <formats count="1">
    <format dxfId="61">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3BCC2D-897C-47A1-B6A9-97D81C3CE48C}" name="PivotTable5"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18:E25" firstHeaderRow="1" firstDataRow="1" firstDataCol="1" rowPageCount="1" colPageCount="1"/>
  <pivotFields count="21">
    <pivotField dataField="1" showAll="0"/>
    <pivotField showAll="0">
      <items count="7">
        <item x="4"/>
        <item x="1"/>
        <item x="5"/>
        <item x="3"/>
        <item x="2"/>
        <item x="0"/>
        <item t="default"/>
      </items>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showAll="0"/>
    <pivotField axis="axisPage" showAll="0">
      <items count="3">
        <item x="1"/>
        <item x="0"/>
        <item t="default"/>
      </items>
    </pivotField>
    <pivotField axis="axisRow" showAll="0" sortType="ascending">
      <items count="8">
        <item x="1"/>
        <item x="5"/>
        <item x="0"/>
        <item x="4"/>
        <item x="3"/>
        <item x="6"/>
        <item x="2"/>
        <item t="default"/>
      </items>
      <autoSortScope>
        <pivotArea dataOnly="0" outline="0" fieldPosition="0">
          <references count="1">
            <reference field="4294967294" count="1" selected="0">
              <x v="0"/>
            </reference>
          </references>
        </pivotArea>
      </autoSortScope>
    </pivotField>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Fields count="1">
    <field x="12"/>
  </rowFields>
  <rowItems count="7">
    <i>
      <x v="3"/>
    </i>
    <i>
      <x v="1"/>
    </i>
    <i>
      <x v="5"/>
    </i>
    <i>
      <x v="2"/>
    </i>
    <i>
      <x v="4"/>
    </i>
    <i>
      <x v="6"/>
    </i>
    <i t="grand">
      <x/>
    </i>
  </rowItems>
  <colItems count="1">
    <i/>
  </colItems>
  <pageFields count="1">
    <pageField fld="11" item="1" hier="-1"/>
  </pageFields>
  <dataFields count="1">
    <dataField name="Count of EmployeeID" fld="0" subtotal="count" baseField="11" baseItem="4" numFmtId="1"/>
  </dataFields>
  <formats count="2">
    <format dxfId="69">
      <pivotArea outline="0" collapsedLevelsAreSubtotals="1" fieldPosition="0"/>
    </format>
    <format dxfId="7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EC47C73-B1DC-431E-A28F-BA3331AB1B9D}" name="PivotTable4"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8:B25" firstHeaderRow="1" firstDataRow="1" firstDataCol="1"/>
  <pivotFields count="21">
    <pivotField showAll="0"/>
    <pivotField axis="axisRow" showAll="0" sortType="descending">
      <items count="7">
        <item x="4"/>
        <item x="1"/>
        <item x="5"/>
        <item x="3"/>
        <item x="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dataField="1" showAll="0"/>
    <pivotField showAll="0"/>
    <pivotField showAll="0">
      <items count="8">
        <item x="1"/>
        <item x="5"/>
        <item x="0"/>
        <item x="4"/>
        <item x="3"/>
        <item x="6"/>
        <item x="2"/>
        <item t="default"/>
      </items>
    </pivotField>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Fields count="1">
    <field x="1"/>
  </rowFields>
  <rowItems count="7">
    <i>
      <x/>
    </i>
    <i>
      <x v="3"/>
    </i>
    <i>
      <x v="4"/>
    </i>
    <i>
      <x v="5"/>
    </i>
    <i>
      <x v="1"/>
    </i>
    <i>
      <x v="2"/>
    </i>
    <i t="grand">
      <x/>
    </i>
  </rowItems>
  <colItems count="1">
    <i/>
  </colItems>
  <dataFields count="1">
    <dataField name="Average of Attrition Flag" fld="10" subtotal="average" baseField="1" baseItem="0" numFmtId="9"/>
  </dataFields>
  <formats count="1">
    <format dxfId="60">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76BF7C-29B0-4250-936F-E3CAEE99C36C}" name="PivotTable3"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A12" firstHeaderRow="1" firstDataRow="1" firstDataCol="0" rowPageCount="1" colPageCount="1"/>
  <pivotFields count="21">
    <pivotField showAll="0"/>
    <pivotField showAll="0">
      <items count="7">
        <item x="4"/>
        <item x="1"/>
        <item x="5"/>
        <item x="3"/>
        <item x="2"/>
        <item x="0"/>
        <item t="default"/>
      </items>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showAll="0"/>
    <pivotField axis="axisPage" showAll="0">
      <items count="3">
        <item x="1"/>
        <item x="0"/>
        <item t="default"/>
      </items>
    </pivotField>
    <pivotField showAll="0"/>
    <pivotField numFmtId="14" showAll="0"/>
    <pivotField showAll="0"/>
    <pivotField showAll="0"/>
    <pivotField showAll="0">
      <items count="8">
        <item x="5"/>
        <item x="0"/>
        <item x="4"/>
        <item x="3"/>
        <item x="6"/>
        <item x="1"/>
        <item x="2"/>
        <item t="default"/>
      </items>
    </pivotField>
    <pivotField showAll="0"/>
    <pivotField showAll="0"/>
    <pivotField dataField="1" showAll="0"/>
    <pivotField showAll="0"/>
  </pivotFields>
  <rowItems count="1">
    <i/>
  </rowItems>
  <colItems count="1">
    <i/>
  </colItems>
  <pageFields count="1">
    <pageField fld="11" item="1" hier="-1"/>
  </pageFields>
  <dataFields count="1">
    <dataField name="Average of TenureYears" fld="19"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AA721DE-25A9-4323-A2C5-9251E47EFED4}" name="PivotTable1"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21">
    <pivotField dataField="1" showAll="0"/>
    <pivotField showAll="0">
      <items count="7">
        <item x="4"/>
        <item x="1"/>
        <item x="5"/>
        <item x="3"/>
        <item x="2"/>
        <item x="0"/>
        <item t="default"/>
      </items>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showAll="0"/>
    <pivotField showAll="0"/>
    <pivotField showAll="0"/>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Items count="1">
    <i/>
  </rowItems>
  <colItems count="1">
    <i/>
  </colItems>
  <dataFields count="1">
    <dataField name="Count of Employee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B522587-9D3D-4480-9767-033516183A79}" name="PivotTable2" cacheId="3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A8" firstHeaderRow="1" firstDataRow="1" firstDataCol="0"/>
  <pivotFields count="21">
    <pivotField showAll="0"/>
    <pivotField showAll="0">
      <items count="7">
        <item x="4"/>
        <item x="1"/>
        <item x="5"/>
        <item x="3"/>
        <item x="2"/>
        <item x="0"/>
        <item t="default"/>
      </items>
    </pivotField>
    <pivotField showAll="0"/>
    <pivotField showAll="0"/>
    <pivotField showAll="0"/>
    <pivotField numFmtId="164" showAll="0">
      <items count="9">
        <item x="0"/>
        <item x="1"/>
        <item x="2"/>
        <item x="3"/>
        <item x="4"/>
        <item x="5"/>
        <item x="6"/>
        <item x="7"/>
        <item t="default"/>
      </items>
    </pivotField>
    <pivotField numFmtId="164" showAll="0"/>
    <pivotField showAll="0"/>
    <pivotField showAll="0"/>
    <pivotField showAll="0"/>
    <pivotField dataField="1" showAll="0"/>
    <pivotField showAll="0"/>
    <pivotField showAll="0"/>
    <pivotField numFmtId="14" showAll="0"/>
    <pivotField showAll="0"/>
    <pivotField showAll="0"/>
    <pivotField showAll="0">
      <items count="8">
        <item x="5"/>
        <item x="0"/>
        <item x="4"/>
        <item x="3"/>
        <item x="6"/>
        <item x="1"/>
        <item x="2"/>
        <item t="default"/>
      </items>
    </pivotField>
    <pivotField showAll="0"/>
    <pivotField showAll="0"/>
    <pivotField showAll="0"/>
    <pivotField showAll="0"/>
  </pivotFields>
  <rowItems count="1">
    <i/>
  </rowItems>
  <colItems count="1">
    <i/>
  </colItems>
  <dataFields count="1">
    <dataField name="Sum of Attrition Flag"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912A2D42-185B-42C2-87B7-0ADF4BFF9347}" autoFormatId="16" applyNumberFormats="0" applyBorderFormats="0" applyFontFormats="0" applyPatternFormats="0" applyAlignmentFormats="0" applyWidthHeightFormats="0">
  <queryTableRefresh nextId="27" unboundColumnsRight="1">
    <queryTableFields count="21">
      <queryTableField id="1" name="EmployeeID" tableColumnId="1"/>
      <queryTableField id="2" name="Department" tableColumnId="2"/>
      <queryTableField id="3" name="JobRole" tableColumnId="3"/>
      <queryTableField id="4" name="Manager" tableColumnId="4"/>
      <queryTableField id="5" name="Age" tableColumnId="5"/>
      <queryTableField id="20" dataBound="0" tableColumnId="19"/>
      <queryTableField id="26" dataBound="0" tableColumnId="22"/>
      <queryTableField id="23" name="Salary" tableColumnId="21"/>
      <queryTableField id="7" name="YearsAtCompany" tableColumnId="7"/>
      <queryTableField id="8" name="SatisfactionLevel" tableColumnId="8"/>
      <queryTableField id="21" dataBound="0" tableColumnId="6"/>
      <queryTableField id="9" name="Attrition" tableColumnId="9"/>
      <queryTableField id="10" name="ExitReason" tableColumnId="10"/>
      <queryTableField id="11" name="Date_of_Employment" tableColumnId="11"/>
      <queryTableField id="12" name="Exit_Date" tableColumnId="12"/>
      <queryTableField id="13" name="Employee_status" tableColumnId="13"/>
      <queryTableField id="14" name="Exit_reason_clean" tableColumnId="14"/>
      <queryTableField id="15" name="TenureDays" tableColumnId="15"/>
      <queryTableField id="16" name="TenureMonths" tableColumnId="16"/>
      <queryTableField id="17" name="TenureYears" tableColumnId="17"/>
      <queryTableField id="22" dataBound="0" tableColumnId="20"/>
    </queryTableFields>
    <queryTableDeletedFields count="1">
      <deletedField name="Salary"/>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it_reason_clean" xr10:uid="{A2184FF6-9FE3-49FA-AA98-B02E5CADAF7C}" sourceName="Exit_reason_clean">
  <pivotTables>
    <pivotTable tabId="3" name="PivotTable4"/>
    <pivotTable tabId="3" name="PivotTable1"/>
    <pivotTable tabId="3" name="PivotTable10"/>
    <pivotTable tabId="3" name="PivotTable2"/>
    <pivotTable tabId="3" name="PivotTable3"/>
    <pivotTable tabId="3" name="PivotTable5"/>
    <pivotTable tabId="3" name="PivotTable8"/>
    <pivotTable tabId="3" name="PivotTable9"/>
  </pivotTables>
  <data>
    <tabular pivotCacheId="1963545993">
      <items count="7">
        <i x="5" s="1"/>
        <i x="0" s="1"/>
        <i x="4" s="1"/>
        <i x="3" s="1"/>
        <i x="6"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5DAF47F6-7836-4634-89BC-BBB9CAF55BA7}" sourceName="Department">
  <pivotTables>
    <pivotTable tabId="3" name="PivotTable4"/>
    <pivotTable tabId="3" name="PivotTable1"/>
    <pivotTable tabId="3" name="PivotTable10"/>
    <pivotTable tabId="3" name="PivotTable2"/>
    <pivotTable tabId="3" name="PivotTable3"/>
    <pivotTable tabId="3" name="PivotTable5"/>
    <pivotTable tabId="3" name="PivotTable8"/>
    <pivotTable tabId="3" name="PivotTable9"/>
  </pivotTables>
  <data>
    <tabular pivotCacheId="1963545993">
      <items count="6">
        <i x="4" s="1"/>
        <i x="1" s="1"/>
        <i x="5"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it_reason_clean" xr10:uid="{C89D2BD3-2171-4574-8A96-F6886579B4AD}" cache="Slicer_Exit_reason_clean" caption="Exit Reason" style="SlicerStyleOther2 2" rowHeight="257175"/>
  <slicer name="Department" xr10:uid="{4FA5B0B3-BC0E-4684-B5D3-4F429C6F3988}" cache="Slicer_Department" caption="Department" style="SlicerStyleOther2 2"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95AC1B-0783-464D-977C-EF89561B14B9}" name="employee_turnover_dataset__1" displayName="employee_turnover_dataset__1" ref="A1:U1201" tableType="queryTable" totalsRowShown="0">
  <autoFilter ref="A1:U1201" xr:uid="{C695AC1B-0783-464D-977C-EF89561B14B9}"/>
  <tableColumns count="21">
    <tableColumn id="1" xr3:uid="{8F60B7C3-9328-4377-8D99-DBE987426E7B}" uniqueName="1" name="EmployeeID" queryTableFieldId="1" dataDxfId="78"/>
    <tableColumn id="2" xr3:uid="{B94E315A-0EEA-4E19-A430-1CD74814205F}" uniqueName="2" name="Department" queryTableFieldId="2" dataDxfId="77"/>
    <tableColumn id="3" xr3:uid="{6904D7E1-2263-4468-B5C7-3F6D3B71793E}" uniqueName="3" name="JobRole" queryTableFieldId="3" dataDxfId="76"/>
    <tableColumn id="4" xr3:uid="{85C0017F-868A-44D8-AD4A-E07465087906}" uniqueName="4" name="Manager" queryTableFieldId="4" dataDxfId="75"/>
    <tableColumn id="5" xr3:uid="{36556965-AA5D-45FC-9789-DCA885518C22}" uniqueName="5" name="Age" queryTableFieldId="5"/>
    <tableColumn id="19" xr3:uid="{B74AF472-D100-4CB2-AE90-9F2E4CD63805}" uniqueName="19" name="Salary" queryTableFieldId="20" dataDxfId="68" dataCellStyle="Currency"/>
    <tableColumn id="22" xr3:uid="{C32DB996-E1EF-4EAF-920C-740BF2625C77}" uniqueName="22" name="Annual Salary" queryTableFieldId="26" dataDxfId="63" dataCellStyle="Currency"/>
    <tableColumn id="21" xr3:uid="{16E72137-15D3-454E-BA8C-2E95124B2654}" uniqueName="21" name="Attrition cost" queryTableFieldId="23" dataCellStyle="Currency"/>
    <tableColumn id="7" xr3:uid="{31701BCD-783D-4EEB-837E-D02EBE4BCD23}" uniqueName="7" name="YearsAtCompany" queryTableFieldId="7"/>
    <tableColumn id="8" xr3:uid="{1DED7580-036E-4E69-BEEB-E282F5754001}" uniqueName="8" name="SatisfactionLevel" queryTableFieldId="8"/>
    <tableColumn id="6" xr3:uid="{0E00E215-3BE6-4B78-9033-FF30EE0DC875}" uniqueName="6" name="Attrition Flag" queryTableFieldId="21">
      <calculatedColumnFormula>IF(employee_turnover_dataset__1[[#This Row],[Attrition]]="Yes",1,0)</calculatedColumnFormula>
    </tableColumn>
    <tableColumn id="9" xr3:uid="{645E4B04-9391-46FB-B688-A9F1889AA92F}" uniqueName="9" name="Attrition" queryTableFieldId="9" dataDxfId="74"/>
    <tableColumn id="10" xr3:uid="{E5D01DA9-EE13-4B7D-A1CC-169914B2010F}" uniqueName="10" name="ExitReason" queryTableFieldId="10" dataDxfId="73"/>
    <tableColumn id="11" xr3:uid="{BD974AFB-4AA9-4163-BF4B-D08A0948CCC7}" uniqueName="11" name="Date_of_Employment" queryTableFieldId="11" dataDxfId="67"/>
    <tableColumn id="12" xr3:uid="{C8630C81-8AB5-4AF5-A25C-EFC532365F8F}" uniqueName="12" name="Exit_Date" queryTableFieldId="12" dataDxfId="66"/>
    <tableColumn id="13" xr3:uid="{F2FF3CD1-7B75-49E0-ABBF-4E2B6EF75E69}" uniqueName="13" name="Employee_status" queryTableFieldId="13" dataDxfId="72"/>
    <tableColumn id="14" xr3:uid="{48E1FCA5-F893-4926-A31E-82A7D5B2E56E}" uniqueName="14" name="Exit_reason_clean" queryTableFieldId="14" dataDxfId="71"/>
    <tableColumn id="15" xr3:uid="{FAABAB1D-D995-4EED-944E-62D78C52E9F3}" uniqueName="15" name="TenureDays" queryTableFieldId="15"/>
    <tableColumn id="16" xr3:uid="{630F2756-8928-4A8C-BCCD-F7D31DE52586}" uniqueName="16" name="TenureMonths" queryTableFieldId="16"/>
    <tableColumn id="17" xr3:uid="{E81B6902-788F-4CBA-8378-CA88BAF1DFAA}" uniqueName="17" name="TenureYears" queryTableFieldId="17"/>
    <tableColumn id="20" xr3:uid="{CB6F2116-1419-4800-90D7-898AD8505E11}" uniqueName="20" name="Tenure Group" queryTableFieldId="22">
      <calculatedColumnFormula>IF(T2&lt;=1,"0–1 yrs (New Hire)",
IF(T2&lt;=5,"2–5 yrs (Short Stay)",
IF(T2&lt;=10,"6–10 yrs (Mid Stay)",
IF(T2&lt;=20,"11–20 yrs (Long Stay)",
"20+ yrs (Very Long Stay)"))))</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E6960-B2FD-4343-92C3-F62C513BD693}">
  <dimension ref="A1:U1201"/>
  <sheetViews>
    <sheetView workbookViewId="0"/>
  </sheetViews>
  <sheetFormatPr defaultRowHeight="15" x14ac:dyDescent="0.25"/>
  <cols>
    <col min="1" max="1" width="14.28515625" bestFit="1" customWidth="1"/>
    <col min="2" max="2" width="14.140625" bestFit="1" customWidth="1"/>
    <col min="3" max="3" width="20.140625" bestFit="1" customWidth="1"/>
    <col min="4" max="4" width="24" bestFit="1" customWidth="1"/>
    <col min="5" max="5" width="6.5703125" bestFit="1" customWidth="1"/>
    <col min="6" max="6" width="10.140625" style="2" bestFit="1" customWidth="1"/>
    <col min="7" max="7" width="16.85546875" style="2" customWidth="1"/>
    <col min="8" max="8" width="15" bestFit="1" customWidth="1"/>
    <col min="9" max="9" width="18.85546875" bestFit="1" customWidth="1"/>
    <col min="10" max="10" width="19" bestFit="1" customWidth="1"/>
    <col min="11" max="11" width="14.7109375" bestFit="1" customWidth="1"/>
    <col min="12" max="12" width="10.7109375" bestFit="1" customWidth="1"/>
    <col min="13" max="13" width="17" bestFit="1" customWidth="1"/>
    <col min="14" max="14" width="22.85546875" bestFit="1" customWidth="1"/>
    <col min="15" max="15" width="11.85546875" bestFit="1" customWidth="1"/>
    <col min="16" max="16" width="18.85546875" bestFit="1" customWidth="1"/>
    <col min="17" max="17" width="19.7109375" bestFit="1" customWidth="1"/>
    <col min="18" max="18" width="14" bestFit="1" customWidth="1"/>
    <col min="19" max="19" width="16.42578125" bestFit="1" customWidth="1"/>
    <col min="20" max="20" width="14.5703125" customWidth="1"/>
    <col min="21" max="21" width="17.5703125" bestFit="1" customWidth="1"/>
  </cols>
  <sheetData>
    <row r="1" spans="1:21" x14ac:dyDescent="0.25">
      <c r="A1" t="s">
        <v>0</v>
      </c>
      <c r="B1" t="s">
        <v>1</v>
      </c>
      <c r="C1" t="s">
        <v>2</v>
      </c>
      <c r="D1" t="s">
        <v>3</v>
      </c>
      <c r="E1" t="s">
        <v>4</v>
      </c>
      <c r="F1" s="2" t="s">
        <v>2461</v>
      </c>
      <c r="G1" s="2" t="s">
        <v>2442</v>
      </c>
      <c r="H1" t="s">
        <v>2469</v>
      </c>
      <c r="I1" t="s">
        <v>5</v>
      </c>
      <c r="J1" t="s">
        <v>6</v>
      </c>
      <c r="K1" t="s">
        <v>2443</v>
      </c>
      <c r="L1" t="s">
        <v>7</v>
      </c>
      <c r="M1" t="s">
        <v>8</v>
      </c>
      <c r="N1" t="s">
        <v>9</v>
      </c>
      <c r="O1" t="s">
        <v>10</v>
      </c>
      <c r="P1" t="s">
        <v>11</v>
      </c>
      <c r="Q1" t="s">
        <v>12</v>
      </c>
      <c r="R1" t="s">
        <v>13</v>
      </c>
      <c r="S1" t="s">
        <v>14</v>
      </c>
      <c r="T1" t="s">
        <v>15</v>
      </c>
      <c r="U1" t="s">
        <v>2457</v>
      </c>
    </row>
    <row r="2" spans="1:21" x14ac:dyDescent="0.25">
      <c r="A2" t="s">
        <v>16</v>
      </c>
      <c r="B2" t="s">
        <v>17</v>
      </c>
      <c r="C2" t="s">
        <v>18</v>
      </c>
      <c r="D2" t="s">
        <v>19</v>
      </c>
      <c r="E2">
        <v>60</v>
      </c>
      <c r="F2" s="2">
        <v>1913.4900000000002</v>
      </c>
      <c r="G2" s="2">
        <v>22961.880000000005</v>
      </c>
      <c r="H2">
        <f>IF(employee_turnover_dataset__1[[#This Row],[Employee_status]]="Exited", ROUND(employee_turnover_dataset__1[[#This Row],[Annual Salary]]*0.333,0), 0)</f>
        <v>7646</v>
      </c>
      <c r="I2">
        <v>7</v>
      </c>
      <c r="J2">
        <v>4</v>
      </c>
      <c r="K2">
        <f>IF(employee_turnover_dataset__1[[#This Row],[Attrition]]="Yes",1,0)</f>
        <v>1</v>
      </c>
      <c r="L2" t="s">
        <v>20</v>
      </c>
      <c r="M2" t="s">
        <v>21</v>
      </c>
      <c r="N2" s="1">
        <v>44554</v>
      </c>
      <c r="O2" s="1">
        <v>45312</v>
      </c>
      <c r="P2" t="s">
        <v>22</v>
      </c>
      <c r="Q2" t="s">
        <v>21</v>
      </c>
      <c r="R2">
        <v>758</v>
      </c>
      <c r="S2">
        <v>25</v>
      </c>
      <c r="T2">
        <v>2</v>
      </c>
      <c r="U2" t="str">
        <f t="shared" ref="U2:U65" si="0">IF(T2&lt;=1,"0–1 yrs (New Hire)",
IF(T2&lt;=5,"2–5 yrs (Short Stay)",
IF(T2&lt;=10,"6–10 yrs (Mid Stay)",
IF(T2&lt;=20,"11–20 yrs (Long Stay)",
"20+ yrs (Very Long Stay)"))))</f>
        <v>2–5 yrs (Short Stay)</v>
      </c>
    </row>
    <row r="3" spans="1:21" x14ac:dyDescent="0.25">
      <c r="A3" t="s">
        <v>23</v>
      </c>
      <c r="B3" t="s">
        <v>24</v>
      </c>
      <c r="C3" t="s">
        <v>25</v>
      </c>
      <c r="D3" t="s">
        <v>26</v>
      </c>
      <c r="E3">
        <v>33</v>
      </c>
      <c r="F3" s="2">
        <v>2407.02</v>
      </c>
      <c r="G3" s="2">
        <v>28884.239999999998</v>
      </c>
      <c r="H3">
        <f>IF(employee_turnover_dataset__1[[#This Row],[Employee_status]]="Exited", ROUND(employee_turnover_dataset__1[[#This Row],[Annual Salary]]*0.333,0), 0)</f>
        <v>0</v>
      </c>
      <c r="I3">
        <v>3</v>
      </c>
      <c r="J3">
        <v>2</v>
      </c>
      <c r="K3">
        <f>IF(employee_turnover_dataset__1[[#This Row],[Attrition]]="Yes",1,0)</f>
        <v>0</v>
      </c>
      <c r="L3" t="s">
        <v>27</v>
      </c>
      <c r="M3" t="s">
        <v>28</v>
      </c>
      <c r="N3" s="1">
        <v>42951</v>
      </c>
      <c r="O3" s="1"/>
      <c r="P3" t="s">
        <v>29</v>
      </c>
      <c r="Q3" t="s">
        <v>30</v>
      </c>
      <c r="R3">
        <v>2945</v>
      </c>
      <c r="S3">
        <v>97</v>
      </c>
      <c r="T3">
        <v>8</v>
      </c>
      <c r="U3" t="str">
        <f t="shared" si="0"/>
        <v>6–10 yrs (Mid Stay)</v>
      </c>
    </row>
    <row r="4" spans="1:21" x14ac:dyDescent="0.25">
      <c r="A4" t="s">
        <v>31</v>
      </c>
      <c r="B4" t="s">
        <v>32</v>
      </c>
      <c r="C4" t="s">
        <v>33</v>
      </c>
      <c r="D4" t="s">
        <v>34</v>
      </c>
      <c r="E4">
        <v>28</v>
      </c>
      <c r="F4" s="2">
        <v>573.34500000000003</v>
      </c>
      <c r="G4" s="2">
        <v>6880.14</v>
      </c>
      <c r="H4">
        <f>IF(employee_turnover_dataset__1[[#This Row],[Employee_status]]="Exited", ROUND(employee_turnover_dataset__1[[#This Row],[Annual Salary]]*0.333,0), 0)</f>
        <v>2291</v>
      </c>
      <c r="I4">
        <v>2</v>
      </c>
      <c r="J4">
        <v>4</v>
      </c>
      <c r="K4">
        <f>IF(employee_turnover_dataset__1[[#This Row],[Attrition]]="Yes",1,0)</f>
        <v>1</v>
      </c>
      <c r="L4" t="s">
        <v>20</v>
      </c>
      <c r="M4" t="s">
        <v>35</v>
      </c>
      <c r="N4" s="1">
        <v>42292</v>
      </c>
      <c r="O4" s="1">
        <v>43313</v>
      </c>
      <c r="P4" t="s">
        <v>22</v>
      </c>
      <c r="Q4" t="s">
        <v>35</v>
      </c>
      <c r="R4">
        <v>1021</v>
      </c>
      <c r="S4">
        <v>34</v>
      </c>
      <c r="T4">
        <v>3</v>
      </c>
      <c r="U4" t="str">
        <f t="shared" si="0"/>
        <v>2–5 yrs (Short Stay)</v>
      </c>
    </row>
    <row r="5" spans="1:21" x14ac:dyDescent="0.25">
      <c r="A5" t="s">
        <v>36</v>
      </c>
      <c r="B5" t="s">
        <v>17</v>
      </c>
      <c r="C5" t="s">
        <v>37</v>
      </c>
      <c r="D5" t="s">
        <v>38</v>
      </c>
      <c r="E5">
        <v>51</v>
      </c>
      <c r="F5" s="2">
        <v>1849.0650000000001</v>
      </c>
      <c r="G5" s="2">
        <v>22188.78</v>
      </c>
      <c r="H5">
        <f>IF(employee_turnover_dataset__1[[#This Row],[Employee_status]]="Exited", ROUND(employee_turnover_dataset__1[[#This Row],[Annual Salary]]*0.333,0), 0)</f>
        <v>0</v>
      </c>
      <c r="I5">
        <v>1</v>
      </c>
      <c r="J5">
        <v>2</v>
      </c>
      <c r="K5">
        <f>IF(employee_turnover_dataset__1[[#This Row],[Attrition]]="Yes",1,0)</f>
        <v>0</v>
      </c>
      <c r="L5" t="s">
        <v>27</v>
      </c>
      <c r="M5" t="s">
        <v>28</v>
      </c>
      <c r="N5" s="1">
        <v>44107</v>
      </c>
      <c r="O5" s="1"/>
      <c r="P5" t="s">
        <v>29</v>
      </c>
      <c r="Q5" t="s">
        <v>30</v>
      </c>
      <c r="R5">
        <v>1789</v>
      </c>
      <c r="S5">
        <v>59</v>
      </c>
      <c r="T5">
        <v>5</v>
      </c>
      <c r="U5" t="str">
        <f t="shared" si="0"/>
        <v>2–5 yrs (Short Stay)</v>
      </c>
    </row>
    <row r="6" spans="1:21" x14ac:dyDescent="0.25">
      <c r="A6" t="s">
        <v>39</v>
      </c>
      <c r="B6" t="s">
        <v>24</v>
      </c>
      <c r="C6" t="s">
        <v>25</v>
      </c>
      <c r="D6" t="s">
        <v>40</v>
      </c>
      <c r="E6">
        <v>27</v>
      </c>
      <c r="F6" s="2">
        <v>2544.165</v>
      </c>
      <c r="G6" s="2">
        <v>30529.98</v>
      </c>
      <c r="H6">
        <f>IF(employee_turnover_dataset__1[[#This Row],[Employee_status]]="Exited", ROUND(employee_turnover_dataset__1[[#This Row],[Annual Salary]]*0.333,0), 0)</f>
        <v>10166</v>
      </c>
      <c r="I6">
        <v>8</v>
      </c>
      <c r="J6">
        <v>1</v>
      </c>
      <c r="K6">
        <f>IF(employee_turnover_dataset__1[[#This Row],[Attrition]]="Yes",1,0)</f>
        <v>1</v>
      </c>
      <c r="L6" t="s">
        <v>20</v>
      </c>
      <c r="M6" t="s">
        <v>21</v>
      </c>
      <c r="N6" s="1">
        <v>42782</v>
      </c>
      <c r="O6" s="1">
        <v>44671</v>
      </c>
      <c r="P6" t="s">
        <v>22</v>
      </c>
      <c r="Q6" t="s">
        <v>21</v>
      </c>
      <c r="R6">
        <v>1889</v>
      </c>
      <c r="S6">
        <v>62</v>
      </c>
      <c r="T6">
        <v>5</v>
      </c>
      <c r="U6" t="str">
        <f t="shared" si="0"/>
        <v>2–5 yrs (Short Stay)</v>
      </c>
    </row>
    <row r="7" spans="1:21" x14ac:dyDescent="0.25">
      <c r="A7" t="s">
        <v>41</v>
      </c>
      <c r="B7" t="s">
        <v>24</v>
      </c>
      <c r="C7" t="s">
        <v>25</v>
      </c>
      <c r="D7" t="s">
        <v>42</v>
      </c>
      <c r="E7">
        <v>57</v>
      </c>
      <c r="F7" s="2">
        <v>1985.595</v>
      </c>
      <c r="G7" s="2">
        <v>23827.14</v>
      </c>
      <c r="H7">
        <f>IF(employee_turnover_dataset__1[[#This Row],[Employee_status]]="Exited", ROUND(employee_turnover_dataset__1[[#This Row],[Annual Salary]]*0.333,0), 0)</f>
        <v>0</v>
      </c>
      <c r="I7">
        <v>3</v>
      </c>
      <c r="J7">
        <v>4</v>
      </c>
      <c r="K7">
        <f>IF(employee_turnover_dataset__1[[#This Row],[Attrition]]="Yes",1,0)</f>
        <v>0</v>
      </c>
      <c r="L7" t="s">
        <v>27</v>
      </c>
      <c r="M7" t="s">
        <v>28</v>
      </c>
      <c r="N7" s="1">
        <v>44503</v>
      </c>
      <c r="O7" s="1"/>
      <c r="P7" t="s">
        <v>29</v>
      </c>
      <c r="Q7" t="s">
        <v>30</v>
      </c>
      <c r="R7">
        <v>1393</v>
      </c>
      <c r="S7">
        <v>46</v>
      </c>
      <c r="T7">
        <v>4</v>
      </c>
      <c r="U7" t="str">
        <f t="shared" si="0"/>
        <v>2–5 yrs (Short Stay)</v>
      </c>
    </row>
    <row r="8" spans="1:21" x14ac:dyDescent="0.25">
      <c r="A8" t="s">
        <v>43</v>
      </c>
      <c r="B8" t="s">
        <v>44</v>
      </c>
      <c r="C8" t="s">
        <v>45</v>
      </c>
      <c r="D8" t="s">
        <v>46</v>
      </c>
      <c r="E8">
        <v>31</v>
      </c>
      <c r="F8" s="2">
        <v>2289.0749999999998</v>
      </c>
      <c r="G8" s="2">
        <v>27468.899999999998</v>
      </c>
      <c r="H8">
        <f>IF(employee_turnover_dataset__1[[#This Row],[Employee_status]]="Exited", ROUND(employee_turnover_dataset__1[[#This Row],[Annual Salary]]*0.333,0), 0)</f>
        <v>9147</v>
      </c>
      <c r="I8">
        <v>8</v>
      </c>
      <c r="J8">
        <v>1</v>
      </c>
      <c r="K8">
        <f>IF(employee_turnover_dataset__1[[#This Row],[Attrition]]="Yes",1,0)</f>
        <v>1</v>
      </c>
      <c r="L8" t="s">
        <v>20</v>
      </c>
      <c r="M8" t="s">
        <v>35</v>
      </c>
      <c r="N8" s="1">
        <v>44209</v>
      </c>
      <c r="O8" s="1">
        <v>45509</v>
      </c>
      <c r="P8" t="s">
        <v>22</v>
      </c>
      <c r="Q8" t="s">
        <v>35</v>
      </c>
      <c r="R8">
        <v>1300</v>
      </c>
      <c r="S8">
        <v>43</v>
      </c>
      <c r="T8">
        <v>4</v>
      </c>
      <c r="U8" t="str">
        <f t="shared" si="0"/>
        <v>2–5 yrs (Short Stay)</v>
      </c>
    </row>
    <row r="9" spans="1:21" x14ac:dyDescent="0.25">
      <c r="A9" t="s">
        <v>47</v>
      </c>
      <c r="B9" t="s">
        <v>44</v>
      </c>
      <c r="C9" t="s">
        <v>48</v>
      </c>
      <c r="D9" t="s">
        <v>49</v>
      </c>
      <c r="E9">
        <v>38</v>
      </c>
      <c r="F9" s="2">
        <v>835.63499999999999</v>
      </c>
      <c r="G9" s="2">
        <v>10027.619999999999</v>
      </c>
      <c r="H9">
        <f>IF(employee_turnover_dataset__1[[#This Row],[Employee_status]]="Exited", ROUND(employee_turnover_dataset__1[[#This Row],[Annual Salary]]*0.333,0), 0)</f>
        <v>0</v>
      </c>
      <c r="I9">
        <v>3</v>
      </c>
      <c r="J9">
        <v>4</v>
      </c>
      <c r="K9">
        <f>IF(employee_turnover_dataset__1[[#This Row],[Attrition]]="Yes",1,0)</f>
        <v>0</v>
      </c>
      <c r="L9" t="s">
        <v>27</v>
      </c>
      <c r="M9" t="s">
        <v>28</v>
      </c>
      <c r="N9" s="1">
        <v>44426</v>
      </c>
      <c r="O9" s="1"/>
      <c r="P9" t="s">
        <v>29</v>
      </c>
      <c r="Q9" t="s">
        <v>30</v>
      </c>
      <c r="R9">
        <v>1470</v>
      </c>
      <c r="S9">
        <v>48</v>
      </c>
      <c r="T9">
        <v>4</v>
      </c>
      <c r="U9" t="str">
        <f t="shared" si="0"/>
        <v>2–5 yrs (Short Stay)</v>
      </c>
    </row>
    <row r="10" spans="1:21" x14ac:dyDescent="0.25">
      <c r="A10" t="s">
        <v>50</v>
      </c>
      <c r="B10" t="s">
        <v>51</v>
      </c>
      <c r="C10" t="s">
        <v>52</v>
      </c>
      <c r="D10" t="s">
        <v>53</v>
      </c>
      <c r="E10">
        <v>54</v>
      </c>
      <c r="F10" s="2">
        <v>2967.06</v>
      </c>
      <c r="G10" s="2">
        <v>35604.720000000001</v>
      </c>
      <c r="H10">
        <f>IF(employee_turnover_dataset__1[[#This Row],[Employee_status]]="Exited", ROUND(employee_turnover_dataset__1[[#This Row],[Annual Salary]]*0.333,0), 0)</f>
        <v>11856</v>
      </c>
      <c r="I10">
        <v>7</v>
      </c>
      <c r="J10">
        <v>2</v>
      </c>
      <c r="K10">
        <f>IF(employee_turnover_dataset__1[[#This Row],[Attrition]]="Yes",1,0)</f>
        <v>1</v>
      </c>
      <c r="L10" t="s">
        <v>20</v>
      </c>
      <c r="M10" t="s">
        <v>54</v>
      </c>
      <c r="N10" s="1">
        <v>45027</v>
      </c>
      <c r="O10" s="1">
        <v>45298</v>
      </c>
      <c r="P10" t="s">
        <v>22</v>
      </c>
      <c r="Q10" t="s">
        <v>54</v>
      </c>
      <c r="R10">
        <v>271</v>
      </c>
      <c r="S10">
        <v>9</v>
      </c>
      <c r="T10">
        <v>1</v>
      </c>
      <c r="U10" t="str">
        <f t="shared" si="0"/>
        <v>0–1 yrs (New Hire)</v>
      </c>
    </row>
    <row r="11" spans="1:21" x14ac:dyDescent="0.25">
      <c r="A11" t="s">
        <v>55</v>
      </c>
      <c r="B11" t="s">
        <v>17</v>
      </c>
      <c r="C11" t="s">
        <v>56</v>
      </c>
      <c r="D11" t="s">
        <v>57</v>
      </c>
      <c r="E11">
        <v>28</v>
      </c>
      <c r="F11" s="2">
        <v>723.70500000000004</v>
      </c>
      <c r="G11" s="2">
        <v>8684.4600000000009</v>
      </c>
      <c r="H11">
        <f>IF(employee_turnover_dataset__1[[#This Row],[Employee_status]]="Exited", ROUND(employee_turnover_dataset__1[[#This Row],[Annual Salary]]*0.333,0), 0)</f>
        <v>0</v>
      </c>
      <c r="I11">
        <v>1</v>
      </c>
      <c r="J11">
        <v>4</v>
      </c>
      <c r="K11">
        <f>IF(employee_turnover_dataset__1[[#This Row],[Attrition]]="Yes",1,0)</f>
        <v>0</v>
      </c>
      <c r="L11" t="s">
        <v>27</v>
      </c>
      <c r="M11" t="s">
        <v>28</v>
      </c>
      <c r="N11" s="1">
        <v>42467</v>
      </c>
      <c r="O11" s="1"/>
      <c r="P11" t="s">
        <v>29</v>
      </c>
      <c r="Q11" t="s">
        <v>30</v>
      </c>
      <c r="R11">
        <v>3429</v>
      </c>
      <c r="S11">
        <v>113</v>
      </c>
      <c r="T11">
        <v>9</v>
      </c>
      <c r="U11" t="str">
        <f t="shared" si="0"/>
        <v>6–10 yrs (Mid Stay)</v>
      </c>
    </row>
    <row r="12" spans="1:21" x14ac:dyDescent="0.25">
      <c r="A12" t="s">
        <v>58</v>
      </c>
      <c r="B12" t="s">
        <v>44</v>
      </c>
      <c r="C12" t="s">
        <v>45</v>
      </c>
      <c r="D12" t="s">
        <v>59</v>
      </c>
      <c r="E12">
        <v>37</v>
      </c>
      <c r="F12" s="2">
        <v>1170.96</v>
      </c>
      <c r="G12" s="2">
        <v>14051.52</v>
      </c>
      <c r="H12">
        <f>IF(employee_turnover_dataset__1[[#This Row],[Employee_status]]="Exited", ROUND(employee_turnover_dataset__1[[#This Row],[Annual Salary]]*0.333,0), 0)</f>
        <v>0</v>
      </c>
      <c r="I12">
        <v>0</v>
      </c>
      <c r="J12">
        <v>5</v>
      </c>
      <c r="K12">
        <f>IF(employee_turnover_dataset__1[[#This Row],[Attrition]]="Yes",1,0)</f>
        <v>0</v>
      </c>
      <c r="L12" t="s">
        <v>27</v>
      </c>
      <c r="M12" t="s">
        <v>28</v>
      </c>
      <c r="N12" s="1">
        <v>42639</v>
      </c>
      <c r="O12" s="1"/>
      <c r="P12" t="s">
        <v>29</v>
      </c>
      <c r="Q12" t="s">
        <v>30</v>
      </c>
      <c r="R12">
        <v>3257</v>
      </c>
      <c r="S12">
        <v>107</v>
      </c>
      <c r="T12">
        <v>9</v>
      </c>
      <c r="U12" t="str">
        <f t="shared" si="0"/>
        <v>6–10 yrs (Mid Stay)</v>
      </c>
    </row>
    <row r="13" spans="1:21" x14ac:dyDescent="0.25">
      <c r="A13" t="s">
        <v>60</v>
      </c>
      <c r="B13" t="s">
        <v>44</v>
      </c>
      <c r="C13" t="s">
        <v>61</v>
      </c>
      <c r="D13" t="s">
        <v>62</v>
      </c>
      <c r="E13">
        <v>59</v>
      </c>
      <c r="F13" s="2">
        <v>632.84999999999991</v>
      </c>
      <c r="G13" s="2">
        <v>7594.1999999999989</v>
      </c>
      <c r="H13">
        <f>IF(employee_turnover_dataset__1[[#This Row],[Employee_status]]="Exited", ROUND(employee_turnover_dataset__1[[#This Row],[Annual Salary]]*0.333,0), 0)</f>
        <v>2529</v>
      </c>
      <c r="I13">
        <v>1</v>
      </c>
      <c r="J13">
        <v>2</v>
      </c>
      <c r="K13">
        <f>IF(employee_turnover_dataset__1[[#This Row],[Attrition]]="Yes",1,0)</f>
        <v>1</v>
      </c>
      <c r="L13" t="s">
        <v>20</v>
      </c>
      <c r="M13" t="s">
        <v>63</v>
      </c>
      <c r="N13" s="1">
        <v>42920</v>
      </c>
      <c r="O13" s="1">
        <v>43490</v>
      </c>
      <c r="P13" t="s">
        <v>22</v>
      </c>
      <c r="Q13" t="s">
        <v>63</v>
      </c>
      <c r="R13">
        <v>570</v>
      </c>
      <c r="S13">
        <v>19</v>
      </c>
      <c r="T13">
        <v>2</v>
      </c>
      <c r="U13" t="str">
        <f t="shared" si="0"/>
        <v>2–5 yrs (Short Stay)</v>
      </c>
    </row>
    <row r="14" spans="1:21" x14ac:dyDescent="0.25">
      <c r="A14" t="s">
        <v>64</v>
      </c>
      <c r="B14" t="s">
        <v>44</v>
      </c>
      <c r="C14" t="s">
        <v>45</v>
      </c>
      <c r="D14" t="s">
        <v>65</v>
      </c>
      <c r="E14">
        <v>51</v>
      </c>
      <c r="F14" s="2">
        <v>2540.355</v>
      </c>
      <c r="G14" s="2">
        <v>30484.260000000002</v>
      </c>
      <c r="H14">
        <f>IF(employee_turnover_dataset__1[[#This Row],[Employee_status]]="Exited", ROUND(employee_turnover_dataset__1[[#This Row],[Annual Salary]]*0.333,0), 0)</f>
        <v>0</v>
      </c>
      <c r="I14">
        <v>8</v>
      </c>
      <c r="J14">
        <v>1</v>
      </c>
      <c r="K14">
        <f>IF(employee_turnover_dataset__1[[#This Row],[Attrition]]="Yes",1,0)</f>
        <v>0</v>
      </c>
      <c r="L14" t="s">
        <v>27</v>
      </c>
      <c r="M14" t="s">
        <v>28</v>
      </c>
      <c r="N14" s="1">
        <v>42721</v>
      </c>
      <c r="O14" s="1"/>
      <c r="P14" t="s">
        <v>29</v>
      </c>
      <c r="Q14" t="s">
        <v>30</v>
      </c>
      <c r="R14">
        <v>3175</v>
      </c>
      <c r="S14">
        <v>104</v>
      </c>
      <c r="T14">
        <v>9</v>
      </c>
      <c r="U14" t="str">
        <f t="shared" si="0"/>
        <v>6–10 yrs (Mid Stay)</v>
      </c>
    </row>
    <row r="15" spans="1:21" x14ac:dyDescent="0.25">
      <c r="A15" t="s">
        <v>66</v>
      </c>
      <c r="B15" t="s">
        <v>67</v>
      </c>
      <c r="C15" t="s">
        <v>68</v>
      </c>
      <c r="D15" t="s">
        <v>69</v>
      </c>
      <c r="E15">
        <v>37</v>
      </c>
      <c r="F15" s="2">
        <v>1890.165</v>
      </c>
      <c r="G15" s="2">
        <v>22681.98</v>
      </c>
      <c r="H15">
        <f>IF(employee_turnover_dataset__1[[#This Row],[Employee_status]]="Exited", ROUND(employee_turnover_dataset__1[[#This Row],[Annual Salary]]*0.333,0), 0)</f>
        <v>0</v>
      </c>
      <c r="I15">
        <v>2</v>
      </c>
      <c r="J15">
        <v>3</v>
      </c>
      <c r="K15">
        <f>IF(employee_turnover_dataset__1[[#This Row],[Attrition]]="Yes",1,0)</f>
        <v>0</v>
      </c>
      <c r="L15" t="s">
        <v>27</v>
      </c>
      <c r="M15" t="s">
        <v>28</v>
      </c>
      <c r="N15" s="1">
        <v>44729</v>
      </c>
      <c r="O15" s="1"/>
      <c r="P15" t="s">
        <v>29</v>
      </c>
      <c r="Q15" t="s">
        <v>30</v>
      </c>
      <c r="R15">
        <v>1167</v>
      </c>
      <c r="S15">
        <v>38</v>
      </c>
      <c r="T15">
        <v>3</v>
      </c>
      <c r="U15" t="str">
        <f t="shared" si="0"/>
        <v>2–5 yrs (Short Stay)</v>
      </c>
    </row>
    <row r="16" spans="1:21" x14ac:dyDescent="0.25">
      <c r="A16" t="s">
        <v>70</v>
      </c>
      <c r="B16" t="s">
        <v>32</v>
      </c>
      <c r="C16" t="s">
        <v>71</v>
      </c>
      <c r="D16" t="s">
        <v>72</v>
      </c>
      <c r="E16">
        <v>53</v>
      </c>
      <c r="F16" s="2">
        <v>1425.6750000000002</v>
      </c>
      <c r="G16" s="2">
        <v>17108.100000000002</v>
      </c>
      <c r="H16">
        <f>IF(employee_turnover_dataset__1[[#This Row],[Employee_status]]="Exited", ROUND(employee_turnover_dataset__1[[#This Row],[Annual Salary]]*0.333,0), 0)</f>
        <v>5697</v>
      </c>
      <c r="I16">
        <v>2</v>
      </c>
      <c r="J16">
        <v>2</v>
      </c>
      <c r="K16">
        <f>IF(employee_turnover_dataset__1[[#This Row],[Attrition]]="Yes",1,0)</f>
        <v>1</v>
      </c>
      <c r="L16" t="s">
        <v>20</v>
      </c>
      <c r="M16" t="s">
        <v>21</v>
      </c>
      <c r="N16" s="1">
        <v>42331</v>
      </c>
      <c r="O16" s="1">
        <v>44763</v>
      </c>
      <c r="P16" t="s">
        <v>22</v>
      </c>
      <c r="Q16" t="s">
        <v>21</v>
      </c>
      <c r="R16">
        <v>2432</v>
      </c>
      <c r="S16">
        <v>80</v>
      </c>
      <c r="T16">
        <v>7</v>
      </c>
      <c r="U16" t="str">
        <f t="shared" si="0"/>
        <v>6–10 yrs (Mid Stay)</v>
      </c>
    </row>
    <row r="17" spans="1:21" x14ac:dyDescent="0.25">
      <c r="A17" t="s">
        <v>73</v>
      </c>
      <c r="B17" t="s">
        <v>44</v>
      </c>
      <c r="C17" t="s">
        <v>61</v>
      </c>
      <c r="D17" t="s">
        <v>74</v>
      </c>
      <c r="E17">
        <v>41</v>
      </c>
      <c r="F17" s="2">
        <v>531.97499999999991</v>
      </c>
      <c r="G17" s="2">
        <v>6383.6999999999989</v>
      </c>
      <c r="H17">
        <f>IF(employee_turnover_dataset__1[[#This Row],[Employee_status]]="Exited", ROUND(employee_turnover_dataset__1[[#This Row],[Annual Salary]]*0.333,0), 0)</f>
        <v>0</v>
      </c>
      <c r="I17">
        <v>3</v>
      </c>
      <c r="J17">
        <v>4</v>
      </c>
      <c r="K17">
        <f>IF(employee_turnover_dataset__1[[#This Row],[Attrition]]="Yes",1,0)</f>
        <v>0</v>
      </c>
      <c r="L17" t="s">
        <v>27</v>
      </c>
      <c r="M17" t="s">
        <v>28</v>
      </c>
      <c r="N17" s="1">
        <v>42278</v>
      </c>
      <c r="O17" s="1"/>
      <c r="P17" t="s">
        <v>29</v>
      </c>
      <c r="Q17" t="s">
        <v>30</v>
      </c>
      <c r="R17">
        <v>3618</v>
      </c>
      <c r="S17">
        <v>119</v>
      </c>
      <c r="T17">
        <v>10</v>
      </c>
      <c r="U17" t="str">
        <f t="shared" si="0"/>
        <v>6–10 yrs (Mid Stay)</v>
      </c>
    </row>
    <row r="18" spans="1:21" x14ac:dyDescent="0.25">
      <c r="A18" t="s">
        <v>75</v>
      </c>
      <c r="B18" t="s">
        <v>32</v>
      </c>
      <c r="C18" t="s">
        <v>71</v>
      </c>
      <c r="D18" t="s">
        <v>76</v>
      </c>
      <c r="E18">
        <v>43</v>
      </c>
      <c r="F18" s="2">
        <v>1311.99</v>
      </c>
      <c r="G18" s="2">
        <v>15743.880000000001</v>
      </c>
      <c r="H18">
        <f>IF(employee_turnover_dataset__1[[#This Row],[Employee_status]]="Exited", ROUND(employee_turnover_dataset__1[[#This Row],[Annual Salary]]*0.333,0), 0)</f>
        <v>0</v>
      </c>
      <c r="I18">
        <v>8</v>
      </c>
      <c r="J18">
        <v>4</v>
      </c>
      <c r="K18">
        <f>IF(employee_turnover_dataset__1[[#This Row],[Attrition]]="Yes",1,0)</f>
        <v>0</v>
      </c>
      <c r="L18" t="s">
        <v>27</v>
      </c>
      <c r="M18" t="s">
        <v>28</v>
      </c>
      <c r="N18" s="1">
        <v>43803</v>
      </c>
      <c r="O18" s="1"/>
      <c r="P18" t="s">
        <v>29</v>
      </c>
      <c r="Q18" t="s">
        <v>30</v>
      </c>
      <c r="R18">
        <v>2093</v>
      </c>
      <c r="S18">
        <v>69</v>
      </c>
      <c r="T18">
        <v>6</v>
      </c>
      <c r="U18" t="str">
        <f t="shared" si="0"/>
        <v>6–10 yrs (Mid Stay)</v>
      </c>
    </row>
    <row r="19" spans="1:21" x14ac:dyDescent="0.25">
      <c r="A19" t="s">
        <v>77</v>
      </c>
      <c r="B19" t="s">
        <v>51</v>
      </c>
      <c r="C19" t="s">
        <v>78</v>
      </c>
      <c r="D19" t="s">
        <v>79</v>
      </c>
      <c r="E19">
        <v>60</v>
      </c>
      <c r="F19" s="2">
        <v>1050.54</v>
      </c>
      <c r="G19" s="2">
        <v>12606.48</v>
      </c>
      <c r="H19">
        <f>IF(employee_turnover_dataset__1[[#This Row],[Employee_status]]="Exited", ROUND(employee_turnover_dataset__1[[#This Row],[Annual Salary]]*0.333,0), 0)</f>
        <v>0</v>
      </c>
      <c r="I19">
        <v>2</v>
      </c>
      <c r="J19">
        <v>5</v>
      </c>
      <c r="K19">
        <f>IF(employee_turnover_dataset__1[[#This Row],[Attrition]]="Yes",1,0)</f>
        <v>0</v>
      </c>
      <c r="L19" t="s">
        <v>27</v>
      </c>
      <c r="M19" t="s">
        <v>28</v>
      </c>
      <c r="N19" s="1">
        <v>42460</v>
      </c>
      <c r="O19" s="1"/>
      <c r="P19" t="s">
        <v>29</v>
      </c>
      <c r="Q19" t="s">
        <v>30</v>
      </c>
      <c r="R19">
        <v>3436</v>
      </c>
      <c r="S19">
        <v>113</v>
      </c>
      <c r="T19">
        <v>9</v>
      </c>
      <c r="U19" t="str">
        <f t="shared" si="0"/>
        <v>6–10 yrs (Mid Stay)</v>
      </c>
    </row>
    <row r="20" spans="1:21" x14ac:dyDescent="0.25">
      <c r="A20" t="s">
        <v>80</v>
      </c>
      <c r="B20" t="s">
        <v>17</v>
      </c>
      <c r="C20" t="s">
        <v>18</v>
      </c>
      <c r="D20" t="s">
        <v>81</v>
      </c>
      <c r="E20">
        <v>25</v>
      </c>
      <c r="F20" s="2">
        <v>1733.1000000000001</v>
      </c>
      <c r="G20" s="2">
        <v>20797.2</v>
      </c>
      <c r="H20">
        <f>IF(employee_turnover_dataset__1[[#This Row],[Employee_status]]="Exited", ROUND(employee_turnover_dataset__1[[#This Row],[Annual Salary]]*0.333,0), 0)</f>
        <v>0</v>
      </c>
      <c r="I20">
        <v>0</v>
      </c>
      <c r="J20">
        <v>1</v>
      </c>
      <c r="K20">
        <f>IF(employee_turnover_dataset__1[[#This Row],[Attrition]]="Yes",1,0)</f>
        <v>0</v>
      </c>
      <c r="L20" t="s">
        <v>27</v>
      </c>
      <c r="M20" t="s">
        <v>28</v>
      </c>
      <c r="N20" s="1">
        <v>44816</v>
      </c>
      <c r="O20" s="1"/>
      <c r="P20" t="s">
        <v>29</v>
      </c>
      <c r="Q20" t="s">
        <v>30</v>
      </c>
      <c r="R20">
        <v>1080</v>
      </c>
      <c r="S20">
        <v>35</v>
      </c>
      <c r="T20">
        <v>3</v>
      </c>
      <c r="U20" t="str">
        <f t="shared" si="0"/>
        <v>2–5 yrs (Short Stay)</v>
      </c>
    </row>
    <row r="21" spans="1:21" x14ac:dyDescent="0.25">
      <c r="A21" t="s">
        <v>82</v>
      </c>
      <c r="B21" t="s">
        <v>24</v>
      </c>
      <c r="C21" t="s">
        <v>83</v>
      </c>
      <c r="D21" t="s">
        <v>84</v>
      </c>
      <c r="E21">
        <v>31</v>
      </c>
      <c r="F21" s="2">
        <v>895.17</v>
      </c>
      <c r="G21" s="2">
        <v>10742.039999999999</v>
      </c>
      <c r="H21">
        <f>IF(employee_turnover_dataset__1[[#This Row],[Employee_status]]="Exited", ROUND(employee_turnover_dataset__1[[#This Row],[Annual Salary]]*0.333,0), 0)</f>
        <v>0</v>
      </c>
      <c r="I21">
        <v>1</v>
      </c>
      <c r="J21">
        <v>2</v>
      </c>
      <c r="K21">
        <f>IF(employee_turnover_dataset__1[[#This Row],[Attrition]]="Yes",1,0)</f>
        <v>0</v>
      </c>
      <c r="L21" t="s">
        <v>27</v>
      </c>
      <c r="M21" t="s">
        <v>28</v>
      </c>
      <c r="N21" s="1">
        <v>45031</v>
      </c>
      <c r="O21" s="1"/>
      <c r="P21" t="s">
        <v>29</v>
      </c>
      <c r="Q21" t="s">
        <v>30</v>
      </c>
      <c r="R21">
        <v>865</v>
      </c>
      <c r="S21">
        <v>28</v>
      </c>
      <c r="T21">
        <v>2</v>
      </c>
      <c r="U21" t="str">
        <f t="shared" si="0"/>
        <v>2–5 yrs (Short Stay)</v>
      </c>
    </row>
    <row r="22" spans="1:21" x14ac:dyDescent="0.25">
      <c r="A22" t="s">
        <v>85</v>
      </c>
      <c r="B22" t="s">
        <v>17</v>
      </c>
      <c r="C22" t="s">
        <v>56</v>
      </c>
      <c r="D22" t="s">
        <v>86</v>
      </c>
      <c r="E22">
        <v>26</v>
      </c>
      <c r="F22" s="2">
        <v>2615.4450000000002</v>
      </c>
      <c r="G22" s="2">
        <v>31385.340000000004</v>
      </c>
      <c r="H22">
        <f>IF(employee_turnover_dataset__1[[#This Row],[Employee_status]]="Exited", ROUND(employee_turnover_dataset__1[[#This Row],[Annual Salary]]*0.333,0), 0)</f>
        <v>0</v>
      </c>
      <c r="I22">
        <v>10</v>
      </c>
      <c r="J22">
        <v>5</v>
      </c>
      <c r="K22">
        <f>IF(employee_turnover_dataset__1[[#This Row],[Attrition]]="Yes",1,0)</f>
        <v>0</v>
      </c>
      <c r="L22" t="s">
        <v>27</v>
      </c>
      <c r="M22" t="s">
        <v>28</v>
      </c>
      <c r="N22" s="1">
        <v>42766</v>
      </c>
      <c r="O22" s="1"/>
      <c r="P22" t="s">
        <v>29</v>
      </c>
      <c r="Q22" t="s">
        <v>30</v>
      </c>
      <c r="R22">
        <v>3130</v>
      </c>
      <c r="S22">
        <v>103</v>
      </c>
      <c r="T22">
        <v>9</v>
      </c>
      <c r="U22" t="str">
        <f t="shared" si="0"/>
        <v>6–10 yrs (Mid Stay)</v>
      </c>
    </row>
    <row r="23" spans="1:21" x14ac:dyDescent="0.25">
      <c r="A23" t="s">
        <v>87</v>
      </c>
      <c r="B23" t="s">
        <v>51</v>
      </c>
      <c r="C23" t="s">
        <v>88</v>
      </c>
      <c r="D23" t="s">
        <v>89</v>
      </c>
      <c r="E23">
        <v>27</v>
      </c>
      <c r="F23" s="2">
        <v>1852.38</v>
      </c>
      <c r="G23" s="2">
        <v>22228.560000000001</v>
      </c>
      <c r="H23">
        <f>IF(employee_turnover_dataset__1[[#This Row],[Employee_status]]="Exited", ROUND(employee_turnover_dataset__1[[#This Row],[Annual Salary]]*0.333,0), 0)</f>
        <v>0</v>
      </c>
      <c r="I23">
        <v>10</v>
      </c>
      <c r="J23">
        <v>3</v>
      </c>
      <c r="K23">
        <f>IF(employee_turnover_dataset__1[[#This Row],[Attrition]]="Yes",1,0)</f>
        <v>0</v>
      </c>
      <c r="L23" t="s">
        <v>27</v>
      </c>
      <c r="M23" t="s">
        <v>28</v>
      </c>
      <c r="N23" s="1">
        <v>44971</v>
      </c>
      <c r="O23" s="1"/>
      <c r="P23" t="s">
        <v>29</v>
      </c>
      <c r="Q23" t="s">
        <v>30</v>
      </c>
      <c r="R23">
        <v>925</v>
      </c>
      <c r="S23">
        <v>30</v>
      </c>
      <c r="T23">
        <v>3</v>
      </c>
      <c r="U23" t="str">
        <f t="shared" si="0"/>
        <v>2–5 yrs (Short Stay)</v>
      </c>
    </row>
    <row r="24" spans="1:21" x14ac:dyDescent="0.25">
      <c r="A24" t="s">
        <v>90</v>
      </c>
      <c r="B24" t="s">
        <v>44</v>
      </c>
      <c r="C24" t="s">
        <v>61</v>
      </c>
      <c r="D24" t="s">
        <v>91</v>
      </c>
      <c r="E24">
        <v>45</v>
      </c>
      <c r="F24" s="2">
        <v>2489.2950000000001</v>
      </c>
      <c r="G24" s="2">
        <v>29871.54</v>
      </c>
      <c r="H24">
        <f>IF(employee_turnover_dataset__1[[#This Row],[Employee_status]]="Exited", ROUND(employee_turnover_dataset__1[[#This Row],[Annual Salary]]*0.333,0), 0)</f>
        <v>0</v>
      </c>
      <c r="I24">
        <v>8</v>
      </c>
      <c r="J24">
        <v>1</v>
      </c>
      <c r="K24">
        <f>IF(employee_turnover_dataset__1[[#This Row],[Attrition]]="Yes",1,0)</f>
        <v>0</v>
      </c>
      <c r="L24" t="s">
        <v>27</v>
      </c>
      <c r="M24" t="s">
        <v>28</v>
      </c>
      <c r="N24" s="1">
        <v>42281</v>
      </c>
      <c r="O24" s="1"/>
      <c r="P24" t="s">
        <v>29</v>
      </c>
      <c r="Q24" t="s">
        <v>30</v>
      </c>
      <c r="R24">
        <v>3615</v>
      </c>
      <c r="S24">
        <v>119</v>
      </c>
      <c r="T24">
        <v>10</v>
      </c>
      <c r="U24" t="str">
        <f t="shared" si="0"/>
        <v>6–10 yrs (Mid Stay)</v>
      </c>
    </row>
    <row r="25" spans="1:21" x14ac:dyDescent="0.25">
      <c r="A25" t="s">
        <v>92</v>
      </c>
      <c r="B25" t="s">
        <v>24</v>
      </c>
      <c r="C25" t="s">
        <v>25</v>
      </c>
      <c r="D25" t="s">
        <v>93</v>
      </c>
      <c r="E25">
        <v>56</v>
      </c>
      <c r="F25" s="2">
        <v>1127.07</v>
      </c>
      <c r="G25" s="2">
        <v>13524.84</v>
      </c>
      <c r="H25">
        <f>IF(employee_turnover_dataset__1[[#This Row],[Employee_status]]="Exited", ROUND(employee_turnover_dataset__1[[#This Row],[Annual Salary]]*0.333,0), 0)</f>
        <v>0</v>
      </c>
      <c r="I25">
        <v>4</v>
      </c>
      <c r="J25">
        <v>4</v>
      </c>
      <c r="K25">
        <f>IF(employee_turnover_dataset__1[[#This Row],[Attrition]]="Yes",1,0)</f>
        <v>0</v>
      </c>
      <c r="L25" t="s">
        <v>27</v>
      </c>
      <c r="M25" t="s">
        <v>28</v>
      </c>
      <c r="N25" s="1">
        <v>44063</v>
      </c>
      <c r="O25" s="1"/>
      <c r="P25" t="s">
        <v>29</v>
      </c>
      <c r="Q25" t="s">
        <v>30</v>
      </c>
      <c r="R25">
        <v>1833</v>
      </c>
      <c r="S25">
        <v>60</v>
      </c>
      <c r="T25">
        <v>5</v>
      </c>
      <c r="U25" t="str">
        <f t="shared" si="0"/>
        <v>2–5 yrs (Short Stay)</v>
      </c>
    </row>
    <row r="26" spans="1:21" x14ac:dyDescent="0.25">
      <c r="A26" t="s">
        <v>94</v>
      </c>
      <c r="B26" t="s">
        <v>44</v>
      </c>
      <c r="C26" t="s">
        <v>45</v>
      </c>
      <c r="D26" t="s">
        <v>95</v>
      </c>
      <c r="E26">
        <v>50</v>
      </c>
      <c r="F26" s="2">
        <v>541.755</v>
      </c>
      <c r="G26" s="2">
        <v>6501.0599999999995</v>
      </c>
      <c r="H26">
        <f>IF(employee_turnover_dataset__1[[#This Row],[Employee_status]]="Exited", ROUND(employee_turnover_dataset__1[[#This Row],[Annual Salary]]*0.333,0), 0)</f>
        <v>2165</v>
      </c>
      <c r="I26">
        <v>8</v>
      </c>
      <c r="J26">
        <v>2</v>
      </c>
      <c r="K26">
        <f>IF(employee_turnover_dataset__1[[#This Row],[Attrition]]="Yes",1,0)</f>
        <v>1</v>
      </c>
      <c r="L26" t="s">
        <v>20</v>
      </c>
      <c r="M26" t="s">
        <v>54</v>
      </c>
      <c r="N26" s="1">
        <v>43268</v>
      </c>
      <c r="O26" s="1">
        <v>45252</v>
      </c>
      <c r="P26" t="s">
        <v>22</v>
      </c>
      <c r="Q26" t="s">
        <v>54</v>
      </c>
      <c r="R26">
        <v>1984</v>
      </c>
      <c r="S26">
        <v>65</v>
      </c>
      <c r="T26">
        <v>5</v>
      </c>
      <c r="U26" t="str">
        <f t="shared" si="0"/>
        <v>2–5 yrs (Short Stay)</v>
      </c>
    </row>
    <row r="27" spans="1:21" x14ac:dyDescent="0.25">
      <c r="A27" t="s">
        <v>96</v>
      </c>
      <c r="B27" t="s">
        <v>44</v>
      </c>
      <c r="C27" t="s">
        <v>61</v>
      </c>
      <c r="D27" t="s">
        <v>97</v>
      </c>
      <c r="E27">
        <v>25</v>
      </c>
      <c r="F27" s="2">
        <v>473.46</v>
      </c>
      <c r="G27" s="2">
        <v>5681.5199999999995</v>
      </c>
      <c r="H27">
        <f>IF(employee_turnover_dataset__1[[#This Row],[Employee_status]]="Exited", ROUND(employee_turnover_dataset__1[[#This Row],[Annual Salary]]*0.333,0), 0)</f>
        <v>1892</v>
      </c>
      <c r="I27">
        <v>9</v>
      </c>
      <c r="J27">
        <v>4</v>
      </c>
      <c r="K27">
        <f>IF(employee_turnover_dataset__1[[#This Row],[Attrition]]="Yes",1,0)</f>
        <v>1</v>
      </c>
      <c r="L27" t="s">
        <v>20</v>
      </c>
      <c r="M27" t="s">
        <v>21</v>
      </c>
      <c r="N27" s="1">
        <v>44357</v>
      </c>
      <c r="O27" s="1">
        <v>45567</v>
      </c>
      <c r="P27" t="s">
        <v>22</v>
      </c>
      <c r="Q27" t="s">
        <v>21</v>
      </c>
      <c r="R27">
        <v>1210</v>
      </c>
      <c r="S27">
        <v>40</v>
      </c>
      <c r="T27">
        <v>3</v>
      </c>
      <c r="U27" t="str">
        <f t="shared" si="0"/>
        <v>2–5 yrs (Short Stay)</v>
      </c>
    </row>
    <row r="28" spans="1:21" x14ac:dyDescent="0.25">
      <c r="A28" t="s">
        <v>98</v>
      </c>
      <c r="B28" t="s">
        <v>32</v>
      </c>
      <c r="C28" t="s">
        <v>33</v>
      </c>
      <c r="D28" t="s">
        <v>99</v>
      </c>
      <c r="E28">
        <v>28</v>
      </c>
      <c r="F28" s="2">
        <v>988.18499999999995</v>
      </c>
      <c r="G28" s="2">
        <v>11858.22</v>
      </c>
      <c r="H28">
        <f>IF(employee_turnover_dataset__1[[#This Row],[Employee_status]]="Exited", ROUND(employee_turnover_dataset__1[[#This Row],[Annual Salary]]*0.333,0), 0)</f>
        <v>0</v>
      </c>
      <c r="I28">
        <v>3</v>
      </c>
      <c r="J28">
        <v>3</v>
      </c>
      <c r="K28">
        <f>IF(employee_turnover_dataset__1[[#This Row],[Attrition]]="Yes",1,0)</f>
        <v>0</v>
      </c>
      <c r="L28" t="s">
        <v>27</v>
      </c>
      <c r="M28" t="s">
        <v>28</v>
      </c>
      <c r="N28" s="1">
        <v>43940</v>
      </c>
      <c r="O28" s="1"/>
      <c r="P28" t="s">
        <v>29</v>
      </c>
      <c r="Q28" t="s">
        <v>30</v>
      </c>
      <c r="R28">
        <v>1956</v>
      </c>
      <c r="S28">
        <v>64</v>
      </c>
      <c r="T28">
        <v>5</v>
      </c>
      <c r="U28" t="str">
        <f t="shared" si="0"/>
        <v>2–5 yrs (Short Stay)</v>
      </c>
    </row>
    <row r="29" spans="1:21" x14ac:dyDescent="0.25">
      <c r="A29" t="s">
        <v>100</v>
      </c>
      <c r="B29" t="s">
        <v>32</v>
      </c>
      <c r="C29" t="s">
        <v>71</v>
      </c>
      <c r="D29" t="s">
        <v>101</v>
      </c>
      <c r="E29">
        <v>57</v>
      </c>
      <c r="F29" s="2">
        <v>865.63499999999999</v>
      </c>
      <c r="G29" s="2">
        <v>10387.619999999999</v>
      </c>
      <c r="H29">
        <f>IF(employee_turnover_dataset__1[[#This Row],[Employee_status]]="Exited", ROUND(employee_turnover_dataset__1[[#This Row],[Annual Salary]]*0.333,0), 0)</f>
        <v>0</v>
      </c>
      <c r="I29">
        <v>6</v>
      </c>
      <c r="J29">
        <v>3</v>
      </c>
      <c r="K29">
        <f>IF(employee_turnover_dataset__1[[#This Row],[Attrition]]="Yes",1,0)</f>
        <v>0</v>
      </c>
      <c r="L29" t="s">
        <v>27</v>
      </c>
      <c r="M29" t="s">
        <v>28</v>
      </c>
      <c r="N29" s="1">
        <v>44830</v>
      </c>
      <c r="O29" s="1"/>
      <c r="P29" t="s">
        <v>29</v>
      </c>
      <c r="Q29" t="s">
        <v>30</v>
      </c>
      <c r="R29">
        <v>1066</v>
      </c>
      <c r="S29">
        <v>35</v>
      </c>
      <c r="T29">
        <v>3</v>
      </c>
      <c r="U29" t="str">
        <f t="shared" si="0"/>
        <v>2–5 yrs (Short Stay)</v>
      </c>
    </row>
    <row r="30" spans="1:21" x14ac:dyDescent="0.25">
      <c r="A30" t="s">
        <v>102</v>
      </c>
      <c r="B30" t="s">
        <v>24</v>
      </c>
      <c r="C30" t="s">
        <v>25</v>
      </c>
      <c r="D30" t="s">
        <v>103</v>
      </c>
      <c r="E30">
        <v>37</v>
      </c>
      <c r="F30" s="2">
        <v>672.43500000000006</v>
      </c>
      <c r="G30" s="2">
        <v>8069.2200000000012</v>
      </c>
      <c r="H30">
        <f>IF(employee_turnover_dataset__1[[#This Row],[Employee_status]]="Exited", ROUND(employee_turnover_dataset__1[[#This Row],[Annual Salary]]*0.333,0), 0)</f>
        <v>2687</v>
      </c>
      <c r="I30">
        <v>6</v>
      </c>
      <c r="J30">
        <v>5</v>
      </c>
      <c r="K30">
        <f>IF(employee_turnover_dataset__1[[#This Row],[Attrition]]="Yes",1,0)</f>
        <v>1</v>
      </c>
      <c r="L30" t="s">
        <v>20</v>
      </c>
      <c r="M30" t="s">
        <v>35</v>
      </c>
      <c r="N30" s="1">
        <v>43429</v>
      </c>
      <c r="O30" s="1">
        <v>45531</v>
      </c>
      <c r="P30" t="s">
        <v>22</v>
      </c>
      <c r="Q30" t="s">
        <v>35</v>
      </c>
      <c r="R30">
        <v>2102</v>
      </c>
      <c r="S30">
        <v>69</v>
      </c>
      <c r="T30">
        <v>6</v>
      </c>
      <c r="U30" t="str">
        <f t="shared" si="0"/>
        <v>6–10 yrs (Mid Stay)</v>
      </c>
    </row>
    <row r="31" spans="1:21" x14ac:dyDescent="0.25">
      <c r="A31" t="s">
        <v>104</v>
      </c>
      <c r="B31" t="s">
        <v>67</v>
      </c>
      <c r="C31" t="s">
        <v>68</v>
      </c>
      <c r="D31" t="s">
        <v>105</v>
      </c>
      <c r="E31">
        <v>35</v>
      </c>
      <c r="F31" s="2">
        <v>2858.2049999999999</v>
      </c>
      <c r="G31" s="2">
        <v>34298.46</v>
      </c>
      <c r="H31">
        <f>IF(employee_turnover_dataset__1[[#This Row],[Employee_status]]="Exited", ROUND(employee_turnover_dataset__1[[#This Row],[Annual Salary]]*0.333,0), 0)</f>
        <v>0</v>
      </c>
      <c r="I31">
        <v>1</v>
      </c>
      <c r="J31">
        <v>2</v>
      </c>
      <c r="K31">
        <f>IF(employee_turnover_dataset__1[[#This Row],[Attrition]]="Yes",1,0)</f>
        <v>0</v>
      </c>
      <c r="L31" t="s">
        <v>27</v>
      </c>
      <c r="M31" t="s">
        <v>28</v>
      </c>
      <c r="N31" s="1">
        <v>42461</v>
      </c>
      <c r="O31" s="1"/>
      <c r="P31" t="s">
        <v>29</v>
      </c>
      <c r="Q31" t="s">
        <v>30</v>
      </c>
      <c r="R31">
        <v>3435</v>
      </c>
      <c r="S31">
        <v>113</v>
      </c>
      <c r="T31">
        <v>9</v>
      </c>
      <c r="U31" t="str">
        <f t="shared" si="0"/>
        <v>6–10 yrs (Mid Stay)</v>
      </c>
    </row>
    <row r="32" spans="1:21" x14ac:dyDescent="0.25">
      <c r="A32" t="s">
        <v>106</v>
      </c>
      <c r="B32" t="s">
        <v>67</v>
      </c>
      <c r="C32" t="s">
        <v>107</v>
      </c>
      <c r="D32" t="s">
        <v>108</v>
      </c>
      <c r="E32">
        <v>34</v>
      </c>
      <c r="F32" s="2">
        <v>1763.835</v>
      </c>
      <c r="G32" s="2">
        <v>21166.02</v>
      </c>
      <c r="H32">
        <f>IF(employee_turnover_dataset__1[[#This Row],[Employee_status]]="Exited", ROUND(employee_turnover_dataset__1[[#This Row],[Annual Salary]]*0.333,0), 0)</f>
        <v>0</v>
      </c>
      <c r="I32">
        <v>7</v>
      </c>
      <c r="J32">
        <v>1</v>
      </c>
      <c r="K32">
        <f>IF(employee_turnover_dataset__1[[#This Row],[Attrition]]="Yes",1,0)</f>
        <v>0</v>
      </c>
      <c r="L32" t="s">
        <v>27</v>
      </c>
      <c r="M32" t="s">
        <v>28</v>
      </c>
      <c r="N32" s="1">
        <v>44811</v>
      </c>
      <c r="O32" s="1"/>
      <c r="P32" t="s">
        <v>29</v>
      </c>
      <c r="Q32" t="s">
        <v>30</v>
      </c>
      <c r="R32">
        <v>1085</v>
      </c>
      <c r="S32">
        <v>36</v>
      </c>
      <c r="T32">
        <v>3</v>
      </c>
      <c r="U32" t="str">
        <f t="shared" si="0"/>
        <v>2–5 yrs (Short Stay)</v>
      </c>
    </row>
    <row r="33" spans="1:21" x14ac:dyDescent="0.25">
      <c r="A33" t="s">
        <v>109</v>
      </c>
      <c r="B33" t="s">
        <v>44</v>
      </c>
      <c r="C33" t="s">
        <v>48</v>
      </c>
      <c r="D33" t="s">
        <v>110</v>
      </c>
      <c r="E33">
        <v>23</v>
      </c>
      <c r="F33" s="2">
        <v>1419.8249999999998</v>
      </c>
      <c r="G33" s="2">
        <v>17037.899999999998</v>
      </c>
      <c r="H33">
        <f>IF(employee_turnover_dataset__1[[#This Row],[Employee_status]]="Exited", ROUND(employee_turnover_dataset__1[[#This Row],[Annual Salary]]*0.333,0), 0)</f>
        <v>0</v>
      </c>
      <c r="I33">
        <v>10</v>
      </c>
      <c r="J33">
        <v>3</v>
      </c>
      <c r="K33">
        <f>IF(employee_turnover_dataset__1[[#This Row],[Attrition]]="Yes",1,0)</f>
        <v>0</v>
      </c>
      <c r="L33" t="s">
        <v>27</v>
      </c>
      <c r="M33" t="s">
        <v>28</v>
      </c>
      <c r="N33" s="1">
        <v>43971</v>
      </c>
      <c r="O33" s="1"/>
      <c r="P33" t="s">
        <v>29</v>
      </c>
      <c r="Q33" t="s">
        <v>30</v>
      </c>
      <c r="R33">
        <v>1925</v>
      </c>
      <c r="S33">
        <v>63</v>
      </c>
      <c r="T33">
        <v>5</v>
      </c>
      <c r="U33" t="str">
        <f t="shared" si="0"/>
        <v>2–5 yrs (Short Stay)</v>
      </c>
    </row>
    <row r="34" spans="1:21" x14ac:dyDescent="0.25">
      <c r="A34" t="s">
        <v>111</v>
      </c>
      <c r="B34" t="s">
        <v>17</v>
      </c>
      <c r="C34" t="s">
        <v>18</v>
      </c>
      <c r="D34" t="s">
        <v>112</v>
      </c>
      <c r="E34">
        <v>36</v>
      </c>
      <c r="F34" s="2">
        <v>1626.8849999999998</v>
      </c>
      <c r="G34" s="2">
        <v>19522.619999999995</v>
      </c>
      <c r="H34">
        <f>IF(employee_turnover_dataset__1[[#This Row],[Employee_status]]="Exited", ROUND(employee_turnover_dataset__1[[#This Row],[Annual Salary]]*0.333,0), 0)</f>
        <v>0</v>
      </c>
      <c r="I34">
        <v>10</v>
      </c>
      <c r="J34">
        <v>3</v>
      </c>
      <c r="K34">
        <f>IF(employee_turnover_dataset__1[[#This Row],[Attrition]]="Yes",1,0)</f>
        <v>0</v>
      </c>
      <c r="L34" t="s">
        <v>27</v>
      </c>
      <c r="M34" t="s">
        <v>28</v>
      </c>
      <c r="N34" s="1">
        <v>42594</v>
      </c>
      <c r="O34" s="1"/>
      <c r="P34" t="s">
        <v>29</v>
      </c>
      <c r="Q34" t="s">
        <v>30</v>
      </c>
      <c r="R34">
        <v>3302</v>
      </c>
      <c r="S34">
        <v>108</v>
      </c>
      <c r="T34">
        <v>9</v>
      </c>
      <c r="U34" t="str">
        <f t="shared" si="0"/>
        <v>6–10 yrs (Mid Stay)</v>
      </c>
    </row>
    <row r="35" spans="1:21" x14ac:dyDescent="0.25">
      <c r="A35" t="s">
        <v>113</v>
      </c>
      <c r="B35" t="s">
        <v>44</v>
      </c>
      <c r="C35" t="s">
        <v>45</v>
      </c>
      <c r="D35" t="s">
        <v>114</v>
      </c>
      <c r="E35">
        <v>29</v>
      </c>
      <c r="F35" s="2">
        <v>1607.655</v>
      </c>
      <c r="G35" s="2">
        <v>19291.86</v>
      </c>
      <c r="H35">
        <f>IF(employee_turnover_dataset__1[[#This Row],[Employee_status]]="Exited", ROUND(employee_turnover_dataset__1[[#This Row],[Annual Salary]]*0.333,0), 0)</f>
        <v>0</v>
      </c>
      <c r="I35">
        <v>5</v>
      </c>
      <c r="J35">
        <v>2</v>
      </c>
      <c r="K35">
        <f>IF(employee_turnover_dataset__1[[#This Row],[Attrition]]="Yes",1,0)</f>
        <v>0</v>
      </c>
      <c r="L35" t="s">
        <v>27</v>
      </c>
      <c r="M35" t="s">
        <v>28</v>
      </c>
      <c r="N35" s="1">
        <v>44787</v>
      </c>
      <c r="O35" s="1"/>
      <c r="P35" t="s">
        <v>29</v>
      </c>
      <c r="Q35" t="s">
        <v>30</v>
      </c>
      <c r="R35">
        <v>1109</v>
      </c>
      <c r="S35">
        <v>36</v>
      </c>
      <c r="T35">
        <v>3</v>
      </c>
      <c r="U35" t="str">
        <f t="shared" si="0"/>
        <v>2–5 yrs (Short Stay)</v>
      </c>
    </row>
    <row r="36" spans="1:21" x14ac:dyDescent="0.25">
      <c r="A36" t="s">
        <v>115</v>
      </c>
      <c r="B36" t="s">
        <v>44</v>
      </c>
      <c r="C36" t="s">
        <v>61</v>
      </c>
      <c r="D36" t="s">
        <v>116</v>
      </c>
      <c r="E36">
        <v>33</v>
      </c>
      <c r="F36" s="2">
        <v>1487.01</v>
      </c>
      <c r="G36" s="2">
        <v>17844.12</v>
      </c>
      <c r="H36">
        <f>IF(employee_turnover_dataset__1[[#This Row],[Employee_status]]="Exited", ROUND(employee_turnover_dataset__1[[#This Row],[Annual Salary]]*0.333,0), 0)</f>
        <v>0</v>
      </c>
      <c r="I36">
        <v>4</v>
      </c>
      <c r="J36">
        <v>4</v>
      </c>
      <c r="K36">
        <f>IF(employee_turnover_dataset__1[[#This Row],[Attrition]]="Yes",1,0)</f>
        <v>0</v>
      </c>
      <c r="L36" t="s">
        <v>27</v>
      </c>
      <c r="M36" t="s">
        <v>28</v>
      </c>
      <c r="N36" s="1">
        <v>44984</v>
      </c>
      <c r="O36" s="1"/>
      <c r="P36" t="s">
        <v>29</v>
      </c>
      <c r="Q36" t="s">
        <v>30</v>
      </c>
      <c r="R36">
        <v>912</v>
      </c>
      <c r="S36">
        <v>30</v>
      </c>
      <c r="T36">
        <v>2</v>
      </c>
      <c r="U36" t="str">
        <f t="shared" si="0"/>
        <v>2–5 yrs (Short Stay)</v>
      </c>
    </row>
    <row r="37" spans="1:21" x14ac:dyDescent="0.25">
      <c r="A37" t="s">
        <v>117</v>
      </c>
      <c r="B37" t="s">
        <v>32</v>
      </c>
      <c r="C37" t="s">
        <v>71</v>
      </c>
      <c r="D37" t="s">
        <v>118</v>
      </c>
      <c r="E37">
        <v>54</v>
      </c>
      <c r="F37" s="2">
        <v>1735.5749999999998</v>
      </c>
      <c r="G37" s="2">
        <v>20826.899999999998</v>
      </c>
      <c r="H37">
        <f>IF(employee_turnover_dataset__1[[#This Row],[Employee_status]]="Exited", ROUND(employee_turnover_dataset__1[[#This Row],[Annual Salary]]*0.333,0), 0)</f>
        <v>6935</v>
      </c>
      <c r="I37">
        <v>4</v>
      </c>
      <c r="J37">
        <v>4</v>
      </c>
      <c r="K37">
        <f>IF(employee_turnover_dataset__1[[#This Row],[Attrition]]="Yes",1,0)</f>
        <v>1</v>
      </c>
      <c r="L37" t="s">
        <v>20</v>
      </c>
      <c r="M37" t="s">
        <v>119</v>
      </c>
      <c r="N37" s="1">
        <v>45007</v>
      </c>
      <c r="O37" s="1">
        <v>45090</v>
      </c>
      <c r="P37" t="s">
        <v>22</v>
      </c>
      <c r="Q37" t="s">
        <v>119</v>
      </c>
      <c r="R37">
        <v>83</v>
      </c>
      <c r="S37">
        <v>3</v>
      </c>
      <c r="T37">
        <v>0</v>
      </c>
      <c r="U37" t="str">
        <f t="shared" si="0"/>
        <v>0–1 yrs (New Hire)</v>
      </c>
    </row>
    <row r="38" spans="1:21" x14ac:dyDescent="0.25">
      <c r="A38" t="s">
        <v>120</v>
      </c>
      <c r="B38" t="s">
        <v>24</v>
      </c>
      <c r="C38" t="s">
        <v>121</v>
      </c>
      <c r="D38" t="s">
        <v>122</v>
      </c>
      <c r="E38">
        <v>40</v>
      </c>
      <c r="F38" s="2">
        <v>1432.5450000000001</v>
      </c>
      <c r="G38" s="2">
        <v>17190.54</v>
      </c>
      <c r="H38">
        <f>IF(employee_turnover_dataset__1[[#This Row],[Employee_status]]="Exited", ROUND(employee_turnover_dataset__1[[#This Row],[Annual Salary]]*0.333,0), 0)</f>
        <v>0</v>
      </c>
      <c r="I38">
        <v>5</v>
      </c>
      <c r="J38">
        <v>4</v>
      </c>
      <c r="K38">
        <f>IF(employee_turnover_dataset__1[[#This Row],[Attrition]]="Yes",1,0)</f>
        <v>0</v>
      </c>
      <c r="L38" t="s">
        <v>27</v>
      </c>
      <c r="M38" t="s">
        <v>28</v>
      </c>
      <c r="N38" s="1">
        <v>44926</v>
      </c>
      <c r="O38" s="1"/>
      <c r="P38" t="s">
        <v>29</v>
      </c>
      <c r="Q38" t="s">
        <v>30</v>
      </c>
      <c r="R38">
        <v>970</v>
      </c>
      <c r="S38">
        <v>32</v>
      </c>
      <c r="T38">
        <v>3</v>
      </c>
      <c r="U38" t="str">
        <f t="shared" si="0"/>
        <v>2–5 yrs (Short Stay)</v>
      </c>
    </row>
    <row r="39" spans="1:21" x14ac:dyDescent="0.25">
      <c r="A39" t="s">
        <v>123</v>
      </c>
      <c r="B39" t="s">
        <v>44</v>
      </c>
      <c r="C39" t="s">
        <v>61</v>
      </c>
      <c r="D39" t="s">
        <v>124</v>
      </c>
      <c r="E39">
        <v>30</v>
      </c>
      <c r="F39" s="2">
        <v>2755.9349999999999</v>
      </c>
      <c r="G39" s="2">
        <v>33071.22</v>
      </c>
      <c r="H39">
        <f>IF(employee_turnover_dataset__1[[#This Row],[Employee_status]]="Exited", ROUND(employee_turnover_dataset__1[[#This Row],[Annual Salary]]*0.333,0), 0)</f>
        <v>0</v>
      </c>
      <c r="I39">
        <v>10</v>
      </c>
      <c r="J39">
        <v>4</v>
      </c>
      <c r="K39">
        <f>IF(employee_turnover_dataset__1[[#This Row],[Attrition]]="Yes",1,0)</f>
        <v>0</v>
      </c>
      <c r="L39" t="s">
        <v>27</v>
      </c>
      <c r="M39" t="s">
        <v>28</v>
      </c>
      <c r="N39" s="1">
        <v>43747</v>
      </c>
      <c r="O39" s="1"/>
      <c r="P39" t="s">
        <v>29</v>
      </c>
      <c r="Q39" t="s">
        <v>30</v>
      </c>
      <c r="R39">
        <v>2149</v>
      </c>
      <c r="S39">
        <v>70</v>
      </c>
      <c r="T39">
        <v>6</v>
      </c>
      <c r="U39" t="str">
        <f t="shared" si="0"/>
        <v>6–10 yrs (Mid Stay)</v>
      </c>
    </row>
    <row r="40" spans="1:21" x14ac:dyDescent="0.25">
      <c r="A40" t="s">
        <v>125</v>
      </c>
      <c r="B40" t="s">
        <v>67</v>
      </c>
      <c r="C40" t="s">
        <v>68</v>
      </c>
      <c r="D40" t="s">
        <v>126</v>
      </c>
      <c r="E40">
        <v>32</v>
      </c>
      <c r="F40" s="2">
        <v>1162.83</v>
      </c>
      <c r="G40" s="2">
        <v>13953.96</v>
      </c>
      <c r="H40">
        <f>IF(employee_turnover_dataset__1[[#This Row],[Employee_status]]="Exited", ROUND(employee_turnover_dataset__1[[#This Row],[Annual Salary]]*0.333,0), 0)</f>
        <v>4647</v>
      </c>
      <c r="I40">
        <v>3</v>
      </c>
      <c r="J40">
        <v>2</v>
      </c>
      <c r="K40">
        <f>IF(employee_turnover_dataset__1[[#This Row],[Attrition]]="Yes",1,0)</f>
        <v>1</v>
      </c>
      <c r="L40" t="s">
        <v>20</v>
      </c>
      <c r="M40" t="s">
        <v>54</v>
      </c>
      <c r="N40" s="1">
        <v>45107</v>
      </c>
      <c r="O40" s="1">
        <v>45124</v>
      </c>
      <c r="P40" t="s">
        <v>22</v>
      </c>
      <c r="Q40" t="s">
        <v>54</v>
      </c>
      <c r="R40">
        <v>17</v>
      </c>
      <c r="S40">
        <v>0</v>
      </c>
      <c r="T40">
        <v>0</v>
      </c>
      <c r="U40" t="str">
        <f t="shared" si="0"/>
        <v>0–1 yrs (New Hire)</v>
      </c>
    </row>
    <row r="41" spans="1:21" x14ac:dyDescent="0.25">
      <c r="A41" t="s">
        <v>127</v>
      </c>
      <c r="B41" t="s">
        <v>67</v>
      </c>
      <c r="C41" t="s">
        <v>128</v>
      </c>
      <c r="D41" t="s">
        <v>129</v>
      </c>
      <c r="E41">
        <v>50</v>
      </c>
      <c r="F41" s="2">
        <v>1291.845</v>
      </c>
      <c r="G41" s="2">
        <v>15502.14</v>
      </c>
      <c r="H41">
        <f>IF(employee_turnover_dataset__1[[#This Row],[Employee_status]]="Exited", ROUND(employee_turnover_dataset__1[[#This Row],[Annual Salary]]*0.333,0), 0)</f>
        <v>0</v>
      </c>
      <c r="I41">
        <v>10</v>
      </c>
      <c r="J41">
        <v>3</v>
      </c>
      <c r="K41">
        <f>IF(employee_turnover_dataset__1[[#This Row],[Attrition]]="Yes",1,0)</f>
        <v>0</v>
      </c>
      <c r="L41" t="s">
        <v>27</v>
      </c>
      <c r="M41" t="s">
        <v>28</v>
      </c>
      <c r="N41" s="1">
        <v>42304</v>
      </c>
      <c r="O41" s="1"/>
      <c r="P41" t="s">
        <v>29</v>
      </c>
      <c r="Q41" t="s">
        <v>30</v>
      </c>
      <c r="R41">
        <v>3592</v>
      </c>
      <c r="S41">
        <v>118</v>
      </c>
      <c r="T41">
        <v>10</v>
      </c>
      <c r="U41" t="str">
        <f t="shared" si="0"/>
        <v>6–10 yrs (Mid Stay)</v>
      </c>
    </row>
    <row r="42" spans="1:21" x14ac:dyDescent="0.25">
      <c r="A42" t="s">
        <v>130</v>
      </c>
      <c r="B42" t="s">
        <v>51</v>
      </c>
      <c r="C42" t="s">
        <v>78</v>
      </c>
      <c r="D42" t="s">
        <v>131</v>
      </c>
      <c r="E42">
        <v>54</v>
      </c>
      <c r="F42" s="2">
        <v>2482.3500000000004</v>
      </c>
      <c r="G42" s="2">
        <v>29788.200000000004</v>
      </c>
      <c r="H42">
        <f>IF(employee_turnover_dataset__1[[#This Row],[Employee_status]]="Exited", ROUND(employee_turnover_dataset__1[[#This Row],[Annual Salary]]*0.333,0), 0)</f>
        <v>0</v>
      </c>
      <c r="I42">
        <v>8</v>
      </c>
      <c r="J42">
        <v>4</v>
      </c>
      <c r="K42">
        <f>IF(employee_turnover_dataset__1[[#This Row],[Attrition]]="Yes",1,0)</f>
        <v>0</v>
      </c>
      <c r="L42" t="s">
        <v>27</v>
      </c>
      <c r="M42" t="s">
        <v>28</v>
      </c>
      <c r="N42" s="1">
        <v>44079</v>
      </c>
      <c r="O42" s="1"/>
      <c r="P42" t="s">
        <v>29</v>
      </c>
      <c r="Q42" t="s">
        <v>30</v>
      </c>
      <c r="R42">
        <v>1817</v>
      </c>
      <c r="S42">
        <v>60</v>
      </c>
      <c r="T42">
        <v>5</v>
      </c>
      <c r="U42" t="str">
        <f t="shared" si="0"/>
        <v>2–5 yrs (Short Stay)</v>
      </c>
    </row>
    <row r="43" spans="1:21" x14ac:dyDescent="0.25">
      <c r="A43" t="s">
        <v>132</v>
      </c>
      <c r="B43" t="s">
        <v>51</v>
      </c>
      <c r="C43" t="s">
        <v>78</v>
      </c>
      <c r="D43" t="s">
        <v>133</v>
      </c>
      <c r="E43">
        <v>28</v>
      </c>
      <c r="F43" s="2">
        <v>1410.57</v>
      </c>
      <c r="G43" s="2">
        <v>16926.84</v>
      </c>
      <c r="H43">
        <f>IF(employee_turnover_dataset__1[[#This Row],[Employee_status]]="Exited", ROUND(employee_turnover_dataset__1[[#This Row],[Annual Salary]]*0.333,0), 0)</f>
        <v>0</v>
      </c>
      <c r="I43">
        <v>4</v>
      </c>
      <c r="J43">
        <v>3</v>
      </c>
      <c r="K43">
        <f>IF(employee_turnover_dataset__1[[#This Row],[Attrition]]="Yes",1,0)</f>
        <v>0</v>
      </c>
      <c r="L43" t="s">
        <v>27</v>
      </c>
      <c r="M43" t="s">
        <v>28</v>
      </c>
      <c r="N43" s="1">
        <v>44726</v>
      </c>
      <c r="O43" s="1"/>
      <c r="P43" t="s">
        <v>29</v>
      </c>
      <c r="Q43" t="s">
        <v>30</v>
      </c>
      <c r="R43">
        <v>1170</v>
      </c>
      <c r="S43">
        <v>38</v>
      </c>
      <c r="T43">
        <v>3</v>
      </c>
      <c r="U43" t="str">
        <f t="shared" si="0"/>
        <v>2–5 yrs (Short Stay)</v>
      </c>
    </row>
    <row r="44" spans="1:21" x14ac:dyDescent="0.25">
      <c r="A44" t="s">
        <v>134</v>
      </c>
      <c r="B44" t="s">
        <v>17</v>
      </c>
      <c r="C44" t="s">
        <v>18</v>
      </c>
      <c r="D44" t="s">
        <v>135</v>
      </c>
      <c r="E44">
        <v>48</v>
      </c>
      <c r="F44" s="2">
        <v>990.88499999999999</v>
      </c>
      <c r="G44" s="2">
        <v>11890.619999999999</v>
      </c>
      <c r="H44">
        <f>IF(employee_turnover_dataset__1[[#This Row],[Employee_status]]="Exited", ROUND(employee_turnover_dataset__1[[#This Row],[Annual Salary]]*0.333,0), 0)</f>
        <v>0</v>
      </c>
      <c r="I44">
        <v>7</v>
      </c>
      <c r="J44">
        <v>2</v>
      </c>
      <c r="K44">
        <f>IF(employee_turnover_dataset__1[[#This Row],[Attrition]]="Yes",1,0)</f>
        <v>0</v>
      </c>
      <c r="L44" t="s">
        <v>27</v>
      </c>
      <c r="M44" t="s">
        <v>28</v>
      </c>
      <c r="N44" s="1">
        <v>44025</v>
      </c>
      <c r="O44" s="1"/>
      <c r="P44" t="s">
        <v>29</v>
      </c>
      <c r="Q44" t="s">
        <v>30</v>
      </c>
      <c r="R44">
        <v>1871</v>
      </c>
      <c r="S44">
        <v>61</v>
      </c>
      <c r="T44">
        <v>5</v>
      </c>
      <c r="U44" t="str">
        <f t="shared" si="0"/>
        <v>2–5 yrs (Short Stay)</v>
      </c>
    </row>
    <row r="45" spans="1:21" x14ac:dyDescent="0.25">
      <c r="A45" t="s">
        <v>136</v>
      </c>
      <c r="B45" t="s">
        <v>32</v>
      </c>
      <c r="C45" t="s">
        <v>71</v>
      </c>
      <c r="D45" t="s">
        <v>137</v>
      </c>
      <c r="E45">
        <v>47</v>
      </c>
      <c r="F45" s="2">
        <v>520.56000000000006</v>
      </c>
      <c r="G45" s="2">
        <v>6246.7200000000012</v>
      </c>
      <c r="H45">
        <f>IF(employee_turnover_dataset__1[[#This Row],[Employee_status]]="Exited", ROUND(employee_turnover_dataset__1[[#This Row],[Annual Salary]]*0.333,0), 0)</f>
        <v>0</v>
      </c>
      <c r="I45">
        <v>2</v>
      </c>
      <c r="J45">
        <v>5</v>
      </c>
      <c r="K45">
        <f>IF(employee_turnover_dataset__1[[#This Row],[Attrition]]="Yes",1,0)</f>
        <v>0</v>
      </c>
      <c r="L45" t="s">
        <v>27</v>
      </c>
      <c r="M45" t="s">
        <v>28</v>
      </c>
      <c r="N45" s="1">
        <v>44240</v>
      </c>
      <c r="O45" s="1"/>
      <c r="P45" t="s">
        <v>29</v>
      </c>
      <c r="Q45" t="s">
        <v>30</v>
      </c>
      <c r="R45">
        <v>1656</v>
      </c>
      <c r="S45">
        <v>54</v>
      </c>
      <c r="T45">
        <v>5</v>
      </c>
      <c r="U45" t="str">
        <f t="shared" si="0"/>
        <v>2–5 yrs (Short Stay)</v>
      </c>
    </row>
    <row r="46" spans="1:21" x14ac:dyDescent="0.25">
      <c r="A46" t="s">
        <v>138</v>
      </c>
      <c r="B46" t="s">
        <v>44</v>
      </c>
      <c r="C46" t="s">
        <v>48</v>
      </c>
      <c r="D46" t="s">
        <v>139</v>
      </c>
      <c r="E46">
        <v>50</v>
      </c>
      <c r="F46" s="2">
        <v>2835.09</v>
      </c>
      <c r="G46" s="2">
        <v>34021.08</v>
      </c>
      <c r="H46">
        <f>IF(employee_turnover_dataset__1[[#This Row],[Employee_status]]="Exited", ROUND(employee_turnover_dataset__1[[#This Row],[Annual Salary]]*0.333,0), 0)</f>
        <v>0</v>
      </c>
      <c r="I46">
        <v>4</v>
      </c>
      <c r="J46">
        <v>3</v>
      </c>
      <c r="K46">
        <f>IF(employee_turnover_dataset__1[[#This Row],[Attrition]]="Yes",1,0)</f>
        <v>0</v>
      </c>
      <c r="L46" t="s">
        <v>27</v>
      </c>
      <c r="M46" t="s">
        <v>28</v>
      </c>
      <c r="N46" s="1">
        <v>43303</v>
      </c>
      <c r="O46" s="1"/>
      <c r="P46" t="s">
        <v>29</v>
      </c>
      <c r="Q46" t="s">
        <v>30</v>
      </c>
      <c r="R46">
        <v>2593</v>
      </c>
      <c r="S46">
        <v>85</v>
      </c>
      <c r="T46">
        <v>7</v>
      </c>
      <c r="U46" t="str">
        <f t="shared" si="0"/>
        <v>6–10 yrs (Mid Stay)</v>
      </c>
    </row>
    <row r="47" spans="1:21" x14ac:dyDescent="0.25">
      <c r="A47" t="s">
        <v>140</v>
      </c>
      <c r="B47" t="s">
        <v>51</v>
      </c>
      <c r="C47" t="s">
        <v>52</v>
      </c>
      <c r="D47" t="s">
        <v>141</v>
      </c>
      <c r="E47">
        <v>26</v>
      </c>
      <c r="F47" s="2">
        <v>2557.6349999999998</v>
      </c>
      <c r="G47" s="2">
        <v>30691.619999999995</v>
      </c>
      <c r="H47">
        <f>IF(employee_turnover_dataset__1[[#This Row],[Employee_status]]="Exited", ROUND(employee_turnover_dataset__1[[#This Row],[Annual Salary]]*0.333,0), 0)</f>
        <v>0</v>
      </c>
      <c r="I47">
        <v>9</v>
      </c>
      <c r="J47">
        <v>5</v>
      </c>
      <c r="K47">
        <f>IF(employee_turnover_dataset__1[[#This Row],[Attrition]]="Yes",1,0)</f>
        <v>0</v>
      </c>
      <c r="L47" t="s">
        <v>27</v>
      </c>
      <c r="M47" t="s">
        <v>28</v>
      </c>
      <c r="N47" s="1">
        <v>43321</v>
      </c>
      <c r="O47" s="1"/>
      <c r="P47" t="s">
        <v>29</v>
      </c>
      <c r="Q47" t="s">
        <v>30</v>
      </c>
      <c r="R47">
        <v>2575</v>
      </c>
      <c r="S47">
        <v>84</v>
      </c>
      <c r="T47">
        <v>7</v>
      </c>
      <c r="U47" t="str">
        <f t="shared" si="0"/>
        <v>6–10 yrs (Mid Stay)</v>
      </c>
    </row>
    <row r="48" spans="1:21" x14ac:dyDescent="0.25">
      <c r="A48" t="s">
        <v>142</v>
      </c>
      <c r="B48" t="s">
        <v>67</v>
      </c>
      <c r="C48" t="s">
        <v>68</v>
      </c>
      <c r="D48" t="s">
        <v>143</v>
      </c>
      <c r="E48">
        <v>37</v>
      </c>
      <c r="F48" s="2">
        <v>1936.98</v>
      </c>
      <c r="G48" s="2">
        <v>23243.760000000002</v>
      </c>
      <c r="H48">
        <f>IF(employee_turnover_dataset__1[[#This Row],[Employee_status]]="Exited", ROUND(employee_turnover_dataset__1[[#This Row],[Annual Salary]]*0.333,0), 0)</f>
        <v>0</v>
      </c>
      <c r="I48">
        <v>1</v>
      </c>
      <c r="J48">
        <v>1</v>
      </c>
      <c r="K48">
        <f>IF(employee_turnover_dataset__1[[#This Row],[Attrition]]="Yes",1,0)</f>
        <v>0</v>
      </c>
      <c r="L48" t="s">
        <v>27</v>
      </c>
      <c r="M48" t="s">
        <v>28</v>
      </c>
      <c r="N48" s="1">
        <v>44744</v>
      </c>
      <c r="O48" s="1"/>
      <c r="P48" t="s">
        <v>29</v>
      </c>
      <c r="Q48" t="s">
        <v>30</v>
      </c>
      <c r="R48">
        <v>1152</v>
      </c>
      <c r="S48">
        <v>38</v>
      </c>
      <c r="T48">
        <v>3</v>
      </c>
      <c r="U48" t="str">
        <f t="shared" si="0"/>
        <v>2–5 yrs (Short Stay)</v>
      </c>
    </row>
    <row r="49" spans="1:21" x14ac:dyDescent="0.25">
      <c r="A49" t="s">
        <v>144</v>
      </c>
      <c r="B49" t="s">
        <v>17</v>
      </c>
      <c r="C49" t="s">
        <v>18</v>
      </c>
      <c r="D49" t="s">
        <v>145</v>
      </c>
      <c r="E49">
        <v>50</v>
      </c>
      <c r="F49" s="2">
        <v>1190.9250000000002</v>
      </c>
      <c r="G49" s="2">
        <v>14291.100000000002</v>
      </c>
      <c r="H49">
        <f>IF(employee_turnover_dataset__1[[#This Row],[Employee_status]]="Exited", ROUND(employee_turnover_dataset__1[[#This Row],[Annual Salary]]*0.333,0), 0)</f>
        <v>0</v>
      </c>
      <c r="I49">
        <v>4</v>
      </c>
      <c r="J49">
        <v>4</v>
      </c>
      <c r="K49">
        <f>IF(employee_turnover_dataset__1[[#This Row],[Attrition]]="Yes",1,0)</f>
        <v>0</v>
      </c>
      <c r="L49" t="s">
        <v>27</v>
      </c>
      <c r="M49" t="s">
        <v>28</v>
      </c>
      <c r="N49" s="1">
        <v>43230</v>
      </c>
      <c r="O49" s="1"/>
      <c r="P49" t="s">
        <v>29</v>
      </c>
      <c r="Q49" t="s">
        <v>30</v>
      </c>
      <c r="R49">
        <v>2666</v>
      </c>
      <c r="S49">
        <v>88</v>
      </c>
      <c r="T49">
        <v>7</v>
      </c>
      <c r="U49" t="str">
        <f t="shared" si="0"/>
        <v>6–10 yrs (Mid Stay)</v>
      </c>
    </row>
    <row r="50" spans="1:21" x14ac:dyDescent="0.25">
      <c r="A50" t="s">
        <v>146</v>
      </c>
      <c r="B50" t="s">
        <v>17</v>
      </c>
      <c r="C50" t="s">
        <v>56</v>
      </c>
      <c r="D50" t="s">
        <v>147</v>
      </c>
      <c r="E50">
        <v>26</v>
      </c>
      <c r="F50" s="2">
        <v>2843.34</v>
      </c>
      <c r="G50" s="2">
        <v>34120.080000000002</v>
      </c>
      <c r="H50">
        <f>IF(employee_turnover_dataset__1[[#This Row],[Employee_status]]="Exited", ROUND(employee_turnover_dataset__1[[#This Row],[Annual Salary]]*0.333,0), 0)</f>
        <v>0</v>
      </c>
      <c r="I50">
        <v>1</v>
      </c>
      <c r="J50">
        <v>3</v>
      </c>
      <c r="K50">
        <f>IF(employee_turnover_dataset__1[[#This Row],[Attrition]]="Yes",1,0)</f>
        <v>0</v>
      </c>
      <c r="L50" t="s">
        <v>27</v>
      </c>
      <c r="M50" t="s">
        <v>28</v>
      </c>
      <c r="N50" s="1">
        <v>43156</v>
      </c>
      <c r="O50" s="1"/>
      <c r="P50" t="s">
        <v>29</v>
      </c>
      <c r="Q50" t="s">
        <v>30</v>
      </c>
      <c r="R50">
        <v>2740</v>
      </c>
      <c r="S50">
        <v>90</v>
      </c>
      <c r="T50">
        <v>8</v>
      </c>
      <c r="U50" t="str">
        <f t="shared" si="0"/>
        <v>6–10 yrs (Mid Stay)</v>
      </c>
    </row>
    <row r="51" spans="1:21" x14ac:dyDescent="0.25">
      <c r="A51" t="s">
        <v>148</v>
      </c>
      <c r="B51" t="s">
        <v>67</v>
      </c>
      <c r="C51" t="s">
        <v>128</v>
      </c>
      <c r="D51" t="s">
        <v>149</v>
      </c>
      <c r="E51">
        <v>50</v>
      </c>
      <c r="F51" s="2">
        <v>1532.5500000000002</v>
      </c>
      <c r="G51" s="2">
        <v>18390.600000000002</v>
      </c>
      <c r="H51">
        <f>IF(employee_turnover_dataset__1[[#This Row],[Employee_status]]="Exited", ROUND(employee_turnover_dataset__1[[#This Row],[Annual Salary]]*0.333,0), 0)</f>
        <v>0</v>
      </c>
      <c r="I51">
        <v>0</v>
      </c>
      <c r="J51">
        <v>1</v>
      </c>
      <c r="K51">
        <f>IF(employee_turnover_dataset__1[[#This Row],[Attrition]]="Yes",1,0)</f>
        <v>0</v>
      </c>
      <c r="L51" t="s">
        <v>27</v>
      </c>
      <c r="M51" t="s">
        <v>28</v>
      </c>
      <c r="N51" s="1">
        <v>43721</v>
      </c>
      <c r="O51" s="1"/>
      <c r="P51" t="s">
        <v>29</v>
      </c>
      <c r="Q51" t="s">
        <v>30</v>
      </c>
      <c r="R51">
        <v>2175</v>
      </c>
      <c r="S51">
        <v>71</v>
      </c>
      <c r="T51">
        <v>6</v>
      </c>
      <c r="U51" t="str">
        <f t="shared" si="0"/>
        <v>6–10 yrs (Mid Stay)</v>
      </c>
    </row>
    <row r="52" spans="1:21" x14ac:dyDescent="0.25">
      <c r="A52" t="s">
        <v>150</v>
      </c>
      <c r="B52" t="s">
        <v>44</v>
      </c>
      <c r="C52" t="s">
        <v>61</v>
      </c>
      <c r="D52" t="s">
        <v>151</v>
      </c>
      <c r="E52">
        <v>23</v>
      </c>
      <c r="F52" s="2">
        <v>1746.405</v>
      </c>
      <c r="G52" s="2">
        <v>20956.86</v>
      </c>
      <c r="H52">
        <f>IF(employee_turnover_dataset__1[[#This Row],[Employee_status]]="Exited", ROUND(employee_turnover_dataset__1[[#This Row],[Annual Salary]]*0.333,0), 0)</f>
        <v>0</v>
      </c>
      <c r="I52">
        <v>3</v>
      </c>
      <c r="J52">
        <v>5</v>
      </c>
      <c r="K52">
        <f>IF(employee_turnover_dataset__1[[#This Row],[Attrition]]="Yes",1,0)</f>
        <v>0</v>
      </c>
      <c r="L52" t="s">
        <v>27</v>
      </c>
      <c r="M52" t="s">
        <v>28</v>
      </c>
      <c r="N52" s="1">
        <v>45034</v>
      </c>
      <c r="O52" s="1"/>
      <c r="P52" t="s">
        <v>29</v>
      </c>
      <c r="Q52" t="s">
        <v>30</v>
      </c>
      <c r="R52">
        <v>862</v>
      </c>
      <c r="S52">
        <v>28</v>
      </c>
      <c r="T52">
        <v>2</v>
      </c>
      <c r="U52" t="str">
        <f t="shared" si="0"/>
        <v>2–5 yrs (Short Stay)</v>
      </c>
    </row>
    <row r="53" spans="1:21" x14ac:dyDescent="0.25">
      <c r="A53" t="s">
        <v>152</v>
      </c>
      <c r="B53" t="s">
        <v>24</v>
      </c>
      <c r="C53" t="s">
        <v>121</v>
      </c>
      <c r="D53" t="s">
        <v>153</v>
      </c>
      <c r="E53">
        <v>39</v>
      </c>
      <c r="F53" s="2">
        <v>1051.7850000000001</v>
      </c>
      <c r="G53" s="2">
        <v>12621.420000000002</v>
      </c>
      <c r="H53">
        <f>IF(employee_turnover_dataset__1[[#This Row],[Employee_status]]="Exited", ROUND(employee_turnover_dataset__1[[#This Row],[Annual Salary]]*0.333,0), 0)</f>
        <v>0</v>
      </c>
      <c r="I53">
        <v>9</v>
      </c>
      <c r="J53">
        <v>2</v>
      </c>
      <c r="K53">
        <f>IF(employee_turnover_dataset__1[[#This Row],[Attrition]]="Yes",1,0)</f>
        <v>0</v>
      </c>
      <c r="L53" t="s">
        <v>27</v>
      </c>
      <c r="M53" t="s">
        <v>28</v>
      </c>
      <c r="N53" s="1">
        <v>44501</v>
      </c>
      <c r="O53" s="1"/>
      <c r="P53" t="s">
        <v>29</v>
      </c>
      <c r="Q53" t="s">
        <v>30</v>
      </c>
      <c r="R53">
        <v>1395</v>
      </c>
      <c r="S53">
        <v>46</v>
      </c>
      <c r="T53">
        <v>4</v>
      </c>
      <c r="U53" t="str">
        <f t="shared" si="0"/>
        <v>2–5 yrs (Short Stay)</v>
      </c>
    </row>
    <row r="54" spans="1:21" x14ac:dyDescent="0.25">
      <c r="A54" t="s">
        <v>154</v>
      </c>
      <c r="B54" t="s">
        <v>67</v>
      </c>
      <c r="C54" t="s">
        <v>68</v>
      </c>
      <c r="D54" t="s">
        <v>155</v>
      </c>
      <c r="E54">
        <v>60</v>
      </c>
      <c r="F54" s="2">
        <v>1818.0450000000001</v>
      </c>
      <c r="G54" s="2">
        <v>21816.54</v>
      </c>
      <c r="H54">
        <f>IF(employee_turnover_dataset__1[[#This Row],[Employee_status]]="Exited", ROUND(employee_turnover_dataset__1[[#This Row],[Annual Salary]]*0.333,0), 0)</f>
        <v>0</v>
      </c>
      <c r="I54">
        <v>1</v>
      </c>
      <c r="J54">
        <v>3</v>
      </c>
      <c r="K54">
        <f>IF(employee_turnover_dataset__1[[#This Row],[Attrition]]="Yes",1,0)</f>
        <v>0</v>
      </c>
      <c r="L54" t="s">
        <v>27</v>
      </c>
      <c r="M54" t="s">
        <v>28</v>
      </c>
      <c r="N54" s="1">
        <v>42413</v>
      </c>
      <c r="O54" s="1"/>
      <c r="P54" t="s">
        <v>29</v>
      </c>
      <c r="Q54" t="s">
        <v>30</v>
      </c>
      <c r="R54">
        <v>3483</v>
      </c>
      <c r="S54">
        <v>114</v>
      </c>
      <c r="T54">
        <v>10</v>
      </c>
      <c r="U54" t="str">
        <f t="shared" si="0"/>
        <v>6–10 yrs (Mid Stay)</v>
      </c>
    </row>
    <row r="55" spans="1:21" x14ac:dyDescent="0.25">
      <c r="A55" t="s">
        <v>156</v>
      </c>
      <c r="B55" t="s">
        <v>32</v>
      </c>
      <c r="C55" t="s">
        <v>71</v>
      </c>
      <c r="D55" t="s">
        <v>157</v>
      </c>
      <c r="E55">
        <v>37</v>
      </c>
      <c r="F55" s="2">
        <v>2076.4650000000001</v>
      </c>
      <c r="G55" s="2">
        <v>24917.58</v>
      </c>
      <c r="H55">
        <f>IF(employee_turnover_dataset__1[[#This Row],[Employee_status]]="Exited", ROUND(employee_turnover_dataset__1[[#This Row],[Annual Salary]]*0.333,0), 0)</f>
        <v>8298</v>
      </c>
      <c r="I55">
        <v>1</v>
      </c>
      <c r="J55">
        <v>3</v>
      </c>
      <c r="K55">
        <f>IF(employee_turnover_dataset__1[[#This Row],[Attrition]]="Yes",1,0)</f>
        <v>1</v>
      </c>
      <c r="L55" t="s">
        <v>20</v>
      </c>
      <c r="M55" t="s">
        <v>158</v>
      </c>
      <c r="N55" s="1">
        <v>43625</v>
      </c>
      <c r="O55" s="1">
        <v>44320</v>
      </c>
      <c r="P55" t="s">
        <v>22</v>
      </c>
      <c r="Q55" t="s">
        <v>158</v>
      </c>
      <c r="R55">
        <v>695</v>
      </c>
      <c r="S55">
        <v>23</v>
      </c>
      <c r="T55">
        <v>2</v>
      </c>
      <c r="U55" t="str">
        <f t="shared" si="0"/>
        <v>2–5 yrs (Short Stay)</v>
      </c>
    </row>
    <row r="56" spans="1:21" x14ac:dyDescent="0.25">
      <c r="A56" t="s">
        <v>159</v>
      </c>
      <c r="B56" t="s">
        <v>17</v>
      </c>
      <c r="C56" t="s">
        <v>18</v>
      </c>
      <c r="D56" t="s">
        <v>160</v>
      </c>
      <c r="E56">
        <v>60</v>
      </c>
      <c r="F56" s="2">
        <v>789.01499999999999</v>
      </c>
      <c r="G56" s="2">
        <v>9468.18</v>
      </c>
      <c r="H56">
        <f>IF(employee_turnover_dataset__1[[#This Row],[Employee_status]]="Exited", ROUND(employee_turnover_dataset__1[[#This Row],[Annual Salary]]*0.333,0), 0)</f>
        <v>0</v>
      </c>
      <c r="I56">
        <v>1</v>
      </c>
      <c r="J56">
        <v>1</v>
      </c>
      <c r="K56">
        <f>IF(employee_turnover_dataset__1[[#This Row],[Attrition]]="Yes",1,0)</f>
        <v>0</v>
      </c>
      <c r="L56" t="s">
        <v>27</v>
      </c>
      <c r="M56" t="s">
        <v>28</v>
      </c>
      <c r="N56" s="1">
        <v>44572</v>
      </c>
      <c r="O56" s="1"/>
      <c r="P56" t="s">
        <v>29</v>
      </c>
      <c r="Q56" t="s">
        <v>30</v>
      </c>
      <c r="R56">
        <v>1324</v>
      </c>
      <c r="S56">
        <v>43</v>
      </c>
      <c r="T56">
        <v>4</v>
      </c>
      <c r="U56" t="str">
        <f t="shared" si="0"/>
        <v>2–5 yrs (Short Stay)</v>
      </c>
    </row>
    <row r="57" spans="1:21" x14ac:dyDescent="0.25">
      <c r="A57" t="s">
        <v>161</v>
      </c>
      <c r="B57" t="s">
        <v>17</v>
      </c>
      <c r="C57" t="s">
        <v>37</v>
      </c>
      <c r="D57" t="s">
        <v>162</v>
      </c>
      <c r="E57">
        <v>45</v>
      </c>
      <c r="F57" s="2">
        <v>2753.94</v>
      </c>
      <c r="G57" s="2">
        <v>33047.279999999999</v>
      </c>
      <c r="H57">
        <f>IF(employee_turnover_dataset__1[[#This Row],[Employee_status]]="Exited", ROUND(employee_turnover_dataset__1[[#This Row],[Annual Salary]]*0.333,0), 0)</f>
        <v>0</v>
      </c>
      <c r="I57">
        <v>8</v>
      </c>
      <c r="J57">
        <v>1</v>
      </c>
      <c r="K57">
        <f>IF(employee_turnover_dataset__1[[#This Row],[Attrition]]="Yes",1,0)</f>
        <v>0</v>
      </c>
      <c r="L57" t="s">
        <v>27</v>
      </c>
      <c r="M57" t="s">
        <v>28</v>
      </c>
      <c r="N57" s="1">
        <v>44910</v>
      </c>
      <c r="O57" s="1"/>
      <c r="P57" t="s">
        <v>29</v>
      </c>
      <c r="Q57" t="s">
        <v>30</v>
      </c>
      <c r="R57">
        <v>986</v>
      </c>
      <c r="S57">
        <v>32</v>
      </c>
      <c r="T57">
        <v>3</v>
      </c>
      <c r="U57" t="str">
        <f t="shared" si="0"/>
        <v>2–5 yrs (Short Stay)</v>
      </c>
    </row>
    <row r="58" spans="1:21" x14ac:dyDescent="0.25">
      <c r="A58" t="s">
        <v>163</v>
      </c>
      <c r="B58" t="s">
        <v>51</v>
      </c>
      <c r="C58" t="s">
        <v>52</v>
      </c>
      <c r="D58" t="s">
        <v>164</v>
      </c>
      <c r="E58">
        <v>22</v>
      </c>
      <c r="F58" s="2">
        <v>2960.4900000000002</v>
      </c>
      <c r="G58" s="2">
        <v>35525.880000000005</v>
      </c>
      <c r="H58">
        <f>IF(employee_turnover_dataset__1[[#This Row],[Employee_status]]="Exited", ROUND(employee_turnover_dataset__1[[#This Row],[Annual Salary]]*0.333,0), 0)</f>
        <v>0</v>
      </c>
      <c r="I58">
        <v>8</v>
      </c>
      <c r="J58">
        <v>3</v>
      </c>
      <c r="K58">
        <f>IF(employee_turnover_dataset__1[[#This Row],[Attrition]]="Yes",1,0)</f>
        <v>0</v>
      </c>
      <c r="L58" t="s">
        <v>27</v>
      </c>
      <c r="M58" t="s">
        <v>28</v>
      </c>
      <c r="N58" s="1">
        <v>44287</v>
      </c>
      <c r="O58" s="1"/>
      <c r="P58" t="s">
        <v>29</v>
      </c>
      <c r="Q58" t="s">
        <v>30</v>
      </c>
      <c r="R58">
        <v>1609</v>
      </c>
      <c r="S58">
        <v>53</v>
      </c>
      <c r="T58">
        <v>4</v>
      </c>
      <c r="U58" t="str">
        <f t="shared" si="0"/>
        <v>2–5 yrs (Short Stay)</v>
      </c>
    </row>
    <row r="59" spans="1:21" x14ac:dyDescent="0.25">
      <c r="A59" t="s">
        <v>165</v>
      </c>
      <c r="B59" t="s">
        <v>32</v>
      </c>
      <c r="C59" t="s">
        <v>71</v>
      </c>
      <c r="D59" t="s">
        <v>166</v>
      </c>
      <c r="E59">
        <v>51</v>
      </c>
      <c r="F59" s="2">
        <v>1655.52</v>
      </c>
      <c r="G59" s="2">
        <v>19866.239999999998</v>
      </c>
      <c r="H59">
        <f>IF(employee_turnover_dataset__1[[#This Row],[Employee_status]]="Exited", ROUND(employee_turnover_dataset__1[[#This Row],[Annual Salary]]*0.333,0), 0)</f>
        <v>0</v>
      </c>
      <c r="I59">
        <v>4</v>
      </c>
      <c r="J59">
        <v>4</v>
      </c>
      <c r="K59">
        <f>IF(employee_turnover_dataset__1[[#This Row],[Attrition]]="Yes",1,0)</f>
        <v>0</v>
      </c>
      <c r="L59" t="s">
        <v>27</v>
      </c>
      <c r="M59" t="s">
        <v>28</v>
      </c>
      <c r="N59" s="1">
        <v>43943</v>
      </c>
      <c r="O59" s="1"/>
      <c r="P59" t="s">
        <v>29</v>
      </c>
      <c r="Q59" t="s">
        <v>30</v>
      </c>
      <c r="R59">
        <v>1953</v>
      </c>
      <c r="S59">
        <v>64</v>
      </c>
      <c r="T59">
        <v>5</v>
      </c>
      <c r="U59" t="str">
        <f t="shared" si="0"/>
        <v>2–5 yrs (Short Stay)</v>
      </c>
    </row>
    <row r="60" spans="1:21" x14ac:dyDescent="0.25">
      <c r="A60" t="s">
        <v>167</v>
      </c>
      <c r="B60" t="s">
        <v>17</v>
      </c>
      <c r="C60" t="s">
        <v>37</v>
      </c>
      <c r="D60" t="s">
        <v>168</v>
      </c>
      <c r="E60">
        <v>43</v>
      </c>
      <c r="F60" s="2">
        <v>743.95500000000004</v>
      </c>
      <c r="G60" s="2">
        <v>8927.4600000000009</v>
      </c>
      <c r="H60">
        <f>IF(employee_turnover_dataset__1[[#This Row],[Employee_status]]="Exited", ROUND(employee_turnover_dataset__1[[#This Row],[Annual Salary]]*0.333,0), 0)</f>
        <v>2973</v>
      </c>
      <c r="I60">
        <v>10</v>
      </c>
      <c r="J60">
        <v>2</v>
      </c>
      <c r="K60">
        <f>IF(employee_turnover_dataset__1[[#This Row],[Attrition]]="Yes",1,0)</f>
        <v>1</v>
      </c>
      <c r="L60" t="s">
        <v>20</v>
      </c>
      <c r="M60" t="s">
        <v>21</v>
      </c>
      <c r="N60" s="1">
        <v>43374</v>
      </c>
      <c r="O60" s="1">
        <v>43655</v>
      </c>
      <c r="P60" t="s">
        <v>22</v>
      </c>
      <c r="Q60" t="s">
        <v>21</v>
      </c>
      <c r="R60">
        <v>281</v>
      </c>
      <c r="S60">
        <v>9</v>
      </c>
      <c r="T60">
        <v>1</v>
      </c>
      <c r="U60" t="str">
        <f t="shared" si="0"/>
        <v>0–1 yrs (New Hire)</v>
      </c>
    </row>
    <row r="61" spans="1:21" x14ac:dyDescent="0.25">
      <c r="A61" t="s">
        <v>169</v>
      </c>
      <c r="B61" t="s">
        <v>17</v>
      </c>
      <c r="C61" t="s">
        <v>37</v>
      </c>
      <c r="D61" t="s">
        <v>170</v>
      </c>
      <c r="E61">
        <v>26</v>
      </c>
      <c r="F61" s="2">
        <v>2545.4850000000001</v>
      </c>
      <c r="G61" s="2">
        <v>30545.82</v>
      </c>
      <c r="H61">
        <f>IF(employee_turnover_dataset__1[[#This Row],[Employee_status]]="Exited", ROUND(employee_turnover_dataset__1[[#This Row],[Annual Salary]]*0.333,0), 0)</f>
        <v>0</v>
      </c>
      <c r="I61">
        <v>6</v>
      </c>
      <c r="J61">
        <v>1</v>
      </c>
      <c r="K61">
        <f>IF(employee_turnover_dataset__1[[#This Row],[Attrition]]="Yes",1,0)</f>
        <v>0</v>
      </c>
      <c r="L61" t="s">
        <v>27</v>
      </c>
      <c r="M61" t="s">
        <v>28</v>
      </c>
      <c r="N61" s="1">
        <v>44064</v>
      </c>
      <c r="O61" s="1"/>
      <c r="P61" t="s">
        <v>29</v>
      </c>
      <c r="Q61" t="s">
        <v>30</v>
      </c>
      <c r="R61">
        <v>1832</v>
      </c>
      <c r="S61">
        <v>60</v>
      </c>
      <c r="T61">
        <v>5</v>
      </c>
      <c r="U61" t="str">
        <f t="shared" si="0"/>
        <v>2–5 yrs (Short Stay)</v>
      </c>
    </row>
    <row r="62" spans="1:21" x14ac:dyDescent="0.25">
      <c r="A62" t="s">
        <v>171</v>
      </c>
      <c r="B62" t="s">
        <v>67</v>
      </c>
      <c r="C62" t="s">
        <v>68</v>
      </c>
      <c r="D62" t="s">
        <v>172</v>
      </c>
      <c r="E62">
        <v>55</v>
      </c>
      <c r="F62" s="2">
        <v>847.77</v>
      </c>
      <c r="G62" s="2">
        <v>10173.24</v>
      </c>
      <c r="H62">
        <f>IF(employee_turnover_dataset__1[[#This Row],[Employee_status]]="Exited", ROUND(employee_turnover_dataset__1[[#This Row],[Annual Salary]]*0.333,0), 0)</f>
        <v>0</v>
      </c>
      <c r="I62">
        <v>3</v>
      </c>
      <c r="J62">
        <v>1</v>
      </c>
      <c r="K62">
        <f>IF(employee_turnover_dataset__1[[#This Row],[Attrition]]="Yes",1,0)</f>
        <v>0</v>
      </c>
      <c r="L62" t="s">
        <v>27</v>
      </c>
      <c r="M62" t="s">
        <v>28</v>
      </c>
      <c r="N62" s="1">
        <v>44357</v>
      </c>
      <c r="O62" s="1"/>
      <c r="P62" t="s">
        <v>29</v>
      </c>
      <c r="Q62" t="s">
        <v>30</v>
      </c>
      <c r="R62">
        <v>1539</v>
      </c>
      <c r="S62">
        <v>50</v>
      </c>
      <c r="T62">
        <v>4</v>
      </c>
      <c r="U62" t="str">
        <f t="shared" si="0"/>
        <v>2–5 yrs (Short Stay)</v>
      </c>
    </row>
    <row r="63" spans="1:21" x14ac:dyDescent="0.25">
      <c r="A63" t="s">
        <v>173</v>
      </c>
      <c r="B63" t="s">
        <v>32</v>
      </c>
      <c r="C63" t="s">
        <v>174</v>
      </c>
      <c r="D63" t="s">
        <v>175</v>
      </c>
      <c r="E63">
        <v>46</v>
      </c>
      <c r="F63" s="2">
        <v>2273.3999999999996</v>
      </c>
      <c r="G63" s="2">
        <v>27280.799999999996</v>
      </c>
      <c r="H63">
        <f>IF(employee_turnover_dataset__1[[#This Row],[Employee_status]]="Exited", ROUND(employee_turnover_dataset__1[[#This Row],[Annual Salary]]*0.333,0), 0)</f>
        <v>9085</v>
      </c>
      <c r="I63">
        <v>10</v>
      </c>
      <c r="J63">
        <v>5</v>
      </c>
      <c r="K63">
        <f>IF(employee_turnover_dataset__1[[#This Row],[Attrition]]="Yes",1,0)</f>
        <v>1</v>
      </c>
      <c r="L63" t="s">
        <v>20</v>
      </c>
      <c r="M63" t="s">
        <v>63</v>
      </c>
      <c r="N63" s="1">
        <v>42549</v>
      </c>
      <c r="O63" s="1">
        <v>44253</v>
      </c>
      <c r="P63" t="s">
        <v>22</v>
      </c>
      <c r="Q63" t="s">
        <v>63</v>
      </c>
      <c r="R63">
        <v>1704</v>
      </c>
      <c r="S63">
        <v>56</v>
      </c>
      <c r="T63">
        <v>5</v>
      </c>
      <c r="U63" t="str">
        <f t="shared" si="0"/>
        <v>2–5 yrs (Short Stay)</v>
      </c>
    </row>
    <row r="64" spans="1:21" x14ac:dyDescent="0.25">
      <c r="A64" t="s">
        <v>176</v>
      </c>
      <c r="B64" t="s">
        <v>32</v>
      </c>
      <c r="C64" t="s">
        <v>174</v>
      </c>
      <c r="D64" t="s">
        <v>177</v>
      </c>
      <c r="E64">
        <v>51</v>
      </c>
      <c r="F64" s="2">
        <v>2768.3249999999998</v>
      </c>
      <c r="G64" s="2">
        <v>33219.899999999994</v>
      </c>
      <c r="H64">
        <f>IF(employee_turnover_dataset__1[[#This Row],[Employee_status]]="Exited", ROUND(employee_turnover_dataset__1[[#This Row],[Annual Salary]]*0.333,0), 0)</f>
        <v>11062</v>
      </c>
      <c r="I64">
        <v>9</v>
      </c>
      <c r="J64">
        <v>2</v>
      </c>
      <c r="K64">
        <f>IF(employee_turnover_dataset__1[[#This Row],[Attrition]]="Yes",1,0)</f>
        <v>1</v>
      </c>
      <c r="L64" t="s">
        <v>20</v>
      </c>
      <c r="M64" t="s">
        <v>54</v>
      </c>
      <c r="N64" s="1">
        <v>43347</v>
      </c>
      <c r="O64" s="1">
        <v>44579</v>
      </c>
      <c r="P64" t="s">
        <v>22</v>
      </c>
      <c r="Q64" t="s">
        <v>54</v>
      </c>
      <c r="R64">
        <v>1232</v>
      </c>
      <c r="S64">
        <v>40</v>
      </c>
      <c r="T64">
        <v>3</v>
      </c>
      <c r="U64" t="str">
        <f t="shared" si="0"/>
        <v>2–5 yrs (Short Stay)</v>
      </c>
    </row>
    <row r="65" spans="1:21" x14ac:dyDescent="0.25">
      <c r="A65" t="s">
        <v>178</v>
      </c>
      <c r="B65" t="s">
        <v>17</v>
      </c>
      <c r="C65" t="s">
        <v>18</v>
      </c>
      <c r="D65" t="s">
        <v>179</v>
      </c>
      <c r="E65">
        <v>27</v>
      </c>
      <c r="F65" s="2">
        <v>1990.3500000000001</v>
      </c>
      <c r="G65" s="2">
        <v>23884.2</v>
      </c>
      <c r="H65">
        <f>IF(employee_turnover_dataset__1[[#This Row],[Employee_status]]="Exited", ROUND(employee_turnover_dataset__1[[#This Row],[Annual Salary]]*0.333,0), 0)</f>
        <v>0</v>
      </c>
      <c r="I65">
        <v>6</v>
      </c>
      <c r="J65">
        <v>4</v>
      </c>
      <c r="K65">
        <f>IF(employee_turnover_dataset__1[[#This Row],[Attrition]]="Yes",1,0)</f>
        <v>0</v>
      </c>
      <c r="L65" t="s">
        <v>27</v>
      </c>
      <c r="M65" t="s">
        <v>28</v>
      </c>
      <c r="N65" s="1">
        <v>44333</v>
      </c>
      <c r="O65" s="1"/>
      <c r="P65" t="s">
        <v>29</v>
      </c>
      <c r="Q65" t="s">
        <v>30</v>
      </c>
      <c r="R65">
        <v>1563</v>
      </c>
      <c r="S65">
        <v>51</v>
      </c>
      <c r="T65">
        <v>4</v>
      </c>
      <c r="U65" t="str">
        <f t="shared" si="0"/>
        <v>2–5 yrs (Short Stay)</v>
      </c>
    </row>
    <row r="66" spans="1:21" x14ac:dyDescent="0.25">
      <c r="A66" t="s">
        <v>180</v>
      </c>
      <c r="B66" t="s">
        <v>24</v>
      </c>
      <c r="C66" t="s">
        <v>25</v>
      </c>
      <c r="D66" t="s">
        <v>181</v>
      </c>
      <c r="E66">
        <v>56</v>
      </c>
      <c r="F66" s="2">
        <v>2490.1349999999998</v>
      </c>
      <c r="G66" s="2">
        <v>29881.619999999995</v>
      </c>
      <c r="H66">
        <f>IF(employee_turnover_dataset__1[[#This Row],[Employee_status]]="Exited", ROUND(employee_turnover_dataset__1[[#This Row],[Annual Salary]]*0.333,0), 0)</f>
        <v>0</v>
      </c>
      <c r="I66">
        <v>5</v>
      </c>
      <c r="J66">
        <v>5</v>
      </c>
      <c r="K66">
        <f>IF(employee_turnover_dataset__1[[#This Row],[Attrition]]="Yes",1,0)</f>
        <v>0</v>
      </c>
      <c r="L66" t="s">
        <v>27</v>
      </c>
      <c r="M66" t="s">
        <v>28</v>
      </c>
      <c r="N66" s="1">
        <v>44879</v>
      </c>
      <c r="O66" s="1"/>
      <c r="P66" t="s">
        <v>29</v>
      </c>
      <c r="Q66" t="s">
        <v>30</v>
      </c>
      <c r="R66">
        <v>1017</v>
      </c>
      <c r="S66">
        <v>33</v>
      </c>
      <c r="T66">
        <v>3</v>
      </c>
      <c r="U66" t="str">
        <f t="shared" ref="U66:U129" si="1">IF(T66&lt;=1,"0–1 yrs (New Hire)",
IF(T66&lt;=5,"2–5 yrs (Short Stay)",
IF(T66&lt;=10,"6–10 yrs (Mid Stay)",
IF(T66&lt;=20,"11–20 yrs (Long Stay)",
"20+ yrs (Very Long Stay)"))))</f>
        <v>2–5 yrs (Short Stay)</v>
      </c>
    </row>
    <row r="67" spans="1:21" x14ac:dyDescent="0.25">
      <c r="A67" t="s">
        <v>182</v>
      </c>
      <c r="B67" t="s">
        <v>24</v>
      </c>
      <c r="C67" t="s">
        <v>25</v>
      </c>
      <c r="D67" t="s">
        <v>183</v>
      </c>
      <c r="E67">
        <v>29</v>
      </c>
      <c r="F67" s="2">
        <v>557.98500000000001</v>
      </c>
      <c r="G67" s="2">
        <v>6695.82</v>
      </c>
      <c r="H67">
        <f>IF(employee_turnover_dataset__1[[#This Row],[Employee_status]]="Exited", ROUND(employee_turnover_dataset__1[[#This Row],[Annual Salary]]*0.333,0), 0)</f>
        <v>0</v>
      </c>
      <c r="I67">
        <v>7</v>
      </c>
      <c r="J67">
        <v>5</v>
      </c>
      <c r="K67">
        <f>IF(employee_turnover_dataset__1[[#This Row],[Attrition]]="Yes",1,0)</f>
        <v>0</v>
      </c>
      <c r="L67" t="s">
        <v>27</v>
      </c>
      <c r="M67" t="s">
        <v>28</v>
      </c>
      <c r="N67" s="1">
        <v>44658</v>
      </c>
      <c r="O67" s="1"/>
      <c r="P67" t="s">
        <v>29</v>
      </c>
      <c r="Q67" t="s">
        <v>30</v>
      </c>
      <c r="R67">
        <v>1238</v>
      </c>
      <c r="S67">
        <v>41</v>
      </c>
      <c r="T67">
        <v>3</v>
      </c>
      <c r="U67" t="str">
        <f t="shared" si="1"/>
        <v>2–5 yrs (Short Stay)</v>
      </c>
    </row>
    <row r="68" spans="1:21" x14ac:dyDescent="0.25">
      <c r="A68" t="s">
        <v>184</v>
      </c>
      <c r="B68" t="s">
        <v>24</v>
      </c>
      <c r="C68" t="s">
        <v>83</v>
      </c>
      <c r="D68" t="s">
        <v>185</v>
      </c>
      <c r="E68">
        <v>55</v>
      </c>
      <c r="F68" s="2">
        <v>2420.415</v>
      </c>
      <c r="G68" s="2">
        <v>29044.98</v>
      </c>
      <c r="H68">
        <f>IF(employee_turnover_dataset__1[[#This Row],[Employee_status]]="Exited", ROUND(employee_turnover_dataset__1[[#This Row],[Annual Salary]]*0.333,0), 0)</f>
        <v>9672</v>
      </c>
      <c r="I68">
        <v>5</v>
      </c>
      <c r="J68">
        <v>2</v>
      </c>
      <c r="K68">
        <f>IF(employee_turnover_dataset__1[[#This Row],[Attrition]]="Yes",1,0)</f>
        <v>1</v>
      </c>
      <c r="L68" t="s">
        <v>20</v>
      </c>
      <c r="M68" t="s">
        <v>63</v>
      </c>
      <c r="N68" s="1">
        <v>44212</v>
      </c>
      <c r="O68" s="1">
        <v>44792</v>
      </c>
      <c r="P68" t="s">
        <v>22</v>
      </c>
      <c r="Q68" t="s">
        <v>63</v>
      </c>
      <c r="R68">
        <v>580</v>
      </c>
      <c r="S68">
        <v>19</v>
      </c>
      <c r="T68">
        <v>2</v>
      </c>
      <c r="U68" t="str">
        <f t="shared" si="1"/>
        <v>2–5 yrs (Short Stay)</v>
      </c>
    </row>
    <row r="69" spans="1:21" x14ac:dyDescent="0.25">
      <c r="A69" t="s">
        <v>186</v>
      </c>
      <c r="B69" t="s">
        <v>44</v>
      </c>
      <c r="C69" t="s">
        <v>61</v>
      </c>
      <c r="D69" t="s">
        <v>187</v>
      </c>
      <c r="E69">
        <v>34</v>
      </c>
      <c r="F69" s="2">
        <v>1560.1499999999999</v>
      </c>
      <c r="G69" s="2">
        <v>18721.8</v>
      </c>
      <c r="H69">
        <f>IF(employee_turnover_dataset__1[[#This Row],[Employee_status]]="Exited", ROUND(employee_turnover_dataset__1[[#This Row],[Annual Salary]]*0.333,0), 0)</f>
        <v>6234</v>
      </c>
      <c r="I69">
        <v>0</v>
      </c>
      <c r="J69">
        <v>1</v>
      </c>
      <c r="K69">
        <f>IF(employee_turnover_dataset__1[[#This Row],[Attrition]]="Yes",1,0)</f>
        <v>1</v>
      </c>
      <c r="L69" t="s">
        <v>20</v>
      </c>
      <c r="M69" t="s">
        <v>158</v>
      </c>
      <c r="N69" s="1">
        <v>44850</v>
      </c>
      <c r="O69" s="1">
        <v>44918</v>
      </c>
      <c r="P69" t="s">
        <v>22</v>
      </c>
      <c r="Q69" t="s">
        <v>158</v>
      </c>
      <c r="R69">
        <v>68</v>
      </c>
      <c r="S69">
        <v>2</v>
      </c>
      <c r="T69">
        <v>0</v>
      </c>
      <c r="U69" t="str">
        <f t="shared" si="1"/>
        <v>0–1 yrs (New Hire)</v>
      </c>
    </row>
    <row r="70" spans="1:21" x14ac:dyDescent="0.25">
      <c r="A70" t="s">
        <v>188</v>
      </c>
      <c r="B70" t="s">
        <v>17</v>
      </c>
      <c r="C70" t="s">
        <v>18</v>
      </c>
      <c r="D70" t="s">
        <v>189</v>
      </c>
      <c r="E70">
        <v>47</v>
      </c>
      <c r="F70" s="2">
        <v>1489.17</v>
      </c>
      <c r="G70" s="2">
        <v>17870.04</v>
      </c>
      <c r="H70">
        <f>IF(employee_turnover_dataset__1[[#This Row],[Employee_status]]="Exited", ROUND(employee_turnover_dataset__1[[#This Row],[Annual Salary]]*0.333,0), 0)</f>
        <v>0</v>
      </c>
      <c r="I70">
        <v>4</v>
      </c>
      <c r="J70">
        <v>3</v>
      </c>
      <c r="K70">
        <f>IF(employee_turnover_dataset__1[[#This Row],[Attrition]]="Yes",1,0)</f>
        <v>0</v>
      </c>
      <c r="L70" t="s">
        <v>27</v>
      </c>
      <c r="M70" t="s">
        <v>28</v>
      </c>
      <c r="N70" s="1">
        <v>42294</v>
      </c>
      <c r="O70" s="1"/>
      <c r="P70" t="s">
        <v>29</v>
      </c>
      <c r="Q70" t="s">
        <v>30</v>
      </c>
      <c r="R70">
        <v>3602</v>
      </c>
      <c r="S70">
        <v>118</v>
      </c>
      <c r="T70">
        <v>10</v>
      </c>
      <c r="U70" t="str">
        <f t="shared" si="1"/>
        <v>6–10 yrs (Mid Stay)</v>
      </c>
    </row>
    <row r="71" spans="1:21" x14ac:dyDescent="0.25">
      <c r="A71" t="s">
        <v>190</v>
      </c>
      <c r="B71" t="s">
        <v>44</v>
      </c>
      <c r="C71" t="s">
        <v>48</v>
      </c>
      <c r="D71" t="s">
        <v>191</v>
      </c>
      <c r="E71">
        <v>46</v>
      </c>
      <c r="F71" s="2">
        <v>2972.55</v>
      </c>
      <c r="G71" s="2">
        <v>35670.600000000006</v>
      </c>
      <c r="H71">
        <f>IF(employee_turnover_dataset__1[[#This Row],[Employee_status]]="Exited", ROUND(employee_turnover_dataset__1[[#This Row],[Annual Salary]]*0.333,0), 0)</f>
        <v>11878</v>
      </c>
      <c r="I71">
        <v>2</v>
      </c>
      <c r="J71">
        <v>3</v>
      </c>
      <c r="K71">
        <f>IF(employee_turnover_dataset__1[[#This Row],[Attrition]]="Yes",1,0)</f>
        <v>1</v>
      </c>
      <c r="L71" t="s">
        <v>20</v>
      </c>
      <c r="M71" t="s">
        <v>63</v>
      </c>
      <c r="N71" s="1">
        <v>44692</v>
      </c>
      <c r="O71" s="1">
        <v>45158</v>
      </c>
      <c r="P71" t="s">
        <v>22</v>
      </c>
      <c r="Q71" t="s">
        <v>63</v>
      </c>
      <c r="R71">
        <v>466</v>
      </c>
      <c r="S71">
        <v>15</v>
      </c>
      <c r="T71">
        <v>1</v>
      </c>
      <c r="U71" t="str">
        <f t="shared" si="1"/>
        <v>0–1 yrs (New Hire)</v>
      </c>
    </row>
    <row r="72" spans="1:21" x14ac:dyDescent="0.25">
      <c r="A72" t="s">
        <v>192</v>
      </c>
      <c r="B72" t="s">
        <v>51</v>
      </c>
      <c r="C72" t="s">
        <v>78</v>
      </c>
      <c r="D72" t="s">
        <v>193</v>
      </c>
      <c r="E72">
        <v>35</v>
      </c>
      <c r="F72" s="2">
        <v>1756.6499999999999</v>
      </c>
      <c r="G72" s="2">
        <v>21079.8</v>
      </c>
      <c r="H72">
        <f>IF(employee_turnover_dataset__1[[#This Row],[Employee_status]]="Exited", ROUND(employee_turnover_dataset__1[[#This Row],[Annual Salary]]*0.333,0), 0)</f>
        <v>0</v>
      </c>
      <c r="I72">
        <v>4</v>
      </c>
      <c r="J72">
        <v>5</v>
      </c>
      <c r="K72">
        <f>IF(employee_turnover_dataset__1[[#This Row],[Attrition]]="Yes",1,0)</f>
        <v>0</v>
      </c>
      <c r="L72" t="s">
        <v>27</v>
      </c>
      <c r="M72" t="s">
        <v>28</v>
      </c>
      <c r="N72" s="1">
        <v>43060</v>
      </c>
      <c r="O72" s="1"/>
      <c r="P72" t="s">
        <v>29</v>
      </c>
      <c r="Q72" t="s">
        <v>30</v>
      </c>
      <c r="R72">
        <v>2836</v>
      </c>
      <c r="S72">
        <v>93</v>
      </c>
      <c r="T72">
        <v>8</v>
      </c>
      <c r="U72" t="str">
        <f t="shared" si="1"/>
        <v>6–10 yrs (Mid Stay)</v>
      </c>
    </row>
    <row r="73" spans="1:21" x14ac:dyDescent="0.25">
      <c r="A73" t="s">
        <v>194</v>
      </c>
      <c r="B73" t="s">
        <v>17</v>
      </c>
      <c r="C73" t="s">
        <v>56</v>
      </c>
      <c r="D73" t="s">
        <v>195</v>
      </c>
      <c r="E73">
        <v>36</v>
      </c>
      <c r="F73" s="2">
        <v>2264.5500000000002</v>
      </c>
      <c r="G73" s="2">
        <v>27174.600000000002</v>
      </c>
      <c r="H73">
        <f>IF(employee_turnover_dataset__1[[#This Row],[Employee_status]]="Exited", ROUND(employee_turnover_dataset__1[[#This Row],[Annual Salary]]*0.333,0), 0)</f>
        <v>9049</v>
      </c>
      <c r="I73">
        <v>0</v>
      </c>
      <c r="J73">
        <v>2</v>
      </c>
      <c r="K73">
        <f>IF(employee_turnover_dataset__1[[#This Row],[Attrition]]="Yes",1,0)</f>
        <v>1</v>
      </c>
      <c r="L73" t="s">
        <v>20</v>
      </c>
      <c r="M73" t="s">
        <v>21</v>
      </c>
      <c r="N73" s="1">
        <v>44465</v>
      </c>
      <c r="O73" s="1">
        <v>45448</v>
      </c>
      <c r="P73" t="s">
        <v>22</v>
      </c>
      <c r="Q73" t="s">
        <v>21</v>
      </c>
      <c r="R73">
        <v>983</v>
      </c>
      <c r="S73">
        <v>32</v>
      </c>
      <c r="T73">
        <v>3</v>
      </c>
      <c r="U73" t="str">
        <f t="shared" si="1"/>
        <v>2–5 yrs (Short Stay)</v>
      </c>
    </row>
    <row r="74" spans="1:21" x14ac:dyDescent="0.25">
      <c r="A74" t="s">
        <v>196</v>
      </c>
      <c r="B74" t="s">
        <v>32</v>
      </c>
      <c r="C74" t="s">
        <v>71</v>
      </c>
      <c r="D74" t="s">
        <v>197</v>
      </c>
      <c r="E74">
        <v>24</v>
      </c>
      <c r="F74" s="2">
        <v>1566.4499999999998</v>
      </c>
      <c r="G74" s="2">
        <v>18797.399999999998</v>
      </c>
      <c r="H74">
        <f>IF(employee_turnover_dataset__1[[#This Row],[Employee_status]]="Exited", ROUND(employee_turnover_dataset__1[[#This Row],[Annual Salary]]*0.333,0), 0)</f>
        <v>0</v>
      </c>
      <c r="I74">
        <v>10</v>
      </c>
      <c r="J74">
        <v>3</v>
      </c>
      <c r="K74">
        <f>IF(employee_turnover_dataset__1[[#This Row],[Attrition]]="Yes",1,0)</f>
        <v>0</v>
      </c>
      <c r="L74" t="s">
        <v>27</v>
      </c>
      <c r="M74" t="s">
        <v>28</v>
      </c>
      <c r="N74" s="1">
        <v>43804</v>
      </c>
      <c r="O74" s="1"/>
      <c r="P74" t="s">
        <v>29</v>
      </c>
      <c r="Q74" t="s">
        <v>30</v>
      </c>
      <c r="R74">
        <v>2092</v>
      </c>
      <c r="S74">
        <v>69</v>
      </c>
      <c r="T74">
        <v>6</v>
      </c>
      <c r="U74" t="str">
        <f t="shared" si="1"/>
        <v>6–10 yrs (Mid Stay)</v>
      </c>
    </row>
    <row r="75" spans="1:21" x14ac:dyDescent="0.25">
      <c r="A75" t="s">
        <v>198</v>
      </c>
      <c r="B75" t="s">
        <v>17</v>
      </c>
      <c r="C75" t="s">
        <v>37</v>
      </c>
      <c r="D75" t="s">
        <v>199</v>
      </c>
      <c r="E75">
        <v>46</v>
      </c>
      <c r="F75" s="2">
        <v>1933.44</v>
      </c>
      <c r="G75" s="2">
        <v>23201.279999999999</v>
      </c>
      <c r="H75">
        <f>IF(employee_turnover_dataset__1[[#This Row],[Employee_status]]="Exited", ROUND(employee_turnover_dataset__1[[#This Row],[Annual Salary]]*0.333,0), 0)</f>
        <v>0</v>
      </c>
      <c r="I75">
        <v>9</v>
      </c>
      <c r="J75">
        <v>1</v>
      </c>
      <c r="K75">
        <f>IF(employee_turnover_dataset__1[[#This Row],[Attrition]]="Yes",1,0)</f>
        <v>0</v>
      </c>
      <c r="L75" t="s">
        <v>27</v>
      </c>
      <c r="M75" t="s">
        <v>28</v>
      </c>
      <c r="N75" s="1">
        <v>43202</v>
      </c>
      <c r="O75" s="1"/>
      <c r="P75" t="s">
        <v>29</v>
      </c>
      <c r="Q75" t="s">
        <v>30</v>
      </c>
      <c r="R75">
        <v>2694</v>
      </c>
      <c r="S75">
        <v>88</v>
      </c>
      <c r="T75">
        <v>7</v>
      </c>
      <c r="U75" t="str">
        <f t="shared" si="1"/>
        <v>6–10 yrs (Mid Stay)</v>
      </c>
    </row>
    <row r="76" spans="1:21" x14ac:dyDescent="0.25">
      <c r="A76" t="s">
        <v>200</v>
      </c>
      <c r="B76" t="s">
        <v>32</v>
      </c>
      <c r="C76" t="s">
        <v>33</v>
      </c>
      <c r="D76" t="s">
        <v>201</v>
      </c>
      <c r="E76">
        <v>23</v>
      </c>
      <c r="F76" s="2">
        <v>2668.32</v>
      </c>
      <c r="G76" s="2">
        <v>32019.840000000004</v>
      </c>
      <c r="H76">
        <f>IF(employee_turnover_dataset__1[[#This Row],[Employee_status]]="Exited", ROUND(employee_turnover_dataset__1[[#This Row],[Annual Salary]]*0.333,0), 0)</f>
        <v>10663</v>
      </c>
      <c r="I76">
        <v>3</v>
      </c>
      <c r="J76">
        <v>5</v>
      </c>
      <c r="K76">
        <f>IF(employee_turnover_dataset__1[[#This Row],[Attrition]]="Yes",1,0)</f>
        <v>1</v>
      </c>
      <c r="L76" t="s">
        <v>20</v>
      </c>
      <c r="M76" t="s">
        <v>54</v>
      </c>
      <c r="N76" s="1">
        <v>43854</v>
      </c>
      <c r="O76" s="1">
        <v>44105</v>
      </c>
      <c r="P76" t="s">
        <v>22</v>
      </c>
      <c r="Q76" t="s">
        <v>54</v>
      </c>
      <c r="R76">
        <v>251</v>
      </c>
      <c r="S76">
        <v>8</v>
      </c>
      <c r="T76">
        <v>1</v>
      </c>
      <c r="U76" t="str">
        <f t="shared" si="1"/>
        <v>0–1 yrs (New Hire)</v>
      </c>
    </row>
    <row r="77" spans="1:21" x14ac:dyDescent="0.25">
      <c r="A77" t="s">
        <v>202</v>
      </c>
      <c r="B77" t="s">
        <v>67</v>
      </c>
      <c r="C77" t="s">
        <v>107</v>
      </c>
      <c r="D77" t="s">
        <v>203</v>
      </c>
      <c r="E77">
        <v>58</v>
      </c>
      <c r="F77" s="2">
        <v>2706.375</v>
      </c>
      <c r="G77" s="2">
        <v>32476.5</v>
      </c>
      <c r="H77">
        <f>IF(employee_turnover_dataset__1[[#This Row],[Employee_status]]="Exited", ROUND(employee_turnover_dataset__1[[#This Row],[Annual Salary]]*0.333,0), 0)</f>
        <v>10815</v>
      </c>
      <c r="I77">
        <v>10</v>
      </c>
      <c r="J77">
        <v>4</v>
      </c>
      <c r="K77">
        <f>IF(employee_turnover_dataset__1[[#This Row],[Attrition]]="Yes",1,0)</f>
        <v>1</v>
      </c>
      <c r="L77" t="s">
        <v>20</v>
      </c>
      <c r="M77" t="s">
        <v>63</v>
      </c>
      <c r="N77" s="1">
        <v>42557</v>
      </c>
      <c r="O77" s="1">
        <v>44153</v>
      </c>
      <c r="P77" t="s">
        <v>22</v>
      </c>
      <c r="Q77" t="s">
        <v>63</v>
      </c>
      <c r="R77">
        <v>1596</v>
      </c>
      <c r="S77">
        <v>52</v>
      </c>
      <c r="T77">
        <v>4</v>
      </c>
      <c r="U77" t="str">
        <f t="shared" si="1"/>
        <v>2–5 yrs (Short Stay)</v>
      </c>
    </row>
    <row r="78" spans="1:21" x14ac:dyDescent="0.25">
      <c r="A78" t="s">
        <v>204</v>
      </c>
      <c r="B78" t="s">
        <v>51</v>
      </c>
      <c r="C78" t="s">
        <v>78</v>
      </c>
      <c r="D78" t="s">
        <v>205</v>
      </c>
      <c r="E78">
        <v>32</v>
      </c>
      <c r="F78" s="2">
        <v>2564.6849999999999</v>
      </c>
      <c r="G78" s="2">
        <v>30776.22</v>
      </c>
      <c r="H78">
        <f>IF(employee_turnover_dataset__1[[#This Row],[Employee_status]]="Exited", ROUND(employee_turnover_dataset__1[[#This Row],[Annual Salary]]*0.333,0), 0)</f>
        <v>0</v>
      </c>
      <c r="I78">
        <v>0</v>
      </c>
      <c r="J78">
        <v>5</v>
      </c>
      <c r="K78">
        <f>IF(employee_turnover_dataset__1[[#This Row],[Attrition]]="Yes",1,0)</f>
        <v>0</v>
      </c>
      <c r="L78" t="s">
        <v>27</v>
      </c>
      <c r="M78" t="s">
        <v>28</v>
      </c>
      <c r="N78" s="1">
        <v>42727</v>
      </c>
      <c r="O78" s="1"/>
      <c r="P78" t="s">
        <v>29</v>
      </c>
      <c r="Q78" t="s">
        <v>30</v>
      </c>
      <c r="R78">
        <v>3169</v>
      </c>
      <c r="S78">
        <v>104</v>
      </c>
      <c r="T78">
        <v>9</v>
      </c>
      <c r="U78" t="str">
        <f t="shared" si="1"/>
        <v>6–10 yrs (Mid Stay)</v>
      </c>
    </row>
    <row r="79" spans="1:21" x14ac:dyDescent="0.25">
      <c r="A79" t="s">
        <v>206</v>
      </c>
      <c r="B79" t="s">
        <v>51</v>
      </c>
      <c r="C79" t="s">
        <v>52</v>
      </c>
      <c r="D79" t="s">
        <v>207</v>
      </c>
      <c r="E79">
        <v>22</v>
      </c>
      <c r="F79" s="2">
        <v>1863.96</v>
      </c>
      <c r="G79" s="2">
        <v>22367.52</v>
      </c>
      <c r="H79">
        <f>IF(employee_turnover_dataset__1[[#This Row],[Employee_status]]="Exited", ROUND(employee_turnover_dataset__1[[#This Row],[Annual Salary]]*0.333,0), 0)</f>
        <v>0</v>
      </c>
      <c r="I79">
        <v>2</v>
      </c>
      <c r="J79">
        <v>4</v>
      </c>
      <c r="K79">
        <f>IF(employee_turnover_dataset__1[[#This Row],[Attrition]]="Yes",1,0)</f>
        <v>0</v>
      </c>
      <c r="L79" t="s">
        <v>27</v>
      </c>
      <c r="M79" t="s">
        <v>28</v>
      </c>
      <c r="N79" s="1">
        <v>44440</v>
      </c>
      <c r="O79" s="1"/>
      <c r="P79" t="s">
        <v>29</v>
      </c>
      <c r="Q79" t="s">
        <v>30</v>
      </c>
      <c r="R79">
        <v>1456</v>
      </c>
      <c r="S79">
        <v>48</v>
      </c>
      <c r="T79">
        <v>4</v>
      </c>
      <c r="U79" t="str">
        <f t="shared" si="1"/>
        <v>2–5 yrs (Short Stay)</v>
      </c>
    </row>
    <row r="80" spans="1:21" x14ac:dyDescent="0.25">
      <c r="A80" t="s">
        <v>208</v>
      </c>
      <c r="B80" t="s">
        <v>17</v>
      </c>
      <c r="C80" t="s">
        <v>56</v>
      </c>
      <c r="D80" t="s">
        <v>209</v>
      </c>
      <c r="E80">
        <v>23</v>
      </c>
      <c r="F80" s="2">
        <v>1536.2250000000001</v>
      </c>
      <c r="G80" s="2">
        <v>18434.7</v>
      </c>
      <c r="H80">
        <f>IF(employee_turnover_dataset__1[[#This Row],[Employee_status]]="Exited", ROUND(employee_turnover_dataset__1[[#This Row],[Annual Salary]]*0.333,0), 0)</f>
        <v>0</v>
      </c>
      <c r="I80">
        <v>4</v>
      </c>
      <c r="J80">
        <v>4</v>
      </c>
      <c r="K80">
        <f>IF(employee_turnover_dataset__1[[#This Row],[Attrition]]="Yes",1,0)</f>
        <v>0</v>
      </c>
      <c r="L80" t="s">
        <v>27</v>
      </c>
      <c r="M80" t="s">
        <v>28</v>
      </c>
      <c r="N80" s="1">
        <v>43625</v>
      </c>
      <c r="O80" s="1"/>
      <c r="P80" t="s">
        <v>29</v>
      </c>
      <c r="Q80" t="s">
        <v>30</v>
      </c>
      <c r="R80">
        <v>2271</v>
      </c>
      <c r="S80">
        <v>75</v>
      </c>
      <c r="T80">
        <v>6</v>
      </c>
      <c r="U80" t="str">
        <f t="shared" si="1"/>
        <v>6–10 yrs (Mid Stay)</v>
      </c>
    </row>
    <row r="81" spans="1:21" x14ac:dyDescent="0.25">
      <c r="A81" t="s">
        <v>210</v>
      </c>
      <c r="B81" t="s">
        <v>24</v>
      </c>
      <c r="C81" t="s">
        <v>25</v>
      </c>
      <c r="D81" t="s">
        <v>211</v>
      </c>
      <c r="E81">
        <v>35</v>
      </c>
      <c r="F81" s="2">
        <v>970.81500000000005</v>
      </c>
      <c r="G81" s="2">
        <v>11649.78</v>
      </c>
      <c r="H81">
        <f>IF(employee_turnover_dataset__1[[#This Row],[Employee_status]]="Exited", ROUND(employee_turnover_dataset__1[[#This Row],[Annual Salary]]*0.333,0), 0)</f>
        <v>0</v>
      </c>
      <c r="I81">
        <v>6</v>
      </c>
      <c r="J81">
        <v>4</v>
      </c>
      <c r="K81">
        <f>IF(employee_turnover_dataset__1[[#This Row],[Attrition]]="Yes",1,0)</f>
        <v>0</v>
      </c>
      <c r="L81" t="s">
        <v>27</v>
      </c>
      <c r="M81" t="s">
        <v>28</v>
      </c>
      <c r="N81" s="1">
        <v>44929</v>
      </c>
      <c r="O81" s="1"/>
      <c r="P81" t="s">
        <v>29</v>
      </c>
      <c r="Q81" t="s">
        <v>30</v>
      </c>
      <c r="R81">
        <v>967</v>
      </c>
      <c r="S81">
        <v>32</v>
      </c>
      <c r="T81">
        <v>3</v>
      </c>
      <c r="U81" t="str">
        <f t="shared" si="1"/>
        <v>2–5 yrs (Short Stay)</v>
      </c>
    </row>
    <row r="82" spans="1:21" x14ac:dyDescent="0.25">
      <c r="A82" t="s">
        <v>212</v>
      </c>
      <c r="B82" t="s">
        <v>67</v>
      </c>
      <c r="C82" t="s">
        <v>128</v>
      </c>
      <c r="D82" t="s">
        <v>213</v>
      </c>
      <c r="E82">
        <v>47</v>
      </c>
      <c r="F82" s="2">
        <v>2931.27</v>
      </c>
      <c r="G82" s="2">
        <v>35175.24</v>
      </c>
      <c r="H82">
        <f>IF(employee_turnover_dataset__1[[#This Row],[Employee_status]]="Exited", ROUND(employee_turnover_dataset__1[[#This Row],[Annual Salary]]*0.333,0), 0)</f>
        <v>0</v>
      </c>
      <c r="I82">
        <v>5</v>
      </c>
      <c r="J82">
        <v>4</v>
      </c>
      <c r="K82">
        <f>IF(employee_turnover_dataset__1[[#This Row],[Attrition]]="Yes",1,0)</f>
        <v>0</v>
      </c>
      <c r="L82" t="s">
        <v>27</v>
      </c>
      <c r="M82" t="s">
        <v>28</v>
      </c>
      <c r="N82" s="1">
        <v>44246</v>
      </c>
      <c r="O82" s="1"/>
      <c r="P82" t="s">
        <v>29</v>
      </c>
      <c r="Q82" t="s">
        <v>30</v>
      </c>
      <c r="R82">
        <v>1650</v>
      </c>
      <c r="S82">
        <v>54</v>
      </c>
      <c r="T82">
        <v>5</v>
      </c>
      <c r="U82" t="str">
        <f t="shared" si="1"/>
        <v>2–5 yrs (Short Stay)</v>
      </c>
    </row>
    <row r="83" spans="1:21" x14ac:dyDescent="0.25">
      <c r="A83" t="s">
        <v>214</v>
      </c>
      <c r="B83" t="s">
        <v>24</v>
      </c>
      <c r="C83" t="s">
        <v>83</v>
      </c>
      <c r="D83" t="s">
        <v>215</v>
      </c>
      <c r="E83">
        <v>55</v>
      </c>
      <c r="F83" s="2">
        <v>848.14499999999998</v>
      </c>
      <c r="G83" s="2">
        <v>10177.74</v>
      </c>
      <c r="H83">
        <f>IF(employee_turnover_dataset__1[[#This Row],[Employee_status]]="Exited", ROUND(employee_turnover_dataset__1[[#This Row],[Annual Salary]]*0.333,0), 0)</f>
        <v>0</v>
      </c>
      <c r="I83">
        <v>9</v>
      </c>
      <c r="J83">
        <v>5</v>
      </c>
      <c r="K83">
        <f>IF(employee_turnover_dataset__1[[#This Row],[Attrition]]="Yes",1,0)</f>
        <v>0</v>
      </c>
      <c r="L83" t="s">
        <v>27</v>
      </c>
      <c r="M83" t="s">
        <v>28</v>
      </c>
      <c r="N83" s="1">
        <v>44566</v>
      </c>
      <c r="O83" s="1"/>
      <c r="P83" t="s">
        <v>29</v>
      </c>
      <c r="Q83" t="s">
        <v>30</v>
      </c>
      <c r="R83">
        <v>1330</v>
      </c>
      <c r="S83">
        <v>44</v>
      </c>
      <c r="T83">
        <v>4</v>
      </c>
      <c r="U83" t="str">
        <f t="shared" si="1"/>
        <v>2–5 yrs (Short Stay)</v>
      </c>
    </row>
    <row r="84" spans="1:21" x14ac:dyDescent="0.25">
      <c r="A84" t="s">
        <v>216</v>
      </c>
      <c r="B84" t="s">
        <v>17</v>
      </c>
      <c r="C84" t="s">
        <v>37</v>
      </c>
      <c r="D84" t="s">
        <v>217</v>
      </c>
      <c r="E84">
        <v>39</v>
      </c>
      <c r="F84" s="2">
        <v>2717.4900000000002</v>
      </c>
      <c r="G84" s="2">
        <v>32609.880000000005</v>
      </c>
      <c r="H84">
        <f>IF(employee_turnover_dataset__1[[#This Row],[Employee_status]]="Exited", ROUND(employee_turnover_dataset__1[[#This Row],[Annual Salary]]*0.333,0), 0)</f>
        <v>0</v>
      </c>
      <c r="I84">
        <v>9</v>
      </c>
      <c r="J84">
        <v>5</v>
      </c>
      <c r="K84">
        <f>IF(employee_turnover_dataset__1[[#This Row],[Attrition]]="Yes",1,0)</f>
        <v>0</v>
      </c>
      <c r="L84" t="s">
        <v>27</v>
      </c>
      <c r="M84" t="s">
        <v>28</v>
      </c>
      <c r="N84" s="1">
        <v>43269</v>
      </c>
      <c r="O84" s="1"/>
      <c r="P84" t="s">
        <v>29</v>
      </c>
      <c r="Q84" t="s">
        <v>30</v>
      </c>
      <c r="R84">
        <v>2627</v>
      </c>
      <c r="S84">
        <v>86</v>
      </c>
      <c r="T84">
        <v>7</v>
      </c>
      <c r="U84" t="str">
        <f t="shared" si="1"/>
        <v>6–10 yrs (Mid Stay)</v>
      </c>
    </row>
    <row r="85" spans="1:21" x14ac:dyDescent="0.25">
      <c r="A85" t="s">
        <v>218</v>
      </c>
      <c r="B85" t="s">
        <v>44</v>
      </c>
      <c r="C85" t="s">
        <v>61</v>
      </c>
      <c r="D85" t="s">
        <v>219</v>
      </c>
      <c r="E85">
        <v>29</v>
      </c>
      <c r="F85" s="2">
        <v>2607.7049999999999</v>
      </c>
      <c r="G85" s="2">
        <v>31292.46</v>
      </c>
      <c r="H85">
        <f>IF(employee_turnover_dataset__1[[#This Row],[Employee_status]]="Exited", ROUND(employee_turnover_dataset__1[[#This Row],[Annual Salary]]*0.333,0), 0)</f>
        <v>10420</v>
      </c>
      <c r="I85">
        <v>2</v>
      </c>
      <c r="J85">
        <v>3</v>
      </c>
      <c r="K85">
        <f>IF(employee_turnover_dataset__1[[#This Row],[Attrition]]="Yes",1,0)</f>
        <v>1</v>
      </c>
      <c r="L85" t="s">
        <v>20</v>
      </c>
      <c r="M85" t="s">
        <v>158</v>
      </c>
      <c r="N85" s="1">
        <v>44369</v>
      </c>
      <c r="O85" s="1">
        <v>44702</v>
      </c>
      <c r="P85" t="s">
        <v>22</v>
      </c>
      <c r="Q85" t="s">
        <v>158</v>
      </c>
      <c r="R85">
        <v>333</v>
      </c>
      <c r="S85">
        <v>11</v>
      </c>
      <c r="T85">
        <v>1</v>
      </c>
      <c r="U85" t="str">
        <f t="shared" si="1"/>
        <v>0–1 yrs (New Hire)</v>
      </c>
    </row>
    <row r="86" spans="1:21" x14ac:dyDescent="0.25">
      <c r="A86" t="s">
        <v>220</v>
      </c>
      <c r="B86" t="s">
        <v>24</v>
      </c>
      <c r="C86" t="s">
        <v>121</v>
      </c>
      <c r="D86" t="s">
        <v>221</v>
      </c>
      <c r="E86">
        <v>30</v>
      </c>
      <c r="F86" s="2">
        <v>979.09500000000003</v>
      </c>
      <c r="G86" s="2">
        <v>11749.14</v>
      </c>
      <c r="H86">
        <f>IF(employee_turnover_dataset__1[[#This Row],[Employee_status]]="Exited", ROUND(employee_turnover_dataset__1[[#This Row],[Annual Salary]]*0.333,0), 0)</f>
        <v>0</v>
      </c>
      <c r="I86">
        <v>9</v>
      </c>
      <c r="J86">
        <v>2</v>
      </c>
      <c r="K86">
        <f>IF(employee_turnover_dataset__1[[#This Row],[Attrition]]="Yes",1,0)</f>
        <v>0</v>
      </c>
      <c r="L86" t="s">
        <v>27</v>
      </c>
      <c r="M86" t="s">
        <v>28</v>
      </c>
      <c r="N86" s="1">
        <v>43218</v>
      </c>
      <c r="O86" s="1"/>
      <c r="P86" t="s">
        <v>29</v>
      </c>
      <c r="Q86" t="s">
        <v>30</v>
      </c>
      <c r="R86">
        <v>2678</v>
      </c>
      <c r="S86">
        <v>88</v>
      </c>
      <c r="T86">
        <v>7</v>
      </c>
      <c r="U86" t="str">
        <f t="shared" si="1"/>
        <v>6–10 yrs (Mid Stay)</v>
      </c>
    </row>
    <row r="87" spans="1:21" x14ac:dyDescent="0.25">
      <c r="A87" t="s">
        <v>222</v>
      </c>
      <c r="B87" t="s">
        <v>17</v>
      </c>
      <c r="C87" t="s">
        <v>56</v>
      </c>
      <c r="D87" t="s">
        <v>223</v>
      </c>
      <c r="E87">
        <v>45</v>
      </c>
      <c r="F87" s="2">
        <v>978.46499999999992</v>
      </c>
      <c r="G87" s="2">
        <v>11741.579999999998</v>
      </c>
      <c r="H87">
        <f>IF(employee_turnover_dataset__1[[#This Row],[Employee_status]]="Exited", ROUND(employee_turnover_dataset__1[[#This Row],[Annual Salary]]*0.333,0), 0)</f>
        <v>0</v>
      </c>
      <c r="I87">
        <v>10</v>
      </c>
      <c r="J87">
        <v>4</v>
      </c>
      <c r="K87">
        <f>IF(employee_turnover_dataset__1[[#This Row],[Attrition]]="Yes",1,0)</f>
        <v>0</v>
      </c>
      <c r="L87" t="s">
        <v>27</v>
      </c>
      <c r="M87" t="s">
        <v>28</v>
      </c>
      <c r="N87" s="1">
        <v>42534</v>
      </c>
      <c r="O87" s="1"/>
      <c r="P87" t="s">
        <v>29</v>
      </c>
      <c r="Q87" t="s">
        <v>30</v>
      </c>
      <c r="R87">
        <v>3362</v>
      </c>
      <c r="S87">
        <v>110</v>
      </c>
      <c r="T87">
        <v>9</v>
      </c>
      <c r="U87" t="str">
        <f t="shared" si="1"/>
        <v>6–10 yrs (Mid Stay)</v>
      </c>
    </row>
    <row r="88" spans="1:21" x14ac:dyDescent="0.25">
      <c r="A88" t="s">
        <v>224</v>
      </c>
      <c r="B88" t="s">
        <v>24</v>
      </c>
      <c r="C88" t="s">
        <v>83</v>
      </c>
      <c r="D88" t="s">
        <v>225</v>
      </c>
      <c r="E88">
        <v>46</v>
      </c>
      <c r="F88" s="2">
        <v>1597.92</v>
      </c>
      <c r="G88" s="2">
        <v>19175.04</v>
      </c>
      <c r="H88">
        <f>IF(employee_turnover_dataset__1[[#This Row],[Employee_status]]="Exited", ROUND(employee_turnover_dataset__1[[#This Row],[Annual Salary]]*0.333,0), 0)</f>
        <v>0</v>
      </c>
      <c r="I88">
        <v>8</v>
      </c>
      <c r="J88">
        <v>1</v>
      </c>
      <c r="K88">
        <f>IF(employee_turnover_dataset__1[[#This Row],[Attrition]]="Yes",1,0)</f>
        <v>0</v>
      </c>
      <c r="L88" t="s">
        <v>27</v>
      </c>
      <c r="M88" t="s">
        <v>28</v>
      </c>
      <c r="N88" s="1">
        <v>43793</v>
      </c>
      <c r="O88" s="1"/>
      <c r="P88" t="s">
        <v>29</v>
      </c>
      <c r="Q88" t="s">
        <v>30</v>
      </c>
      <c r="R88">
        <v>2103</v>
      </c>
      <c r="S88">
        <v>69</v>
      </c>
      <c r="T88">
        <v>6</v>
      </c>
      <c r="U88" t="str">
        <f t="shared" si="1"/>
        <v>6–10 yrs (Mid Stay)</v>
      </c>
    </row>
    <row r="89" spans="1:21" x14ac:dyDescent="0.25">
      <c r="A89" t="s">
        <v>226</v>
      </c>
      <c r="B89" t="s">
        <v>44</v>
      </c>
      <c r="C89" t="s">
        <v>61</v>
      </c>
      <c r="D89" t="s">
        <v>227</v>
      </c>
      <c r="E89">
        <v>26</v>
      </c>
      <c r="F89" s="2">
        <v>1314.69</v>
      </c>
      <c r="G89" s="2">
        <v>15776.28</v>
      </c>
      <c r="H89">
        <f>IF(employee_turnover_dataset__1[[#This Row],[Employee_status]]="Exited", ROUND(employee_turnover_dataset__1[[#This Row],[Annual Salary]]*0.333,0), 0)</f>
        <v>0</v>
      </c>
      <c r="I89">
        <v>10</v>
      </c>
      <c r="J89">
        <v>4</v>
      </c>
      <c r="K89">
        <f>IF(employee_turnover_dataset__1[[#This Row],[Attrition]]="Yes",1,0)</f>
        <v>0</v>
      </c>
      <c r="L89" t="s">
        <v>27</v>
      </c>
      <c r="M89" t="s">
        <v>28</v>
      </c>
      <c r="N89" s="1">
        <v>44094</v>
      </c>
      <c r="O89" s="1"/>
      <c r="P89" t="s">
        <v>29</v>
      </c>
      <c r="Q89" t="s">
        <v>30</v>
      </c>
      <c r="R89">
        <v>1802</v>
      </c>
      <c r="S89">
        <v>59</v>
      </c>
      <c r="T89">
        <v>5</v>
      </c>
      <c r="U89" t="str">
        <f t="shared" si="1"/>
        <v>2–5 yrs (Short Stay)</v>
      </c>
    </row>
    <row r="90" spans="1:21" x14ac:dyDescent="0.25">
      <c r="A90" t="s">
        <v>228</v>
      </c>
      <c r="B90" t="s">
        <v>67</v>
      </c>
      <c r="C90" t="s">
        <v>128</v>
      </c>
      <c r="D90" t="s">
        <v>229</v>
      </c>
      <c r="E90">
        <v>57</v>
      </c>
      <c r="F90" s="2">
        <v>1202.76</v>
      </c>
      <c r="G90" s="2">
        <v>14433.119999999999</v>
      </c>
      <c r="H90">
        <f>IF(employee_turnover_dataset__1[[#This Row],[Employee_status]]="Exited", ROUND(employee_turnover_dataset__1[[#This Row],[Annual Salary]]*0.333,0), 0)</f>
        <v>0</v>
      </c>
      <c r="I90">
        <v>1</v>
      </c>
      <c r="J90">
        <v>4</v>
      </c>
      <c r="K90">
        <f>IF(employee_turnover_dataset__1[[#This Row],[Attrition]]="Yes",1,0)</f>
        <v>0</v>
      </c>
      <c r="L90" t="s">
        <v>27</v>
      </c>
      <c r="M90" t="s">
        <v>28</v>
      </c>
      <c r="N90" s="1">
        <v>42728</v>
      </c>
      <c r="O90" s="1"/>
      <c r="P90" t="s">
        <v>29</v>
      </c>
      <c r="Q90" t="s">
        <v>30</v>
      </c>
      <c r="R90">
        <v>3168</v>
      </c>
      <c r="S90">
        <v>104</v>
      </c>
      <c r="T90">
        <v>9</v>
      </c>
      <c r="U90" t="str">
        <f t="shared" si="1"/>
        <v>6–10 yrs (Mid Stay)</v>
      </c>
    </row>
    <row r="91" spans="1:21" x14ac:dyDescent="0.25">
      <c r="A91" t="s">
        <v>230</v>
      </c>
      <c r="B91" t="s">
        <v>32</v>
      </c>
      <c r="C91" t="s">
        <v>33</v>
      </c>
      <c r="D91" t="s">
        <v>231</v>
      </c>
      <c r="E91">
        <v>44</v>
      </c>
      <c r="F91" s="2">
        <v>2482.0050000000001</v>
      </c>
      <c r="G91" s="2">
        <v>29784.06</v>
      </c>
      <c r="H91">
        <f>IF(employee_turnover_dataset__1[[#This Row],[Employee_status]]="Exited", ROUND(employee_turnover_dataset__1[[#This Row],[Annual Salary]]*0.333,0), 0)</f>
        <v>0</v>
      </c>
      <c r="I91">
        <v>1</v>
      </c>
      <c r="J91">
        <v>4</v>
      </c>
      <c r="K91">
        <f>IF(employee_turnover_dataset__1[[#This Row],[Attrition]]="Yes",1,0)</f>
        <v>0</v>
      </c>
      <c r="L91" t="s">
        <v>27</v>
      </c>
      <c r="M91" t="s">
        <v>28</v>
      </c>
      <c r="N91" s="1">
        <v>43176</v>
      </c>
      <c r="O91" s="1"/>
      <c r="P91" t="s">
        <v>29</v>
      </c>
      <c r="Q91" t="s">
        <v>30</v>
      </c>
      <c r="R91">
        <v>2720</v>
      </c>
      <c r="S91">
        <v>89</v>
      </c>
      <c r="T91">
        <v>7</v>
      </c>
      <c r="U91" t="str">
        <f t="shared" si="1"/>
        <v>6–10 yrs (Mid Stay)</v>
      </c>
    </row>
    <row r="92" spans="1:21" x14ac:dyDescent="0.25">
      <c r="A92" t="s">
        <v>232</v>
      </c>
      <c r="B92" t="s">
        <v>17</v>
      </c>
      <c r="C92" t="s">
        <v>37</v>
      </c>
      <c r="D92" t="s">
        <v>233</v>
      </c>
      <c r="E92">
        <v>47</v>
      </c>
      <c r="F92" s="2">
        <v>2650.41</v>
      </c>
      <c r="G92" s="2">
        <v>31804.92</v>
      </c>
      <c r="H92">
        <f>IF(employee_turnover_dataset__1[[#This Row],[Employee_status]]="Exited", ROUND(employee_turnover_dataset__1[[#This Row],[Annual Salary]]*0.333,0), 0)</f>
        <v>0</v>
      </c>
      <c r="I92">
        <v>3</v>
      </c>
      <c r="J92">
        <v>4</v>
      </c>
      <c r="K92">
        <f>IF(employee_turnover_dataset__1[[#This Row],[Attrition]]="Yes",1,0)</f>
        <v>0</v>
      </c>
      <c r="L92" t="s">
        <v>27</v>
      </c>
      <c r="M92" t="s">
        <v>28</v>
      </c>
      <c r="N92" s="1">
        <v>44929</v>
      </c>
      <c r="O92" s="1"/>
      <c r="P92" t="s">
        <v>29</v>
      </c>
      <c r="Q92" t="s">
        <v>30</v>
      </c>
      <c r="R92">
        <v>967</v>
      </c>
      <c r="S92">
        <v>32</v>
      </c>
      <c r="T92">
        <v>3</v>
      </c>
      <c r="U92" t="str">
        <f t="shared" si="1"/>
        <v>2–5 yrs (Short Stay)</v>
      </c>
    </row>
    <row r="93" spans="1:21" x14ac:dyDescent="0.25">
      <c r="A93" t="s">
        <v>234</v>
      </c>
      <c r="B93" t="s">
        <v>32</v>
      </c>
      <c r="C93" t="s">
        <v>174</v>
      </c>
      <c r="D93" t="s">
        <v>235</v>
      </c>
      <c r="E93">
        <v>54</v>
      </c>
      <c r="F93" s="2">
        <v>2151.7200000000003</v>
      </c>
      <c r="G93" s="2">
        <v>25820.640000000003</v>
      </c>
      <c r="H93">
        <f>IF(employee_turnover_dataset__1[[#This Row],[Employee_status]]="Exited", ROUND(employee_turnover_dataset__1[[#This Row],[Annual Salary]]*0.333,0), 0)</f>
        <v>0</v>
      </c>
      <c r="I93">
        <v>5</v>
      </c>
      <c r="J93">
        <v>1</v>
      </c>
      <c r="K93">
        <f>IF(employee_turnover_dataset__1[[#This Row],[Attrition]]="Yes",1,0)</f>
        <v>0</v>
      </c>
      <c r="L93" t="s">
        <v>27</v>
      </c>
      <c r="M93" t="s">
        <v>28</v>
      </c>
      <c r="N93" s="1">
        <v>43222</v>
      </c>
      <c r="O93" s="1"/>
      <c r="P93" t="s">
        <v>29</v>
      </c>
      <c r="Q93" t="s">
        <v>30</v>
      </c>
      <c r="R93">
        <v>2674</v>
      </c>
      <c r="S93">
        <v>88</v>
      </c>
      <c r="T93">
        <v>7</v>
      </c>
      <c r="U93" t="str">
        <f t="shared" si="1"/>
        <v>6–10 yrs (Mid Stay)</v>
      </c>
    </row>
    <row r="94" spans="1:21" x14ac:dyDescent="0.25">
      <c r="A94" t="s">
        <v>236</v>
      </c>
      <c r="B94" t="s">
        <v>24</v>
      </c>
      <c r="C94" t="s">
        <v>83</v>
      </c>
      <c r="D94" t="s">
        <v>237</v>
      </c>
      <c r="E94">
        <v>46</v>
      </c>
      <c r="F94" s="2">
        <v>2753.2799999999997</v>
      </c>
      <c r="G94" s="2">
        <v>33039.360000000001</v>
      </c>
      <c r="H94">
        <f>IF(employee_turnover_dataset__1[[#This Row],[Employee_status]]="Exited", ROUND(employee_turnover_dataset__1[[#This Row],[Annual Salary]]*0.333,0), 0)</f>
        <v>11002</v>
      </c>
      <c r="I94">
        <v>2</v>
      </c>
      <c r="J94">
        <v>3</v>
      </c>
      <c r="K94">
        <f>IF(employee_turnover_dataset__1[[#This Row],[Attrition]]="Yes",1,0)</f>
        <v>1</v>
      </c>
      <c r="L94" t="s">
        <v>20</v>
      </c>
      <c r="M94" t="s">
        <v>63</v>
      </c>
      <c r="N94" s="1">
        <v>44262</v>
      </c>
      <c r="O94" s="1">
        <v>45878</v>
      </c>
      <c r="P94" t="s">
        <v>22</v>
      </c>
      <c r="Q94" t="s">
        <v>63</v>
      </c>
      <c r="R94">
        <v>1616</v>
      </c>
      <c r="S94">
        <v>53</v>
      </c>
      <c r="T94">
        <v>4</v>
      </c>
      <c r="U94" t="str">
        <f t="shared" si="1"/>
        <v>2–5 yrs (Short Stay)</v>
      </c>
    </row>
    <row r="95" spans="1:21" x14ac:dyDescent="0.25">
      <c r="A95" t="s">
        <v>238</v>
      </c>
      <c r="B95" t="s">
        <v>67</v>
      </c>
      <c r="C95" t="s">
        <v>107</v>
      </c>
      <c r="D95" t="s">
        <v>239</v>
      </c>
      <c r="E95">
        <v>58</v>
      </c>
      <c r="F95" s="2">
        <v>2044.5</v>
      </c>
      <c r="G95" s="2">
        <v>24534</v>
      </c>
      <c r="H95">
        <f>IF(employee_turnover_dataset__1[[#This Row],[Employee_status]]="Exited", ROUND(employee_turnover_dataset__1[[#This Row],[Annual Salary]]*0.333,0), 0)</f>
        <v>0</v>
      </c>
      <c r="I95">
        <v>9</v>
      </c>
      <c r="J95">
        <v>5</v>
      </c>
      <c r="K95">
        <f>IF(employee_turnover_dataset__1[[#This Row],[Attrition]]="Yes",1,0)</f>
        <v>0</v>
      </c>
      <c r="L95" t="s">
        <v>27</v>
      </c>
      <c r="M95" t="s">
        <v>28</v>
      </c>
      <c r="N95" s="1">
        <v>44867</v>
      </c>
      <c r="O95" s="1"/>
      <c r="P95" t="s">
        <v>29</v>
      </c>
      <c r="Q95" t="s">
        <v>30</v>
      </c>
      <c r="R95">
        <v>1029</v>
      </c>
      <c r="S95">
        <v>34</v>
      </c>
      <c r="T95">
        <v>3</v>
      </c>
      <c r="U95" t="str">
        <f t="shared" si="1"/>
        <v>2–5 yrs (Short Stay)</v>
      </c>
    </row>
    <row r="96" spans="1:21" x14ac:dyDescent="0.25">
      <c r="A96" t="s">
        <v>240</v>
      </c>
      <c r="B96" t="s">
        <v>32</v>
      </c>
      <c r="C96" t="s">
        <v>33</v>
      </c>
      <c r="D96" t="s">
        <v>241</v>
      </c>
      <c r="E96">
        <v>38</v>
      </c>
      <c r="F96" s="2">
        <v>2427.105</v>
      </c>
      <c r="G96" s="2">
        <v>29125.260000000002</v>
      </c>
      <c r="H96">
        <f>IF(employee_turnover_dataset__1[[#This Row],[Employee_status]]="Exited", ROUND(employee_turnover_dataset__1[[#This Row],[Annual Salary]]*0.333,0), 0)</f>
        <v>0</v>
      </c>
      <c r="I96">
        <v>10</v>
      </c>
      <c r="J96">
        <v>4</v>
      </c>
      <c r="K96">
        <f>IF(employee_turnover_dataset__1[[#This Row],[Attrition]]="Yes",1,0)</f>
        <v>0</v>
      </c>
      <c r="L96" t="s">
        <v>27</v>
      </c>
      <c r="M96" t="s">
        <v>28</v>
      </c>
      <c r="N96" s="1">
        <v>44537</v>
      </c>
      <c r="O96" s="1"/>
      <c r="P96" t="s">
        <v>29</v>
      </c>
      <c r="Q96" t="s">
        <v>30</v>
      </c>
      <c r="R96">
        <v>1359</v>
      </c>
      <c r="S96">
        <v>45</v>
      </c>
      <c r="T96">
        <v>4</v>
      </c>
      <c r="U96" t="str">
        <f t="shared" si="1"/>
        <v>2–5 yrs (Short Stay)</v>
      </c>
    </row>
    <row r="97" spans="1:21" x14ac:dyDescent="0.25">
      <c r="A97" t="s">
        <v>242</v>
      </c>
      <c r="B97" t="s">
        <v>51</v>
      </c>
      <c r="C97" t="s">
        <v>78</v>
      </c>
      <c r="D97" t="s">
        <v>243</v>
      </c>
      <c r="E97">
        <v>42</v>
      </c>
      <c r="F97" s="2">
        <v>2336.7749999999996</v>
      </c>
      <c r="G97" s="2">
        <v>28041.299999999996</v>
      </c>
      <c r="H97">
        <f>IF(employee_turnover_dataset__1[[#This Row],[Employee_status]]="Exited", ROUND(employee_turnover_dataset__1[[#This Row],[Annual Salary]]*0.333,0), 0)</f>
        <v>0</v>
      </c>
      <c r="I97">
        <v>3</v>
      </c>
      <c r="J97">
        <v>1</v>
      </c>
      <c r="K97">
        <f>IF(employee_turnover_dataset__1[[#This Row],[Attrition]]="Yes",1,0)</f>
        <v>0</v>
      </c>
      <c r="L97" t="s">
        <v>27</v>
      </c>
      <c r="M97" t="s">
        <v>28</v>
      </c>
      <c r="N97" s="1">
        <v>43278</v>
      </c>
      <c r="O97" s="1"/>
      <c r="P97" t="s">
        <v>29</v>
      </c>
      <c r="Q97" t="s">
        <v>30</v>
      </c>
      <c r="R97">
        <v>2618</v>
      </c>
      <c r="S97">
        <v>86</v>
      </c>
      <c r="T97">
        <v>7</v>
      </c>
      <c r="U97" t="str">
        <f t="shared" si="1"/>
        <v>6–10 yrs (Mid Stay)</v>
      </c>
    </row>
    <row r="98" spans="1:21" x14ac:dyDescent="0.25">
      <c r="A98" t="s">
        <v>244</v>
      </c>
      <c r="B98" t="s">
        <v>44</v>
      </c>
      <c r="C98" t="s">
        <v>45</v>
      </c>
      <c r="D98" t="s">
        <v>245</v>
      </c>
      <c r="E98">
        <v>22</v>
      </c>
      <c r="F98" s="2">
        <v>1517.82</v>
      </c>
      <c r="G98" s="2">
        <v>18213.84</v>
      </c>
      <c r="H98">
        <f>IF(employee_turnover_dataset__1[[#This Row],[Employee_status]]="Exited", ROUND(employee_turnover_dataset__1[[#This Row],[Annual Salary]]*0.333,0), 0)</f>
        <v>0</v>
      </c>
      <c r="I98">
        <v>10</v>
      </c>
      <c r="J98">
        <v>2</v>
      </c>
      <c r="K98">
        <f>IF(employee_turnover_dataset__1[[#This Row],[Attrition]]="Yes",1,0)</f>
        <v>0</v>
      </c>
      <c r="L98" t="s">
        <v>27</v>
      </c>
      <c r="M98" t="s">
        <v>28</v>
      </c>
      <c r="N98" s="1">
        <v>42445</v>
      </c>
      <c r="O98" s="1"/>
      <c r="P98" t="s">
        <v>29</v>
      </c>
      <c r="Q98" t="s">
        <v>30</v>
      </c>
      <c r="R98">
        <v>3451</v>
      </c>
      <c r="S98">
        <v>113</v>
      </c>
      <c r="T98">
        <v>9</v>
      </c>
      <c r="U98" t="str">
        <f t="shared" si="1"/>
        <v>6–10 yrs (Mid Stay)</v>
      </c>
    </row>
    <row r="99" spans="1:21" x14ac:dyDescent="0.25">
      <c r="A99" t="s">
        <v>246</v>
      </c>
      <c r="B99" t="s">
        <v>24</v>
      </c>
      <c r="C99" t="s">
        <v>25</v>
      </c>
      <c r="D99" t="s">
        <v>247</v>
      </c>
      <c r="E99">
        <v>54</v>
      </c>
      <c r="F99" s="2">
        <v>2435.9850000000001</v>
      </c>
      <c r="G99" s="2">
        <v>29231.82</v>
      </c>
      <c r="H99">
        <f>IF(employee_turnover_dataset__1[[#This Row],[Employee_status]]="Exited", ROUND(employee_turnover_dataset__1[[#This Row],[Annual Salary]]*0.333,0), 0)</f>
        <v>0</v>
      </c>
      <c r="I99">
        <v>9</v>
      </c>
      <c r="J99">
        <v>4</v>
      </c>
      <c r="K99">
        <f>IF(employee_turnover_dataset__1[[#This Row],[Attrition]]="Yes",1,0)</f>
        <v>0</v>
      </c>
      <c r="L99" t="s">
        <v>27</v>
      </c>
      <c r="M99" t="s">
        <v>28</v>
      </c>
      <c r="N99" s="1">
        <v>42335</v>
      </c>
      <c r="O99" s="1"/>
      <c r="P99" t="s">
        <v>29</v>
      </c>
      <c r="Q99" t="s">
        <v>30</v>
      </c>
      <c r="R99">
        <v>3561</v>
      </c>
      <c r="S99">
        <v>117</v>
      </c>
      <c r="T99">
        <v>10</v>
      </c>
      <c r="U99" t="str">
        <f t="shared" si="1"/>
        <v>6–10 yrs (Mid Stay)</v>
      </c>
    </row>
    <row r="100" spans="1:21" x14ac:dyDescent="0.25">
      <c r="A100" t="s">
        <v>248</v>
      </c>
      <c r="B100" t="s">
        <v>44</v>
      </c>
      <c r="C100" t="s">
        <v>45</v>
      </c>
      <c r="D100" t="s">
        <v>249</v>
      </c>
      <c r="E100">
        <v>53</v>
      </c>
      <c r="F100" s="2">
        <v>1288.8150000000001</v>
      </c>
      <c r="G100" s="2">
        <v>15465.78</v>
      </c>
      <c r="H100">
        <f>IF(employee_turnover_dataset__1[[#This Row],[Employee_status]]="Exited", ROUND(employee_turnover_dataset__1[[#This Row],[Annual Salary]]*0.333,0), 0)</f>
        <v>0</v>
      </c>
      <c r="I100">
        <v>5</v>
      </c>
      <c r="J100">
        <v>5</v>
      </c>
      <c r="K100">
        <f>IF(employee_turnover_dataset__1[[#This Row],[Attrition]]="Yes",1,0)</f>
        <v>0</v>
      </c>
      <c r="L100" t="s">
        <v>27</v>
      </c>
      <c r="M100" t="s">
        <v>28</v>
      </c>
      <c r="N100" s="1">
        <v>43759</v>
      </c>
      <c r="O100" s="1"/>
      <c r="P100" t="s">
        <v>29</v>
      </c>
      <c r="Q100" t="s">
        <v>30</v>
      </c>
      <c r="R100">
        <v>2137</v>
      </c>
      <c r="S100">
        <v>70</v>
      </c>
      <c r="T100">
        <v>6</v>
      </c>
      <c r="U100" t="str">
        <f t="shared" si="1"/>
        <v>6–10 yrs (Mid Stay)</v>
      </c>
    </row>
    <row r="101" spans="1:21" x14ac:dyDescent="0.25">
      <c r="A101" t="s">
        <v>250</v>
      </c>
      <c r="B101" t="s">
        <v>44</v>
      </c>
      <c r="C101" t="s">
        <v>48</v>
      </c>
      <c r="D101" t="s">
        <v>251</v>
      </c>
      <c r="E101">
        <v>60</v>
      </c>
      <c r="F101" s="2">
        <v>2071.4850000000001</v>
      </c>
      <c r="G101" s="2">
        <v>24857.82</v>
      </c>
      <c r="H101">
        <f>IF(employee_turnover_dataset__1[[#This Row],[Employee_status]]="Exited", ROUND(employee_turnover_dataset__1[[#This Row],[Annual Salary]]*0.333,0), 0)</f>
        <v>0</v>
      </c>
      <c r="I101">
        <v>7</v>
      </c>
      <c r="J101">
        <v>1</v>
      </c>
      <c r="K101">
        <f>IF(employee_turnover_dataset__1[[#This Row],[Attrition]]="Yes",1,0)</f>
        <v>0</v>
      </c>
      <c r="L101" t="s">
        <v>27</v>
      </c>
      <c r="M101" t="s">
        <v>28</v>
      </c>
      <c r="N101" s="1">
        <v>42549</v>
      </c>
      <c r="O101" s="1"/>
      <c r="P101" t="s">
        <v>29</v>
      </c>
      <c r="Q101" t="s">
        <v>30</v>
      </c>
      <c r="R101">
        <v>3347</v>
      </c>
      <c r="S101">
        <v>110</v>
      </c>
      <c r="T101">
        <v>9</v>
      </c>
      <c r="U101" t="str">
        <f t="shared" si="1"/>
        <v>6–10 yrs (Mid Stay)</v>
      </c>
    </row>
    <row r="102" spans="1:21" x14ac:dyDescent="0.25">
      <c r="A102" t="s">
        <v>252</v>
      </c>
      <c r="B102" t="s">
        <v>44</v>
      </c>
      <c r="C102" t="s">
        <v>61</v>
      </c>
      <c r="D102" t="s">
        <v>253</v>
      </c>
      <c r="E102">
        <v>22</v>
      </c>
      <c r="F102" s="2">
        <v>2045.1750000000002</v>
      </c>
      <c r="G102" s="2">
        <v>24542.100000000002</v>
      </c>
      <c r="H102">
        <f>IF(employee_turnover_dataset__1[[#This Row],[Employee_status]]="Exited", ROUND(employee_turnover_dataset__1[[#This Row],[Annual Salary]]*0.333,0), 0)</f>
        <v>0</v>
      </c>
      <c r="I102">
        <v>4</v>
      </c>
      <c r="J102">
        <v>2</v>
      </c>
      <c r="K102">
        <f>IF(employee_turnover_dataset__1[[#This Row],[Attrition]]="Yes",1,0)</f>
        <v>0</v>
      </c>
      <c r="L102" t="s">
        <v>27</v>
      </c>
      <c r="M102" t="s">
        <v>28</v>
      </c>
      <c r="N102" s="1">
        <v>44642</v>
      </c>
      <c r="O102" s="1"/>
      <c r="P102" t="s">
        <v>29</v>
      </c>
      <c r="Q102" t="s">
        <v>30</v>
      </c>
      <c r="R102">
        <v>1254</v>
      </c>
      <c r="S102">
        <v>41</v>
      </c>
      <c r="T102">
        <v>3</v>
      </c>
      <c r="U102" t="str">
        <f t="shared" si="1"/>
        <v>2–5 yrs (Short Stay)</v>
      </c>
    </row>
    <row r="103" spans="1:21" x14ac:dyDescent="0.25">
      <c r="A103" t="s">
        <v>254</v>
      </c>
      <c r="B103" t="s">
        <v>17</v>
      </c>
      <c r="C103" t="s">
        <v>56</v>
      </c>
      <c r="D103" t="s">
        <v>255</v>
      </c>
      <c r="E103">
        <v>25</v>
      </c>
      <c r="F103" s="2">
        <v>1180.4850000000001</v>
      </c>
      <c r="G103" s="2">
        <v>14165.820000000002</v>
      </c>
      <c r="H103">
        <f>IF(employee_turnover_dataset__1[[#This Row],[Employee_status]]="Exited", ROUND(employee_turnover_dataset__1[[#This Row],[Annual Salary]]*0.333,0), 0)</f>
        <v>0</v>
      </c>
      <c r="I103">
        <v>5</v>
      </c>
      <c r="J103">
        <v>1</v>
      </c>
      <c r="K103">
        <f>IF(employee_turnover_dataset__1[[#This Row],[Attrition]]="Yes",1,0)</f>
        <v>0</v>
      </c>
      <c r="L103" t="s">
        <v>27</v>
      </c>
      <c r="M103" t="s">
        <v>28</v>
      </c>
      <c r="N103" s="1">
        <v>44540</v>
      </c>
      <c r="O103" s="1"/>
      <c r="P103" t="s">
        <v>29</v>
      </c>
      <c r="Q103" t="s">
        <v>30</v>
      </c>
      <c r="R103">
        <v>1356</v>
      </c>
      <c r="S103">
        <v>44</v>
      </c>
      <c r="T103">
        <v>4</v>
      </c>
      <c r="U103" t="str">
        <f t="shared" si="1"/>
        <v>2–5 yrs (Short Stay)</v>
      </c>
    </row>
    <row r="104" spans="1:21" x14ac:dyDescent="0.25">
      <c r="A104" t="s">
        <v>256</v>
      </c>
      <c r="B104" t="s">
        <v>32</v>
      </c>
      <c r="C104" t="s">
        <v>71</v>
      </c>
      <c r="D104" t="s">
        <v>257</v>
      </c>
      <c r="E104">
        <v>31</v>
      </c>
      <c r="F104" s="2">
        <v>1782.7049999999999</v>
      </c>
      <c r="G104" s="2">
        <v>21392.46</v>
      </c>
      <c r="H104">
        <f>IF(employee_turnover_dataset__1[[#This Row],[Employee_status]]="Exited", ROUND(employee_turnover_dataset__1[[#This Row],[Annual Salary]]*0.333,0), 0)</f>
        <v>7124</v>
      </c>
      <c r="I104">
        <v>3</v>
      </c>
      <c r="J104">
        <v>2</v>
      </c>
      <c r="K104">
        <f>IF(employee_turnover_dataset__1[[#This Row],[Attrition]]="Yes",1,0)</f>
        <v>1</v>
      </c>
      <c r="L104" t="s">
        <v>20</v>
      </c>
      <c r="M104" t="s">
        <v>158</v>
      </c>
      <c r="N104" s="1">
        <v>44011</v>
      </c>
      <c r="O104" s="1">
        <v>45784</v>
      </c>
      <c r="P104" t="s">
        <v>22</v>
      </c>
      <c r="Q104" t="s">
        <v>158</v>
      </c>
      <c r="R104">
        <v>1773</v>
      </c>
      <c r="S104">
        <v>58</v>
      </c>
      <c r="T104">
        <v>5</v>
      </c>
      <c r="U104" t="str">
        <f t="shared" si="1"/>
        <v>2–5 yrs (Short Stay)</v>
      </c>
    </row>
    <row r="105" spans="1:21" x14ac:dyDescent="0.25">
      <c r="A105" t="s">
        <v>258</v>
      </c>
      <c r="B105" t="s">
        <v>51</v>
      </c>
      <c r="C105" t="s">
        <v>52</v>
      </c>
      <c r="D105" t="s">
        <v>259</v>
      </c>
      <c r="E105">
        <v>41</v>
      </c>
      <c r="F105" s="2">
        <v>1748.0249999999999</v>
      </c>
      <c r="G105" s="2">
        <v>20976.3</v>
      </c>
      <c r="H105">
        <f>IF(employee_turnover_dataset__1[[#This Row],[Employee_status]]="Exited", ROUND(employee_turnover_dataset__1[[#This Row],[Annual Salary]]*0.333,0), 0)</f>
        <v>0</v>
      </c>
      <c r="I105">
        <v>1</v>
      </c>
      <c r="J105">
        <v>4</v>
      </c>
      <c r="K105">
        <f>IF(employee_turnover_dataset__1[[#This Row],[Attrition]]="Yes",1,0)</f>
        <v>0</v>
      </c>
      <c r="L105" t="s">
        <v>27</v>
      </c>
      <c r="M105" t="s">
        <v>28</v>
      </c>
      <c r="N105" s="1">
        <v>43992</v>
      </c>
      <c r="O105" s="1"/>
      <c r="P105" t="s">
        <v>29</v>
      </c>
      <c r="Q105" t="s">
        <v>30</v>
      </c>
      <c r="R105">
        <v>1904</v>
      </c>
      <c r="S105">
        <v>62</v>
      </c>
      <c r="T105">
        <v>5</v>
      </c>
      <c r="U105" t="str">
        <f t="shared" si="1"/>
        <v>2–5 yrs (Short Stay)</v>
      </c>
    </row>
    <row r="106" spans="1:21" x14ac:dyDescent="0.25">
      <c r="A106" t="s">
        <v>260</v>
      </c>
      <c r="B106" t="s">
        <v>17</v>
      </c>
      <c r="C106" t="s">
        <v>18</v>
      </c>
      <c r="D106" t="s">
        <v>261</v>
      </c>
      <c r="E106">
        <v>53</v>
      </c>
      <c r="F106" s="2">
        <v>1123.9499999999998</v>
      </c>
      <c r="G106" s="2">
        <v>13487.399999999998</v>
      </c>
      <c r="H106">
        <f>IF(employee_turnover_dataset__1[[#This Row],[Employee_status]]="Exited", ROUND(employee_turnover_dataset__1[[#This Row],[Annual Salary]]*0.333,0), 0)</f>
        <v>0</v>
      </c>
      <c r="I106">
        <v>2</v>
      </c>
      <c r="J106">
        <v>4</v>
      </c>
      <c r="K106">
        <f>IF(employee_turnover_dataset__1[[#This Row],[Attrition]]="Yes",1,0)</f>
        <v>0</v>
      </c>
      <c r="L106" t="s">
        <v>27</v>
      </c>
      <c r="M106" t="s">
        <v>28</v>
      </c>
      <c r="N106" s="1">
        <v>42437</v>
      </c>
      <c r="O106" s="1"/>
      <c r="P106" t="s">
        <v>29</v>
      </c>
      <c r="Q106" t="s">
        <v>30</v>
      </c>
      <c r="R106">
        <v>3459</v>
      </c>
      <c r="S106">
        <v>114</v>
      </c>
      <c r="T106">
        <v>9</v>
      </c>
      <c r="U106" t="str">
        <f t="shared" si="1"/>
        <v>6–10 yrs (Mid Stay)</v>
      </c>
    </row>
    <row r="107" spans="1:21" x14ac:dyDescent="0.25">
      <c r="A107" t="s">
        <v>262</v>
      </c>
      <c r="B107" t="s">
        <v>24</v>
      </c>
      <c r="C107" t="s">
        <v>121</v>
      </c>
      <c r="D107" t="s">
        <v>263</v>
      </c>
      <c r="E107">
        <v>22</v>
      </c>
      <c r="F107" s="2">
        <v>594.82500000000005</v>
      </c>
      <c r="G107" s="2">
        <v>7137.9000000000005</v>
      </c>
      <c r="H107">
        <f>IF(employee_turnover_dataset__1[[#This Row],[Employee_status]]="Exited", ROUND(employee_turnover_dataset__1[[#This Row],[Annual Salary]]*0.333,0), 0)</f>
        <v>2377</v>
      </c>
      <c r="I107">
        <v>7</v>
      </c>
      <c r="J107">
        <v>4</v>
      </c>
      <c r="K107">
        <f>IF(employee_turnover_dataset__1[[#This Row],[Attrition]]="Yes",1,0)</f>
        <v>1</v>
      </c>
      <c r="L107" t="s">
        <v>20</v>
      </c>
      <c r="M107" t="s">
        <v>54</v>
      </c>
      <c r="N107" s="1">
        <v>45161</v>
      </c>
      <c r="O107" s="1">
        <v>45739</v>
      </c>
      <c r="P107" t="s">
        <v>22</v>
      </c>
      <c r="Q107" t="s">
        <v>54</v>
      </c>
      <c r="R107">
        <v>578</v>
      </c>
      <c r="S107">
        <v>19</v>
      </c>
      <c r="T107">
        <v>2</v>
      </c>
      <c r="U107" t="str">
        <f t="shared" si="1"/>
        <v>2–5 yrs (Short Stay)</v>
      </c>
    </row>
    <row r="108" spans="1:21" x14ac:dyDescent="0.25">
      <c r="A108" t="s">
        <v>264</v>
      </c>
      <c r="B108" t="s">
        <v>32</v>
      </c>
      <c r="C108" t="s">
        <v>71</v>
      </c>
      <c r="D108" t="s">
        <v>265</v>
      </c>
      <c r="E108">
        <v>41</v>
      </c>
      <c r="F108" s="2">
        <v>1517.4749999999999</v>
      </c>
      <c r="G108" s="2">
        <v>18209.699999999997</v>
      </c>
      <c r="H108">
        <f>IF(employee_turnover_dataset__1[[#This Row],[Employee_status]]="Exited", ROUND(employee_turnover_dataset__1[[#This Row],[Annual Salary]]*0.333,0), 0)</f>
        <v>0</v>
      </c>
      <c r="I108">
        <v>2</v>
      </c>
      <c r="J108">
        <v>1</v>
      </c>
      <c r="K108">
        <f>IF(employee_turnover_dataset__1[[#This Row],[Attrition]]="Yes",1,0)</f>
        <v>0</v>
      </c>
      <c r="L108" t="s">
        <v>27</v>
      </c>
      <c r="M108" t="s">
        <v>28</v>
      </c>
      <c r="N108" s="1">
        <v>43349</v>
      </c>
      <c r="O108" s="1"/>
      <c r="P108" t="s">
        <v>29</v>
      </c>
      <c r="Q108" t="s">
        <v>30</v>
      </c>
      <c r="R108">
        <v>2547</v>
      </c>
      <c r="S108">
        <v>84</v>
      </c>
      <c r="T108">
        <v>7</v>
      </c>
      <c r="U108" t="str">
        <f t="shared" si="1"/>
        <v>6–10 yrs (Mid Stay)</v>
      </c>
    </row>
    <row r="109" spans="1:21" x14ac:dyDescent="0.25">
      <c r="A109" t="s">
        <v>266</v>
      </c>
      <c r="B109" t="s">
        <v>44</v>
      </c>
      <c r="C109" t="s">
        <v>45</v>
      </c>
      <c r="D109" t="s">
        <v>267</v>
      </c>
      <c r="E109">
        <v>46</v>
      </c>
      <c r="F109" s="2">
        <v>2041.8150000000001</v>
      </c>
      <c r="G109" s="2">
        <v>24501.78</v>
      </c>
      <c r="H109">
        <f>IF(employee_turnover_dataset__1[[#This Row],[Employee_status]]="Exited", ROUND(employee_turnover_dataset__1[[#This Row],[Annual Salary]]*0.333,0), 0)</f>
        <v>0</v>
      </c>
      <c r="I109">
        <v>1</v>
      </c>
      <c r="J109">
        <v>3</v>
      </c>
      <c r="K109">
        <f>IF(employee_turnover_dataset__1[[#This Row],[Attrition]]="Yes",1,0)</f>
        <v>0</v>
      </c>
      <c r="L109" t="s">
        <v>27</v>
      </c>
      <c r="M109" t="s">
        <v>28</v>
      </c>
      <c r="N109" s="1">
        <v>44229</v>
      </c>
      <c r="O109" s="1"/>
      <c r="P109" t="s">
        <v>29</v>
      </c>
      <c r="Q109" t="s">
        <v>30</v>
      </c>
      <c r="R109">
        <v>1667</v>
      </c>
      <c r="S109">
        <v>55</v>
      </c>
      <c r="T109">
        <v>5</v>
      </c>
      <c r="U109" t="str">
        <f t="shared" si="1"/>
        <v>2–5 yrs (Short Stay)</v>
      </c>
    </row>
    <row r="110" spans="1:21" x14ac:dyDescent="0.25">
      <c r="A110" t="s">
        <v>268</v>
      </c>
      <c r="B110" t="s">
        <v>24</v>
      </c>
      <c r="C110" t="s">
        <v>83</v>
      </c>
      <c r="D110" t="s">
        <v>269</v>
      </c>
      <c r="E110">
        <v>44</v>
      </c>
      <c r="F110" s="2">
        <v>1754.8650000000002</v>
      </c>
      <c r="G110" s="2">
        <v>21058.380000000005</v>
      </c>
      <c r="H110">
        <f>IF(employee_turnover_dataset__1[[#This Row],[Employee_status]]="Exited", ROUND(employee_turnover_dataset__1[[#This Row],[Annual Salary]]*0.333,0), 0)</f>
        <v>7012</v>
      </c>
      <c r="I110">
        <v>9</v>
      </c>
      <c r="J110">
        <v>3</v>
      </c>
      <c r="K110">
        <f>IF(employee_turnover_dataset__1[[#This Row],[Attrition]]="Yes",1,0)</f>
        <v>1</v>
      </c>
      <c r="L110" t="s">
        <v>20</v>
      </c>
      <c r="M110" t="s">
        <v>119</v>
      </c>
      <c r="N110" s="1">
        <v>42765</v>
      </c>
      <c r="O110" s="1">
        <v>43207</v>
      </c>
      <c r="P110" t="s">
        <v>22</v>
      </c>
      <c r="Q110" t="s">
        <v>119</v>
      </c>
      <c r="R110">
        <v>442</v>
      </c>
      <c r="S110">
        <v>14</v>
      </c>
      <c r="T110">
        <v>1</v>
      </c>
      <c r="U110" t="str">
        <f t="shared" si="1"/>
        <v>0–1 yrs (New Hire)</v>
      </c>
    </row>
    <row r="111" spans="1:21" x14ac:dyDescent="0.25">
      <c r="A111" t="s">
        <v>270</v>
      </c>
      <c r="B111" t="s">
        <v>32</v>
      </c>
      <c r="C111" t="s">
        <v>33</v>
      </c>
      <c r="D111" t="s">
        <v>271</v>
      </c>
      <c r="E111">
        <v>24</v>
      </c>
      <c r="F111" s="2">
        <v>2281.0950000000003</v>
      </c>
      <c r="G111" s="2">
        <v>27373.140000000003</v>
      </c>
      <c r="H111">
        <f>IF(employee_turnover_dataset__1[[#This Row],[Employee_status]]="Exited", ROUND(employee_turnover_dataset__1[[#This Row],[Annual Salary]]*0.333,0), 0)</f>
        <v>0</v>
      </c>
      <c r="I111">
        <v>1</v>
      </c>
      <c r="J111">
        <v>4</v>
      </c>
      <c r="K111">
        <f>IF(employee_turnover_dataset__1[[#This Row],[Attrition]]="Yes",1,0)</f>
        <v>0</v>
      </c>
      <c r="L111" t="s">
        <v>27</v>
      </c>
      <c r="M111" t="s">
        <v>28</v>
      </c>
      <c r="N111" s="1">
        <v>43884</v>
      </c>
      <c r="O111" s="1"/>
      <c r="P111" t="s">
        <v>29</v>
      </c>
      <c r="Q111" t="s">
        <v>30</v>
      </c>
      <c r="R111">
        <v>2012</v>
      </c>
      <c r="S111">
        <v>66</v>
      </c>
      <c r="T111">
        <v>6</v>
      </c>
      <c r="U111" t="str">
        <f t="shared" si="1"/>
        <v>6–10 yrs (Mid Stay)</v>
      </c>
    </row>
    <row r="112" spans="1:21" x14ac:dyDescent="0.25">
      <c r="A112" t="s">
        <v>272</v>
      </c>
      <c r="B112" t="s">
        <v>32</v>
      </c>
      <c r="C112" t="s">
        <v>33</v>
      </c>
      <c r="D112" t="s">
        <v>273</v>
      </c>
      <c r="E112">
        <v>29</v>
      </c>
      <c r="F112" s="2">
        <v>1825.9499999999998</v>
      </c>
      <c r="G112" s="2">
        <v>21911.399999999998</v>
      </c>
      <c r="H112">
        <f>IF(employee_turnover_dataset__1[[#This Row],[Employee_status]]="Exited", ROUND(employee_turnover_dataset__1[[#This Row],[Annual Salary]]*0.333,0), 0)</f>
        <v>0</v>
      </c>
      <c r="I112">
        <v>7</v>
      </c>
      <c r="J112">
        <v>3</v>
      </c>
      <c r="K112">
        <f>IF(employee_turnover_dataset__1[[#This Row],[Attrition]]="Yes",1,0)</f>
        <v>0</v>
      </c>
      <c r="L112" t="s">
        <v>27</v>
      </c>
      <c r="M112" t="s">
        <v>28</v>
      </c>
      <c r="N112" s="1">
        <v>42569</v>
      </c>
      <c r="O112" s="1"/>
      <c r="P112" t="s">
        <v>29</v>
      </c>
      <c r="Q112" t="s">
        <v>30</v>
      </c>
      <c r="R112">
        <v>3327</v>
      </c>
      <c r="S112">
        <v>109</v>
      </c>
      <c r="T112">
        <v>9</v>
      </c>
      <c r="U112" t="str">
        <f t="shared" si="1"/>
        <v>6–10 yrs (Mid Stay)</v>
      </c>
    </row>
    <row r="113" spans="1:21" x14ac:dyDescent="0.25">
      <c r="A113" t="s">
        <v>274</v>
      </c>
      <c r="B113" t="s">
        <v>24</v>
      </c>
      <c r="C113" t="s">
        <v>83</v>
      </c>
      <c r="D113" t="s">
        <v>275</v>
      </c>
      <c r="E113">
        <v>36</v>
      </c>
      <c r="F113" s="2">
        <v>2661.06</v>
      </c>
      <c r="G113" s="2">
        <v>31932.720000000001</v>
      </c>
      <c r="H113">
        <f>IF(employee_turnover_dataset__1[[#This Row],[Employee_status]]="Exited", ROUND(employee_turnover_dataset__1[[#This Row],[Annual Salary]]*0.333,0), 0)</f>
        <v>0</v>
      </c>
      <c r="I113">
        <v>5</v>
      </c>
      <c r="J113">
        <v>1</v>
      </c>
      <c r="K113">
        <f>IF(employee_turnover_dataset__1[[#This Row],[Attrition]]="Yes",1,0)</f>
        <v>0</v>
      </c>
      <c r="L113" t="s">
        <v>27</v>
      </c>
      <c r="M113" t="s">
        <v>28</v>
      </c>
      <c r="N113" s="1">
        <v>44048</v>
      </c>
      <c r="O113" s="1"/>
      <c r="P113" t="s">
        <v>29</v>
      </c>
      <c r="Q113" t="s">
        <v>30</v>
      </c>
      <c r="R113">
        <v>1848</v>
      </c>
      <c r="S113">
        <v>61</v>
      </c>
      <c r="T113">
        <v>5</v>
      </c>
      <c r="U113" t="str">
        <f t="shared" si="1"/>
        <v>2–5 yrs (Short Stay)</v>
      </c>
    </row>
    <row r="114" spans="1:21" x14ac:dyDescent="0.25">
      <c r="A114" t="s">
        <v>276</v>
      </c>
      <c r="B114" t="s">
        <v>44</v>
      </c>
      <c r="C114" t="s">
        <v>61</v>
      </c>
      <c r="D114" t="s">
        <v>277</v>
      </c>
      <c r="E114">
        <v>36</v>
      </c>
      <c r="F114" s="2">
        <v>1101.105</v>
      </c>
      <c r="G114" s="2">
        <v>13213.26</v>
      </c>
      <c r="H114">
        <f>IF(employee_turnover_dataset__1[[#This Row],[Employee_status]]="Exited", ROUND(employee_turnover_dataset__1[[#This Row],[Annual Salary]]*0.333,0), 0)</f>
        <v>0</v>
      </c>
      <c r="I114">
        <v>9</v>
      </c>
      <c r="J114">
        <v>4</v>
      </c>
      <c r="K114">
        <f>IF(employee_turnover_dataset__1[[#This Row],[Attrition]]="Yes",1,0)</f>
        <v>0</v>
      </c>
      <c r="L114" t="s">
        <v>27</v>
      </c>
      <c r="M114" t="s">
        <v>28</v>
      </c>
      <c r="N114" s="1">
        <v>43784</v>
      </c>
      <c r="O114" s="1"/>
      <c r="P114" t="s">
        <v>29</v>
      </c>
      <c r="Q114" t="s">
        <v>30</v>
      </c>
      <c r="R114">
        <v>2112</v>
      </c>
      <c r="S114">
        <v>69</v>
      </c>
      <c r="T114">
        <v>6</v>
      </c>
      <c r="U114" t="str">
        <f t="shared" si="1"/>
        <v>6–10 yrs (Mid Stay)</v>
      </c>
    </row>
    <row r="115" spans="1:21" x14ac:dyDescent="0.25">
      <c r="A115" t="s">
        <v>278</v>
      </c>
      <c r="B115" t="s">
        <v>17</v>
      </c>
      <c r="C115" t="s">
        <v>37</v>
      </c>
      <c r="D115" t="s">
        <v>279</v>
      </c>
      <c r="E115">
        <v>50</v>
      </c>
      <c r="F115" s="2">
        <v>2212.8000000000002</v>
      </c>
      <c r="G115" s="2">
        <v>26553.600000000002</v>
      </c>
      <c r="H115">
        <f>IF(employee_turnover_dataset__1[[#This Row],[Employee_status]]="Exited", ROUND(employee_turnover_dataset__1[[#This Row],[Annual Salary]]*0.333,0), 0)</f>
        <v>0</v>
      </c>
      <c r="I115">
        <v>8</v>
      </c>
      <c r="J115">
        <v>1</v>
      </c>
      <c r="K115">
        <f>IF(employee_turnover_dataset__1[[#This Row],[Attrition]]="Yes",1,0)</f>
        <v>0</v>
      </c>
      <c r="L115" t="s">
        <v>27</v>
      </c>
      <c r="M115" t="s">
        <v>28</v>
      </c>
      <c r="N115" s="1">
        <v>42383</v>
      </c>
      <c r="O115" s="1"/>
      <c r="P115" t="s">
        <v>29</v>
      </c>
      <c r="Q115" t="s">
        <v>30</v>
      </c>
      <c r="R115">
        <v>3513</v>
      </c>
      <c r="S115">
        <v>115</v>
      </c>
      <c r="T115">
        <v>10</v>
      </c>
      <c r="U115" t="str">
        <f t="shared" si="1"/>
        <v>6–10 yrs (Mid Stay)</v>
      </c>
    </row>
    <row r="116" spans="1:21" x14ac:dyDescent="0.25">
      <c r="A116" t="s">
        <v>280</v>
      </c>
      <c r="B116" t="s">
        <v>67</v>
      </c>
      <c r="C116" t="s">
        <v>128</v>
      </c>
      <c r="D116" t="s">
        <v>281</v>
      </c>
      <c r="E116">
        <v>22</v>
      </c>
      <c r="F116" s="2">
        <v>1281.165</v>
      </c>
      <c r="G116" s="2">
        <v>15373.98</v>
      </c>
      <c r="H116">
        <f>IF(employee_turnover_dataset__1[[#This Row],[Employee_status]]="Exited", ROUND(employee_turnover_dataset__1[[#This Row],[Annual Salary]]*0.333,0), 0)</f>
        <v>5120</v>
      </c>
      <c r="I116">
        <v>1</v>
      </c>
      <c r="J116">
        <v>5</v>
      </c>
      <c r="K116">
        <f>IF(employee_turnover_dataset__1[[#This Row],[Attrition]]="Yes",1,0)</f>
        <v>1</v>
      </c>
      <c r="L116" t="s">
        <v>20</v>
      </c>
      <c r="M116" t="s">
        <v>54</v>
      </c>
      <c r="N116" s="1">
        <v>43967</v>
      </c>
      <c r="O116" s="1">
        <v>45483</v>
      </c>
      <c r="P116" t="s">
        <v>22</v>
      </c>
      <c r="Q116" t="s">
        <v>54</v>
      </c>
      <c r="R116">
        <v>1516</v>
      </c>
      <c r="S116">
        <v>50</v>
      </c>
      <c r="T116">
        <v>4</v>
      </c>
      <c r="U116" t="str">
        <f t="shared" si="1"/>
        <v>2–5 yrs (Short Stay)</v>
      </c>
    </row>
    <row r="117" spans="1:21" x14ac:dyDescent="0.25">
      <c r="A117" t="s">
        <v>282</v>
      </c>
      <c r="B117" t="s">
        <v>51</v>
      </c>
      <c r="C117" t="s">
        <v>88</v>
      </c>
      <c r="D117" t="s">
        <v>283</v>
      </c>
      <c r="E117">
        <v>44</v>
      </c>
      <c r="F117" s="2">
        <v>553.34999999999991</v>
      </c>
      <c r="G117" s="2">
        <v>6640.1999999999989</v>
      </c>
      <c r="H117">
        <f>IF(employee_turnover_dataset__1[[#This Row],[Employee_status]]="Exited", ROUND(employee_turnover_dataset__1[[#This Row],[Annual Salary]]*0.333,0), 0)</f>
        <v>2211</v>
      </c>
      <c r="I117">
        <v>7</v>
      </c>
      <c r="J117">
        <v>1</v>
      </c>
      <c r="K117">
        <f>IF(employee_turnover_dataset__1[[#This Row],[Attrition]]="Yes",1,0)</f>
        <v>1</v>
      </c>
      <c r="L117" t="s">
        <v>20</v>
      </c>
      <c r="M117" t="s">
        <v>54</v>
      </c>
      <c r="N117" s="1">
        <v>43972</v>
      </c>
      <c r="O117" s="1">
        <v>44897</v>
      </c>
      <c r="P117" t="s">
        <v>22</v>
      </c>
      <c r="Q117" t="s">
        <v>54</v>
      </c>
      <c r="R117">
        <v>925</v>
      </c>
      <c r="S117">
        <v>30</v>
      </c>
      <c r="T117">
        <v>3</v>
      </c>
      <c r="U117" t="str">
        <f t="shared" si="1"/>
        <v>2–5 yrs (Short Stay)</v>
      </c>
    </row>
    <row r="118" spans="1:21" x14ac:dyDescent="0.25">
      <c r="A118" t="s">
        <v>284</v>
      </c>
      <c r="B118" t="s">
        <v>51</v>
      </c>
      <c r="C118" t="s">
        <v>88</v>
      </c>
      <c r="D118" t="s">
        <v>285</v>
      </c>
      <c r="E118">
        <v>27</v>
      </c>
      <c r="F118" s="2">
        <v>896.71499999999992</v>
      </c>
      <c r="G118" s="2">
        <v>10760.579999999998</v>
      </c>
      <c r="H118">
        <f>IF(employee_turnover_dataset__1[[#This Row],[Employee_status]]="Exited", ROUND(employee_turnover_dataset__1[[#This Row],[Annual Salary]]*0.333,0), 0)</f>
        <v>0</v>
      </c>
      <c r="I118">
        <v>4</v>
      </c>
      <c r="J118">
        <v>5</v>
      </c>
      <c r="K118">
        <f>IF(employee_turnover_dataset__1[[#This Row],[Attrition]]="Yes",1,0)</f>
        <v>0</v>
      </c>
      <c r="L118" t="s">
        <v>27</v>
      </c>
      <c r="M118" t="s">
        <v>28</v>
      </c>
      <c r="N118" s="1">
        <v>42823</v>
      </c>
      <c r="O118" s="1"/>
      <c r="P118" t="s">
        <v>29</v>
      </c>
      <c r="Q118" t="s">
        <v>30</v>
      </c>
      <c r="R118">
        <v>3073</v>
      </c>
      <c r="S118">
        <v>101</v>
      </c>
      <c r="T118">
        <v>8</v>
      </c>
      <c r="U118" t="str">
        <f t="shared" si="1"/>
        <v>6–10 yrs (Mid Stay)</v>
      </c>
    </row>
    <row r="119" spans="1:21" x14ac:dyDescent="0.25">
      <c r="A119" t="s">
        <v>286</v>
      </c>
      <c r="B119" t="s">
        <v>32</v>
      </c>
      <c r="C119" t="s">
        <v>71</v>
      </c>
      <c r="D119" t="s">
        <v>287</v>
      </c>
      <c r="E119">
        <v>41</v>
      </c>
      <c r="F119" s="2">
        <v>1488.6</v>
      </c>
      <c r="G119" s="2">
        <v>17863.199999999997</v>
      </c>
      <c r="H119">
        <f>IF(employee_turnover_dataset__1[[#This Row],[Employee_status]]="Exited", ROUND(employee_turnover_dataset__1[[#This Row],[Annual Salary]]*0.333,0), 0)</f>
        <v>5948</v>
      </c>
      <c r="I119">
        <v>8</v>
      </c>
      <c r="J119">
        <v>2</v>
      </c>
      <c r="K119">
        <f>IF(employee_turnover_dataset__1[[#This Row],[Attrition]]="Yes",1,0)</f>
        <v>1</v>
      </c>
      <c r="L119" t="s">
        <v>20</v>
      </c>
      <c r="M119" t="s">
        <v>54</v>
      </c>
      <c r="N119" s="1">
        <v>44086</v>
      </c>
      <c r="O119" s="1">
        <v>45164</v>
      </c>
      <c r="P119" t="s">
        <v>22</v>
      </c>
      <c r="Q119" t="s">
        <v>54</v>
      </c>
      <c r="R119">
        <v>1078</v>
      </c>
      <c r="S119">
        <v>35</v>
      </c>
      <c r="T119">
        <v>3</v>
      </c>
      <c r="U119" t="str">
        <f t="shared" si="1"/>
        <v>2–5 yrs (Short Stay)</v>
      </c>
    </row>
    <row r="120" spans="1:21" x14ac:dyDescent="0.25">
      <c r="A120" t="s">
        <v>288</v>
      </c>
      <c r="B120" t="s">
        <v>51</v>
      </c>
      <c r="C120" t="s">
        <v>88</v>
      </c>
      <c r="D120" t="s">
        <v>289</v>
      </c>
      <c r="E120">
        <v>40</v>
      </c>
      <c r="F120" s="2">
        <v>1787.1150000000002</v>
      </c>
      <c r="G120" s="2">
        <v>21445.380000000005</v>
      </c>
      <c r="H120">
        <f>IF(employee_turnover_dataset__1[[#This Row],[Employee_status]]="Exited", ROUND(employee_turnover_dataset__1[[#This Row],[Annual Salary]]*0.333,0), 0)</f>
        <v>7141</v>
      </c>
      <c r="I120">
        <v>6</v>
      </c>
      <c r="J120">
        <v>3</v>
      </c>
      <c r="K120">
        <f>IF(employee_turnover_dataset__1[[#This Row],[Attrition]]="Yes",1,0)</f>
        <v>1</v>
      </c>
      <c r="L120" t="s">
        <v>20</v>
      </c>
      <c r="M120" t="s">
        <v>63</v>
      </c>
      <c r="N120" s="1">
        <v>44499</v>
      </c>
      <c r="O120" s="1">
        <v>45018</v>
      </c>
      <c r="P120" t="s">
        <v>22</v>
      </c>
      <c r="Q120" t="s">
        <v>63</v>
      </c>
      <c r="R120">
        <v>519</v>
      </c>
      <c r="S120">
        <v>17</v>
      </c>
      <c r="T120">
        <v>1</v>
      </c>
      <c r="U120" t="str">
        <f t="shared" si="1"/>
        <v>0–1 yrs (New Hire)</v>
      </c>
    </row>
    <row r="121" spans="1:21" x14ac:dyDescent="0.25">
      <c r="A121" t="s">
        <v>290</v>
      </c>
      <c r="B121" t="s">
        <v>67</v>
      </c>
      <c r="C121" t="s">
        <v>68</v>
      </c>
      <c r="D121" t="s">
        <v>291</v>
      </c>
      <c r="E121">
        <v>54</v>
      </c>
      <c r="F121" s="2">
        <v>2468.4900000000002</v>
      </c>
      <c r="G121" s="2">
        <v>29621.880000000005</v>
      </c>
      <c r="H121">
        <f>IF(employee_turnover_dataset__1[[#This Row],[Employee_status]]="Exited", ROUND(employee_turnover_dataset__1[[#This Row],[Annual Salary]]*0.333,0), 0)</f>
        <v>0</v>
      </c>
      <c r="I121">
        <v>6</v>
      </c>
      <c r="J121">
        <v>3</v>
      </c>
      <c r="K121">
        <f>IF(employee_turnover_dataset__1[[#This Row],[Attrition]]="Yes",1,0)</f>
        <v>0</v>
      </c>
      <c r="L121" t="s">
        <v>27</v>
      </c>
      <c r="M121" t="s">
        <v>28</v>
      </c>
      <c r="N121" s="1">
        <v>42911</v>
      </c>
      <c r="O121" s="1"/>
      <c r="P121" t="s">
        <v>29</v>
      </c>
      <c r="Q121" t="s">
        <v>30</v>
      </c>
      <c r="R121">
        <v>2985</v>
      </c>
      <c r="S121">
        <v>98</v>
      </c>
      <c r="T121">
        <v>8</v>
      </c>
      <c r="U121" t="str">
        <f t="shared" si="1"/>
        <v>6–10 yrs (Mid Stay)</v>
      </c>
    </row>
    <row r="122" spans="1:21" x14ac:dyDescent="0.25">
      <c r="A122" t="s">
        <v>292</v>
      </c>
      <c r="B122" t="s">
        <v>32</v>
      </c>
      <c r="C122" t="s">
        <v>33</v>
      </c>
      <c r="D122" t="s">
        <v>293</v>
      </c>
      <c r="E122">
        <v>57</v>
      </c>
      <c r="F122" s="2">
        <v>1515.6750000000002</v>
      </c>
      <c r="G122" s="2">
        <v>18188.100000000002</v>
      </c>
      <c r="H122">
        <f>IF(employee_turnover_dataset__1[[#This Row],[Employee_status]]="Exited", ROUND(employee_turnover_dataset__1[[#This Row],[Annual Salary]]*0.333,0), 0)</f>
        <v>0</v>
      </c>
      <c r="I122">
        <v>3</v>
      </c>
      <c r="J122">
        <v>3</v>
      </c>
      <c r="K122">
        <f>IF(employee_turnover_dataset__1[[#This Row],[Attrition]]="Yes",1,0)</f>
        <v>0</v>
      </c>
      <c r="L122" t="s">
        <v>27</v>
      </c>
      <c r="M122" t="s">
        <v>28</v>
      </c>
      <c r="N122" s="1">
        <v>44274</v>
      </c>
      <c r="O122" s="1"/>
      <c r="P122" t="s">
        <v>29</v>
      </c>
      <c r="Q122" t="s">
        <v>30</v>
      </c>
      <c r="R122">
        <v>1622</v>
      </c>
      <c r="S122">
        <v>53</v>
      </c>
      <c r="T122">
        <v>4</v>
      </c>
      <c r="U122" t="str">
        <f t="shared" si="1"/>
        <v>2–5 yrs (Short Stay)</v>
      </c>
    </row>
    <row r="123" spans="1:21" x14ac:dyDescent="0.25">
      <c r="A123" t="s">
        <v>294</v>
      </c>
      <c r="B123" t="s">
        <v>32</v>
      </c>
      <c r="C123" t="s">
        <v>33</v>
      </c>
      <c r="D123" t="s">
        <v>295</v>
      </c>
      <c r="E123">
        <v>60</v>
      </c>
      <c r="F123" s="2">
        <v>2326.2150000000001</v>
      </c>
      <c r="G123" s="2">
        <v>27914.58</v>
      </c>
      <c r="H123">
        <f>IF(employee_turnover_dataset__1[[#This Row],[Employee_status]]="Exited", ROUND(employee_turnover_dataset__1[[#This Row],[Annual Salary]]*0.333,0), 0)</f>
        <v>0</v>
      </c>
      <c r="I123">
        <v>9</v>
      </c>
      <c r="J123">
        <v>4</v>
      </c>
      <c r="K123">
        <f>IF(employee_turnover_dataset__1[[#This Row],[Attrition]]="Yes",1,0)</f>
        <v>0</v>
      </c>
      <c r="L123" t="s">
        <v>27</v>
      </c>
      <c r="M123" t="s">
        <v>28</v>
      </c>
      <c r="N123" s="1">
        <v>43606</v>
      </c>
      <c r="O123" s="1"/>
      <c r="P123" t="s">
        <v>29</v>
      </c>
      <c r="Q123" t="s">
        <v>30</v>
      </c>
      <c r="R123">
        <v>2290</v>
      </c>
      <c r="S123">
        <v>75</v>
      </c>
      <c r="T123">
        <v>6</v>
      </c>
      <c r="U123" t="str">
        <f t="shared" si="1"/>
        <v>6–10 yrs (Mid Stay)</v>
      </c>
    </row>
    <row r="124" spans="1:21" x14ac:dyDescent="0.25">
      <c r="A124" t="s">
        <v>296</v>
      </c>
      <c r="B124" t="s">
        <v>51</v>
      </c>
      <c r="C124" t="s">
        <v>88</v>
      </c>
      <c r="D124" t="s">
        <v>297</v>
      </c>
      <c r="E124">
        <v>31</v>
      </c>
      <c r="F124" s="2">
        <v>1259.4000000000001</v>
      </c>
      <c r="G124" s="2">
        <v>15112.800000000001</v>
      </c>
      <c r="H124">
        <f>IF(employee_turnover_dataset__1[[#This Row],[Employee_status]]="Exited", ROUND(employee_turnover_dataset__1[[#This Row],[Annual Salary]]*0.333,0), 0)</f>
        <v>5033</v>
      </c>
      <c r="I124">
        <v>1</v>
      </c>
      <c r="J124">
        <v>3</v>
      </c>
      <c r="K124">
        <f>IF(employee_turnover_dataset__1[[#This Row],[Attrition]]="Yes",1,0)</f>
        <v>1</v>
      </c>
      <c r="L124" t="s">
        <v>20</v>
      </c>
      <c r="M124" t="s">
        <v>21</v>
      </c>
      <c r="N124" s="1">
        <v>43485</v>
      </c>
      <c r="O124" s="1">
        <v>44352</v>
      </c>
      <c r="P124" t="s">
        <v>22</v>
      </c>
      <c r="Q124" t="s">
        <v>21</v>
      </c>
      <c r="R124">
        <v>867</v>
      </c>
      <c r="S124">
        <v>28</v>
      </c>
      <c r="T124">
        <v>2</v>
      </c>
      <c r="U124" t="str">
        <f t="shared" si="1"/>
        <v>2–5 yrs (Short Stay)</v>
      </c>
    </row>
    <row r="125" spans="1:21" x14ac:dyDescent="0.25">
      <c r="A125" t="s">
        <v>298</v>
      </c>
      <c r="B125" t="s">
        <v>24</v>
      </c>
      <c r="C125" t="s">
        <v>25</v>
      </c>
      <c r="D125" t="s">
        <v>299</v>
      </c>
      <c r="E125">
        <v>30</v>
      </c>
      <c r="F125" s="2">
        <v>547.72499999999991</v>
      </c>
      <c r="G125" s="2">
        <v>6572.6999999999989</v>
      </c>
      <c r="H125">
        <f>IF(employee_turnover_dataset__1[[#This Row],[Employee_status]]="Exited", ROUND(employee_turnover_dataset__1[[#This Row],[Annual Salary]]*0.333,0), 0)</f>
        <v>2189</v>
      </c>
      <c r="I125">
        <v>5</v>
      </c>
      <c r="J125">
        <v>5</v>
      </c>
      <c r="K125">
        <f>IF(employee_turnover_dataset__1[[#This Row],[Attrition]]="Yes",1,0)</f>
        <v>1</v>
      </c>
      <c r="L125" t="s">
        <v>20</v>
      </c>
      <c r="M125" t="s">
        <v>35</v>
      </c>
      <c r="N125" s="1">
        <v>42489</v>
      </c>
      <c r="O125" s="1">
        <v>44366</v>
      </c>
      <c r="P125" t="s">
        <v>22</v>
      </c>
      <c r="Q125" t="s">
        <v>35</v>
      </c>
      <c r="R125">
        <v>1877</v>
      </c>
      <c r="S125">
        <v>62</v>
      </c>
      <c r="T125">
        <v>5</v>
      </c>
      <c r="U125" t="str">
        <f t="shared" si="1"/>
        <v>2–5 yrs (Short Stay)</v>
      </c>
    </row>
    <row r="126" spans="1:21" x14ac:dyDescent="0.25">
      <c r="A126" t="s">
        <v>300</v>
      </c>
      <c r="B126" t="s">
        <v>17</v>
      </c>
      <c r="C126" t="s">
        <v>56</v>
      </c>
      <c r="D126" t="s">
        <v>301</v>
      </c>
      <c r="E126">
        <v>32</v>
      </c>
      <c r="F126" s="2">
        <v>671.52</v>
      </c>
      <c r="G126" s="2">
        <v>8058.24</v>
      </c>
      <c r="H126">
        <f>IF(employee_turnover_dataset__1[[#This Row],[Employee_status]]="Exited", ROUND(employee_turnover_dataset__1[[#This Row],[Annual Salary]]*0.333,0), 0)</f>
        <v>0</v>
      </c>
      <c r="I126">
        <v>5</v>
      </c>
      <c r="J126">
        <v>4</v>
      </c>
      <c r="K126">
        <f>IF(employee_turnover_dataset__1[[#This Row],[Attrition]]="Yes",1,0)</f>
        <v>0</v>
      </c>
      <c r="L126" t="s">
        <v>27</v>
      </c>
      <c r="M126" t="s">
        <v>28</v>
      </c>
      <c r="N126" s="1">
        <v>43261</v>
      </c>
      <c r="O126" s="1"/>
      <c r="P126" t="s">
        <v>29</v>
      </c>
      <c r="Q126" t="s">
        <v>30</v>
      </c>
      <c r="R126">
        <v>2635</v>
      </c>
      <c r="S126">
        <v>86</v>
      </c>
      <c r="T126">
        <v>7</v>
      </c>
      <c r="U126" t="str">
        <f t="shared" si="1"/>
        <v>6–10 yrs (Mid Stay)</v>
      </c>
    </row>
    <row r="127" spans="1:21" x14ac:dyDescent="0.25">
      <c r="A127" t="s">
        <v>302</v>
      </c>
      <c r="B127" t="s">
        <v>51</v>
      </c>
      <c r="C127" t="s">
        <v>78</v>
      </c>
      <c r="D127" t="s">
        <v>303</v>
      </c>
      <c r="E127">
        <v>34</v>
      </c>
      <c r="F127" s="2">
        <v>688.43999999999994</v>
      </c>
      <c r="G127" s="2">
        <v>8261.2799999999988</v>
      </c>
      <c r="H127">
        <f>IF(employee_turnover_dataset__1[[#This Row],[Employee_status]]="Exited", ROUND(employee_turnover_dataset__1[[#This Row],[Annual Salary]]*0.333,0), 0)</f>
        <v>2751</v>
      </c>
      <c r="I127">
        <v>10</v>
      </c>
      <c r="J127">
        <v>3</v>
      </c>
      <c r="K127">
        <f>IF(employee_turnover_dataset__1[[#This Row],[Attrition]]="Yes",1,0)</f>
        <v>1</v>
      </c>
      <c r="L127" t="s">
        <v>20</v>
      </c>
      <c r="M127" t="s">
        <v>158</v>
      </c>
      <c r="N127" s="1">
        <v>44586</v>
      </c>
      <c r="O127" s="1">
        <v>45269</v>
      </c>
      <c r="P127" t="s">
        <v>22</v>
      </c>
      <c r="Q127" t="s">
        <v>158</v>
      </c>
      <c r="R127">
        <v>683</v>
      </c>
      <c r="S127">
        <v>22</v>
      </c>
      <c r="T127">
        <v>2</v>
      </c>
      <c r="U127" t="str">
        <f t="shared" si="1"/>
        <v>2–5 yrs (Short Stay)</v>
      </c>
    </row>
    <row r="128" spans="1:21" x14ac:dyDescent="0.25">
      <c r="A128" t="s">
        <v>304</v>
      </c>
      <c r="B128" t="s">
        <v>67</v>
      </c>
      <c r="C128" t="s">
        <v>107</v>
      </c>
      <c r="D128" t="s">
        <v>305</v>
      </c>
      <c r="E128">
        <v>43</v>
      </c>
      <c r="F128" s="2">
        <v>1458.3150000000001</v>
      </c>
      <c r="G128" s="2">
        <v>17499.78</v>
      </c>
      <c r="H128">
        <f>IF(employee_turnover_dataset__1[[#This Row],[Employee_status]]="Exited", ROUND(employee_turnover_dataset__1[[#This Row],[Annual Salary]]*0.333,0), 0)</f>
        <v>0</v>
      </c>
      <c r="I128">
        <v>3</v>
      </c>
      <c r="J128">
        <v>4</v>
      </c>
      <c r="K128">
        <f>IF(employee_turnover_dataset__1[[#This Row],[Attrition]]="Yes",1,0)</f>
        <v>0</v>
      </c>
      <c r="L128" t="s">
        <v>27</v>
      </c>
      <c r="M128" t="s">
        <v>28</v>
      </c>
      <c r="N128" s="1">
        <v>44960</v>
      </c>
      <c r="O128" s="1"/>
      <c r="P128" t="s">
        <v>29</v>
      </c>
      <c r="Q128" t="s">
        <v>30</v>
      </c>
      <c r="R128">
        <v>936</v>
      </c>
      <c r="S128">
        <v>31</v>
      </c>
      <c r="T128">
        <v>3</v>
      </c>
      <c r="U128" t="str">
        <f t="shared" si="1"/>
        <v>2–5 yrs (Short Stay)</v>
      </c>
    </row>
    <row r="129" spans="1:21" x14ac:dyDescent="0.25">
      <c r="A129" t="s">
        <v>306</v>
      </c>
      <c r="B129" t="s">
        <v>24</v>
      </c>
      <c r="C129" t="s">
        <v>121</v>
      </c>
      <c r="D129" t="s">
        <v>307</v>
      </c>
      <c r="E129">
        <v>38</v>
      </c>
      <c r="F129" s="2">
        <v>2705.82</v>
      </c>
      <c r="G129" s="2">
        <v>32469.840000000004</v>
      </c>
      <c r="H129">
        <f>IF(employee_turnover_dataset__1[[#This Row],[Employee_status]]="Exited", ROUND(employee_turnover_dataset__1[[#This Row],[Annual Salary]]*0.333,0), 0)</f>
        <v>0</v>
      </c>
      <c r="I129">
        <v>2</v>
      </c>
      <c r="J129">
        <v>5</v>
      </c>
      <c r="K129">
        <f>IF(employee_turnover_dataset__1[[#This Row],[Attrition]]="Yes",1,0)</f>
        <v>0</v>
      </c>
      <c r="L129" t="s">
        <v>27</v>
      </c>
      <c r="M129" t="s">
        <v>28</v>
      </c>
      <c r="N129" s="1">
        <v>42603</v>
      </c>
      <c r="O129" s="1"/>
      <c r="P129" t="s">
        <v>29</v>
      </c>
      <c r="Q129" t="s">
        <v>30</v>
      </c>
      <c r="R129">
        <v>3293</v>
      </c>
      <c r="S129">
        <v>108</v>
      </c>
      <c r="T129">
        <v>9</v>
      </c>
      <c r="U129" t="str">
        <f t="shared" si="1"/>
        <v>6–10 yrs (Mid Stay)</v>
      </c>
    </row>
    <row r="130" spans="1:21" x14ac:dyDescent="0.25">
      <c r="A130" t="s">
        <v>308</v>
      </c>
      <c r="B130" t="s">
        <v>32</v>
      </c>
      <c r="C130" t="s">
        <v>33</v>
      </c>
      <c r="D130" t="s">
        <v>309</v>
      </c>
      <c r="E130">
        <v>53</v>
      </c>
      <c r="F130" s="2">
        <v>1469.52</v>
      </c>
      <c r="G130" s="2">
        <v>17634.239999999998</v>
      </c>
      <c r="H130">
        <f>IF(employee_turnover_dataset__1[[#This Row],[Employee_status]]="Exited", ROUND(employee_turnover_dataset__1[[#This Row],[Annual Salary]]*0.333,0), 0)</f>
        <v>5872</v>
      </c>
      <c r="I130">
        <v>3</v>
      </c>
      <c r="J130">
        <v>3</v>
      </c>
      <c r="K130">
        <f>IF(employee_turnover_dataset__1[[#This Row],[Attrition]]="Yes",1,0)</f>
        <v>1</v>
      </c>
      <c r="L130" t="s">
        <v>20</v>
      </c>
      <c r="M130" t="s">
        <v>21</v>
      </c>
      <c r="N130" s="1">
        <v>42644</v>
      </c>
      <c r="O130" s="1">
        <v>43341</v>
      </c>
      <c r="P130" t="s">
        <v>22</v>
      </c>
      <c r="Q130" t="s">
        <v>21</v>
      </c>
      <c r="R130">
        <v>697</v>
      </c>
      <c r="S130">
        <v>23</v>
      </c>
      <c r="T130">
        <v>2</v>
      </c>
      <c r="U130" t="str">
        <f t="shared" ref="U130:U193" si="2">IF(T130&lt;=1,"0–1 yrs (New Hire)",
IF(T130&lt;=5,"2–5 yrs (Short Stay)",
IF(T130&lt;=10,"6–10 yrs (Mid Stay)",
IF(T130&lt;=20,"11–20 yrs (Long Stay)",
"20+ yrs (Very Long Stay)"))))</f>
        <v>2–5 yrs (Short Stay)</v>
      </c>
    </row>
    <row r="131" spans="1:21" x14ac:dyDescent="0.25">
      <c r="A131" t="s">
        <v>310</v>
      </c>
      <c r="B131" t="s">
        <v>24</v>
      </c>
      <c r="C131" t="s">
        <v>83</v>
      </c>
      <c r="D131" t="s">
        <v>311</v>
      </c>
      <c r="E131">
        <v>57</v>
      </c>
      <c r="F131" s="2">
        <v>641.66999999999996</v>
      </c>
      <c r="G131" s="2">
        <v>7700.0399999999991</v>
      </c>
      <c r="H131">
        <f>IF(employee_turnover_dataset__1[[#This Row],[Employee_status]]="Exited", ROUND(employee_turnover_dataset__1[[#This Row],[Annual Salary]]*0.333,0), 0)</f>
        <v>0</v>
      </c>
      <c r="I131">
        <v>6</v>
      </c>
      <c r="J131">
        <v>4</v>
      </c>
      <c r="K131">
        <f>IF(employee_turnover_dataset__1[[#This Row],[Attrition]]="Yes",1,0)</f>
        <v>0</v>
      </c>
      <c r="L131" t="s">
        <v>27</v>
      </c>
      <c r="M131" t="s">
        <v>28</v>
      </c>
      <c r="N131" s="1">
        <v>43668</v>
      </c>
      <c r="O131" s="1"/>
      <c r="P131" t="s">
        <v>29</v>
      </c>
      <c r="Q131" t="s">
        <v>30</v>
      </c>
      <c r="R131">
        <v>2228</v>
      </c>
      <c r="S131">
        <v>73</v>
      </c>
      <c r="T131">
        <v>6</v>
      </c>
      <c r="U131" t="str">
        <f t="shared" si="2"/>
        <v>6–10 yrs (Mid Stay)</v>
      </c>
    </row>
    <row r="132" spans="1:21" x14ac:dyDescent="0.25">
      <c r="A132" t="s">
        <v>312</v>
      </c>
      <c r="B132" t="s">
        <v>51</v>
      </c>
      <c r="C132" t="s">
        <v>52</v>
      </c>
      <c r="D132" t="s">
        <v>313</v>
      </c>
      <c r="E132">
        <v>59</v>
      </c>
      <c r="F132" s="2">
        <v>798.44999999999993</v>
      </c>
      <c r="G132" s="2">
        <v>9581.4</v>
      </c>
      <c r="H132">
        <f>IF(employee_turnover_dataset__1[[#This Row],[Employee_status]]="Exited", ROUND(employee_turnover_dataset__1[[#This Row],[Annual Salary]]*0.333,0), 0)</f>
        <v>3191</v>
      </c>
      <c r="I132">
        <v>8</v>
      </c>
      <c r="J132">
        <v>1</v>
      </c>
      <c r="K132">
        <f>IF(employee_turnover_dataset__1[[#This Row],[Attrition]]="Yes",1,0)</f>
        <v>1</v>
      </c>
      <c r="L132" t="s">
        <v>20</v>
      </c>
      <c r="M132" t="s">
        <v>35</v>
      </c>
      <c r="N132" s="1">
        <v>43640</v>
      </c>
      <c r="O132" s="1">
        <v>44686</v>
      </c>
      <c r="P132" t="s">
        <v>22</v>
      </c>
      <c r="Q132" t="s">
        <v>35</v>
      </c>
      <c r="R132">
        <v>1046</v>
      </c>
      <c r="S132">
        <v>34</v>
      </c>
      <c r="T132">
        <v>3</v>
      </c>
      <c r="U132" t="str">
        <f t="shared" si="2"/>
        <v>2–5 yrs (Short Stay)</v>
      </c>
    </row>
    <row r="133" spans="1:21" x14ac:dyDescent="0.25">
      <c r="A133" t="s">
        <v>314</v>
      </c>
      <c r="B133" t="s">
        <v>67</v>
      </c>
      <c r="C133" t="s">
        <v>128</v>
      </c>
      <c r="D133" t="s">
        <v>315</v>
      </c>
      <c r="E133">
        <v>60</v>
      </c>
      <c r="F133" s="2">
        <v>2205.9450000000002</v>
      </c>
      <c r="G133" s="2">
        <v>26471.340000000004</v>
      </c>
      <c r="H133">
        <f>IF(employee_turnover_dataset__1[[#This Row],[Employee_status]]="Exited", ROUND(employee_turnover_dataset__1[[#This Row],[Annual Salary]]*0.333,0), 0)</f>
        <v>0</v>
      </c>
      <c r="I133">
        <v>0</v>
      </c>
      <c r="J133">
        <v>1</v>
      </c>
      <c r="K133">
        <f>IF(employee_turnover_dataset__1[[#This Row],[Attrition]]="Yes",1,0)</f>
        <v>0</v>
      </c>
      <c r="L133" t="s">
        <v>27</v>
      </c>
      <c r="M133" t="s">
        <v>28</v>
      </c>
      <c r="N133" s="1">
        <v>42840</v>
      </c>
      <c r="O133" s="1"/>
      <c r="P133" t="s">
        <v>29</v>
      </c>
      <c r="Q133" t="s">
        <v>30</v>
      </c>
      <c r="R133">
        <v>3056</v>
      </c>
      <c r="S133">
        <v>100</v>
      </c>
      <c r="T133">
        <v>8</v>
      </c>
      <c r="U133" t="str">
        <f t="shared" si="2"/>
        <v>6–10 yrs (Mid Stay)</v>
      </c>
    </row>
    <row r="134" spans="1:21" x14ac:dyDescent="0.25">
      <c r="A134" t="s">
        <v>316</v>
      </c>
      <c r="B134" t="s">
        <v>17</v>
      </c>
      <c r="C134" t="s">
        <v>56</v>
      </c>
      <c r="D134" t="s">
        <v>317</v>
      </c>
      <c r="E134">
        <v>40</v>
      </c>
      <c r="F134" s="2">
        <v>1019.4000000000001</v>
      </c>
      <c r="G134" s="2">
        <v>12232.800000000001</v>
      </c>
      <c r="H134">
        <f>IF(employee_turnover_dataset__1[[#This Row],[Employee_status]]="Exited", ROUND(employee_turnover_dataset__1[[#This Row],[Annual Salary]]*0.333,0), 0)</f>
        <v>0</v>
      </c>
      <c r="I134">
        <v>9</v>
      </c>
      <c r="J134">
        <v>4</v>
      </c>
      <c r="K134">
        <f>IF(employee_turnover_dataset__1[[#This Row],[Attrition]]="Yes",1,0)</f>
        <v>0</v>
      </c>
      <c r="L134" t="s">
        <v>27</v>
      </c>
      <c r="M134" t="s">
        <v>28</v>
      </c>
      <c r="N134" s="1">
        <v>44457</v>
      </c>
      <c r="O134" s="1"/>
      <c r="P134" t="s">
        <v>29</v>
      </c>
      <c r="Q134" t="s">
        <v>30</v>
      </c>
      <c r="R134">
        <v>1439</v>
      </c>
      <c r="S134">
        <v>47</v>
      </c>
      <c r="T134">
        <v>4</v>
      </c>
      <c r="U134" t="str">
        <f t="shared" si="2"/>
        <v>2–5 yrs (Short Stay)</v>
      </c>
    </row>
    <row r="135" spans="1:21" x14ac:dyDescent="0.25">
      <c r="A135" t="s">
        <v>318</v>
      </c>
      <c r="B135" t="s">
        <v>67</v>
      </c>
      <c r="C135" t="s">
        <v>107</v>
      </c>
      <c r="D135" t="s">
        <v>319</v>
      </c>
      <c r="E135">
        <v>40</v>
      </c>
      <c r="F135" s="2">
        <v>1202.2950000000001</v>
      </c>
      <c r="G135" s="2">
        <v>14427.54</v>
      </c>
      <c r="H135">
        <f>IF(employee_turnover_dataset__1[[#This Row],[Employee_status]]="Exited", ROUND(employee_turnover_dataset__1[[#This Row],[Annual Salary]]*0.333,0), 0)</f>
        <v>0</v>
      </c>
      <c r="I135">
        <v>10</v>
      </c>
      <c r="J135">
        <v>2</v>
      </c>
      <c r="K135">
        <f>IF(employee_turnover_dataset__1[[#This Row],[Attrition]]="Yes",1,0)</f>
        <v>0</v>
      </c>
      <c r="L135" t="s">
        <v>27</v>
      </c>
      <c r="M135" t="s">
        <v>28</v>
      </c>
      <c r="N135" s="1">
        <v>42672</v>
      </c>
      <c r="O135" s="1"/>
      <c r="P135" t="s">
        <v>29</v>
      </c>
      <c r="Q135" t="s">
        <v>30</v>
      </c>
      <c r="R135">
        <v>3224</v>
      </c>
      <c r="S135">
        <v>106</v>
      </c>
      <c r="T135">
        <v>9</v>
      </c>
      <c r="U135" t="str">
        <f t="shared" si="2"/>
        <v>6–10 yrs (Mid Stay)</v>
      </c>
    </row>
    <row r="136" spans="1:21" x14ac:dyDescent="0.25">
      <c r="A136" t="s">
        <v>320</v>
      </c>
      <c r="B136" t="s">
        <v>32</v>
      </c>
      <c r="C136" t="s">
        <v>174</v>
      </c>
      <c r="D136" t="s">
        <v>321</v>
      </c>
      <c r="E136">
        <v>49</v>
      </c>
      <c r="F136" s="2">
        <v>2078.8200000000002</v>
      </c>
      <c r="G136" s="2">
        <v>24945.840000000004</v>
      </c>
      <c r="H136">
        <f>IF(employee_turnover_dataset__1[[#This Row],[Employee_status]]="Exited", ROUND(employee_turnover_dataset__1[[#This Row],[Annual Salary]]*0.333,0), 0)</f>
        <v>0</v>
      </c>
      <c r="I136">
        <v>0</v>
      </c>
      <c r="J136">
        <v>4</v>
      </c>
      <c r="K136">
        <f>IF(employee_turnover_dataset__1[[#This Row],[Attrition]]="Yes",1,0)</f>
        <v>0</v>
      </c>
      <c r="L136" t="s">
        <v>27</v>
      </c>
      <c r="M136" t="s">
        <v>28</v>
      </c>
      <c r="N136" s="1">
        <v>43588</v>
      </c>
      <c r="O136" s="1"/>
      <c r="P136" t="s">
        <v>29</v>
      </c>
      <c r="Q136" t="s">
        <v>30</v>
      </c>
      <c r="R136">
        <v>2308</v>
      </c>
      <c r="S136">
        <v>76</v>
      </c>
      <c r="T136">
        <v>6</v>
      </c>
      <c r="U136" t="str">
        <f t="shared" si="2"/>
        <v>6–10 yrs (Mid Stay)</v>
      </c>
    </row>
    <row r="137" spans="1:21" x14ac:dyDescent="0.25">
      <c r="A137" t="s">
        <v>322</v>
      </c>
      <c r="B137" t="s">
        <v>44</v>
      </c>
      <c r="C137" t="s">
        <v>48</v>
      </c>
      <c r="D137" t="s">
        <v>323</v>
      </c>
      <c r="E137">
        <v>42</v>
      </c>
      <c r="F137" s="2">
        <v>2783.8500000000004</v>
      </c>
      <c r="G137" s="2">
        <v>33406.200000000004</v>
      </c>
      <c r="H137">
        <f>IF(employee_turnover_dataset__1[[#This Row],[Employee_status]]="Exited", ROUND(employee_turnover_dataset__1[[#This Row],[Annual Salary]]*0.333,0), 0)</f>
        <v>11124</v>
      </c>
      <c r="I137">
        <v>6</v>
      </c>
      <c r="J137">
        <v>5</v>
      </c>
      <c r="K137">
        <f>IF(employee_turnover_dataset__1[[#This Row],[Attrition]]="Yes",1,0)</f>
        <v>1</v>
      </c>
      <c r="L137" t="s">
        <v>20</v>
      </c>
      <c r="M137" t="s">
        <v>35</v>
      </c>
      <c r="N137" s="1">
        <v>43831</v>
      </c>
      <c r="O137" s="1">
        <v>44616</v>
      </c>
      <c r="P137" t="s">
        <v>22</v>
      </c>
      <c r="Q137" t="s">
        <v>35</v>
      </c>
      <c r="R137">
        <v>785</v>
      </c>
      <c r="S137">
        <v>26</v>
      </c>
      <c r="T137">
        <v>2</v>
      </c>
      <c r="U137" t="str">
        <f t="shared" si="2"/>
        <v>2–5 yrs (Short Stay)</v>
      </c>
    </row>
    <row r="138" spans="1:21" x14ac:dyDescent="0.25">
      <c r="A138" t="s">
        <v>324</v>
      </c>
      <c r="B138" t="s">
        <v>44</v>
      </c>
      <c r="C138" t="s">
        <v>48</v>
      </c>
      <c r="D138" t="s">
        <v>325</v>
      </c>
      <c r="E138">
        <v>33</v>
      </c>
      <c r="F138" s="2">
        <v>2701.2749999999996</v>
      </c>
      <c r="G138" s="2">
        <v>32415.299999999996</v>
      </c>
      <c r="H138">
        <f>IF(employee_turnover_dataset__1[[#This Row],[Employee_status]]="Exited", ROUND(employee_turnover_dataset__1[[#This Row],[Annual Salary]]*0.333,0), 0)</f>
        <v>0</v>
      </c>
      <c r="I138">
        <v>0</v>
      </c>
      <c r="J138">
        <v>1</v>
      </c>
      <c r="K138">
        <f>IF(employee_turnover_dataset__1[[#This Row],[Attrition]]="Yes",1,0)</f>
        <v>0</v>
      </c>
      <c r="L138" t="s">
        <v>27</v>
      </c>
      <c r="M138" t="s">
        <v>28</v>
      </c>
      <c r="N138" s="1">
        <v>44873</v>
      </c>
      <c r="O138" s="1"/>
      <c r="P138" t="s">
        <v>29</v>
      </c>
      <c r="Q138" t="s">
        <v>30</v>
      </c>
      <c r="R138">
        <v>1023</v>
      </c>
      <c r="S138">
        <v>34</v>
      </c>
      <c r="T138">
        <v>3</v>
      </c>
      <c r="U138" t="str">
        <f t="shared" si="2"/>
        <v>2–5 yrs (Short Stay)</v>
      </c>
    </row>
    <row r="139" spans="1:21" x14ac:dyDescent="0.25">
      <c r="A139" t="s">
        <v>326</v>
      </c>
      <c r="B139" t="s">
        <v>24</v>
      </c>
      <c r="C139" t="s">
        <v>83</v>
      </c>
      <c r="D139" t="s">
        <v>327</v>
      </c>
      <c r="E139">
        <v>33</v>
      </c>
      <c r="F139" s="2">
        <v>2757.21</v>
      </c>
      <c r="G139" s="2">
        <v>33086.520000000004</v>
      </c>
      <c r="H139">
        <f>IF(employee_turnover_dataset__1[[#This Row],[Employee_status]]="Exited", ROUND(employee_turnover_dataset__1[[#This Row],[Annual Salary]]*0.333,0), 0)</f>
        <v>0</v>
      </c>
      <c r="I139">
        <v>5</v>
      </c>
      <c r="J139">
        <v>2</v>
      </c>
      <c r="K139">
        <f>IF(employee_turnover_dataset__1[[#This Row],[Attrition]]="Yes",1,0)</f>
        <v>0</v>
      </c>
      <c r="L139" t="s">
        <v>27</v>
      </c>
      <c r="M139" t="s">
        <v>28</v>
      </c>
      <c r="N139" s="1">
        <v>44481</v>
      </c>
      <c r="O139" s="1"/>
      <c r="P139" t="s">
        <v>29</v>
      </c>
      <c r="Q139" t="s">
        <v>30</v>
      </c>
      <c r="R139">
        <v>1415</v>
      </c>
      <c r="S139">
        <v>46</v>
      </c>
      <c r="T139">
        <v>4</v>
      </c>
      <c r="U139" t="str">
        <f t="shared" si="2"/>
        <v>2–5 yrs (Short Stay)</v>
      </c>
    </row>
    <row r="140" spans="1:21" x14ac:dyDescent="0.25">
      <c r="A140" t="s">
        <v>328</v>
      </c>
      <c r="B140" t="s">
        <v>51</v>
      </c>
      <c r="C140" t="s">
        <v>88</v>
      </c>
      <c r="D140" t="s">
        <v>329</v>
      </c>
      <c r="E140">
        <v>52</v>
      </c>
      <c r="F140" s="2">
        <v>1696.155</v>
      </c>
      <c r="G140" s="2">
        <v>20353.86</v>
      </c>
      <c r="H140">
        <f>IF(employee_turnover_dataset__1[[#This Row],[Employee_status]]="Exited", ROUND(employee_turnover_dataset__1[[#This Row],[Annual Salary]]*0.333,0), 0)</f>
        <v>0</v>
      </c>
      <c r="I140">
        <v>0</v>
      </c>
      <c r="J140">
        <v>3</v>
      </c>
      <c r="K140">
        <f>IF(employee_turnover_dataset__1[[#This Row],[Attrition]]="Yes",1,0)</f>
        <v>0</v>
      </c>
      <c r="L140" t="s">
        <v>27</v>
      </c>
      <c r="M140" t="s">
        <v>28</v>
      </c>
      <c r="N140" s="1">
        <v>43916</v>
      </c>
      <c r="O140" s="1"/>
      <c r="P140" t="s">
        <v>29</v>
      </c>
      <c r="Q140" t="s">
        <v>30</v>
      </c>
      <c r="R140">
        <v>1980</v>
      </c>
      <c r="S140">
        <v>65</v>
      </c>
      <c r="T140">
        <v>5</v>
      </c>
      <c r="U140" t="str">
        <f t="shared" si="2"/>
        <v>2–5 yrs (Short Stay)</v>
      </c>
    </row>
    <row r="141" spans="1:21" x14ac:dyDescent="0.25">
      <c r="A141" t="s">
        <v>330</v>
      </c>
      <c r="B141" t="s">
        <v>44</v>
      </c>
      <c r="C141" t="s">
        <v>61</v>
      </c>
      <c r="D141" t="s">
        <v>331</v>
      </c>
      <c r="E141">
        <v>55</v>
      </c>
      <c r="F141" s="2">
        <v>2986.605</v>
      </c>
      <c r="G141" s="2">
        <v>35839.26</v>
      </c>
      <c r="H141">
        <f>IF(employee_turnover_dataset__1[[#This Row],[Employee_status]]="Exited", ROUND(employee_turnover_dataset__1[[#This Row],[Annual Salary]]*0.333,0), 0)</f>
        <v>0</v>
      </c>
      <c r="I141">
        <v>4</v>
      </c>
      <c r="J141">
        <v>1</v>
      </c>
      <c r="K141">
        <f>IF(employee_turnover_dataset__1[[#This Row],[Attrition]]="Yes",1,0)</f>
        <v>0</v>
      </c>
      <c r="L141" t="s">
        <v>27</v>
      </c>
      <c r="M141" t="s">
        <v>28</v>
      </c>
      <c r="N141" s="1">
        <v>44282</v>
      </c>
      <c r="O141" s="1"/>
      <c r="P141" t="s">
        <v>29</v>
      </c>
      <c r="Q141" t="s">
        <v>30</v>
      </c>
      <c r="R141">
        <v>1614</v>
      </c>
      <c r="S141">
        <v>53</v>
      </c>
      <c r="T141">
        <v>4</v>
      </c>
      <c r="U141" t="str">
        <f t="shared" si="2"/>
        <v>2–5 yrs (Short Stay)</v>
      </c>
    </row>
    <row r="142" spans="1:21" x14ac:dyDescent="0.25">
      <c r="A142" t="s">
        <v>332</v>
      </c>
      <c r="B142" t="s">
        <v>17</v>
      </c>
      <c r="C142" t="s">
        <v>18</v>
      </c>
      <c r="D142" t="s">
        <v>333</v>
      </c>
      <c r="E142">
        <v>46</v>
      </c>
      <c r="F142" s="2">
        <v>806.19</v>
      </c>
      <c r="G142" s="2">
        <v>9674.2800000000007</v>
      </c>
      <c r="H142">
        <f>IF(employee_turnover_dataset__1[[#This Row],[Employee_status]]="Exited", ROUND(employee_turnover_dataset__1[[#This Row],[Annual Salary]]*0.333,0), 0)</f>
        <v>0</v>
      </c>
      <c r="I142">
        <v>6</v>
      </c>
      <c r="J142">
        <v>3</v>
      </c>
      <c r="K142">
        <f>IF(employee_turnover_dataset__1[[#This Row],[Attrition]]="Yes",1,0)</f>
        <v>0</v>
      </c>
      <c r="L142" t="s">
        <v>27</v>
      </c>
      <c r="M142" t="s">
        <v>28</v>
      </c>
      <c r="N142" s="1">
        <v>43183</v>
      </c>
      <c r="O142" s="1"/>
      <c r="P142" t="s">
        <v>29</v>
      </c>
      <c r="Q142" t="s">
        <v>30</v>
      </c>
      <c r="R142">
        <v>2713</v>
      </c>
      <c r="S142">
        <v>89</v>
      </c>
      <c r="T142">
        <v>7</v>
      </c>
      <c r="U142" t="str">
        <f t="shared" si="2"/>
        <v>6–10 yrs (Mid Stay)</v>
      </c>
    </row>
    <row r="143" spans="1:21" x14ac:dyDescent="0.25">
      <c r="A143" t="s">
        <v>334</v>
      </c>
      <c r="B143" t="s">
        <v>24</v>
      </c>
      <c r="C143" t="s">
        <v>83</v>
      </c>
      <c r="D143" t="s">
        <v>335</v>
      </c>
      <c r="E143">
        <v>43</v>
      </c>
      <c r="F143" s="2">
        <v>561.03</v>
      </c>
      <c r="G143" s="2">
        <v>6732.36</v>
      </c>
      <c r="H143">
        <f>IF(employee_turnover_dataset__1[[#This Row],[Employee_status]]="Exited", ROUND(employee_turnover_dataset__1[[#This Row],[Annual Salary]]*0.333,0), 0)</f>
        <v>0</v>
      </c>
      <c r="I143">
        <v>0</v>
      </c>
      <c r="J143">
        <v>3</v>
      </c>
      <c r="K143">
        <f>IF(employee_turnover_dataset__1[[#This Row],[Attrition]]="Yes",1,0)</f>
        <v>0</v>
      </c>
      <c r="L143" t="s">
        <v>27</v>
      </c>
      <c r="M143" t="s">
        <v>28</v>
      </c>
      <c r="N143" s="1">
        <v>43925</v>
      </c>
      <c r="O143" s="1"/>
      <c r="P143" t="s">
        <v>29</v>
      </c>
      <c r="Q143" t="s">
        <v>30</v>
      </c>
      <c r="R143">
        <v>1971</v>
      </c>
      <c r="S143">
        <v>65</v>
      </c>
      <c r="T143">
        <v>5</v>
      </c>
      <c r="U143" t="str">
        <f t="shared" si="2"/>
        <v>2–5 yrs (Short Stay)</v>
      </c>
    </row>
    <row r="144" spans="1:21" x14ac:dyDescent="0.25">
      <c r="A144" t="s">
        <v>336</v>
      </c>
      <c r="B144" t="s">
        <v>17</v>
      </c>
      <c r="C144" t="s">
        <v>37</v>
      </c>
      <c r="D144" t="s">
        <v>337</v>
      </c>
      <c r="E144">
        <v>44</v>
      </c>
      <c r="F144" s="2">
        <v>413.89499999999998</v>
      </c>
      <c r="G144" s="2">
        <v>4966.74</v>
      </c>
      <c r="H144">
        <f>IF(employee_turnover_dataset__1[[#This Row],[Employee_status]]="Exited", ROUND(employee_turnover_dataset__1[[#This Row],[Annual Salary]]*0.333,0), 0)</f>
        <v>0</v>
      </c>
      <c r="I144">
        <v>4</v>
      </c>
      <c r="J144">
        <v>5</v>
      </c>
      <c r="K144">
        <f>IF(employee_turnover_dataset__1[[#This Row],[Attrition]]="Yes",1,0)</f>
        <v>0</v>
      </c>
      <c r="L144" t="s">
        <v>27</v>
      </c>
      <c r="M144" t="s">
        <v>28</v>
      </c>
      <c r="N144" s="1">
        <v>42773</v>
      </c>
      <c r="O144" s="1"/>
      <c r="P144" t="s">
        <v>29</v>
      </c>
      <c r="Q144" t="s">
        <v>30</v>
      </c>
      <c r="R144">
        <v>3123</v>
      </c>
      <c r="S144">
        <v>102</v>
      </c>
      <c r="T144">
        <v>9</v>
      </c>
      <c r="U144" t="str">
        <f t="shared" si="2"/>
        <v>6–10 yrs (Mid Stay)</v>
      </c>
    </row>
    <row r="145" spans="1:21" x14ac:dyDescent="0.25">
      <c r="A145" t="s">
        <v>338</v>
      </c>
      <c r="B145" t="s">
        <v>51</v>
      </c>
      <c r="C145" t="s">
        <v>78</v>
      </c>
      <c r="D145" t="s">
        <v>339</v>
      </c>
      <c r="E145">
        <v>33</v>
      </c>
      <c r="F145" s="2">
        <v>1599.54</v>
      </c>
      <c r="G145" s="2">
        <v>19194.48</v>
      </c>
      <c r="H145">
        <f>IF(employee_turnover_dataset__1[[#This Row],[Employee_status]]="Exited", ROUND(employee_turnover_dataset__1[[#This Row],[Annual Salary]]*0.333,0), 0)</f>
        <v>0</v>
      </c>
      <c r="I145">
        <v>1</v>
      </c>
      <c r="J145">
        <v>1</v>
      </c>
      <c r="K145">
        <f>IF(employee_turnover_dataset__1[[#This Row],[Attrition]]="Yes",1,0)</f>
        <v>0</v>
      </c>
      <c r="L145" t="s">
        <v>27</v>
      </c>
      <c r="M145" t="s">
        <v>28</v>
      </c>
      <c r="N145" s="1">
        <v>44055</v>
      </c>
      <c r="O145" s="1"/>
      <c r="P145" t="s">
        <v>29</v>
      </c>
      <c r="Q145" t="s">
        <v>30</v>
      </c>
      <c r="R145">
        <v>1841</v>
      </c>
      <c r="S145">
        <v>60</v>
      </c>
      <c r="T145">
        <v>5</v>
      </c>
      <c r="U145" t="str">
        <f t="shared" si="2"/>
        <v>2–5 yrs (Short Stay)</v>
      </c>
    </row>
    <row r="146" spans="1:21" x14ac:dyDescent="0.25">
      <c r="A146" t="s">
        <v>340</v>
      </c>
      <c r="B146" t="s">
        <v>32</v>
      </c>
      <c r="C146" t="s">
        <v>71</v>
      </c>
      <c r="D146" t="s">
        <v>341</v>
      </c>
      <c r="E146">
        <v>33</v>
      </c>
      <c r="F146" s="2">
        <v>896.46</v>
      </c>
      <c r="G146" s="2">
        <v>10757.52</v>
      </c>
      <c r="H146">
        <f>IF(employee_turnover_dataset__1[[#This Row],[Employee_status]]="Exited", ROUND(employee_turnover_dataset__1[[#This Row],[Annual Salary]]*0.333,0), 0)</f>
        <v>0</v>
      </c>
      <c r="I146">
        <v>4</v>
      </c>
      <c r="J146">
        <v>5</v>
      </c>
      <c r="K146">
        <f>IF(employee_turnover_dataset__1[[#This Row],[Attrition]]="Yes",1,0)</f>
        <v>0</v>
      </c>
      <c r="L146" t="s">
        <v>27</v>
      </c>
      <c r="M146" t="s">
        <v>28</v>
      </c>
      <c r="N146" s="1">
        <v>44760</v>
      </c>
      <c r="O146" s="1"/>
      <c r="P146" t="s">
        <v>29</v>
      </c>
      <c r="Q146" t="s">
        <v>30</v>
      </c>
      <c r="R146">
        <v>1136</v>
      </c>
      <c r="S146">
        <v>37</v>
      </c>
      <c r="T146">
        <v>3</v>
      </c>
      <c r="U146" t="str">
        <f t="shared" si="2"/>
        <v>2–5 yrs (Short Stay)</v>
      </c>
    </row>
    <row r="147" spans="1:21" x14ac:dyDescent="0.25">
      <c r="A147" t="s">
        <v>342</v>
      </c>
      <c r="B147" t="s">
        <v>17</v>
      </c>
      <c r="C147" t="s">
        <v>56</v>
      </c>
      <c r="D147" t="s">
        <v>343</v>
      </c>
      <c r="E147">
        <v>24</v>
      </c>
      <c r="F147" s="2">
        <v>1117.1849999999999</v>
      </c>
      <c r="G147" s="2">
        <v>13406.22</v>
      </c>
      <c r="H147">
        <f>IF(employee_turnover_dataset__1[[#This Row],[Employee_status]]="Exited", ROUND(employee_turnover_dataset__1[[#This Row],[Annual Salary]]*0.333,0), 0)</f>
        <v>0</v>
      </c>
      <c r="I147">
        <v>2</v>
      </c>
      <c r="J147">
        <v>1</v>
      </c>
      <c r="K147">
        <f>IF(employee_turnover_dataset__1[[#This Row],[Attrition]]="Yes",1,0)</f>
        <v>0</v>
      </c>
      <c r="L147" t="s">
        <v>27</v>
      </c>
      <c r="M147" t="s">
        <v>28</v>
      </c>
      <c r="N147" s="1">
        <v>42955</v>
      </c>
      <c r="O147" s="1"/>
      <c r="P147" t="s">
        <v>29</v>
      </c>
      <c r="Q147" t="s">
        <v>30</v>
      </c>
      <c r="R147">
        <v>2941</v>
      </c>
      <c r="S147">
        <v>97</v>
      </c>
      <c r="T147">
        <v>8</v>
      </c>
      <c r="U147" t="str">
        <f t="shared" si="2"/>
        <v>6–10 yrs (Mid Stay)</v>
      </c>
    </row>
    <row r="148" spans="1:21" x14ac:dyDescent="0.25">
      <c r="A148" t="s">
        <v>344</v>
      </c>
      <c r="B148" t="s">
        <v>44</v>
      </c>
      <c r="C148" t="s">
        <v>45</v>
      </c>
      <c r="D148" t="s">
        <v>345</v>
      </c>
      <c r="E148">
        <v>25</v>
      </c>
      <c r="F148" s="2">
        <v>1134.24</v>
      </c>
      <c r="G148" s="2">
        <v>13610.880000000001</v>
      </c>
      <c r="H148">
        <f>IF(employee_turnover_dataset__1[[#This Row],[Employee_status]]="Exited", ROUND(employee_turnover_dataset__1[[#This Row],[Annual Salary]]*0.333,0), 0)</f>
        <v>4532</v>
      </c>
      <c r="I148">
        <v>9</v>
      </c>
      <c r="J148">
        <v>2</v>
      </c>
      <c r="K148">
        <f>IF(employee_turnover_dataset__1[[#This Row],[Attrition]]="Yes",1,0)</f>
        <v>1</v>
      </c>
      <c r="L148" t="s">
        <v>20</v>
      </c>
      <c r="M148" t="s">
        <v>21</v>
      </c>
      <c r="N148" s="1">
        <v>42621</v>
      </c>
      <c r="O148" s="1">
        <v>42969</v>
      </c>
      <c r="P148" t="s">
        <v>22</v>
      </c>
      <c r="Q148" t="s">
        <v>21</v>
      </c>
      <c r="R148">
        <v>348</v>
      </c>
      <c r="S148">
        <v>11</v>
      </c>
      <c r="T148">
        <v>1</v>
      </c>
      <c r="U148" t="str">
        <f t="shared" si="2"/>
        <v>0–1 yrs (New Hire)</v>
      </c>
    </row>
    <row r="149" spans="1:21" x14ac:dyDescent="0.25">
      <c r="A149" t="s">
        <v>346</v>
      </c>
      <c r="B149" t="s">
        <v>44</v>
      </c>
      <c r="C149" t="s">
        <v>48</v>
      </c>
      <c r="D149" t="s">
        <v>347</v>
      </c>
      <c r="E149">
        <v>25</v>
      </c>
      <c r="F149" s="2">
        <v>912.82499999999993</v>
      </c>
      <c r="G149" s="2">
        <v>10953.9</v>
      </c>
      <c r="H149">
        <f>IF(employee_turnover_dataset__1[[#This Row],[Employee_status]]="Exited", ROUND(employee_turnover_dataset__1[[#This Row],[Annual Salary]]*0.333,0), 0)</f>
        <v>3648</v>
      </c>
      <c r="I149">
        <v>2</v>
      </c>
      <c r="J149">
        <v>1</v>
      </c>
      <c r="K149">
        <f>IF(employee_turnover_dataset__1[[#This Row],[Attrition]]="Yes",1,0)</f>
        <v>1</v>
      </c>
      <c r="L149" t="s">
        <v>20</v>
      </c>
      <c r="M149" t="s">
        <v>21</v>
      </c>
      <c r="N149" s="1">
        <v>44153</v>
      </c>
      <c r="O149" s="1">
        <v>45774</v>
      </c>
      <c r="P149" t="s">
        <v>22</v>
      </c>
      <c r="Q149" t="s">
        <v>21</v>
      </c>
      <c r="R149">
        <v>1621</v>
      </c>
      <c r="S149">
        <v>53</v>
      </c>
      <c r="T149">
        <v>4</v>
      </c>
      <c r="U149" t="str">
        <f t="shared" si="2"/>
        <v>2–5 yrs (Short Stay)</v>
      </c>
    </row>
    <row r="150" spans="1:21" x14ac:dyDescent="0.25">
      <c r="A150" t="s">
        <v>348</v>
      </c>
      <c r="B150" t="s">
        <v>44</v>
      </c>
      <c r="C150" t="s">
        <v>45</v>
      </c>
      <c r="D150" t="s">
        <v>349</v>
      </c>
      <c r="E150">
        <v>57</v>
      </c>
      <c r="F150" s="2">
        <v>2400.36</v>
      </c>
      <c r="G150" s="2">
        <v>28804.32</v>
      </c>
      <c r="H150">
        <f>IF(employee_turnover_dataset__1[[#This Row],[Employee_status]]="Exited", ROUND(employee_turnover_dataset__1[[#This Row],[Annual Salary]]*0.333,0), 0)</f>
        <v>9592</v>
      </c>
      <c r="I150">
        <v>7</v>
      </c>
      <c r="J150">
        <v>3</v>
      </c>
      <c r="K150">
        <f>IF(employee_turnover_dataset__1[[#This Row],[Attrition]]="Yes",1,0)</f>
        <v>1</v>
      </c>
      <c r="L150" t="s">
        <v>20</v>
      </c>
      <c r="M150" t="s">
        <v>21</v>
      </c>
      <c r="N150" s="1">
        <v>42525</v>
      </c>
      <c r="O150" s="1">
        <v>44959</v>
      </c>
      <c r="P150" t="s">
        <v>22</v>
      </c>
      <c r="Q150" t="s">
        <v>21</v>
      </c>
      <c r="R150">
        <v>2434</v>
      </c>
      <c r="S150">
        <v>80</v>
      </c>
      <c r="T150">
        <v>7</v>
      </c>
      <c r="U150" t="str">
        <f t="shared" si="2"/>
        <v>6–10 yrs (Mid Stay)</v>
      </c>
    </row>
    <row r="151" spans="1:21" x14ac:dyDescent="0.25">
      <c r="A151" t="s">
        <v>350</v>
      </c>
      <c r="B151" t="s">
        <v>51</v>
      </c>
      <c r="C151" t="s">
        <v>52</v>
      </c>
      <c r="D151" t="s">
        <v>351</v>
      </c>
      <c r="E151">
        <v>44</v>
      </c>
      <c r="F151" s="2">
        <v>1714.125</v>
      </c>
      <c r="G151" s="2">
        <v>20569.5</v>
      </c>
      <c r="H151">
        <f>IF(employee_turnover_dataset__1[[#This Row],[Employee_status]]="Exited", ROUND(employee_turnover_dataset__1[[#This Row],[Annual Salary]]*0.333,0), 0)</f>
        <v>6850</v>
      </c>
      <c r="I151">
        <v>7</v>
      </c>
      <c r="J151">
        <v>2</v>
      </c>
      <c r="K151">
        <f>IF(employee_turnover_dataset__1[[#This Row],[Attrition]]="Yes",1,0)</f>
        <v>1</v>
      </c>
      <c r="L151" t="s">
        <v>20</v>
      </c>
      <c r="M151" t="s">
        <v>158</v>
      </c>
      <c r="N151" s="1">
        <v>44288</v>
      </c>
      <c r="O151" s="1">
        <v>45133</v>
      </c>
      <c r="P151" t="s">
        <v>22</v>
      </c>
      <c r="Q151" t="s">
        <v>158</v>
      </c>
      <c r="R151">
        <v>845</v>
      </c>
      <c r="S151">
        <v>28</v>
      </c>
      <c r="T151">
        <v>2</v>
      </c>
      <c r="U151" t="str">
        <f t="shared" si="2"/>
        <v>2–5 yrs (Short Stay)</v>
      </c>
    </row>
    <row r="152" spans="1:21" x14ac:dyDescent="0.25">
      <c r="A152" t="s">
        <v>352</v>
      </c>
      <c r="B152" t="s">
        <v>32</v>
      </c>
      <c r="C152" t="s">
        <v>33</v>
      </c>
      <c r="D152" t="s">
        <v>353</v>
      </c>
      <c r="E152">
        <v>23</v>
      </c>
      <c r="F152" s="2">
        <v>939.48</v>
      </c>
      <c r="G152" s="2">
        <v>11273.76</v>
      </c>
      <c r="H152">
        <f>IF(employee_turnover_dataset__1[[#This Row],[Employee_status]]="Exited", ROUND(employee_turnover_dataset__1[[#This Row],[Annual Salary]]*0.333,0), 0)</f>
        <v>0</v>
      </c>
      <c r="I152">
        <v>6</v>
      </c>
      <c r="J152">
        <v>2</v>
      </c>
      <c r="K152">
        <f>IF(employee_turnover_dataset__1[[#This Row],[Attrition]]="Yes",1,0)</f>
        <v>0</v>
      </c>
      <c r="L152" t="s">
        <v>27</v>
      </c>
      <c r="M152" t="s">
        <v>28</v>
      </c>
      <c r="N152" s="1">
        <v>42884</v>
      </c>
      <c r="O152" s="1"/>
      <c r="P152" t="s">
        <v>29</v>
      </c>
      <c r="Q152" t="s">
        <v>30</v>
      </c>
      <c r="R152">
        <v>3012</v>
      </c>
      <c r="S152">
        <v>99</v>
      </c>
      <c r="T152">
        <v>8</v>
      </c>
      <c r="U152" t="str">
        <f t="shared" si="2"/>
        <v>6–10 yrs (Mid Stay)</v>
      </c>
    </row>
    <row r="153" spans="1:21" x14ac:dyDescent="0.25">
      <c r="A153" t="s">
        <v>354</v>
      </c>
      <c r="B153" t="s">
        <v>67</v>
      </c>
      <c r="C153" t="s">
        <v>68</v>
      </c>
      <c r="D153" t="s">
        <v>355</v>
      </c>
      <c r="E153">
        <v>33</v>
      </c>
      <c r="F153" s="2">
        <v>487.14</v>
      </c>
      <c r="G153" s="2">
        <v>5845.68</v>
      </c>
      <c r="H153">
        <f>IF(employee_turnover_dataset__1[[#This Row],[Employee_status]]="Exited", ROUND(employee_turnover_dataset__1[[#This Row],[Annual Salary]]*0.333,0), 0)</f>
        <v>1947</v>
      </c>
      <c r="I153">
        <v>3</v>
      </c>
      <c r="J153">
        <v>4</v>
      </c>
      <c r="K153">
        <f>IF(employee_turnover_dataset__1[[#This Row],[Attrition]]="Yes",1,0)</f>
        <v>1</v>
      </c>
      <c r="L153" t="s">
        <v>20</v>
      </c>
      <c r="M153" t="s">
        <v>35</v>
      </c>
      <c r="N153" s="1">
        <v>42917</v>
      </c>
      <c r="O153" s="1">
        <v>43426</v>
      </c>
      <c r="P153" t="s">
        <v>22</v>
      </c>
      <c r="Q153" t="s">
        <v>35</v>
      </c>
      <c r="R153">
        <v>509</v>
      </c>
      <c r="S153">
        <v>17</v>
      </c>
      <c r="T153">
        <v>1</v>
      </c>
      <c r="U153" t="str">
        <f t="shared" si="2"/>
        <v>0–1 yrs (New Hire)</v>
      </c>
    </row>
    <row r="154" spans="1:21" x14ac:dyDescent="0.25">
      <c r="A154" t="s">
        <v>356</v>
      </c>
      <c r="B154" t="s">
        <v>67</v>
      </c>
      <c r="C154" t="s">
        <v>128</v>
      </c>
      <c r="D154" t="s">
        <v>357</v>
      </c>
      <c r="E154">
        <v>28</v>
      </c>
      <c r="F154" s="2">
        <v>1854.6000000000001</v>
      </c>
      <c r="G154" s="2">
        <v>22255.200000000001</v>
      </c>
      <c r="H154">
        <f>IF(employee_turnover_dataset__1[[#This Row],[Employee_status]]="Exited", ROUND(employee_turnover_dataset__1[[#This Row],[Annual Salary]]*0.333,0), 0)</f>
        <v>0</v>
      </c>
      <c r="I154">
        <v>9</v>
      </c>
      <c r="J154">
        <v>2</v>
      </c>
      <c r="K154">
        <f>IF(employee_turnover_dataset__1[[#This Row],[Attrition]]="Yes",1,0)</f>
        <v>0</v>
      </c>
      <c r="L154" t="s">
        <v>27</v>
      </c>
      <c r="M154" t="s">
        <v>28</v>
      </c>
      <c r="N154" s="1">
        <v>44063</v>
      </c>
      <c r="O154" s="1"/>
      <c r="P154" t="s">
        <v>29</v>
      </c>
      <c r="Q154" t="s">
        <v>30</v>
      </c>
      <c r="R154">
        <v>1833</v>
      </c>
      <c r="S154">
        <v>60</v>
      </c>
      <c r="T154">
        <v>5</v>
      </c>
      <c r="U154" t="str">
        <f t="shared" si="2"/>
        <v>2–5 yrs (Short Stay)</v>
      </c>
    </row>
    <row r="155" spans="1:21" x14ac:dyDescent="0.25">
      <c r="A155" t="s">
        <v>358</v>
      </c>
      <c r="B155" t="s">
        <v>51</v>
      </c>
      <c r="C155" t="s">
        <v>88</v>
      </c>
      <c r="D155" t="s">
        <v>359</v>
      </c>
      <c r="E155">
        <v>23</v>
      </c>
      <c r="F155" s="2">
        <v>1746.3000000000002</v>
      </c>
      <c r="G155" s="2">
        <v>20955.600000000002</v>
      </c>
      <c r="H155">
        <f>IF(employee_turnover_dataset__1[[#This Row],[Employee_status]]="Exited", ROUND(employee_turnover_dataset__1[[#This Row],[Annual Salary]]*0.333,0), 0)</f>
        <v>6978</v>
      </c>
      <c r="I155">
        <v>0</v>
      </c>
      <c r="J155">
        <v>3</v>
      </c>
      <c r="K155">
        <f>IF(employee_turnover_dataset__1[[#This Row],[Attrition]]="Yes",1,0)</f>
        <v>1</v>
      </c>
      <c r="L155" t="s">
        <v>20</v>
      </c>
      <c r="M155" t="s">
        <v>158</v>
      </c>
      <c r="N155" s="1">
        <v>42860</v>
      </c>
      <c r="O155" s="1">
        <v>43935</v>
      </c>
      <c r="P155" t="s">
        <v>22</v>
      </c>
      <c r="Q155" t="s">
        <v>158</v>
      </c>
      <c r="R155">
        <v>1075</v>
      </c>
      <c r="S155">
        <v>35</v>
      </c>
      <c r="T155">
        <v>3</v>
      </c>
      <c r="U155" t="str">
        <f t="shared" si="2"/>
        <v>2–5 yrs (Short Stay)</v>
      </c>
    </row>
    <row r="156" spans="1:21" x14ac:dyDescent="0.25">
      <c r="A156" t="s">
        <v>360</v>
      </c>
      <c r="B156" t="s">
        <v>24</v>
      </c>
      <c r="C156" t="s">
        <v>121</v>
      </c>
      <c r="D156" t="s">
        <v>361</v>
      </c>
      <c r="E156">
        <v>25</v>
      </c>
      <c r="F156" s="2">
        <v>2724.5099999999998</v>
      </c>
      <c r="G156" s="2">
        <v>32694.119999999995</v>
      </c>
      <c r="H156">
        <f>IF(employee_turnover_dataset__1[[#This Row],[Employee_status]]="Exited", ROUND(employee_turnover_dataset__1[[#This Row],[Annual Salary]]*0.333,0), 0)</f>
        <v>0</v>
      </c>
      <c r="I156">
        <v>3</v>
      </c>
      <c r="J156">
        <v>5</v>
      </c>
      <c r="K156">
        <f>IF(employee_turnover_dataset__1[[#This Row],[Attrition]]="Yes",1,0)</f>
        <v>0</v>
      </c>
      <c r="L156" t="s">
        <v>27</v>
      </c>
      <c r="M156" t="s">
        <v>28</v>
      </c>
      <c r="N156" s="1">
        <v>42511</v>
      </c>
      <c r="O156" s="1"/>
      <c r="P156" t="s">
        <v>29</v>
      </c>
      <c r="Q156" t="s">
        <v>30</v>
      </c>
      <c r="R156">
        <v>3385</v>
      </c>
      <c r="S156">
        <v>111</v>
      </c>
      <c r="T156">
        <v>9</v>
      </c>
      <c r="U156" t="str">
        <f t="shared" si="2"/>
        <v>6–10 yrs (Mid Stay)</v>
      </c>
    </row>
    <row r="157" spans="1:21" x14ac:dyDescent="0.25">
      <c r="A157" t="s">
        <v>362</v>
      </c>
      <c r="B157" t="s">
        <v>24</v>
      </c>
      <c r="C157" t="s">
        <v>121</v>
      </c>
      <c r="D157" t="s">
        <v>363</v>
      </c>
      <c r="E157">
        <v>56</v>
      </c>
      <c r="F157" s="2">
        <v>2917.02</v>
      </c>
      <c r="G157" s="2">
        <v>35004.239999999998</v>
      </c>
      <c r="H157">
        <f>IF(employee_turnover_dataset__1[[#This Row],[Employee_status]]="Exited", ROUND(employee_turnover_dataset__1[[#This Row],[Annual Salary]]*0.333,0), 0)</f>
        <v>11656</v>
      </c>
      <c r="I157">
        <v>5</v>
      </c>
      <c r="J157">
        <v>1</v>
      </c>
      <c r="K157">
        <f>IF(employee_turnover_dataset__1[[#This Row],[Attrition]]="Yes",1,0)</f>
        <v>1</v>
      </c>
      <c r="L157" t="s">
        <v>20</v>
      </c>
      <c r="M157" t="s">
        <v>54</v>
      </c>
      <c r="N157" s="1">
        <v>42414</v>
      </c>
      <c r="O157" s="1">
        <v>45474</v>
      </c>
      <c r="P157" t="s">
        <v>22</v>
      </c>
      <c r="Q157" t="s">
        <v>54</v>
      </c>
      <c r="R157">
        <v>3060</v>
      </c>
      <c r="S157">
        <v>100</v>
      </c>
      <c r="T157">
        <v>8</v>
      </c>
      <c r="U157" t="str">
        <f t="shared" si="2"/>
        <v>6–10 yrs (Mid Stay)</v>
      </c>
    </row>
    <row r="158" spans="1:21" x14ac:dyDescent="0.25">
      <c r="A158" t="s">
        <v>364</v>
      </c>
      <c r="B158" t="s">
        <v>24</v>
      </c>
      <c r="C158" t="s">
        <v>83</v>
      </c>
      <c r="D158" t="s">
        <v>365</v>
      </c>
      <c r="E158">
        <v>60</v>
      </c>
      <c r="F158" s="2">
        <v>1497.03</v>
      </c>
      <c r="G158" s="2">
        <v>17964.36</v>
      </c>
      <c r="H158">
        <f>IF(employee_turnover_dataset__1[[#This Row],[Employee_status]]="Exited", ROUND(employee_turnover_dataset__1[[#This Row],[Annual Salary]]*0.333,0), 0)</f>
        <v>0</v>
      </c>
      <c r="I158">
        <v>8</v>
      </c>
      <c r="J158">
        <v>4</v>
      </c>
      <c r="K158">
        <f>IF(employee_turnover_dataset__1[[#This Row],[Attrition]]="Yes",1,0)</f>
        <v>0</v>
      </c>
      <c r="L158" t="s">
        <v>27</v>
      </c>
      <c r="M158" t="s">
        <v>28</v>
      </c>
      <c r="N158" s="1">
        <v>42417</v>
      </c>
      <c r="O158" s="1"/>
      <c r="P158" t="s">
        <v>29</v>
      </c>
      <c r="Q158" t="s">
        <v>30</v>
      </c>
      <c r="R158">
        <v>3479</v>
      </c>
      <c r="S158">
        <v>114</v>
      </c>
      <c r="T158">
        <v>10</v>
      </c>
      <c r="U158" t="str">
        <f t="shared" si="2"/>
        <v>6–10 yrs (Mid Stay)</v>
      </c>
    </row>
    <row r="159" spans="1:21" x14ac:dyDescent="0.25">
      <c r="A159" t="s">
        <v>366</v>
      </c>
      <c r="B159" t="s">
        <v>32</v>
      </c>
      <c r="C159" t="s">
        <v>174</v>
      </c>
      <c r="D159" t="s">
        <v>367</v>
      </c>
      <c r="E159">
        <v>49</v>
      </c>
      <c r="F159" s="2">
        <v>1021.11</v>
      </c>
      <c r="G159" s="2">
        <v>12253.32</v>
      </c>
      <c r="H159">
        <f>IF(employee_turnover_dataset__1[[#This Row],[Employee_status]]="Exited", ROUND(employee_turnover_dataset__1[[#This Row],[Annual Salary]]*0.333,0), 0)</f>
        <v>0</v>
      </c>
      <c r="I159">
        <v>6</v>
      </c>
      <c r="J159">
        <v>4</v>
      </c>
      <c r="K159">
        <f>IF(employee_turnover_dataset__1[[#This Row],[Attrition]]="Yes",1,0)</f>
        <v>0</v>
      </c>
      <c r="L159" t="s">
        <v>27</v>
      </c>
      <c r="M159" t="s">
        <v>28</v>
      </c>
      <c r="N159" s="1">
        <v>44233</v>
      </c>
      <c r="O159" s="1"/>
      <c r="P159" t="s">
        <v>29</v>
      </c>
      <c r="Q159" t="s">
        <v>30</v>
      </c>
      <c r="R159">
        <v>1663</v>
      </c>
      <c r="S159">
        <v>55</v>
      </c>
      <c r="T159">
        <v>5</v>
      </c>
      <c r="U159" t="str">
        <f t="shared" si="2"/>
        <v>2–5 yrs (Short Stay)</v>
      </c>
    </row>
    <row r="160" spans="1:21" x14ac:dyDescent="0.25">
      <c r="A160" t="s">
        <v>368</v>
      </c>
      <c r="B160" t="s">
        <v>32</v>
      </c>
      <c r="C160" t="s">
        <v>174</v>
      </c>
      <c r="D160" t="s">
        <v>369</v>
      </c>
      <c r="E160">
        <v>51</v>
      </c>
      <c r="F160" s="2">
        <v>1877.3849999999998</v>
      </c>
      <c r="G160" s="2">
        <v>22528.619999999995</v>
      </c>
      <c r="H160">
        <f>IF(employee_turnover_dataset__1[[#This Row],[Employee_status]]="Exited", ROUND(employee_turnover_dataset__1[[#This Row],[Annual Salary]]*0.333,0), 0)</f>
        <v>7502</v>
      </c>
      <c r="I160">
        <v>4</v>
      </c>
      <c r="J160">
        <v>4</v>
      </c>
      <c r="K160">
        <f>IF(employee_turnover_dataset__1[[#This Row],[Attrition]]="Yes",1,0)</f>
        <v>1</v>
      </c>
      <c r="L160" t="s">
        <v>20</v>
      </c>
      <c r="M160" t="s">
        <v>21</v>
      </c>
      <c r="N160" s="1">
        <v>44601</v>
      </c>
      <c r="O160" s="1">
        <v>45135</v>
      </c>
      <c r="P160" t="s">
        <v>22</v>
      </c>
      <c r="Q160" t="s">
        <v>21</v>
      </c>
      <c r="R160">
        <v>534</v>
      </c>
      <c r="S160">
        <v>18</v>
      </c>
      <c r="T160">
        <v>1</v>
      </c>
      <c r="U160" t="str">
        <f t="shared" si="2"/>
        <v>0–1 yrs (New Hire)</v>
      </c>
    </row>
    <row r="161" spans="1:21" x14ac:dyDescent="0.25">
      <c r="A161" t="s">
        <v>370</v>
      </c>
      <c r="B161" t="s">
        <v>32</v>
      </c>
      <c r="C161" t="s">
        <v>174</v>
      </c>
      <c r="D161" t="s">
        <v>371</v>
      </c>
      <c r="E161">
        <v>41</v>
      </c>
      <c r="F161" s="2">
        <v>957.69</v>
      </c>
      <c r="G161" s="2">
        <v>11492.28</v>
      </c>
      <c r="H161">
        <f>IF(employee_turnover_dataset__1[[#This Row],[Employee_status]]="Exited", ROUND(employee_turnover_dataset__1[[#This Row],[Annual Salary]]*0.333,0), 0)</f>
        <v>0</v>
      </c>
      <c r="I161">
        <v>8</v>
      </c>
      <c r="J161">
        <v>3</v>
      </c>
      <c r="K161">
        <f>IF(employee_turnover_dataset__1[[#This Row],[Attrition]]="Yes",1,0)</f>
        <v>0</v>
      </c>
      <c r="L161" t="s">
        <v>27</v>
      </c>
      <c r="M161" t="s">
        <v>28</v>
      </c>
      <c r="N161" s="1">
        <v>43539</v>
      </c>
      <c r="O161" s="1"/>
      <c r="P161" t="s">
        <v>29</v>
      </c>
      <c r="Q161" t="s">
        <v>30</v>
      </c>
      <c r="R161">
        <v>2357</v>
      </c>
      <c r="S161">
        <v>77</v>
      </c>
      <c r="T161">
        <v>6</v>
      </c>
      <c r="U161" t="str">
        <f t="shared" si="2"/>
        <v>6–10 yrs (Mid Stay)</v>
      </c>
    </row>
    <row r="162" spans="1:21" x14ac:dyDescent="0.25">
      <c r="A162" t="s">
        <v>372</v>
      </c>
      <c r="B162" t="s">
        <v>51</v>
      </c>
      <c r="C162" t="s">
        <v>78</v>
      </c>
      <c r="D162" t="s">
        <v>373</v>
      </c>
      <c r="E162">
        <v>39</v>
      </c>
      <c r="F162" s="2">
        <v>1600.6349999999998</v>
      </c>
      <c r="G162" s="2">
        <v>19207.619999999995</v>
      </c>
      <c r="H162">
        <f>IF(employee_turnover_dataset__1[[#This Row],[Employee_status]]="Exited", ROUND(employee_turnover_dataset__1[[#This Row],[Annual Salary]]*0.333,0), 0)</f>
        <v>6396</v>
      </c>
      <c r="I162">
        <v>7</v>
      </c>
      <c r="J162">
        <v>1</v>
      </c>
      <c r="K162">
        <f>IF(employee_turnover_dataset__1[[#This Row],[Attrition]]="Yes",1,0)</f>
        <v>1</v>
      </c>
      <c r="L162" t="s">
        <v>20</v>
      </c>
      <c r="M162" t="s">
        <v>35</v>
      </c>
      <c r="N162" s="1">
        <v>45001</v>
      </c>
      <c r="O162" s="1">
        <v>45586</v>
      </c>
      <c r="P162" t="s">
        <v>22</v>
      </c>
      <c r="Q162" t="s">
        <v>35</v>
      </c>
      <c r="R162">
        <v>585</v>
      </c>
      <c r="S162">
        <v>19</v>
      </c>
      <c r="T162">
        <v>2</v>
      </c>
      <c r="U162" t="str">
        <f t="shared" si="2"/>
        <v>2–5 yrs (Short Stay)</v>
      </c>
    </row>
    <row r="163" spans="1:21" x14ac:dyDescent="0.25">
      <c r="A163" t="s">
        <v>374</v>
      </c>
      <c r="B163" t="s">
        <v>17</v>
      </c>
      <c r="C163" t="s">
        <v>37</v>
      </c>
      <c r="D163" t="s">
        <v>375</v>
      </c>
      <c r="E163">
        <v>28</v>
      </c>
      <c r="F163" s="2">
        <v>2029.56</v>
      </c>
      <c r="G163" s="2">
        <v>24354.720000000001</v>
      </c>
      <c r="H163">
        <f>IF(employee_turnover_dataset__1[[#This Row],[Employee_status]]="Exited", ROUND(employee_turnover_dataset__1[[#This Row],[Annual Salary]]*0.333,0), 0)</f>
        <v>0</v>
      </c>
      <c r="I163">
        <v>4</v>
      </c>
      <c r="J163">
        <v>1</v>
      </c>
      <c r="K163">
        <f>IF(employee_turnover_dataset__1[[#This Row],[Attrition]]="Yes",1,0)</f>
        <v>0</v>
      </c>
      <c r="L163" t="s">
        <v>27</v>
      </c>
      <c r="M163" t="s">
        <v>28</v>
      </c>
      <c r="N163" s="1">
        <v>45077</v>
      </c>
      <c r="O163" s="1"/>
      <c r="P163" t="s">
        <v>29</v>
      </c>
      <c r="Q163" t="s">
        <v>30</v>
      </c>
      <c r="R163">
        <v>819</v>
      </c>
      <c r="S163">
        <v>27</v>
      </c>
      <c r="T163">
        <v>2</v>
      </c>
      <c r="U163" t="str">
        <f t="shared" si="2"/>
        <v>2–5 yrs (Short Stay)</v>
      </c>
    </row>
    <row r="164" spans="1:21" x14ac:dyDescent="0.25">
      <c r="A164" t="s">
        <v>376</v>
      </c>
      <c r="B164" t="s">
        <v>44</v>
      </c>
      <c r="C164" t="s">
        <v>48</v>
      </c>
      <c r="D164" t="s">
        <v>377</v>
      </c>
      <c r="E164">
        <v>57</v>
      </c>
      <c r="F164" s="2">
        <v>2896.2150000000001</v>
      </c>
      <c r="G164" s="2">
        <v>34754.58</v>
      </c>
      <c r="H164">
        <f>IF(employee_turnover_dataset__1[[#This Row],[Employee_status]]="Exited", ROUND(employee_turnover_dataset__1[[#This Row],[Annual Salary]]*0.333,0), 0)</f>
        <v>0</v>
      </c>
      <c r="I164">
        <v>9</v>
      </c>
      <c r="J164">
        <v>1</v>
      </c>
      <c r="K164">
        <f>IF(employee_turnover_dataset__1[[#This Row],[Attrition]]="Yes",1,0)</f>
        <v>0</v>
      </c>
      <c r="L164" t="s">
        <v>27</v>
      </c>
      <c r="M164" t="s">
        <v>28</v>
      </c>
      <c r="N164" s="1">
        <v>42535</v>
      </c>
      <c r="O164" s="1"/>
      <c r="P164" t="s">
        <v>29</v>
      </c>
      <c r="Q164" t="s">
        <v>30</v>
      </c>
      <c r="R164">
        <v>3361</v>
      </c>
      <c r="S164">
        <v>110</v>
      </c>
      <c r="T164">
        <v>9</v>
      </c>
      <c r="U164" t="str">
        <f t="shared" si="2"/>
        <v>6–10 yrs (Mid Stay)</v>
      </c>
    </row>
    <row r="165" spans="1:21" x14ac:dyDescent="0.25">
      <c r="A165" t="s">
        <v>378</v>
      </c>
      <c r="B165" t="s">
        <v>32</v>
      </c>
      <c r="C165" t="s">
        <v>174</v>
      </c>
      <c r="D165" t="s">
        <v>379</v>
      </c>
      <c r="E165">
        <v>55</v>
      </c>
      <c r="F165" s="2">
        <v>1863.1950000000002</v>
      </c>
      <c r="G165" s="2">
        <v>22358.340000000004</v>
      </c>
      <c r="H165">
        <f>IF(employee_turnover_dataset__1[[#This Row],[Employee_status]]="Exited", ROUND(employee_turnover_dataset__1[[#This Row],[Annual Salary]]*0.333,0), 0)</f>
        <v>0</v>
      </c>
      <c r="I165">
        <v>5</v>
      </c>
      <c r="J165">
        <v>3</v>
      </c>
      <c r="K165">
        <f>IF(employee_turnover_dataset__1[[#This Row],[Attrition]]="Yes",1,0)</f>
        <v>0</v>
      </c>
      <c r="L165" t="s">
        <v>27</v>
      </c>
      <c r="M165" t="s">
        <v>28</v>
      </c>
      <c r="N165" s="1">
        <v>42648</v>
      </c>
      <c r="O165" s="1"/>
      <c r="P165" t="s">
        <v>29</v>
      </c>
      <c r="Q165" t="s">
        <v>30</v>
      </c>
      <c r="R165">
        <v>3248</v>
      </c>
      <c r="S165">
        <v>107</v>
      </c>
      <c r="T165">
        <v>9</v>
      </c>
      <c r="U165" t="str">
        <f t="shared" si="2"/>
        <v>6–10 yrs (Mid Stay)</v>
      </c>
    </row>
    <row r="166" spans="1:21" x14ac:dyDescent="0.25">
      <c r="A166" t="s">
        <v>380</v>
      </c>
      <c r="B166" t="s">
        <v>67</v>
      </c>
      <c r="C166" t="s">
        <v>107</v>
      </c>
      <c r="D166" t="s">
        <v>381</v>
      </c>
      <c r="E166">
        <v>58</v>
      </c>
      <c r="F166" s="2">
        <v>957.39</v>
      </c>
      <c r="G166" s="2">
        <v>11488.68</v>
      </c>
      <c r="H166">
        <f>IF(employee_turnover_dataset__1[[#This Row],[Employee_status]]="Exited", ROUND(employee_turnover_dataset__1[[#This Row],[Annual Salary]]*0.333,0), 0)</f>
        <v>0</v>
      </c>
      <c r="I166">
        <v>3</v>
      </c>
      <c r="J166">
        <v>5</v>
      </c>
      <c r="K166">
        <f>IF(employee_turnover_dataset__1[[#This Row],[Attrition]]="Yes",1,0)</f>
        <v>0</v>
      </c>
      <c r="L166" t="s">
        <v>27</v>
      </c>
      <c r="M166" t="s">
        <v>28</v>
      </c>
      <c r="N166" s="1">
        <v>43477</v>
      </c>
      <c r="O166" s="1"/>
      <c r="P166" t="s">
        <v>29</v>
      </c>
      <c r="Q166" t="s">
        <v>30</v>
      </c>
      <c r="R166">
        <v>2419</v>
      </c>
      <c r="S166">
        <v>79</v>
      </c>
      <c r="T166">
        <v>7</v>
      </c>
      <c r="U166" t="str">
        <f t="shared" si="2"/>
        <v>6–10 yrs (Mid Stay)</v>
      </c>
    </row>
    <row r="167" spans="1:21" x14ac:dyDescent="0.25">
      <c r="A167" t="s">
        <v>382</v>
      </c>
      <c r="B167" t="s">
        <v>51</v>
      </c>
      <c r="C167" t="s">
        <v>52</v>
      </c>
      <c r="D167" t="s">
        <v>383</v>
      </c>
      <c r="E167">
        <v>24</v>
      </c>
      <c r="F167" s="2">
        <v>936.78</v>
      </c>
      <c r="G167" s="2">
        <v>11241.36</v>
      </c>
      <c r="H167">
        <f>IF(employee_turnover_dataset__1[[#This Row],[Employee_status]]="Exited", ROUND(employee_turnover_dataset__1[[#This Row],[Annual Salary]]*0.333,0), 0)</f>
        <v>0</v>
      </c>
      <c r="I167">
        <v>7</v>
      </c>
      <c r="J167">
        <v>3</v>
      </c>
      <c r="K167">
        <f>IF(employee_turnover_dataset__1[[#This Row],[Attrition]]="Yes",1,0)</f>
        <v>0</v>
      </c>
      <c r="L167" t="s">
        <v>27</v>
      </c>
      <c r="M167" t="s">
        <v>28</v>
      </c>
      <c r="N167" s="1">
        <v>45048</v>
      </c>
      <c r="O167" s="1"/>
      <c r="P167" t="s">
        <v>29</v>
      </c>
      <c r="Q167" t="s">
        <v>30</v>
      </c>
      <c r="R167">
        <v>848</v>
      </c>
      <c r="S167">
        <v>28</v>
      </c>
      <c r="T167">
        <v>2</v>
      </c>
      <c r="U167" t="str">
        <f t="shared" si="2"/>
        <v>2–5 yrs (Short Stay)</v>
      </c>
    </row>
    <row r="168" spans="1:21" x14ac:dyDescent="0.25">
      <c r="A168" t="s">
        <v>384</v>
      </c>
      <c r="B168" t="s">
        <v>51</v>
      </c>
      <c r="C168" t="s">
        <v>88</v>
      </c>
      <c r="D168" t="s">
        <v>385</v>
      </c>
      <c r="E168">
        <v>41</v>
      </c>
      <c r="F168" s="2">
        <v>2329.7400000000002</v>
      </c>
      <c r="G168" s="2">
        <v>27956.880000000005</v>
      </c>
      <c r="H168">
        <f>IF(employee_turnover_dataset__1[[#This Row],[Employee_status]]="Exited", ROUND(employee_turnover_dataset__1[[#This Row],[Annual Salary]]*0.333,0), 0)</f>
        <v>0</v>
      </c>
      <c r="I168">
        <v>8</v>
      </c>
      <c r="J168">
        <v>4</v>
      </c>
      <c r="K168">
        <f>IF(employee_turnover_dataset__1[[#This Row],[Attrition]]="Yes",1,0)</f>
        <v>0</v>
      </c>
      <c r="L168" t="s">
        <v>27</v>
      </c>
      <c r="M168" t="s">
        <v>28</v>
      </c>
      <c r="N168" s="1">
        <v>43760</v>
      </c>
      <c r="O168" s="1"/>
      <c r="P168" t="s">
        <v>29</v>
      </c>
      <c r="Q168" t="s">
        <v>30</v>
      </c>
      <c r="R168">
        <v>2136</v>
      </c>
      <c r="S168">
        <v>70</v>
      </c>
      <c r="T168">
        <v>6</v>
      </c>
      <c r="U168" t="str">
        <f t="shared" si="2"/>
        <v>6–10 yrs (Mid Stay)</v>
      </c>
    </row>
    <row r="169" spans="1:21" x14ac:dyDescent="0.25">
      <c r="A169" t="s">
        <v>386</v>
      </c>
      <c r="B169" t="s">
        <v>17</v>
      </c>
      <c r="C169" t="s">
        <v>37</v>
      </c>
      <c r="D169" t="s">
        <v>387</v>
      </c>
      <c r="E169">
        <v>59</v>
      </c>
      <c r="F169" s="2">
        <v>1819.8000000000002</v>
      </c>
      <c r="G169" s="2">
        <v>21837.600000000002</v>
      </c>
      <c r="H169">
        <f>IF(employee_turnover_dataset__1[[#This Row],[Employee_status]]="Exited", ROUND(employee_turnover_dataset__1[[#This Row],[Annual Salary]]*0.333,0), 0)</f>
        <v>0</v>
      </c>
      <c r="I169">
        <v>8</v>
      </c>
      <c r="J169">
        <v>3</v>
      </c>
      <c r="K169">
        <f>IF(employee_turnover_dataset__1[[#This Row],[Attrition]]="Yes",1,0)</f>
        <v>0</v>
      </c>
      <c r="L169" t="s">
        <v>27</v>
      </c>
      <c r="M169" t="s">
        <v>28</v>
      </c>
      <c r="N169" s="1">
        <v>43376</v>
      </c>
      <c r="O169" s="1"/>
      <c r="P169" t="s">
        <v>29</v>
      </c>
      <c r="Q169" t="s">
        <v>30</v>
      </c>
      <c r="R169">
        <v>2520</v>
      </c>
      <c r="S169">
        <v>83</v>
      </c>
      <c r="T169">
        <v>7</v>
      </c>
      <c r="U169" t="str">
        <f t="shared" si="2"/>
        <v>6–10 yrs (Mid Stay)</v>
      </c>
    </row>
    <row r="170" spans="1:21" x14ac:dyDescent="0.25">
      <c r="A170" t="s">
        <v>388</v>
      </c>
      <c r="B170" t="s">
        <v>44</v>
      </c>
      <c r="C170" t="s">
        <v>45</v>
      </c>
      <c r="D170" t="s">
        <v>389</v>
      </c>
      <c r="E170">
        <v>35</v>
      </c>
      <c r="F170" s="2">
        <v>2439.36</v>
      </c>
      <c r="G170" s="2">
        <v>29272.32</v>
      </c>
      <c r="H170">
        <f>IF(employee_turnover_dataset__1[[#This Row],[Employee_status]]="Exited", ROUND(employee_turnover_dataset__1[[#This Row],[Annual Salary]]*0.333,0), 0)</f>
        <v>0</v>
      </c>
      <c r="I170">
        <v>1</v>
      </c>
      <c r="J170">
        <v>2</v>
      </c>
      <c r="K170">
        <f>IF(employee_turnover_dataset__1[[#This Row],[Attrition]]="Yes",1,0)</f>
        <v>0</v>
      </c>
      <c r="L170" t="s">
        <v>27</v>
      </c>
      <c r="M170" t="s">
        <v>28</v>
      </c>
      <c r="N170" s="1">
        <v>44211</v>
      </c>
      <c r="O170" s="1"/>
      <c r="P170" t="s">
        <v>29</v>
      </c>
      <c r="Q170" t="s">
        <v>30</v>
      </c>
      <c r="R170">
        <v>1685</v>
      </c>
      <c r="S170">
        <v>55</v>
      </c>
      <c r="T170">
        <v>5</v>
      </c>
      <c r="U170" t="str">
        <f t="shared" si="2"/>
        <v>2–5 yrs (Short Stay)</v>
      </c>
    </row>
    <row r="171" spans="1:21" x14ac:dyDescent="0.25">
      <c r="A171" t="s">
        <v>390</v>
      </c>
      <c r="B171" t="s">
        <v>51</v>
      </c>
      <c r="C171" t="s">
        <v>88</v>
      </c>
      <c r="D171" t="s">
        <v>391</v>
      </c>
      <c r="E171">
        <v>54</v>
      </c>
      <c r="F171" s="2">
        <v>496.16999999999996</v>
      </c>
      <c r="G171" s="2">
        <v>5954.0399999999991</v>
      </c>
      <c r="H171">
        <f>IF(employee_turnover_dataset__1[[#This Row],[Employee_status]]="Exited", ROUND(employee_turnover_dataset__1[[#This Row],[Annual Salary]]*0.333,0), 0)</f>
        <v>0</v>
      </c>
      <c r="I171">
        <v>4</v>
      </c>
      <c r="J171">
        <v>3</v>
      </c>
      <c r="K171">
        <f>IF(employee_turnover_dataset__1[[#This Row],[Attrition]]="Yes",1,0)</f>
        <v>0</v>
      </c>
      <c r="L171" t="s">
        <v>27</v>
      </c>
      <c r="M171" t="s">
        <v>28</v>
      </c>
      <c r="N171" s="1">
        <v>44170</v>
      </c>
      <c r="O171" s="1"/>
      <c r="P171" t="s">
        <v>29</v>
      </c>
      <c r="Q171" t="s">
        <v>30</v>
      </c>
      <c r="R171">
        <v>1726</v>
      </c>
      <c r="S171">
        <v>57</v>
      </c>
      <c r="T171">
        <v>5</v>
      </c>
      <c r="U171" t="str">
        <f t="shared" si="2"/>
        <v>2–5 yrs (Short Stay)</v>
      </c>
    </row>
    <row r="172" spans="1:21" x14ac:dyDescent="0.25">
      <c r="A172" t="s">
        <v>392</v>
      </c>
      <c r="B172" t="s">
        <v>51</v>
      </c>
      <c r="C172" t="s">
        <v>78</v>
      </c>
      <c r="D172" t="s">
        <v>393</v>
      </c>
      <c r="E172">
        <v>47</v>
      </c>
      <c r="F172" s="2">
        <v>2629.41</v>
      </c>
      <c r="G172" s="2">
        <v>31552.92</v>
      </c>
      <c r="H172">
        <f>IF(employee_turnover_dataset__1[[#This Row],[Employee_status]]="Exited", ROUND(employee_turnover_dataset__1[[#This Row],[Annual Salary]]*0.333,0), 0)</f>
        <v>0</v>
      </c>
      <c r="I172">
        <v>2</v>
      </c>
      <c r="J172">
        <v>3</v>
      </c>
      <c r="K172">
        <f>IF(employee_turnover_dataset__1[[#This Row],[Attrition]]="Yes",1,0)</f>
        <v>0</v>
      </c>
      <c r="L172" t="s">
        <v>27</v>
      </c>
      <c r="M172" t="s">
        <v>28</v>
      </c>
      <c r="N172" s="1">
        <v>44865</v>
      </c>
      <c r="O172" s="1"/>
      <c r="P172" t="s">
        <v>29</v>
      </c>
      <c r="Q172" t="s">
        <v>30</v>
      </c>
      <c r="R172">
        <v>1031</v>
      </c>
      <c r="S172">
        <v>34</v>
      </c>
      <c r="T172">
        <v>3</v>
      </c>
      <c r="U172" t="str">
        <f t="shared" si="2"/>
        <v>2–5 yrs (Short Stay)</v>
      </c>
    </row>
    <row r="173" spans="1:21" x14ac:dyDescent="0.25">
      <c r="A173" t="s">
        <v>394</v>
      </c>
      <c r="B173" t="s">
        <v>24</v>
      </c>
      <c r="C173" t="s">
        <v>83</v>
      </c>
      <c r="D173" t="s">
        <v>395</v>
      </c>
      <c r="E173">
        <v>46</v>
      </c>
      <c r="F173" s="2">
        <v>2772.33</v>
      </c>
      <c r="G173" s="2">
        <v>33267.96</v>
      </c>
      <c r="H173">
        <f>IF(employee_turnover_dataset__1[[#This Row],[Employee_status]]="Exited", ROUND(employee_turnover_dataset__1[[#This Row],[Annual Salary]]*0.333,0), 0)</f>
        <v>0</v>
      </c>
      <c r="I173">
        <v>10</v>
      </c>
      <c r="J173">
        <v>2</v>
      </c>
      <c r="K173">
        <f>IF(employee_turnover_dataset__1[[#This Row],[Attrition]]="Yes",1,0)</f>
        <v>0</v>
      </c>
      <c r="L173" t="s">
        <v>27</v>
      </c>
      <c r="M173" t="s">
        <v>28</v>
      </c>
      <c r="N173" s="1">
        <v>44318</v>
      </c>
      <c r="O173" s="1"/>
      <c r="P173" t="s">
        <v>29</v>
      </c>
      <c r="Q173" t="s">
        <v>30</v>
      </c>
      <c r="R173">
        <v>1578</v>
      </c>
      <c r="S173">
        <v>52</v>
      </c>
      <c r="T173">
        <v>4</v>
      </c>
      <c r="U173" t="str">
        <f t="shared" si="2"/>
        <v>2–5 yrs (Short Stay)</v>
      </c>
    </row>
    <row r="174" spans="1:21" x14ac:dyDescent="0.25">
      <c r="A174" t="s">
        <v>396</v>
      </c>
      <c r="B174" t="s">
        <v>24</v>
      </c>
      <c r="C174" t="s">
        <v>25</v>
      </c>
      <c r="D174" t="s">
        <v>397</v>
      </c>
      <c r="E174">
        <v>23</v>
      </c>
      <c r="F174" s="2">
        <v>2092.0500000000002</v>
      </c>
      <c r="G174" s="2">
        <v>25104.600000000002</v>
      </c>
      <c r="H174">
        <f>IF(employee_turnover_dataset__1[[#This Row],[Employee_status]]="Exited", ROUND(employee_turnover_dataset__1[[#This Row],[Annual Salary]]*0.333,0), 0)</f>
        <v>0</v>
      </c>
      <c r="I174">
        <v>9</v>
      </c>
      <c r="J174">
        <v>2</v>
      </c>
      <c r="K174">
        <f>IF(employee_turnover_dataset__1[[#This Row],[Attrition]]="Yes",1,0)</f>
        <v>0</v>
      </c>
      <c r="L174" t="s">
        <v>27</v>
      </c>
      <c r="M174" t="s">
        <v>28</v>
      </c>
      <c r="N174" s="1">
        <v>44682</v>
      </c>
      <c r="O174" s="1"/>
      <c r="P174" t="s">
        <v>29</v>
      </c>
      <c r="Q174" t="s">
        <v>30</v>
      </c>
      <c r="R174">
        <v>1214</v>
      </c>
      <c r="S174">
        <v>40</v>
      </c>
      <c r="T174">
        <v>3</v>
      </c>
      <c r="U174" t="str">
        <f t="shared" si="2"/>
        <v>2–5 yrs (Short Stay)</v>
      </c>
    </row>
    <row r="175" spans="1:21" x14ac:dyDescent="0.25">
      <c r="A175" t="s">
        <v>398</v>
      </c>
      <c r="B175" t="s">
        <v>51</v>
      </c>
      <c r="C175" t="s">
        <v>78</v>
      </c>
      <c r="D175" t="s">
        <v>399</v>
      </c>
      <c r="E175">
        <v>39</v>
      </c>
      <c r="F175" s="2">
        <v>2791.5</v>
      </c>
      <c r="G175" s="2">
        <v>33498</v>
      </c>
      <c r="H175">
        <f>IF(employee_turnover_dataset__1[[#This Row],[Employee_status]]="Exited", ROUND(employee_turnover_dataset__1[[#This Row],[Annual Salary]]*0.333,0), 0)</f>
        <v>0</v>
      </c>
      <c r="I175">
        <v>6</v>
      </c>
      <c r="J175">
        <v>5</v>
      </c>
      <c r="K175">
        <f>IF(employee_turnover_dataset__1[[#This Row],[Attrition]]="Yes",1,0)</f>
        <v>0</v>
      </c>
      <c r="L175" t="s">
        <v>27</v>
      </c>
      <c r="M175" t="s">
        <v>28</v>
      </c>
      <c r="N175" s="1">
        <v>43831</v>
      </c>
      <c r="O175" s="1"/>
      <c r="P175" t="s">
        <v>29</v>
      </c>
      <c r="Q175" t="s">
        <v>30</v>
      </c>
      <c r="R175">
        <v>2065</v>
      </c>
      <c r="S175">
        <v>68</v>
      </c>
      <c r="T175">
        <v>6</v>
      </c>
      <c r="U175" t="str">
        <f t="shared" si="2"/>
        <v>6–10 yrs (Mid Stay)</v>
      </c>
    </row>
    <row r="176" spans="1:21" x14ac:dyDescent="0.25">
      <c r="A176" t="s">
        <v>400</v>
      </c>
      <c r="B176" t="s">
        <v>17</v>
      </c>
      <c r="C176" t="s">
        <v>37</v>
      </c>
      <c r="D176" t="s">
        <v>401</v>
      </c>
      <c r="E176">
        <v>41</v>
      </c>
      <c r="F176" s="2">
        <v>2252.4299999999998</v>
      </c>
      <c r="G176" s="2">
        <v>27029.159999999996</v>
      </c>
      <c r="H176">
        <f>IF(employee_turnover_dataset__1[[#This Row],[Employee_status]]="Exited", ROUND(employee_turnover_dataset__1[[#This Row],[Annual Salary]]*0.333,0), 0)</f>
        <v>0</v>
      </c>
      <c r="I176">
        <v>10</v>
      </c>
      <c r="J176">
        <v>2</v>
      </c>
      <c r="K176">
        <f>IF(employee_turnover_dataset__1[[#This Row],[Attrition]]="Yes",1,0)</f>
        <v>0</v>
      </c>
      <c r="L176" t="s">
        <v>27</v>
      </c>
      <c r="M176" t="s">
        <v>28</v>
      </c>
      <c r="N176" s="1">
        <v>42445</v>
      </c>
      <c r="O176" s="1"/>
      <c r="P176" t="s">
        <v>29</v>
      </c>
      <c r="Q176" t="s">
        <v>30</v>
      </c>
      <c r="R176">
        <v>3451</v>
      </c>
      <c r="S176">
        <v>113</v>
      </c>
      <c r="T176">
        <v>9</v>
      </c>
      <c r="U176" t="str">
        <f t="shared" si="2"/>
        <v>6–10 yrs (Mid Stay)</v>
      </c>
    </row>
    <row r="177" spans="1:21" x14ac:dyDescent="0.25">
      <c r="A177" t="s">
        <v>402</v>
      </c>
      <c r="B177" t="s">
        <v>51</v>
      </c>
      <c r="C177" t="s">
        <v>52</v>
      </c>
      <c r="D177" t="s">
        <v>403</v>
      </c>
      <c r="E177">
        <v>50</v>
      </c>
      <c r="F177" s="2">
        <v>2297.355</v>
      </c>
      <c r="G177" s="2">
        <v>27568.260000000002</v>
      </c>
      <c r="H177">
        <f>IF(employee_turnover_dataset__1[[#This Row],[Employee_status]]="Exited", ROUND(employee_turnover_dataset__1[[#This Row],[Annual Salary]]*0.333,0), 0)</f>
        <v>0</v>
      </c>
      <c r="I177">
        <v>8</v>
      </c>
      <c r="J177">
        <v>4</v>
      </c>
      <c r="K177">
        <f>IF(employee_turnover_dataset__1[[#This Row],[Attrition]]="Yes",1,0)</f>
        <v>0</v>
      </c>
      <c r="L177" t="s">
        <v>27</v>
      </c>
      <c r="M177" t="s">
        <v>28</v>
      </c>
      <c r="N177" s="1">
        <v>44099</v>
      </c>
      <c r="O177" s="1"/>
      <c r="P177" t="s">
        <v>29</v>
      </c>
      <c r="Q177" t="s">
        <v>30</v>
      </c>
      <c r="R177">
        <v>1797</v>
      </c>
      <c r="S177">
        <v>59</v>
      </c>
      <c r="T177">
        <v>5</v>
      </c>
      <c r="U177" t="str">
        <f t="shared" si="2"/>
        <v>2–5 yrs (Short Stay)</v>
      </c>
    </row>
    <row r="178" spans="1:21" x14ac:dyDescent="0.25">
      <c r="A178" t="s">
        <v>404</v>
      </c>
      <c r="B178" t="s">
        <v>44</v>
      </c>
      <c r="C178" t="s">
        <v>45</v>
      </c>
      <c r="D178" t="s">
        <v>405</v>
      </c>
      <c r="E178">
        <v>31</v>
      </c>
      <c r="F178" s="2">
        <v>2892.66</v>
      </c>
      <c r="G178" s="2">
        <v>34711.919999999998</v>
      </c>
      <c r="H178">
        <f>IF(employee_turnover_dataset__1[[#This Row],[Employee_status]]="Exited", ROUND(employee_turnover_dataset__1[[#This Row],[Annual Salary]]*0.333,0), 0)</f>
        <v>0</v>
      </c>
      <c r="I178">
        <v>2</v>
      </c>
      <c r="J178">
        <v>2</v>
      </c>
      <c r="K178">
        <f>IF(employee_turnover_dataset__1[[#This Row],[Attrition]]="Yes",1,0)</f>
        <v>0</v>
      </c>
      <c r="L178" t="s">
        <v>27</v>
      </c>
      <c r="M178" t="s">
        <v>28</v>
      </c>
      <c r="N178" s="1">
        <v>44781</v>
      </c>
      <c r="O178" s="1"/>
      <c r="P178" t="s">
        <v>29</v>
      </c>
      <c r="Q178" t="s">
        <v>30</v>
      </c>
      <c r="R178">
        <v>1115</v>
      </c>
      <c r="S178">
        <v>37</v>
      </c>
      <c r="T178">
        <v>3</v>
      </c>
      <c r="U178" t="str">
        <f t="shared" si="2"/>
        <v>2–5 yrs (Short Stay)</v>
      </c>
    </row>
    <row r="179" spans="1:21" x14ac:dyDescent="0.25">
      <c r="A179" t="s">
        <v>406</v>
      </c>
      <c r="B179" t="s">
        <v>44</v>
      </c>
      <c r="C179" t="s">
        <v>45</v>
      </c>
      <c r="D179" t="s">
        <v>407</v>
      </c>
      <c r="E179">
        <v>34</v>
      </c>
      <c r="F179" s="2">
        <v>1410.69</v>
      </c>
      <c r="G179" s="2">
        <v>16928.28</v>
      </c>
      <c r="H179">
        <f>IF(employee_turnover_dataset__1[[#This Row],[Employee_status]]="Exited", ROUND(employee_turnover_dataset__1[[#This Row],[Annual Salary]]*0.333,0), 0)</f>
        <v>0</v>
      </c>
      <c r="I179">
        <v>2</v>
      </c>
      <c r="J179">
        <v>4</v>
      </c>
      <c r="K179">
        <f>IF(employee_turnover_dataset__1[[#This Row],[Attrition]]="Yes",1,0)</f>
        <v>0</v>
      </c>
      <c r="L179" t="s">
        <v>27</v>
      </c>
      <c r="M179" t="s">
        <v>28</v>
      </c>
      <c r="N179" s="1">
        <v>42377</v>
      </c>
      <c r="O179" s="1"/>
      <c r="P179" t="s">
        <v>29</v>
      </c>
      <c r="Q179" t="s">
        <v>30</v>
      </c>
      <c r="R179">
        <v>3519</v>
      </c>
      <c r="S179">
        <v>116</v>
      </c>
      <c r="T179">
        <v>10</v>
      </c>
      <c r="U179" t="str">
        <f t="shared" si="2"/>
        <v>6–10 yrs (Mid Stay)</v>
      </c>
    </row>
    <row r="180" spans="1:21" x14ac:dyDescent="0.25">
      <c r="A180" t="s">
        <v>408</v>
      </c>
      <c r="B180" t="s">
        <v>44</v>
      </c>
      <c r="C180" t="s">
        <v>61</v>
      </c>
      <c r="D180" t="s">
        <v>409</v>
      </c>
      <c r="E180">
        <v>45</v>
      </c>
      <c r="F180" s="2">
        <v>2278.0050000000001</v>
      </c>
      <c r="G180" s="2">
        <v>27336.06</v>
      </c>
      <c r="H180">
        <f>IF(employee_turnover_dataset__1[[#This Row],[Employee_status]]="Exited", ROUND(employee_turnover_dataset__1[[#This Row],[Annual Salary]]*0.333,0), 0)</f>
        <v>0</v>
      </c>
      <c r="I180">
        <v>1</v>
      </c>
      <c r="J180">
        <v>4</v>
      </c>
      <c r="K180">
        <f>IF(employee_turnover_dataset__1[[#This Row],[Attrition]]="Yes",1,0)</f>
        <v>0</v>
      </c>
      <c r="L180" t="s">
        <v>27</v>
      </c>
      <c r="M180" t="s">
        <v>28</v>
      </c>
      <c r="N180" s="1">
        <v>44944</v>
      </c>
      <c r="O180" s="1"/>
      <c r="P180" t="s">
        <v>29</v>
      </c>
      <c r="Q180" t="s">
        <v>30</v>
      </c>
      <c r="R180">
        <v>952</v>
      </c>
      <c r="S180">
        <v>31</v>
      </c>
      <c r="T180">
        <v>3</v>
      </c>
      <c r="U180" t="str">
        <f t="shared" si="2"/>
        <v>2–5 yrs (Short Stay)</v>
      </c>
    </row>
    <row r="181" spans="1:21" x14ac:dyDescent="0.25">
      <c r="A181" t="s">
        <v>410</v>
      </c>
      <c r="B181" t="s">
        <v>32</v>
      </c>
      <c r="C181" t="s">
        <v>71</v>
      </c>
      <c r="D181" t="s">
        <v>411</v>
      </c>
      <c r="E181">
        <v>23</v>
      </c>
      <c r="F181" s="2">
        <v>2371.1549999999997</v>
      </c>
      <c r="G181" s="2">
        <v>28453.859999999997</v>
      </c>
      <c r="H181">
        <f>IF(employee_turnover_dataset__1[[#This Row],[Employee_status]]="Exited", ROUND(employee_turnover_dataset__1[[#This Row],[Annual Salary]]*0.333,0), 0)</f>
        <v>0</v>
      </c>
      <c r="I181">
        <v>6</v>
      </c>
      <c r="J181">
        <v>2</v>
      </c>
      <c r="K181">
        <f>IF(employee_turnover_dataset__1[[#This Row],[Attrition]]="Yes",1,0)</f>
        <v>0</v>
      </c>
      <c r="L181" t="s">
        <v>27</v>
      </c>
      <c r="M181" t="s">
        <v>28</v>
      </c>
      <c r="N181" s="1">
        <v>42784</v>
      </c>
      <c r="O181" s="1"/>
      <c r="P181" t="s">
        <v>29</v>
      </c>
      <c r="Q181" t="s">
        <v>30</v>
      </c>
      <c r="R181">
        <v>3112</v>
      </c>
      <c r="S181">
        <v>102</v>
      </c>
      <c r="T181">
        <v>9</v>
      </c>
      <c r="U181" t="str">
        <f t="shared" si="2"/>
        <v>6–10 yrs (Mid Stay)</v>
      </c>
    </row>
    <row r="182" spans="1:21" x14ac:dyDescent="0.25">
      <c r="A182" t="s">
        <v>412</v>
      </c>
      <c r="B182" t="s">
        <v>24</v>
      </c>
      <c r="C182" t="s">
        <v>25</v>
      </c>
      <c r="D182" t="s">
        <v>413</v>
      </c>
      <c r="E182">
        <v>45</v>
      </c>
      <c r="F182" s="2">
        <v>2452.5450000000001</v>
      </c>
      <c r="G182" s="2">
        <v>29430.54</v>
      </c>
      <c r="H182">
        <f>IF(employee_turnover_dataset__1[[#This Row],[Employee_status]]="Exited", ROUND(employee_turnover_dataset__1[[#This Row],[Annual Salary]]*0.333,0), 0)</f>
        <v>0</v>
      </c>
      <c r="I182">
        <v>10</v>
      </c>
      <c r="J182">
        <v>1</v>
      </c>
      <c r="K182">
        <f>IF(employee_turnover_dataset__1[[#This Row],[Attrition]]="Yes",1,0)</f>
        <v>0</v>
      </c>
      <c r="L182" t="s">
        <v>27</v>
      </c>
      <c r="M182" t="s">
        <v>28</v>
      </c>
      <c r="N182" s="1">
        <v>45141</v>
      </c>
      <c r="O182" s="1"/>
      <c r="P182" t="s">
        <v>29</v>
      </c>
      <c r="Q182" t="s">
        <v>30</v>
      </c>
      <c r="R182">
        <v>755</v>
      </c>
      <c r="S182">
        <v>25</v>
      </c>
      <c r="T182">
        <v>2</v>
      </c>
      <c r="U182" t="str">
        <f t="shared" si="2"/>
        <v>2–5 yrs (Short Stay)</v>
      </c>
    </row>
    <row r="183" spans="1:21" x14ac:dyDescent="0.25">
      <c r="A183" t="s">
        <v>414</v>
      </c>
      <c r="B183" t="s">
        <v>17</v>
      </c>
      <c r="C183" t="s">
        <v>56</v>
      </c>
      <c r="D183" t="s">
        <v>415</v>
      </c>
      <c r="E183">
        <v>33</v>
      </c>
      <c r="F183" s="2">
        <v>520.34999999999991</v>
      </c>
      <c r="G183" s="2">
        <v>6244.1999999999989</v>
      </c>
      <c r="H183">
        <f>IF(employee_turnover_dataset__1[[#This Row],[Employee_status]]="Exited", ROUND(employee_turnover_dataset__1[[#This Row],[Annual Salary]]*0.333,0), 0)</f>
        <v>0</v>
      </c>
      <c r="I183">
        <v>3</v>
      </c>
      <c r="J183">
        <v>4</v>
      </c>
      <c r="K183">
        <f>IF(employee_turnover_dataset__1[[#This Row],[Attrition]]="Yes",1,0)</f>
        <v>0</v>
      </c>
      <c r="L183" t="s">
        <v>27</v>
      </c>
      <c r="M183" t="s">
        <v>28</v>
      </c>
      <c r="N183" s="1">
        <v>43610</v>
      </c>
      <c r="O183" s="1"/>
      <c r="P183" t="s">
        <v>29</v>
      </c>
      <c r="Q183" t="s">
        <v>30</v>
      </c>
      <c r="R183">
        <v>2286</v>
      </c>
      <c r="S183">
        <v>75</v>
      </c>
      <c r="T183">
        <v>6</v>
      </c>
      <c r="U183" t="str">
        <f t="shared" si="2"/>
        <v>6–10 yrs (Mid Stay)</v>
      </c>
    </row>
    <row r="184" spans="1:21" x14ac:dyDescent="0.25">
      <c r="A184" t="s">
        <v>416</v>
      </c>
      <c r="B184" t="s">
        <v>32</v>
      </c>
      <c r="C184" t="s">
        <v>71</v>
      </c>
      <c r="D184" t="s">
        <v>417</v>
      </c>
      <c r="E184">
        <v>37</v>
      </c>
      <c r="F184" s="2">
        <v>2602.5450000000001</v>
      </c>
      <c r="G184" s="2">
        <v>31230.54</v>
      </c>
      <c r="H184">
        <f>IF(employee_turnover_dataset__1[[#This Row],[Employee_status]]="Exited", ROUND(employee_turnover_dataset__1[[#This Row],[Annual Salary]]*0.333,0), 0)</f>
        <v>0</v>
      </c>
      <c r="I184">
        <v>3</v>
      </c>
      <c r="J184">
        <v>3</v>
      </c>
      <c r="K184">
        <f>IF(employee_turnover_dataset__1[[#This Row],[Attrition]]="Yes",1,0)</f>
        <v>0</v>
      </c>
      <c r="L184" t="s">
        <v>27</v>
      </c>
      <c r="M184" t="s">
        <v>28</v>
      </c>
      <c r="N184" s="1">
        <v>43656</v>
      </c>
      <c r="O184" s="1"/>
      <c r="P184" t="s">
        <v>29</v>
      </c>
      <c r="Q184" t="s">
        <v>30</v>
      </c>
      <c r="R184">
        <v>2240</v>
      </c>
      <c r="S184">
        <v>74</v>
      </c>
      <c r="T184">
        <v>6</v>
      </c>
      <c r="U184" t="str">
        <f t="shared" si="2"/>
        <v>6–10 yrs (Mid Stay)</v>
      </c>
    </row>
    <row r="185" spans="1:21" x14ac:dyDescent="0.25">
      <c r="A185" t="s">
        <v>418</v>
      </c>
      <c r="B185" t="s">
        <v>17</v>
      </c>
      <c r="C185" t="s">
        <v>18</v>
      </c>
      <c r="D185" t="s">
        <v>419</v>
      </c>
      <c r="E185">
        <v>48</v>
      </c>
      <c r="F185" s="2">
        <v>2076.27</v>
      </c>
      <c r="G185" s="2">
        <v>24915.239999999998</v>
      </c>
      <c r="H185">
        <f>IF(employee_turnover_dataset__1[[#This Row],[Employee_status]]="Exited", ROUND(employee_turnover_dataset__1[[#This Row],[Annual Salary]]*0.333,0), 0)</f>
        <v>0</v>
      </c>
      <c r="I185">
        <v>0</v>
      </c>
      <c r="J185">
        <v>4</v>
      </c>
      <c r="K185">
        <f>IF(employee_turnover_dataset__1[[#This Row],[Attrition]]="Yes",1,0)</f>
        <v>0</v>
      </c>
      <c r="L185" t="s">
        <v>27</v>
      </c>
      <c r="M185" t="s">
        <v>28</v>
      </c>
      <c r="N185" s="1">
        <v>42282</v>
      </c>
      <c r="O185" s="1"/>
      <c r="P185" t="s">
        <v>29</v>
      </c>
      <c r="Q185" t="s">
        <v>30</v>
      </c>
      <c r="R185">
        <v>3614</v>
      </c>
      <c r="S185">
        <v>119</v>
      </c>
      <c r="T185">
        <v>10</v>
      </c>
      <c r="U185" t="str">
        <f t="shared" si="2"/>
        <v>6–10 yrs (Mid Stay)</v>
      </c>
    </row>
    <row r="186" spans="1:21" x14ac:dyDescent="0.25">
      <c r="A186" t="s">
        <v>420</v>
      </c>
      <c r="B186" t="s">
        <v>24</v>
      </c>
      <c r="C186" t="s">
        <v>121</v>
      </c>
      <c r="D186" t="s">
        <v>421</v>
      </c>
      <c r="E186">
        <v>36</v>
      </c>
      <c r="F186" s="2">
        <v>1277.5500000000002</v>
      </c>
      <c r="G186" s="2">
        <v>15330.600000000002</v>
      </c>
      <c r="H186">
        <f>IF(employee_turnover_dataset__1[[#This Row],[Employee_status]]="Exited", ROUND(employee_turnover_dataset__1[[#This Row],[Annual Salary]]*0.333,0), 0)</f>
        <v>0</v>
      </c>
      <c r="I186">
        <v>7</v>
      </c>
      <c r="J186">
        <v>3</v>
      </c>
      <c r="K186">
        <f>IF(employee_turnover_dataset__1[[#This Row],[Attrition]]="Yes",1,0)</f>
        <v>0</v>
      </c>
      <c r="L186" t="s">
        <v>27</v>
      </c>
      <c r="M186" t="s">
        <v>28</v>
      </c>
      <c r="N186" s="1">
        <v>43347</v>
      </c>
      <c r="O186" s="1"/>
      <c r="P186" t="s">
        <v>29</v>
      </c>
      <c r="Q186" t="s">
        <v>30</v>
      </c>
      <c r="R186">
        <v>2549</v>
      </c>
      <c r="S186">
        <v>84</v>
      </c>
      <c r="T186">
        <v>7</v>
      </c>
      <c r="U186" t="str">
        <f t="shared" si="2"/>
        <v>6–10 yrs (Mid Stay)</v>
      </c>
    </row>
    <row r="187" spans="1:21" x14ac:dyDescent="0.25">
      <c r="A187" t="s">
        <v>422</v>
      </c>
      <c r="B187" t="s">
        <v>51</v>
      </c>
      <c r="C187" t="s">
        <v>78</v>
      </c>
      <c r="D187" t="s">
        <v>423</v>
      </c>
      <c r="E187">
        <v>23</v>
      </c>
      <c r="F187" s="2">
        <v>1836.9750000000001</v>
      </c>
      <c r="G187" s="2">
        <v>22043.7</v>
      </c>
      <c r="H187">
        <f>IF(employee_turnover_dataset__1[[#This Row],[Employee_status]]="Exited", ROUND(employee_turnover_dataset__1[[#This Row],[Annual Salary]]*0.333,0), 0)</f>
        <v>7341</v>
      </c>
      <c r="I187">
        <v>8</v>
      </c>
      <c r="J187">
        <v>5</v>
      </c>
      <c r="K187">
        <f>IF(employee_turnover_dataset__1[[#This Row],[Attrition]]="Yes",1,0)</f>
        <v>1</v>
      </c>
      <c r="L187" t="s">
        <v>20</v>
      </c>
      <c r="M187" t="s">
        <v>54</v>
      </c>
      <c r="N187" s="1">
        <v>42369</v>
      </c>
      <c r="O187" s="1">
        <v>44046</v>
      </c>
      <c r="P187" t="s">
        <v>22</v>
      </c>
      <c r="Q187" t="s">
        <v>54</v>
      </c>
      <c r="R187">
        <v>1677</v>
      </c>
      <c r="S187">
        <v>55</v>
      </c>
      <c r="T187">
        <v>5</v>
      </c>
      <c r="U187" t="str">
        <f t="shared" si="2"/>
        <v>2–5 yrs (Short Stay)</v>
      </c>
    </row>
    <row r="188" spans="1:21" x14ac:dyDescent="0.25">
      <c r="A188" t="s">
        <v>424</v>
      </c>
      <c r="B188" t="s">
        <v>32</v>
      </c>
      <c r="C188" t="s">
        <v>71</v>
      </c>
      <c r="D188" t="s">
        <v>425</v>
      </c>
      <c r="E188">
        <v>38</v>
      </c>
      <c r="F188" s="2">
        <v>426.81000000000006</v>
      </c>
      <c r="G188" s="2">
        <v>5121.7200000000012</v>
      </c>
      <c r="H188">
        <f>IF(employee_turnover_dataset__1[[#This Row],[Employee_status]]="Exited", ROUND(employee_turnover_dataset__1[[#This Row],[Annual Salary]]*0.333,0), 0)</f>
        <v>0</v>
      </c>
      <c r="I188">
        <v>3</v>
      </c>
      <c r="J188">
        <v>2</v>
      </c>
      <c r="K188">
        <f>IF(employee_turnover_dataset__1[[#This Row],[Attrition]]="Yes",1,0)</f>
        <v>0</v>
      </c>
      <c r="L188" t="s">
        <v>27</v>
      </c>
      <c r="M188" t="s">
        <v>28</v>
      </c>
      <c r="N188" s="1">
        <v>42285</v>
      </c>
      <c r="O188" s="1"/>
      <c r="P188" t="s">
        <v>29</v>
      </c>
      <c r="Q188" t="s">
        <v>30</v>
      </c>
      <c r="R188">
        <v>3611</v>
      </c>
      <c r="S188">
        <v>119</v>
      </c>
      <c r="T188">
        <v>10</v>
      </c>
      <c r="U188" t="str">
        <f t="shared" si="2"/>
        <v>6–10 yrs (Mid Stay)</v>
      </c>
    </row>
    <row r="189" spans="1:21" x14ac:dyDescent="0.25">
      <c r="A189" t="s">
        <v>426</v>
      </c>
      <c r="B189" t="s">
        <v>51</v>
      </c>
      <c r="C189" t="s">
        <v>78</v>
      </c>
      <c r="D189" t="s">
        <v>427</v>
      </c>
      <c r="E189">
        <v>40</v>
      </c>
      <c r="F189" s="2">
        <v>1076.1750000000002</v>
      </c>
      <c r="G189" s="2">
        <v>12914.100000000002</v>
      </c>
      <c r="H189">
        <f>IF(employee_turnover_dataset__1[[#This Row],[Employee_status]]="Exited", ROUND(employee_turnover_dataset__1[[#This Row],[Annual Salary]]*0.333,0), 0)</f>
        <v>4300</v>
      </c>
      <c r="I189">
        <v>9</v>
      </c>
      <c r="J189">
        <v>5</v>
      </c>
      <c r="K189">
        <f>IF(employee_turnover_dataset__1[[#This Row],[Attrition]]="Yes",1,0)</f>
        <v>1</v>
      </c>
      <c r="L189" t="s">
        <v>20</v>
      </c>
      <c r="M189" t="s">
        <v>21</v>
      </c>
      <c r="N189" s="1">
        <v>42854</v>
      </c>
      <c r="O189" s="1">
        <v>43837</v>
      </c>
      <c r="P189" t="s">
        <v>22</v>
      </c>
      <c r="Q189" t="s">
        <v>21</v>
      </c>
      <c r="R189">
        <v>983</v>
      </c>
      <c r="S189">
        <v>32</v>
      </c>
      <c r="T189">
        <v>3</v>
      </c>
      <c r="U189" t="str">
        <f t="shared" si="2"/>
        <v>2–5 yrs (Short Stay)</v>
      </c>
    </row>
    <row r="190" spans="1:21" x14ac:dyDescent="0.25">
      <c r="A190" t="s">
        <v>428</v>
      </c>
      <c r="B190" t="s">
        <v>32</v>
      </c>
      <c r="C190" t="s">
        <v>33</v>
      </c>
      <c r="D190" t="s">
        <v>429</v>
      </c>
      <c r="E190">
        <v>37</v>
      </c>
      <c r="F190" s="2">
        <v>2725.3049999999998</v>
      </c>
      <c r="G190" s="2">
        <v>32703.659999999996</v>
      </c>
      <c r="H190">
        <f>IF(employee_turnover_dataset__1[[#This Row],[Employee_status]]="Exited", ROUND(employee_turnover_dataset__1[[#This Row],[Annual Salary]]*0.333,0), 0)</f>
        <v>10890</v>
      </c>
      <c r="I190">
        <v>7</v>
      </c>
      <c r="J190">
        <v>4</v>
      </c>
      <c r="K190">
        <f>IF(employee_turnover_dataset__1[[#This Row],[Attrition]]="Yes",1,0)</f>
        <v>1</v>
      </c>
      <c r="L190" t="s">
        <v>20</v>
      </c>
      <c r="M190" t="s">
        <v>21</v>
      </c>
      <c r="N190" s="1">
        <v>44298</v>
      </c>
      <c r="O190" s="1">
        <v>45148</v>
      </c>
      <c r="P190" t="s">
        <v>22</v>
      </c>
      <c r="Q190" t="s">
        <v>21</v>
      </c>
      <c r="R190">
        <v>850</v>
      </c>
      <c r="S190">
        <v>28</v>
      </c>
      <c r="T190">
        <v>2</v>
      </c>
      <c r="U190" t="str">
        <f t="shared" si="2"/>
        <v>2–5 yrs (Short Stay)</v>
      </c>
    </row>
    <row r="191" spans="1:21" x14ac:dyDescent="0.25">
      <c r="A191" t="s">
        <v>430</v>
      </c>
      <c r="B191" t="s">
        <v>32</v>
      </c>
      <c r="C191" t="s">
        <v>33</v>
      </c>
      <c r="D191" t="s">
        <v>431</v>
      </c>
      <c r="E191">
        <v>28</v>
      </c>
      <c r="F191" s="2">
        <v>2643.2250000000004</v>
      </c>
      <c r="G191" s="2">
        <v>31718.700000000004</v>
      </c>
      <c r="H191">
        <f>IF(employee_turnover_dataset__1[[#This Row],[Employee_status]]="Exited", ROUND(employee_turnover_dataset__1[[#This Row],[Annual Salary]]*0.333,0), 0)</f>
        <v>0</v>
      </c>
      <c r="I191">
        <v>8</v>
      </c>
      <c r="J191">
        <v>4</v>
      </c>
      <c r="K191">
        <f>IF(employee_turnover_dataset__1[[#This Row],[Attrition]]="Yes",1,0)</f>
        <v>0</v>
      </c>
      <c r="L191" t="s">
        <v>27</v>
      </c>
      <c r="M191" t="s">
        <v>28</v>
      </c>
      <c r="N191" s="1">
        <v>44264</v>
      </c>
      <c r="O191" s="1"/>
      <c r="P191" t="s">
        <v>29</v>
      </c>
      <c r="Q191" t="s">
        <v>30</v>
      </c>
      <c r="R191">
        <v>1632</v>
      </c>
      <c r="S191">
        <v>54</v>
      </c>
      <c r="T191">
        <v>4</v>
      </c>
      <c r="U191" t="str">
        <f t="shared" si="2"/>
        <v>2–5 yrs (Short Stay)</v>
      </c>
    </row>
    <row r="192" spans="1:21" x14ac:dyDescent="0.25">
      <c r="A192" t="s">
        <v>432</v>
      </c>
      <c r="B192" t="s">
        <v>51</v>
      </c>
      <c r="C192" t="s">
        <v>52</v>
      </c>
      <c r="D192" t="s">
        <v>433</v>
      </c>
      <c r="E192">
        <v>54</v>
      </c>
      <c r="F192" s="2">
        <v>2817.105</v>
      </c>
      <c r="G192" s="2">
        <v>33805.26</v>
      </c>
      <c r="H192">
        <f>IF(employee_turnover_dataset__1[[#This Row],[Employee_status]]="Exited", ROUND(employee_turnover_dataset__1[[#This Row],[Annual Salary]]*0.333,0), 0)</f>
        <v>11257</v>
      </c>
      <c r="I192">
        <v>4</v>
      </c>
      <c r="J192">
        <v>3</v>
      </c>
      <c r="K192">
        <f>IF(employee_turnover_dataset__1[[#This Row],[Attrition]]="Yes",1,0)</f>
        <v>1</v>
      </c>
      <c r="L192" t="s">
        <v>20</v>
      </c>
      <c r="M192" t="s">
        <v>119</v>
      </c>
      <c r="N192" s="1">
        <v>45010</v>
      </c>
      <c r="O192" s="1">
        <v>45555</v>
      </c>
      <c r="P192" t="s">
        <v>22</v>
      </c>
      <c r="Q192" t="s">
        <v>119</v>
      </c>
      <c r="R192">
        <v>545</v>
      </c>
      <c r="S192">
        <v>18</v>
      </c>
      <c r="T192">
        <v>1</v>
      </c>
      <c r="U192" t="str">
        <f t="shared" si="2"/>
        <v>0–1 yrs (New Hire)</v>
      </c>
    </row>
    <row r="193" spans="1:21" x14ac:dyDescent="0.25">
      <c r="A193" t="s">
        <v>434</v>
      </c>
      <c r="B193" t="s">
        <v>17</v>
      </c>
      <c r="C193" t="s">
        <v>37</v>
      </c>
      <c r="D193" t="s">
        <v>435</v>
      </c>
      <c r="E193">
        <v>57</v>
      </c>
      <c r="F193" s="2">
        <v>1108.3050000000001</v>
      </c>
      <c r="G193" s="2">
        <v>13299.66</v>
      </c>
      <c r="H193">
        <f>IF(employee_turnover_dataset__1[[#This Row],[Employee_status]]="Exited", ROUND(employee_turnover_dataset__1[[#This Row],[Annual Salary]]*0.333,0), 0)</f>
        <v>0</v>
      </c>
      <c r="I193">
        <v>6</v>
      </c>
      <c r="J193">
        <v>3</v>
      </c>
      <c r="K193">
        <f>IF(employee_turnover_dataset__1[[#This Row],[Attrition]]="Yes",1,0)</f>
        <v>0</v>
      </c>
      <c r="L193" t="s">
        <v>27</v>
      </c>
      <c r="M193" t="s">
        <v>28</v>
      </c>
      <c r="N193" s="1">
        <v>44198</v>
      </c>
      <c r="O193" s="1"/>
      <c r="P193" t="s">
        <v>29</v>
      </c>
      <c r="Q193" t="s">
        <v>30</v>
      </c>
      <c r="R193">
        <v>1698</v>
      </c>
      <c r="S193">
        <v>56</v>
      </c>
      <c r="T193">
        <v>5</v>
      </c>
      <c r="U193" t="str">
        <f t="shared" si="2"/>
        <v>2–5 yrs (Short Stay)</v>
      </c>
    </row>
    <row r="194" spans="1:21" x14ac:dyDescent="0.25">
      <c r="A194" t="s">
        <v>436</v>
      </c>
      <c r="B194" t="s">
        <v>24</v>
      </c>
      <c r="C194" t="s">
        <v>25</v>
      </c>
      <c r="D194" t="s">
        <v>437</v>
      </c>
      <c r="E194">
        <v>48</v>
      </c>
      <c r="F194" s="2">
        <v>1183.29</v>
      </c>
      <c r="G194" s="2">
        <v>14199.48</v>
      </c>
      <c r="H194">
        <f>IF(employee_turnover_dataset__1[[#This Row],[Employee_status]]="Exited", ROUND(employee_turnover_dataset__1[[#This Row],[Annual Salary]]*0.333,0), 0)</f>
        <v>0</v>
      </c>
      <c r="I194">
        <v>7</v>
      </c>
      <c r="J194">
        <v>1</v>
      </c>
      <c r="K194">
        <f>IF(employee_turnover_dataset__1[[#This Row],[Attrition]]="Yes",1,0)</f>
        <v>0</v>
      </c>
      <c r="L194" t="s">
        <v>27</v>
      </c>
      <c r="M194" t="s">
        <v>28</v>
      </c>
      <c r="N194" s="1">
        <v>43019</v>
      </c>
      <c r="O194" s="1"/>
      <c r="P194" t="s">
        <v>29</v>
      </c>
      <c r="Q194" t="s">
        <v>30</v>
      </c>
      <c r="R194">
        <v>2877</v>
      </c>
      <c r="S194">
        <v>94</v>
      </c>
      <c r="T194">
        <v>8</v>
      </c>
      <c r="U194" t="str">
        <f t="shared" ref="U194:U257" si="3">IF(T194&lt;=1,"0–1 yrs (New Hire)",
IF(T194&lt;=5,"2–5 yrs (Short Stay)",
IF(T194&lt;=10,"6–10 yrs (Mid Stay)",
IF(T194&lt;=20,"11–20 yrs (Long Stay)",
"20+ yrs (Very Long Stay)"))))</f>
        <v>6–10 yrs (Mid Stay)</v>
      </c>
    </row>
    <row r="195" spans="1:21" x14ac:dyDescent="0.25">
      <c r="A195" t="s">
        <v>438</v>
      </c>
      <c r="B195" t="s">
        <v>32</v>
      </c>
      <c r="C195" t="s">
        <v>71</v>
      </c>
      <c r="D195" t="s">
        <v>439</v>
      </c>
      <c r="E195">
        <v>27</v>
      </c>
      <c r="F195" s="2">
        <v>1664.6100000000001</v>
      </c>
      <c r="G195" s="2">
        <v>19975.32</v>
      </c>
      <c r="H195">
        <f>IF(employee_turnover_dataset__1[[#This Row],[Employee_status]]="Exited", ROUND(employee_turnover_dataset__1[[#This Row],[Annual Salary]]*0.333,0), 0)</f>
        <v>0</v>
      </c>
      <c r="I195">
        <v>10</v>
      </c>
      <c r="J195">
        <v>2</v>
      </c>
      <c r="K195">
        <f>IF(employee_turnover_dataset__1[[#This Row],[Attrition]]="Yes",1,0)</f>
        <v>0</v>
      </c>
      <c r="L195" t="s">
        <v>27</v>
      </c>
      <c r="M195" t="s">
        <v>28</v>
      </c>
      <c r="N195" s="1">
        <v>44021</v>
      </c>
      <c r="O195" s="1"/>
      <c r="P195" t="s">
        <v>29</v>
      </c>
      <c r="Q195" t="s">
        <v>30</v>
      </c>
      <c r="R195">
        <v>1875</v>
      </c>
      <c r="S195">
        <v>62</v>
      </c>
      <c r="T195">
        <v>5</v>
      </c>
      <c r="U195" t="str">
        <f t="shared" si="3"/>
        <v>2–5 yrs (Short Stay)</v>
      </c>
    </row>
    <row r="196" spans="1:21" x14ac:dyDescent="0.25">
      <c r="A196" t="s">
        <v>440</v>
      </c>
      <c r="B196" t="s">
        <v>24</v>
      </c>
      <c r="C196" t="s">
        <v>83</v>
      </c>
      <c r="D196" t="s">
        <v>441</v>
      </c>
      <c r="E196">
        <v>56</v>
      </c>
      <c r="F196" s="2">
        <v>2742.18</v>
      </c>
      <c r="G196" s="2">
        <v>32906.159999999996</v>
      </c>
      <c r="H196">
        <f>IF(employee_turnover_dataset__1[[#This Row],[Employee_status]]="Exited", ROUND(employee_turnover_dataset__1[[#This Row],[Annual Salary]]*0.333,0), 0)</f>
        <v>10958</v>
      </c>
      <c r="I196">
        <v>4</v>
      </c>
      <c r="J196">
        <v>2</v>
      </c>
      <c r="K196">
        <f>IF(employee_turnover_dataset__1[[#This Row],[Attrition]]="Yes",1,0)</f>
        <v>1</v>
      </c>
      <c r="L196" t="s">
        <v>20</v>
      </c>
      <c r="M196" t="s">
        <v>21</v>
      </c>
      <c r="N196" s="1">
        <v>43078</v>
      </c>
      <c r="O196" s="1">
        <v>44445</v>
      </c>
      <c r="P196" t="s">
        <v>22</v>
      </c>
      <c r="Q196" t="s">
        <v>21</v>
      </c>
      <c r="R196">
        <v>1367</v>
      </c>
      <c r="S196">
        <v>45</v>
      </c>
      <c r="T196">
        <v>4</v>
      </c>
      <c r="U196" t="str">
        <f t="shared" si="3"/>
        <v>2–5 yrs (Short Stay)</v>
      </c>
    </row>
    <row r="197" spans="1:21" x14ac:dyDescent="0.25">
      <c r="A197" t="s">
        <v>442</v>
      </c>
      <c r="B197" t="s">
        <v>17</v>
      </c>
      <c r="C197" t="s">
        <v>56</v>
      </c>
      <c r="D197" t="s">
        <v>443</v>
      </c>
      <c r="E197">
        <v>41</v>
      </c>
      <c r="F197" s="2">
        <v>966.66000000000008</v>
      </c>
      <c r="G197" s="2">
        <v>11599.920000000002</v>
      </c>
      <c r="H197">
        <f>IF(employee_turnover_dataset__1[[#This Row],[Employee_status]]="Exited", ROUND(employee_turnover_dataset__1[[#This Row],[Annual Salary]]*0.333,0), 0)</f>
        <v>3863</v>
      </c>
      <c r="I197">
        <v>3</v>
      </c>
      <c r="J197">
        <v>1</v>
      </c>
      <c r="K197">
        <f>IF(employee_turnover_dataset__1[[#This Row],[Attrition]]="Yes",1,0)</f>
        <v>1</v>
      </c>
      <c r="L197" t="s">
        <v>20</v>
      </c>
      <c r="M197" t="s">
        <v>158</v>
      </c>
      <c r="N197" s="1">
        <v>43435</v>
      </c>
      <c r="O197" s="1">
        <v>45120</v>
      </c>
      <c r="P197" t="s">
        <v>22</v>
      </c>
      <c r="Q197" t="s">
        <v>158</v>
      </c>
      <c r="R197">
        <v>1685</v>
      </c>
      <c r="S197">
        <v>55</v>
      </c>
      <c r="T197">
        <v>5</v>
      </c>
      <c r="U197" t="str">
        <f t="shared" si="3"/>
        <v>2–5 yrs (Short Stay)</v>
      </c>
    </row>
    <row r="198" spans="1:21" x14ac:dyDescent="0.25">
      <c r="A198" t="s">
        <v>444</v>
      </c>
      <c r="B198" t="s">
        <v>51</v>
      </c>
      <c r="C198" t="s">
        <v>52</v>
      </c>
      <c r="D198" t="s">
        <v>445</v>
      </c>
      <c r="E198">
        <v>54</v>
      </c>
      <c r="F198" s="2">
        <v>1904.2950000000001</v>
      </c>
      <c r="G198" s="2">
        <v>22851.54</v>
      </c>
      <c r="H198">
        <f>IF(employee_turnover_dataset__1[[#This Row],[Employee_status]]="Exited", ROUND(employee_turnover_dataset__1[[#This Row],[Annual Salary]]*0.333,0), 0)</f>
        <v>7610</v>
      </c>
      <c r="I198">
        <v>7</v>
      </c>
      <c r="J198">
        <v>5</v>
      </c>
      <c r="K198">
        <f>IF(employee_turnover_dataset__1[[#This Row],[Attrition]]="Yes",1,0)</f>
        <v>1</v>
      </c>
      <c r="L198" t="s">
        <v>20</v>
      </c>
      <c r="M198" t="s">
        <v>35</v>
      </c>
      <c r="N198" s="1">
        <v>43358</v>
      </c>
      <c r="O198" s="1">
        <v>43430</v>
      </c>
      <c r="P198" t="s">
        <v>22</v>
      </c>
      <c r="Q198" t="s">
        <v>35</v>
      </c>
      <c r="R198">
        <v>72</v>
      </c>
      <c r="S198">
        <v>2</v>
      </c>
      <c r="T198">
        <v>0</v>
      </c>
      <c r="U198" t="str">
        <f t="shared" si="3"/>
        <v>0–1 yrs (New Hire)</v>
      </c>
    </row>
    <row r="199" spans="1:21" x14ac:dyDescent="0.25">
      <c r="A199" t="s">
        <v>446</v>
      </c>
      <c r="B199" t="s">
        <v>51</v>
      </c>
      <c r="C199" t="s">
        <v>88</v>
      </c>
      <c r="D199" t="s">
        <v>447</v>
      </c>
      <c r="E199">
        <v>27</v>
      </c>
      <c r="F199" s="2">
        <v>2684.7449999999999</v>
      </c>
      <c r="G199" s="2">
        <v>32216.94</v>
      </c>
      <c r="H199">
        <f>IF(employee_turnover_dataset__1[[#This Row],[Employee_status]]="Exited", ROUND(employee_turnover_dataset__1[[#This Row],[Annual Salary]]*0.333,0), 0)</f>
        <v>0</v>
      </c>
      <c r="I199">
        <v>1</v>
      </c>
      <c r="J199">
        <v>1</v>
      </c>
      <c r="K199">
        <f>IF(employee_turnover_dataset__1[[#This Row],[Attrition]]="Yes",1,0)</f>
        <v>0</v>
      </c>
      <c r="L199" t="s">
        <v>27</v>
      </c>
      <c r="M199" t="s">
        <v>28</v>
      </c>
      <c r="N199" s="1">
        <v>42892</v>
      </c>
      <c r="O199" s="1"/>
      <c r="P199" t="s">
        <v>29</v>
      </c>
      <c r="Q199" t="s">
        <v>30</v>
      </c>
      <c r="R199">
        <v>3004</v>
      </c>
      <c r="S199">
        <v>99</v>
      </c>
      <c r="T199">
        <v>8</v>
      </c>
      <c r="U199" t="str">
        <f t="shared" si="3"/>
        <v>6–10 yrs (Mid Stay)</v>
      </c>
    </row>
    <row r="200" spans="1:21" x14ac:dyDescent="0.25">
      <c r="A200" t="s">
        <v>448</v>
      </c>
      <c r="B200" t="s">
        <v>51</v>
      </c>
      <c r="C200" t="s">
        <v>88</v>
      </c>
      <c r="D200" t="s">
        <v>449</v>
      </c>
      <c r="E200">
        <v>22</v>
      </c>
      <c r="F200" s="2">
        <v>2096.7150000000001</v>
      </c>
      <c r="G200" s="2">
        <v>25160.58</v>
      </c>
      <c r="H200">
        <f>IF(employee_turnover_dataset__1[[#This Row],[Employee_status]]="Exited", ROUND(employee_turnover_dataset__1[[#This Row],[Annual Salary]]*0.333,0), 0)</f>
        <v>8378</v>
      </c>
      <c r="I200">
        <v>9</v>
      </c>
      <c r="J200">
        <v>4</v>
      </c>
      <c r="K200">
        <f>IF(employee_turnover_dataset__1[[#This Row],[Attrition]]="Yes",1,0)</f>
        <v>1</v>
      </c>
      <c r="L200" t="s">
        <v>20</v>
      </c>
      <c r="M200" t="s">
        <v>35</v>
      </c>
      <c r="N200" s="1">
        <v>43231</v>
      </c>
      <c r="O200" s="1">
        <v>44160</v>
      </c>
      <c r="P200" t="s">
        <v>22</v>
      </c>
      <c r="Q200" t="s">
        <v>35</v>
      </c>
      <c r="R200">
        <v>929</v>
      </c>
      <c r="S200">
        <v>30</v>
      </c>
      <c r="T200">
        <v>3</v>
      </c>
      <c r="U200" t="str">
        <f t="shared" si="3"/>
        <v>2–5 yrs (Short Stay)</v>
      </c>
    </row>
    <row r="201" spans="1:21" x14ac:dyDescent="0.25">
      <c r="A201" t="s">
        <v>450</v>
      </c>
      <c r="B201" t="s">
        <v>17</v>
      </c>
      <c r="C201" t="s">
        <v>37</v>
      </c>
      <c r="D201" t="s">
        <v>451</v>
      </c>
      <c r="E201">
        <v>57</v>
      </c>
      <c r="F201" s="2">
        <v>2529.7200000000003</v>
      </c>
      <c r="G201" s="2">
        <v>30356.640000000003</v>
      </c>
      <c r="H201">
        <f>IF(employee_turnover_dataset__1[[#This Row],[Employee_status]]="Exited", ROUND(employee_turnover_dataset__1[[#This Row],[Annual Salary]]*0.333,0), 0)</f>
        <v>0</v>
      </c>
      <c r="I201">
        <v>9</v>
      </c>
      <c r="J201">
        <v>3</v>
      </c>
      <c r="K201">
        <f>IF(employee_turnover_dataset__1[[#This Row],[Attrition]]="Yes",1,0)</f>
        <v>0</v>
      </c>
      <c r="L201" t="s">
        <v>27</v>
      </c>
      <c r="M201" t="s">
        <v>28</v>
      </c>
      <c r="N201" s="1">
        <v>42850</v>
      </c>
      <c r="O201" s="1"/>
      <c r="P201" t="s">
        <v>29</v>
      </c>
      <c r="Q201" t="s">
        <v>30</v>
      </c>
      <c r="R201">
        <v>3046</v>
      </c>
      <c r="S201">
        <v>100</v>
      </c>
      <c r="T201">
        <v>8</v>
      </c>
      <c r="U201" t="str">
        <f t="shared" si="3"/>
        <v>6–10 yrs (Mid Stay)</v>
      </c>
    </row>
    <row r="202" spans="1:21" x14ac:dyDescent="0.25">
      <c r="A202" t="s">
        <v>452</v>
      </c>
      <c r="B202" t="s">
        <v>24</v>
      </c>
      <c r="C202" t="s">
        <v>83</v>
      </c>
      <c r="D202" t="s">
        <v>453</v>
      </c>
      <c r="E202">
        <v>27</v>
      </c>
      <c r="F202" s="2">
        <v>1313.1750000000002</v>
      </c>
      <c r="G202" s="2">
        <v>15758.100000000002</v>
      </c>
      <c r="H202">
        <f>IF(employee_turnover_dataset__1[[#This Row],[Employee_status]]="Exited", ROUND(employee_turnover_dataset__1[[#This Row],[Annual Salary]]*0.333,0), 0)</f>
        <v>5247</v>
      </c>
      <c r="I202">
        <v>3</v>
      </c>
      <c r="J202">
        <v>5</v>
      </c>
      <c r="K202">
        <f>IF(employee_turnover_dataset__1[[#This Row],[Attrition]]="Yes",1,0)</f>
        <v>1</v>
      </c>
      <c r="L202" t="s">
        <v>20</v>
      </c>
      <c r="M202" t="s">
        <v>54</v>
      </c>
      <c r="N202" s="1">
        <v>43349</v>
      </c>
      <c r="O202" s="1">
        <v>45546</v>
      </c>
      <c r="P202" t="s">
        <v>22</v>
      </c>
      <c r="Q202" t="s">
        <v>54</v>
      </c>
      <c r="R202">
        <v>2197</v>
      </c>
      <c r="S202">
        <v>72</v>
      </c>
      <c r="T202">
        <v>6</v>
      </c>
      <c r="U202" t="str">
        <f t="shared" si="3"/>
        <v>6–10 yrs (Mid Stay)</v>
      </c>
    </row>
    <row r="203" spans="1:21" x14ac:dyDescent="0.25">
      <c r="A203" t="s">
        <v>454</v>
      </c>
      <c r="B203" t="s">
        <v>17</v>
      </c>
      <c r="C203" t="s">
        <v>37</v>
      </c>
      <c r="D203" t="s">
        <v>455</v>
      </c>
      <c r="E203">
        <v>59</v>
      </c>
      <c r="F203" s="2">
        <v>1367.9549999999999</v>
      </c>
      <c r="G203" s="2">
        <v>16415.46</v>
      </c>
      <c r="H203">
        <f>IF(employee_turnover_dataset__1[[#This Row],[Employee_status]]="Exited", ROUND(employee_turnover_dataset__1[[#This Row],[Annual Salary]]*0.333,0), 0)</f>
        <v>0</v>
      </c>
      <c r="I203">
        <v>7</v>
      </c>
      <c r="J203">
        <v>2</v>
      </c>
      <c r="K203">
        <f>IF(employee_turnover_dataset__1[[#This Row],[Attrition]]="Yes",1,0)</f>
        <v>0</v>
      </c>
      <c r="L203" t="s">
        <v>27</v>
      </c>
      <c r="M203" t="s">
        <v>28</v>
      </c>
      <c r="N203" s="1">
        <v>44247</v>
      </c>
      <c r="O203" s="1"/>
      <c r="P203" t="s">
        <v>29</v>
      </c>
      <c r="Q203" t="s">
        <v>30</v>
      </c>
      <c r="R203">
        <v>1649</v>
      </c>
      <c r="S203">
        <v>54</v>
      </c>
      <c r="T203">
        <v>5</v>
      </c>
      <c r="U203" t="str">
        <f t="shared" si="3"/>
        <v>2–5 yrs (Short Stay)</v>
      </c>
    </row>
    <row r="204" spans="1:21" x14ac:dyDescent="0.25">
      <c r="A204" t="s">
        <v>456</v>
      </c>
      <c r="B204" t="s">
        <v>44</v>
      </c>
      <c r="C204" t="s">
        <v>45</v>
      </c>
      <c r="D204" t="s">
        <v>457</v>
      </c>
      <c r="E204">
        <v>44</v>
      </c>
      <c r="F204" s="2">
        <v>2771.58</v>
      </c>
      <c r="G204" s="2">
        <v>33258.959999999999</v>
      </c>
      <c r="H204">
        <f>IF(employee_turnover_dataset__1[[#This Row],[Employee_status]]="Exited", ROUND(employee_turnover_dataset__1[[#This Row],[Annual Salary]]*0.333,0), 0)</f>
        <v>0</v>
      </c>
      <c r="I204">
        <v>5</v>
      </c>
      <c r="J204">
        <v>5</v>
      </c>
      <c r="K204">
        <f>IF(employee_turnover_dataset__1[[#This Row],[Attrition]]="Yes",1,0)</f>
        <v>0</v>
      </c>
      <c r="L204" t="s">
        <v>27</v>
      </c>
      <c r="M204" t="s">
        <v>28</v>
      </c>
      <c r="N204" s="1">
        <v>42880</v>
      </c>
      <c r="O204" s="1"/>
      <c r="P204" t="s">
        <v>29</v>
      </c>
      <c r="Q204" t="s">
        <v>30</v>
      </c>
      <c r="R204">
        <v>3016</v>
      </c>
      <c r="S204">
        <v>99</v>
      </c>
      <c r="T204">
        <v>8</v>
      </c>
      <c r="U204" t="str">
        <f t="shared" si="3"/>
        <v>6–10 yrs (Mid Stay)</v>
      </c>
    </row>
    <row r="205" spans="1:21" x14ac:dyDescent="0.25">
      <c r="A205" t="s">
        <v>458</v>
      </c>
      <c r="B205" t="s">
        <v>17</v>
      </c>
      <c r="C205" t="s">
        <v>37</v>
      </c>
      <c r="D205" t="s">
        <v>459</v>
      </c>
      <c r="E205">
        <v>22</v>
      </c>
      <c r="F205" s="2">
        <v>1664.9850000000001</v>
      </c>
      <c r="G205" s="2">
        <v>19979.82</v>
      </c>
      <c r="H205">
        <f>IF(employee_turnover_dataset__1[[#This Row],[Employee_status]]="Exited", ROUND(employee_turnover_dataset__1[[#This Row],[Annual Salary]]*0.333,0), 0)</f>
        <v>0</v>
      </c>
      <c r="I205">
        <v>0</v>
      </c>
      <c r="J205">
        <v>3</v>
      </c>
      <c r="K205">
        <f>IF(employee_turnover_dataset__1[[#This Row],[Attrition]]="Yes",1,0)</f>
        <v>0</v>
      </c>
      <c r="L205" t="s">
        <v>27</v>
      </c>
      <c r="M205" t="s">
        <v>28</v>
      </c>
      <c r="N205" s="1">
        <v>42958</v>
      </c>
      <c r="O205" s="1"/>
      <c r="P205" t="s">
        <v>29</v>
      </c>
      <c r="Q205" t="s">
        <v>30</v>
      </c>
      <c r="R205">
        <v>2938</v>
      </c>
      <c r="S205">
        <v>96</v>
      </c>
      <c r="T205">
        <v>8</v>
      </c>
      <c r="U205" t="str">
        <f t="shared" si="3"/>
        <v>6–10 yrs (Mid Stay)</v>
      </c>
    </row>
    <row r="206" spans="1:21" x14ac:dyDescent="0.25">
      <c r="A206" t="s">
        <v>460</v>
      </c>
      <c r="B206" t="s">
        <v>67</v>
      </c>
      <c r="C206" t="s">
        <v>107</v>
      </c>
      <c r="D206" t="s">
        <v>461</v>
      </c>
      <c r="E206">
        <v>48</v>
      </c>
      <c r="F206" s="2">
        <v>2577.54</v>
      </c>
      <c r="G206" s="2">
        <v>30930.48</v>
      </c>
      <c r="H206">
        <f>IF(employee_turnover_dataset__1[[#This Row],[Employee_status]]="Exited", ROUND(employee_turnover_dataset__1[[#This Row],[Annual Salary]]*0.333,0), 0)</f>
        <v>0</v>
      </c>
      <c r="I206">
        <v>9</v>
      </c>
      <c r="J206">
        <v>1</v>
      </c>
      <c r="K206">
        <f>IF(employee_turnover_dataset__1[[#This Row],[Attrition]]="Yes",1,0)</f>
        <v>0</v>
      </c>
      <c r="L206" t="s">
        <v>27</v>
      </c>
      <c r="M206" t="s">
        <v>28</v>
      </c>
      <c r="N206" s="1">
        <v>44673</v>
      </c>
      <c r="O206" s="1"/>
      <c r="P206" t="s">
        <v>29</v>
      </c>
      <c r="Q206" t="s">
        <v>30</v>
      </c>
      <c r="R206">
        <v>1223</v>
      </c>
      <c r="S206">
        <v>40</v>
      </c>
      <c r="T206">
        <v>3</v>
      </c>
      <c r="U206" t="str">
        <f t="shared" si="3"/>
        <v>2–5 yrs (Short Stay)</v>
      </c>
    </row>
    <row r="207" spans="1:21" x14ac:dyDescent="0.25">
      <c r="A207" t="s">
        <v>462</v>
      </c>
      <c r="B207" t="s">
        <v>67</v>
      </c>
      <c r="C207" t="s">
        <v>107</v>
      </c>
      <c r="D207" t="s">
        <v>463</v>
      </c>
      <c r="E207">
        <v>55</v>
      </c>
      <c r="F207" s="2">
        <v>2686.32</v>
      </c>
      <c r="G207" s="2">
        <v>32235.840000000004</v>
      </c>
      <c r="H207">
        <f>IF(employee_turnover_dataset__1[[#This Row],[Employee_status]]="Exited", ROUND(employee_turnover_dataset__1[[#This Row],[Annual Salary]]*0.333,0), 0)</f>
        <v>0</v>
      </c>
      <c r="I207">
        <v>6</v>
      </c>
      <c r="J207">
        <v>2</v>
      </c>
      <c r="K207">
        <f>IF(employee_turnover_dataset__1[[#This Row],[Attrition]]="Yes",1,0)</f>
        <v>0</v>
      </c>
      <c r="L207" t="s">
        <v>27</v>
      </c>
      <c r="M207" t="s">
        <v>28</v>
      </c>
      <c r="N207" s="1">
        <v>43248</v>
      </c>
      <c r="O207" s="1"/>
      <c r="P207" t="s">
        <v>29</v>
      </c>
      <c r="Q207" t="s">
        <v>30</v>
      </c>
      <c r="R207">
        <v>2648</v>
      </c>
      <c r="S207">
        <v>87</v>
      </c>
      <c r="T207">
        <v>7</v>
      </c>
      <c r="U207" t="str">
        <f t="shared" si="3"/>
        <v>6–10 yrs (Mid Stay)</v>
      </c>
    </row>
    <row r="208" spans="1:21" x14ac:dyDescent="0.25">
      <c r="A208" t="s">
        <v>464</v>
      </c>
      <c r="B208" t="s">
        <v>67</v>
      </c>
      <c r="C208" t="s">
        <v>107</v>
      </c>
      <c r="D208" t="s">
        <v>465</v>
      </c>
      <c r="E208">
        <v>44</v>
      </c>
      <c r="F208" s="2">
        <v>1692.3150000000001</v>
      </c>
      <c r="G208" s="2">
        <v>20307.78</v>
      </c>
      <c r="H208">
        <f>IF(employee_turnover_dataset__1[[#This Row],[Employee_status]]="Exited", ROUND(employee_turnover_dataset__1[[#This Row],[Annual Salary]]*0.333,0), 0)</f>
        <v>6762</v>
      </c>
      <c r="I208">
        <v>5</v>
      </c>
      <c r="J208">
        <v>4</v>
      </c>
      <c r="K208">
        <f>IF(employee_turnover_dataset__1[[#This Row],[Attrition]]="Yes",1,0)</f>
        <v>1</v>
      </c>
      <c r="L208" t="s">
        <v>20</v>
      </c>
      <c r="M208" t="s">
        <v>119</v>
      </c>
      <c r="N208" s="1">
        <v>42913</v>
      </c>
      <c r="O208" s="1">
        <v>44182</v>
      </c>
      <c r="P208" t="s">
        <v>22</v>
      </c>
      <c r="Q208" t="s">
        <v>119</v>
      </c>
      <c r="R208">
        <v>1269</v>
      </c>
      <c r="S208">
        <v>42</v>
      </c>
      <c r="T208">
        <v>3</v>
      </c>
      <c r="U208" t="str">
        <f t="shared" si="3"/>
        <v>2–5 yrs (Short Stay)</v>
      </c>
    </row>
    <row r="209" spans="1:21" x14ac:dyDescent="0.25">
      <c r="A209" t="s">
        <v>466</v>
      </c>
      <c r="B209" t="s">
        <v>67</v>
      </c>
      <c r="C209" t="s">
        <v>107</v>
      </c>
      <c r="D209" t="s">
        <v>467</v>
      </c>
      <c r="E209">
        <v>49</v>
      </c>
      <c r="F209" s="2">
        <v>1973.13</v>
      </c>
      <c r="G209" s="2">
        <v>23677.56</v>
      </c>
      <c r="H209">
        <f>IF(employee_turnover_dataset__1[[#This Row],[Employee_status]]="Exited", ROUND(employee_turnover_dataset__1[[#This Row],[Annual Salary]]*0.333,0), 0)</f>
        <v>0</v>
      </c>
      <c r="I209">
        <v>1</v>
      </c>
      <c r="J209">
        <v>5</v>
      </c>
      <c r="K209">
        <f>IF(employee_turnover_dataset__1[[#This Row],[Attrition]]="Yes",1,0)</f>
        <v>0</v>
      </c>
      <c r="L209" t="s">
        <v>27</v>
      </c>
      <c r="M209" t="s">
        <v>28</v>
      </c>
      <c r="N209" s="1">
        <v>45063</v>
      </c>
      <c r="O209" s="1"/>
      <c r="P209" t="s">
        <v>29</v>
      </c>
      <c r="Q209" t="s">
        <v>30</v>
      </c>
      <c r="R209">
        <v>833</v>
      </c>
      <c r="S209">
        <v>27</v>
      </c>
      <c r="T209">
        <v>2</v>
      </c>
      <c r="U209" t="str">
        <f t="shared" si="3"/>
        <v>2–5 yrs (Short Stay)</v>
      </c>
    </row>
    <row r="210" spans="1:21" x14ac:dyDescent="0.25">
      <c r="A210" t="s">
        <v>468</v>
      </c>
      <c r="B210" t="s">
        <v>67</v>
      </c>
      <c r="C210" t="s">
        <v>128</v>
      </c>
      <c r="D210" t="s">
        <v>469</v>
      </c>
      <c r="E210">
        <v>53</v>
      </c>
      <c r="F210" s="2">
        <v>2795.5650000000001</v>
      </c>
      <c r="G210" s="2">
        <v>33546.78</v>
      </c>
      <c r="H210">
        <f>IF(employee_turnover_dataset__1[[#This Row],[Employee_status]]="Exited", ROUND(employee_turnover_dataset__1[[#This Row],[Annual Salary]]*0.333,0), 0)</f>
        <v>0</v>
      </c>
      <c r="I210">
        <v>0</v>
      </c>
      <c r="J210">
        <v>2</v>
      </c>
      <c r="K210">
        <f>IF(employee_turnover_dataset__1[[#This Row],[Attrition]]="Yes",1,0)</f>
        <v>0</v>
      </c>
      <c r="L210" t="s">
        <v>27</v>
      </c>
      <c r="M210" t="s">
        <v>28</v>
      </c>
      <c r="N210" s="1">
        <v>42843</v>
      </c>
      <c r="O210" s="1"/>
      <c r="P210" t="s">
        <v>29</v>
      </c>
      <c r="Q210" t="s">
        <v>30</v>
      </c>
      <c r="R210">
        <v>3053</v>
      </c>
      <c r="S210">
        <v>100</v>
      </c>
      <c r="T210">
        <v>8</v>
      </c>
      <c r="U210" t="str">
        <f t="shared" si="3"/>
        <v>6–10 yrs (Mid Stay)</v>
      </c>
    </row>
    <row r="211" spans="1:21" x14ac:dyDescent="0.25">
      <c r="A211" t="s">
        <v>470</v>
      </c>
      <c r="B211" t="s">
        <v>67</v>
      </c>
      <c r="C211" t="s">
        <v>68</v>
      </c>
      <c r="D211" t="s">
        <v>471</v>
      </c>
      <c r="E211">
        <v>39</v>
      </c>
      <c r="F211" s="2">
        <v>2012.6999999999998</v>
      </c>
      <c r="G211" s="2">
        <v>24152.399999999998</v>
      </c>
      <c r="H211">
        <f>IF(employee_turnover_dataset__1[[#This Row],[Employee_status]]="Exited", ROUND(employee_turnover_dataset__1[[#This Row],[Annual Salary]]*0.333,0), 0)</f>
        <v>0</v>
      </c>
      <c r="I211">
        <v>5</v>
      </c>
      <c r="J211">
        <v>3</v>
      </c>
      <c r="K211">
        <f>IF(employee_turnover_dataset__1[[#This Row],[Attrition]]="Yes",1,0)</f>
        <v>0</v>
      </c>
      <c r="L211" t="s">
        <v>27</v>
      </c>
      <c r="M211" t="s">
        <v>28</v>
      </c>
      <c r="N211" s="1">
        <v>42501</v>
      </c>
      <c r="O211" s="1"/>
      <c r="P211" t="s">
        <v>29</v>
      </c>
      <c r="Q211" t="s">
        <v>30</v>
      </c>
      <c r="R211">
        <v>3395</v>
      </c>
      <c r="S211">
        <v>112</v>
      </c>
      <c r="T211">
        <v>9</v>
      </c>
      <c r="U211" t="str">
        <f t="shared" si="3"/>
        <v>6–10 yrs (Mid Stay)</v>
      </c>
    </row>
    <row r="212" spans="1:21" x14ac:dyDescent="0.25">
      <c r="A212" t="s">
        <v>472</v>
      </c>
      <c r="B212" t="s">
        <v>17</v>
      </c>
      <c r="C212" t="s">
        <v>37</v>
      </c>
      <c r="D212" t="s">
        <v>473</v>
      </c>
      <c r="E212">
        <v>57</v>
      </c>
      <c r="F212" s="2">
        <v>1951.8899999999999</v>
      </c>
      <c r="G212" s="2">
        <v>23422.68</v>
      </c>
      <c r="H212">
        <f>IF(employee_turnover_dataset__1[[#This Row],[Employee_status]]="Exited", ROUND(employee_turnover_dataset__1[[#This Row],[Annual Salary]]*0.333,0), 0)</f>
        <v>0</v>
      </c>
      <c r="I212">
        <v>5</v>
      </c>
      <c r="J212">
        <v>5</v>
      </c>
      <c r="K212">
        <f>IF(employee_turnover_dataset__1[[#This Row],[Attrition]]="Yes",1,0)</f>
        <v>0</v>
      </c>
      <c r="L212" t="s">
        <v>27</v>
      </c>
      <c r="M212" t="s">
        <v>28</v>
      </c>
      <c r="N212" s="1">
        <v>45032</v>
      </c>
      <c r="O212" s="1"/>
      <c r="P212" t="s">
        <v>29</v>
      </c>
      <c r="Q212" t="s">
        <v>30</v>
      </c>
      <c r="R212">
        <v>864</v>
      </c>
      <c r="S212">
        <v>28</v>
      </c>
      <c r="T212">
        <v>2</v>
      </c>
      <c r="U212" t="str">
        <f t="shared" si="3"/>
        <v>2–5 yrs (Short Stay)</v>
      </c>
    </row>
    <row r="213" spans="1:21" x14ac:dyDescent="0.25">
      <c r="A213" t="s">
        <v>474</v>
      </c>
      <c r="B213" t="s">
        <v>32</v>
      </c>
      <c r="C213" t="s">
        <v>174</v>
      </c>
      <c r="D213" t="s">
        <v>475</v>
      </c>
      <c r="E213">
        <v>37</v>
      </c>
      <c r="F213" s="2">
        <v>539.76</v>
      </c>
      <c r="G213" s="2">
        <v>6477.12</v>
      </c>
      <c r="H213">
        <f>IF(employee_turnover_dataset__1[[#This Row],[Employee_status]]="Exited", ROUND(employee_turnover_dataset__1[[#This Row],[Annual Salary]]*0.333,0), 0)</f>
        <v>0</v>
      </c>
      <c r="I213">
        <v>7</v>
      </c>
      <c r="J213">
        <v>5</v>
      </c>
      <c r="K213">
        <f>IF(employee_turnover_dataset__1[[#This Row],[Attrition]]="Yes",1,0)</f>
        <v>0</v>
      </c>
      <c r="L213" t="s">
        <v>27</v>
      </c>
      <c r="M213" t="s">
        <v>28</v>
      </c>
      <c r="N213" s="1">
        <v>44357</v>
      </c>
      <c r="O213" s="1"/>
      <c r="P213" t="s">
        <v>29</v>
      </c>
      <c r="Q213" t="s">
        <v>30</v>
      </c>
      <c r="R213">
        <v>1539</v>
      </c>
      <c r="S213">
        <v>50</v>
      </c>
      <c r="T213">
        <v>4</v>
      </c>
      <c r="U213" t="str">
        <f t="shared" si="3"/>
        <v>2–5 yrs (Short Stay)</v>
      </c>
    </row>
    <row r="214" spans="1:21" x14ac:dyDescent="0.25">
      <c r="A214" t="s">
        <v>476</v>
      </c>
      <c r="B214" t="s">
        <v>17</v>
      </c>
      <c r="C214" t="s">
        <v>56</v>
      </c>
      <c r="D214" t="s">
        <v>477</v>
      </c>
      <c r="E214">
        <v>25</v>
      </c>
      <c r="F214" s="2">
        <v>2847.4949999999999</v>
      </c>
      <c r="G214" s="2">
        <v>34169.94</v>
      </c>
      <c r="H214">
        <f>IF(employee_turnover_dataset__1[[#This Row],[Employee_status]]="Exited", ROUND(employee_turnover_dataset__1[[#This Row],[Annual Salary]]*0.333,0), 0)</f>
        <v>11379</v>
      </c>
      <c r="I214">
        <v>3</v>
      </c>
      <c r="J214">
        <v>2</v>
      </c>
      <c r="K214">
        <f>IF(employee_turnover_dataset__1[[#This Row],[Attrition]]="Yes",1,0)</f>
        <v>1</v>
      </c>
      <c r="L214" t="s">
        <v>20</v>
      </c>
      <c r="M214" t="s">
        <v>119</v>
      </c>
      <c r="N214" s="1">
        <v>44125</v>
      </c>
      <c r="O214" s="1">
        <v>44869</v>
      </c>
      <c r="P214" t="s">
        <v>22</v>
      </c>
      <c r="Q214" t="s">
        <v>119</v>
      </c>
      <c r="R214">
        <v>744</v>
      </c>
      <c r="S214">
        <v>24</v>
      </c>
      <c r="T214">
        <v>2</v>
      </c>
      <c r="U214" t="str">
        <f t="shared" si="3"/>
        <v>2–5 yrs (Short Stay)</v>
      </c>
    </row>
    <row r="215" spans="1:21" x14ac:dyDescent="0.25">
      <c r="A215" t="s">
        <v>478</v>
      </c>
      <c r="B215" t="s">
        <v>17</v>
      </c>
      <c r="C215" t="s">
        <v>37</v>
      </c>
      <c r="D215" t="s">
        <v>479</v>
      </c>
      <c r="E215">
        <v>30</v>
      </c>
      <c r="F215" s="2">
        <v>939.21</v>
      </c>
      <c r="G215" s="2">
        <v>11270.52</v>
      </c>
      <c r="H215">
        <f>IF(employee_turnover_dataset__1[[#This Row],[Employee_status]]="Exited", ROUND(employee_turnover_dataset__1[[#This Row],[Annual Salary]]*0.333,0), 0)</f>
        <v>0</v>
      </c>
      <c r="I215">
        <v>8</v>
      </c>
      <c r="J215">
        <v>5</v>
      </c>
      <c r="K215">
        <f>IF(employee_turnover_dataset__1[[#This Row],[Attrition]]="Yes",1,0)</f>
        <v>0</v>
      </c>
      <c r="L215" t="s">
        <v>27</v>
      </c>
      <c r="M215" t="s">
        <v>28</v>
      </c>
      <c r="N215" s="1">
        <v>43758</v>
      </c>
      <c r="O215" s="1"/>
      <c r="P215" t="s">
        <v>29</v>
      </c>
      <c r="Q215" t="s">
        <v>30</v>
      </c>
      <c r="R215">
        <v>2138</v>
      </c>
      <c r="S215">
        <v>70</v>
      </c>
      <c r="T215">
        <v>6</v>
      </c>
      <c r="U215" t="str">
        <f t="shared" si="3"/>
        <v>6–10 yrs (Mid Stay)</v>
      </c>
    </row>
    <row r="216" spans="1:21" x14ac:dyDescent="0.25">
      <c r="A216" t="s">
        <v>480</v>
      </c>
      <c r="B216" t="s">
        <v>44</v>
      </c>
      <c r="C216" t="s">
        <v>45</v>
      </c>
      <c r="D216" t="s">
        <v>481</v>
      </c>
      <c r="E216">
        <v>43</v>
      </c>
      <c r="F216" s="2">
        <v>2394.63</v>
      </c>
      <c r="G216" s="2">
        <v>28735.56</v>
      </c>
      <c r="H216">
        <f>IF(employee_turnover_dataset__1[[#This Row],[Employee_status]]="Exited", ROUND(employee_turnover_dataset__1[[#This Row],[Annual Salary]]*0.333,0), 0)</f>
        <v>0</v>
      </c>
      <c r="I216">
        <v>1</v>
      </c>
      <c r="J216">
        <v>2</v>
      </c>
      <c r="K216">
        <f>IF(employee_turnover_dataset__1[[#This Row],[Attrition]]="Yes",1,0)</f>
        <v>0</v>
      </c>
      <c r="L216" t="s">
        <v>27</v>
      </c>
      <c r="M216" t="s">
        <v>28</v>
      </c>
      <c r="N216" s="1">
        <v>42581</v>
      </c>
      <c r="O216" s="1"/>
      <c r="P216" t="s">
        <v>29</v>
      </c>
      <c r="Q216" t="s">
        <v>30</v>
      </c>
      <c r="R216">
        <v>3315</v>
      </c>
      <c r="S216">
        <v>109</v>
      </c>
      <c r="T216">
        <v>9</v>
      </c>
      <c r="U216" t="str">
        <f t="shared" si="3"/>
        <v>6–10 yrs (Mid Stay)</v>
      </c>
    </row>
    <row r="217" spans="1:21" x14ac:dyDescent="0.25">
      <c r="A217" t="s">
        <v>482</v>
      </c>
      <c r="B217" t="s">
        <v>17</v>
      </c>
      <c r="C217" t="s">
        <v>37</v>
      </c>
      <c r="D217" t="s">
        <v>483</v>
      </c>
      <c r="E217">
        <v>59</v>
      </c>
      <c r="F217" s="2">
        <v>2903.9700000000003</v>
      </c>
      <c r="G217" s="2">
        <v>34847.64</v>
      </c>
      <c r="H217">
        <f>IF(employee_turnover_dataset__1[[#This Row],[Employee_status]]="Exited", ROUND(employee_turnover_dataset__1[[#This Row],[Annual Salary]]*0.333,0), 0)</f>
        <v>11604</v>
      </c>
      <c r="I217">
        <v>9</v>
      </c>
      <c r="J217">
        <v>3</v>
      </c>
      <c r="K217">
        <f>IF(employee_turnover_dataset__1[[#This Row],[Attrition]]="Yes",1,0)</f>
        <v>1</v>
      </c>
      <c r="L217" t="s">
        <v>20</v>
      </c>
      <c r="M217" t="s">
        <v>119</v>
      </c>
      <c r="N217" s="1">
        <v>42632</v>
      </c>
      <c r="O217" s="1">
        <v>45136</v>
      </c>
      <c r="P217" t="s">
        <v>22</v>
      </c>
      <c r="Q217" t="s">
        <v>119</v>
      </c>
      <c r="R217">
        <v>2504</v>
      </c>
      <c r="S217">
        <v>82</v>
      </c>
      <c r="T217">
        <v>7</v>
      </c>
      <c r="U217" t="str">
        <f t="shared" si="3"/>
        <v>6–10 yrs (Mid Stay)</v>
      </c>
    </row>
    <row r="218" spans="1:21" x14ac:dyDescent="0.25">
      <c r="A218" t="s">
        <v>484</v>
      </c>
      <c r="B218" t="s">
        <v>17</v>
      </c>
      <c r="C218" t="s">
        <v>18</v>
      </c>
      <c r="D218" t="s">
        <v>485</v>
      </c>
      <c r="E218">
        <v>44</v>
      </c>
      <c r="F218" s="2">
        <v>1439.0550000000001</v>
      </c>
      <c r="G218" s="2">
        <v>17268.66</v>
      </c>
      <c r="H218">
        <f>IF(employee_turnover_dataset__1[[#This Row],[Employee_status]]="Exited", ROUND(employee_turnover_dataset__1[[#This Row],[Annual Salary]]*0.333,0), 0)</f>
        <v>0</v>
      </c>
      <c r="I218">
        <v>4</v>
      </c>
      <c r="J218">
        <v>4</v>
      </c>
      <c r="K218">
        <f>IF(employee_turnover_dataset__1[[#This Row],[Attrition]]="Yes",1,0)</f>
        <v>0</v>
      </c>
      <c r="L218" t="s">
        <v>27</v>
      </c>
      <c r="M218" t="s">
        <v>28</v>
      </c>
      <c r="N218" s="1">
        <v>43231</v>
      </c>
      <c r="O218" s="1"/>
      <c r="P218" t="s">
        <v>29</v>
      </c>
      <c r="Q218" t="s">
        <v>30</v>
      </c>
      <c r="R218">
        <v>2665</v>
      </c>
      <c r="S218">
        <v>88</v>
      </c>
      <c r="T218">
        <v>7</v>
      </c>
      <c r="U218" t="str">
        <f t="shared" si="3"/>
        <v>6–10 yrs (Mid Stay)</v>
      </c>
    </row>
    <row r="219" spans="1:21" x14ac:dyDescent="0.25">
      <c r="A219" t="s">
        <v>486</v>
      </c>
      <c r="B219" t="s">
        <v>51</v>
      </c>
      <c r="C219" t="s">
        <v>52</v>
      </c>
      <c r="D219" t="s">
        <v>487</v>
      </c>
      <c r="E219">
        <v>22</v>
      </c>
      <c r="F219" s="2">
        <v>843.72</v>
      </c>
      <c r="G219" s="2">
        <v>10124.64</v>
      </c>
      <c r="H219">
        <f>IF(employee_turnover_dataset__1[[#This Row],[Employee_status]]="Exited", ROUND(employee_turnover_dataset__1[[#This Row],[Annual Salary]]*0.333,0), 0)</f>
        <v>0</v>
      </c>
      <c r="I219">
        <v>0</v>
      </c>
      <c r="J219">
        <v>5</v>
      </c>
      <c r="K219">
        <f>IF(employee_turnover_dataset__1[[#This Row],[Attrition]]="Yes",1,0)</f>
        <v>0</v>
      </c>
      <c r="L219" t="s">
        <v>27</v>
      </c>
      <c r="M219" t="s">
        <v>28</v>
      </c>
      <c r="N219" s="1">
        <v>42889</v>
      </c>
      <c r="O219" s="1"/>
      <c r="P219" t="s">
        <v>29</v>
      </c>
      <c r="Q219" t="s">
        <v>30</v>
      </c>
      <c r="R219">
        <v>3007</v>
      </c>
      <c r="S219">
        <v>99</v>
      </c>
      <c r="T219">
        <v>8</v>
      </c>
      <c r="U219" t="str">
        <f t="shared" si="3"/>
        <v>6–10 yrs (Mid Stay)</v>
      </c>
    </row>
    <row r="220" spans="1:21" x14ac:dyDescent="0.25">
      <c r="A220" t="s">
        <v>488</v>
      </c>
      <c r="B220" t="s">
        <v>51</v>
      </c>
      <c r="C220" t="s">
        <v>52</v>
      </c>
      <c r="D220" t="s">
        <v>489</v>
      </c>
      <c r="E220">
        <v>56</v>
      </c>
      <c r="F220" s="2">
        <v>1255.2750000000001</v>
      </c>
      <c r="G220" s="2">
        <v>15063.300000000001</v>
      </c>
      <c r="H220">
        <f>IF(employee_turnover_dataset__1[[#This Row],[Employee_status]]="Exited", ROUND(employee_turnover_dataset__1[[#This Row],[Annual Salary]]*0.333,0), 0)</f>
        <v>0</v>
      </c>
      <c r="I220">
        <v>8</v>
      </c>
      <c r="J220">
        <v>4</v>
      </c>
      <c r="K220">
        <f>IF(employee_turnover_dataset__1[[#This Row],[Attrition]]="Yes",1,0)</f>
        <v>0</v>
      </c>
      <c r="L220" t="s">
        <v>27</v>
      </c>
      <c r="M220" t="s">
        <v>28</v>
      </c>
      <c r="N220" s="1">
        <v>43128</v>
      </c>
      <c r="O220" s="1"/>
      <c r="P220" t="s">
        <v>29</v>
      </c>
      <c r="Q220" t="s">
        <v>30</v>
      </c>
      <c r="R220">
        <v>2768</v>
      </c>
      <c r="S220">
        <v>91</v>
      </c>
      <c r="T220">
        <v>8</v>
      </c>
      <c r="U220" t="str">
        <f t="shared" si="3"/>
        <v>6–10 yrs (Mid Stay)</v>
      </c>
    </row>
    <row r="221" spans="1:21" x14ac:dyDescent="0.25">
      <c r="A221" t="s">
        <v>490</v>
      </c>
      <c r="B221" t="s">
        <v>32</v>
      </c>
      <c r="C221" t="s">
        <v>71</v>
      </c>
      <c r="D221" t="s">
        <v>491</v>
      </c>
      <c r="E221">
        <v>39</v>
      </c>
      <c r="F221" s="2">
        <v>2034.8249999999998</v>
      </c>
      <c r="G221" s="2">
        <v>24417.899999999998</v>
      </c>
      <c r="H221">
        <f>IF(employee_turnover_dataset__1[[#This Row],[Employee_status]]="Exited", ROUND(employee_turnover_dataset__1[[#This Row],[Annual Salary]]*0.333,0), 0)</f>
        <v>8131</v>
      </c>
      <c r="I221">
        <v>10</v>
      </c>
      <c r="J221">
        <v>2</v>
      </c>
      <c r="K221">
        <f>IF(employee_turnover_dataset__1[[#This Row],[Attrition]]="Yes",1,0)</f>
        <v>1</v>
      </c>
      <c r="L221" t="s">
        <v>20</v>
      </c>
      <c r="M221" t="s">
        <v>35</v>
      </c>
      <c r="N221" s="1">
        <v>44263</v>
      </c>
      <c r="O221" s="1">
        <v>45554</v>
      </c>
      <c r="P221" t="s">
        <v>22</v>
      </c>
      <c r="Q221" t="s">
        <v>35</v>
      </c>
      <c r="R221">
        <v>1291</v>
      </c>
      <c r="S221">
        <v>42</v>
      </c>
      <c r="T221">
        <v>4</v>
      </c>
      <c r="U221" t="str">
        <f t="shared" si="3"/>
        <v>2–5 yrs (Short Stay)</v>
      </c>
    </row>
    <row r="222" spans="1:21" x14ac:dyDescent="0.25">
      <c r="A222" t="s">
        <v>492</v>
      </c>
      <c r="B222" t="s">
        <v>17</v>
      </c>
      <c r="C222" t="s">
        <v>18</v>
      </c>
      <c r="D222" t="s">
        <v>493</v>
      </c>
      <c r="E222">
        <v>57</v>
      </c>
      <c r="F222" s="2">
        <v>2680.8150000000001</v>
      </c>
      <c r="G222" s="2">
        <v>32169.78</v>
      </c>
      <c r="H222">
        <f>IF(employee_turnover_dataset__1[[#This Row],[Employee_status]]="Exited", ROUND(employee_turnover_dataset__1[[#This Row],[Annual Salary]]*0.333,0), 0)</f>
        <v>0</v>
      </c>
      <c r="I222">
        <v>7</v>
      </c>
      <c r="J222">
        <v>3</v>
      </c>
      <c r="K222">
        <f>IF(employee_turnover_dataset__1[[#This Row],[Attrition]]="Yes",1,0)</f>
        <v>0</v>
      </c>
      <c r="L222" t="s">
        <v>27</v>
      </c>
      <c r="M222" t="s">
        <v>28</v>
      </c>
      <c r="N222" s="1">
        <v>43317</v>
      </c>
      <c r="O222" s="1"/>
      <c r="P222" t="s">
        <v>29</v>
      </c>
      <c r="Q222" t="s">
        <v>30</v>
      </c>
      <c r="R222">
        <v>2579</v>
      </c>
      <c r="S222">
        <v>85</v>
      </c>
      <c r="T222">
        <v>7</v>
      </c>
      <c r="U222" t="str">
        <f t="shared" si="3"/>
        <v>6–10 yrs (Mid Stay)</v>
      </c>
    </row>
    <row r="223" spans="1:21" x14ac:dyDescent="0.25">
      <c r="A223" t="s">
        <v>494</v>
      </c>
      <c r="B223" t="s">
        <v>32</v>
      </c>
      <c r="C223" t="s">
        <v>71</v>
      </c>
      <c r="D223" t="s">
        <v>495</v>
      </c>
      <c r="E223">
        <v>38</v>
      </c>
      <c r="F223" s="2">
        <v>442.59000000000003</v>
      </c>
      <c r="G223" s="2">
        <v>5311.08</v>
      </c>
      <c r="H223">
        <f>IF(employee_turnover_dataset__1[[#This Row],[Employee_status]]="Exited", ROUND(employee_turnover_dataset__1[[#This Row],[Annual Salary]]*0.333,0), 0)</f>
        <v>1769</v>
      </c>
      <c r="I223">
        <v>0</v>
      </c>
      <c r="J223">
        <v>5</v>
      </c>
      <c r="K223">
        <f>IF(employee_turnover_dataset__1[[#This Row],[Attrition]]="Yes",1,0)</f>
        <v>1</v>
      </c>
      <c r="L223" t="s">
        <v>20</v>
      </c>
      <c r="M223" t="s">
        <v>158</v>
      </c>
      <c r="N223" s="1">
        <v>43431</v>
      </c>
      <c r="O223" s="1">
        <v>44444</v>
      </c>
      <c r="P223" t="s">
        <v>22</v>
      </c>
      <c r="Q223" t="s">
        <v>158</v>
      </c>
      <c r="R223">
        <v>1013</v>
      </c>
      <c r="S223">
        <v>33</v>
      </c>
      <c r="T223">
        <v>3</v>
      </c>
      <c r="U223" t="str">
        <f t="shared" si="3"/>
        <v>2–5 yrs (Short Stay)</v>
      </c>
    </row>
    <row r="224" spans="1:21" x14ac:dyDescent="0.25">
      <c r="A224" t="s">
        <v>496</v>
      </c>
      <c r="B224" t="s">
        <v>67</v>
      </c>
      <c r="C224" t="s">
        <v>68</v>
      </c>
      <c r="D224" t="s">
        <v>497</v>
      </c>
      <c r="E224">
        <v>44</v>
      </c>
      <c r="F224" s="2">
        <v>2959.38</v>
      </c>
      <c r="G224" s="2">
        <v>35512.559999999998</v>
      </c>
      <c r="H224">
        <f>IF(employee_turnover_dataset__1[[#This Row],[Employee_status]]="Exited", ROUND(employee_turnover_dataset__1[[#This Row],[Annual Salary]]*0.333,0), 0)</f>
        <v>0</v>
      </c>
      <c r="I224">
        <v>3</v>
      </c>
      <c r="J224">
        <v>3</v>
      </c>
      <c r="K224">
        <f>IF(employee_turnover_dataset__1[[#This Row],[Attrition]]="Yes",1,0)</f>
        <v>0</v>
      </c>
      <c r="L224" t="s">
        <v>27</v>
      </c>
      <c r="M224" t="s">
        <v>28</v>
      </c>
      <c r="N224" s="1">
        <v>44898</v>
      </c>
      <c r="O224" s="1"/>
      <c r="P224" t="s">
        <v>29</v>
      </c>
      <c r="Q224" t="s">
        <v>30</v>
      </c>
      <c r="R224">
        <v>998</v>
      </c>
      <c r="S224">
        <v>33</v>
      </c>
      <c r="T224">
        <v>3</v>
      </c>
      <c r="U224" t="str">
        <f t="shared" si="3"/>
        <v>2–5 yrs (Short Stay)</v>
      </c>
    </row>
    <row r="225" spans="1:21" x14ac:dyDescent="0.25">
      <c r="A225" t="s">
        <v>498</v>
      </c>
      <c r="B225" t="s">
        <v>51</v>
      </c>
      <c r="C225" t="s">
        <v>78</v>
      </c>
      <c r="D225" t="s">
        <v>499</v>
      </c>
      <c r="E225">
        <v>22</v>
      </c>
      <c r="F225" s="2">
        <v>2838.48</v>
      </c>
      <c r="G225" s="2">
        <v>34061.760000000002</v>
      </c>
      <c r="H225">
        <f>IF(employee_turnover_dataset__1[[#This Row],[Employee_status]]="Exited", ROUND(employee_turnover_dataset__1[[#This Row],[Annual Salary]]*0.333,0), 0)</f>
        <v>0</v>
      </c>
      <c r="I225">
        <v>6</v>
      </c>
      <c r="J225">
        <v>4</v>
      </c>
      <c r="K225">
        <f>IF(employee_turnover_dataset__1[[#This Row],[Attrition]]="Yes",1,0)</f>
        <v>0</v>
      </c>
      <c r="L225" t="s">
        <v>27</v>
      </c>
      <c r="M225" t="s">
        <v>28</v>
      </c>
      <c r="N225" s="1">
        <v>42915</v>
      </c>
      <c r="O225" s="1"/>
      <c r="P225" t="s">
        <v>29</v>
      </c>
      <c r="Q225" t="s">
        <v>30</v>
      </c>
      <c r="R225">
        <v>2981</v>
      </c>
      <c r="S225">
        <v>98</v>
      </c>
      <c r="T225">
        <v>8</v>
      </c>
      <c r="U225" t="str">
        <f t="shared" si="3"/>
        <v>6–10 yrs (Mid Stay)</v>
      </c>
    </row>
    <row r="226" spans="1:21" x14ac:dyDescent="0.25">
      <c r="A226" t="s">
        <v>500</v>
      </c>
      <c r="B226" t="s">
        <v>44</v>
      </c>
      <c r="C226" t="s">
        <v>48</v>
      </c>
      <c r="D226" t="s">
        <v>501</v>
      </c>
      <c r="E226">
        <v>39</v>
      </c>
      <c r="F226" s="2">
        <v>1355.82</v>
      </c>
      <c r="G226" s="2">
        <v>16269.84</v>
      </c>
      <c r="H226">
        <f>IF(employee_turnover_dataset__1[[#This Row],[Employee_status]]="Exited", ROUND(employee_turnover_dataset__1[[#This Row],[Annual Salary]]*0.333,0), 0)</f>
        <v>0</v>
      </c>
      <c r="I226">
        <v>7</v>
      </c>
      <c r="J226">
        <v>5</v>
      </c>
      <c r="K226">
        <f>IF(employee_turnover_dataset__1[[#This Row],[Attrition]]="Yes",1,0)</f>
        <v>0</v>
      </c>
      <c r="L226" t="s">
        <v>27</v>
      </c>
      <c r="M226" t="s">
        <v>28</v>
      </c>
      <c r="N226" s="1">
        <v>42368</v>
      </c>
      <c r="O226" s="1"/>
      <c r="P226" t="s">
        <v>29</v>
      </c>
      <c r="Q226" t="s">
        <v>30</v>
      </c>
      <c r="R226">
        <v>3528</v>
      </c>
      <c r="S226">
        <v>116</v>
      </c>
      <c r="T226">
        <v>10</v>
      </c>
      <c r="U226" t="str">
        <f t="shared" si="3"/>
        <v>6–10 yrs (Mid Stay)</v>
      </c>
    </row>
    <row r="227" spans="1:21" x14ac:dyDescent="0.25">
      <c r="A227" t="s">
        <v>502</v>
      </c>
      <c r="B227" t="s">
        <v>32</v>
      </c>
      <c r="C227" t="s">
        <v>71</v>
      </c>
      <c r="D227" t="s">
        <v>503</v>
      </c>
      <c r="E227">
        <v>26</v>
      </c>
      <c r="F227" s="2">
        <v>1499.2049999999999</v>
      </c>
      <c r="G227" s="2">
        <v>17990.46</v>
      </c>
      <c r="H227">
        <f>IF(employee_turnover_dataset__1[[#This Row],[Employee_status]]="Exited", ROUND(employee_turnover_dataset__1[[#This Row],[Annual Salary]]*0.333,0), 0)</f>
        <v>0</v>
      </c>
      <c r="I227">
        <v>10</v>
      </c>
      <c r="J227">
        <v>1</v>
      </c>
      <c r="K227">
        <f>IF(employee_turnover_dataset__1[[#This Row],[Attrition]]="Yes",1,0)</f>
        <v>0</v>
      </c>
      <c r="L227" t="s">
        <v>27</v>
      </c>
      <c r="M227" t="s">
        <v>28</v>
      </c>
      <c r="N227" s="1">
        <v>43585</v>
      </c>
      <c r="O227" s="1"/>
      <c r="P227" t="s">
        <v>29</v>
      </c>
      <c r="Q227" t="s">
        <v>30</v>
      </c>
      <c r="R227">
        <v>2311</v>
      </c>
      <c r="S227">
        <v>76</v>
      </c>
      <c r="T227">
        <v>6</v>
      </c>
      <c r="U227" t="str">
        <f t="shared" si="3"/>
        <v>6–10 yrs (Mid Stay)</v>
      </c>
    </row>
    <row r="228" spans="1:21" x14ac:dyDescent="0.25">
      <c r="A228" t="s">
        <v>504</v>
      </c>
      <c r="B228" t="s">
        <v>24</v>
      </c>
      <c r="C228" t="s">
        <v>121</v>
      </c>
      <c r="D228" t="s">
        <v>505</v>
      </c>
      <c r="E228">
        <v>22</v>
      </c>
      <c r="F228" s="2">
        <v>2087.7599999999998</v>
      </c>
      <c r="G228" s="2">
        <v>25053.119999999995</v>
      </c>
      <c r="H228">
        <f>IF(employee_turnover_dataset__1[[#This Row],[Employee_status]]="Exited", ROUND(employee_turnover_dataset__1[[#This Row],[Annual Salary]]*0.333,0), 0)</f>
        <v>0</v>
      </c>
      <c r="I228">
        <v>9</v>
      </c>
      <c r="J228">
        <v>4</v>
      </c>
      <c r="K228">
        <f>IF(employee_turnover_dataset__1[[#This Row],[Attrition]]="Yes",1,0)</f>
        <v>0</v>
      </c>
      <c r="L228" t="s">
        <v>27</v>
      </c>
      <c r="M228" t="s">
        <v>28</v>
      </c>
      <c r="N228" s="1">
        <v>42327</v>
      </c>
      <c r="O228" s="1"/>
      <c r="P228" t="s">
        <v>29</v>
      </c>
      <c r="Q228" t="s">
        <v>30</v>
      </c>
      <c r="R228">
        <v>3569</v>
      </c>
      <c r="S228">
        <v>117</v>
      </c>
      <c r="T228">
        <v>10</v>
      </c>
      <c r="U228" t="str">
        <f t="shared" si="3"/>
        <v>6–10 yrs (Mid Stay)</v>
      </c>
    </row>
    <row r="229" spans="1:21" x14ac:dyDescent="0.25">
      <c r="A229" t="s">
        <v>506</v>
      </c>
      <c r="B229" t="s">
        <v>51</v>
      </c>
      <c r="C229" t="s">
        <v>52</v>
      </c>
      <c r="D229" t="s">
        <v>507</v>
      </c>
      <c r="E229">
        <v>53</v>
      </c>
      <c r="F229" s="2">
        <v>2031.1499999999999</v>
      </c>
      <c r="G229" s="2">
        <v>24373.8</v>
      </c>
      <c r="H229">
        <f>IF(employee_turnover_dataset__1[[#This Row],[Employee_status]]="Exited", ROUND(employee_turnover_dataset__1[[#This Row],[Annual Salary]]*0.333,0), 0)</f>
        <v>0</v>
      </c>
      <c r="I229">
        <v>3</v>
      </c>
      <c r="J229">
        <v>2</v>
      </c>
      <c r="K229">
        <f>IF(employee_turnover_dataset__1[[#This Row],[Attrition]]="Yes",1,0)</f>
        <v>0</v>
      </c>
      <c r="L229" t="s">
        <v>27</v>
      </c>
      <c r="M229" t="s">
        <v>28</v>
      </c>
      <c r="N229" s="1">
        <v>42622</v>
      </c>
      <c r="O229" s="1"/>
      <c r="P229" t="s">
        <v>29</v>
      </c>
      <c r="Q229" t="s">
        <v>30</v>
      </c>
      <c r="R229">
        <v>3274</v>
      </c>
      <c r="S229">
        <v>108</v>
      </c>
      <c r="T229">
        <v>9</v>
      </c>
      <c r="U229" t="str">
        <f t="shared" si="3"/>
        <v>6–10 yrs (Mid Stay)</v>
      </c>
    </row>
    <row r="230" spans="1:21" x14ac:dyDescent="0.25">
      <c r="A230" t="s">
        <v>508</v>
      </c>
      <c r="B230" t="s">
        <v>32</v>
      </c>
      <c r="C230" t="s">
        <v>174</v>
      </c>
      <c r="D230" t="s">
        <v>509</v>
      </c>
      <c r="E230">
        <v>60</v>
      </c>
      <c r="F230" s="2">
        <v>870.58500000000004</v>
      </c>
      <c r="G230" s="2">
        <v>10447.02</v>
      </c>
      <c r="H230">
        <f>IF(employee_turnover_dataset__1[[#This Row],[Employee_status]]="Exited", ROUND(employee_turnover_dataset__1[[#This Row],[Annual Salary]]*0.333,0), 0)</f>
        <v>0</v>
      </c>
      <c r="I230">
        <v>3</v>
      </c>
      <c r="J230">
        <v>1</v>
      </c>
      <c r="K230">
        <f>IF(employee_turnover_dataset__1[[#This Row],[Attrition]]="Yes",1,0)</f>
        <v>0</v>
      </c>
      <c r="L230" t="s">
        <v>27</v>
      </c>
      <c r="M230" t="s">
        <v>28</v>
      </c>
      <c r="N230" s="1">
        <v>45078</v>
      </c>
      <c r="O230" s="1"/>
      <c r="P230" t="s">
        <v>29</v>
      </c>
      <c r="Q230" t="s">
        <v>30</v>
      </c>
      <c r="R230">
        <v>818</v>
      </c>
      <c r="S230">
        <v>27</v>
      </c>
      <c r="T230">
        <v>2</v>
      </c>
      <c r="U230" t="str">
        <f t="shared" si="3"/>
        <v>2–5 yrs (Short Stay)</v>
      </c>
    </row>
    <row r="231" spans="1:21" x14ac:dyDescent="0.25">
      <c r="A231" t="s">
        <v>510</v>
      </c>
      <c r="B231" t="s">
        <v>67</v>
      </c>
      <c r="C231" t="s">
        <v>107</v>
      </c>
      <c r="D231" t="s">
        <v>511</v>
      </c>
      <c r="E231">
        <v>42</v>
      </c>
      <c r="F231" s="2">
        <v>1648.17</v>
      </c>
      <c r="G231" s="2">
        <v>19778.04</v>
      </c>
      <c r="H231">
        <f>IF(employee_turnover_dataset__1[[#This Row],[Employee_status]]="Exited", ROUND(employee_turnover_dataset__1[[#This Row],[Annual Salary]]*0.333,0), 0)</f>
        <v>0</v>
      </c>
      <c r="I231">
        <v>1</v>
      </c>
      <c r="J231">
        <v>3</v>
      </c>
      <c r="K231">
        <f>IF(employee_turnover_dataset__1[[#This Row],[Attrition]]="Yes",1,0)</f>
        <v>0</v>
      </c>
      <c r="L231" t="s">
        <v>27</v>
      </c>
      <c r="M231" t="s">
        <v>28</v>
      </c>
      <c r="N231" s="1">
        <v>43451</v>
      </c>
      <c r="O231" s="1"/>
      <c r="P231" t="s">
        <v>29</v>
      </c>
      <c r="Q231" t="s">
        <v>30</v>
      </c>
      <c r="R231">
        <v>2445</v>
      </c>
      <c r="S231">
        <v>80</v>
      </c>
      <c r="T231">
        <v>7</v>
      </c>
      <c r="U231" t="str">
        <f t="shared" si="3"/>
        <v>6–10 yrs (Mid Stay)</v>
      </c>
    </row>
    <row r="232" spans="1:21" x14ac:dyDescent="0.25">
      <c r="A232" t="s">
        <v>512</v>
      </c>
      <c r="B232" t="s">
        <v>32</v>
      </c>
      <c r="C232" t="s">
        <v>33</v>
      </c>
      <c r="D232" t="s">
        <v>513</v>
      </c>
      <c r="E232">
        <v>57</v>
      </c>
      <c r="F232" s="2">
        <v>2641.0650000000001</v>
      </c>
      <c r="G232" s="2">
        <v>31692.78</v>
      </c>
      <c r="H232">
        <f>IF(employee_turnover_dataset__1[[#This Row],[Employee_status]]="Exited", ROUND(employee_turnover_dataset__1[[#This Row],[Annual Salary]]*0.333,0), 0)</f>
        <v>0</v>
      </c>
      <c r="I232">
        <v>6</v>
      </c>
      <c r="J232">
        <v>5</v>
      </c>
      <c r="K232">
        <f>IF(employee_turnover_dataset__1[[#This Row],[Attrition]]="Yes",1,0)</f>
        <v>0</v>
      </c>
      <c r="L232" t="s">
        <v>27</v>
      </c>
      <c r="M232" t="s">
        <v>28</v>
      </c>
      <c r="N232" s="1">
        <v>42648</v>
      </c>
      <c r="O232" s="1"/>
      <c r="P232" t="s">
        <v>29</v>
      </c>
      <c r="Q232" t="s">
        <v>30</v>
      </c>
      <c r="R232">
        <v>3248</v>
      </c>
      <c r="S232">
        <v>107</v>
      </c>
      <c r="T232">
        <v>9</v>
      </c>
      <c r="U232" t="str">
        <f t="shared" si="3"/>
        <v>6–10 yrs (Mid Stay)</v>
      </c>
    </row>
    <row r="233" spans="1:21" x14ac:dyDescent="0.25">
      <c r="A233" t="s">
        <v>514</v>
      </c>
      <c r="B233" t="s">
        <v>32</v>
      </c>
      <c r="C233" t="s">
        <v>33</v>
      </c>
      <c r="D233" t="s">
        <v>515</v>
      </c>
      <c r="E233">
        <v>36</v>
      </c>
      <c r="F233" s="2">
        <v>1840.3200000000002</v>
      </c>
      <c r="G233" s="2">
        <v>22083.840000000004</v>
      </c>
      <c r="H233">
        <f>IF(employee_turnover_dataset__1[[#This Row],[Employee_status]]="Exited", ROUND(employee_turnover_dataset__1[[#This Row],[Annual Salary]]*0.333,0), 0)</f>
        <v>7354</v>
      </c>
      <c r="I233">
        <v>7</v>
      </c>
      <c r="J233">
        <v>1</v>
      </c>
      <c r="K233">
        <f>IF(employee_turnover_dataset__1[[#This Row],[Attrition]]="Yes",1,0)</f>
        <v>1</v>
      </c>
      <c r="L233" t="s">
        <v>20</v>
      </c>
      <c r="M233" t="s">
        <v>35</v>
      </c>
      <c r="N233" s="1">
        <v>44967</v>
      </c>
      <c r="O233" s="1">
        <v>45317</v>
      </c>
      <c r="P233" t="s">
        <v>22</v>
      </c>
      <c r="Q233" t="s">
        <v>35</v>
      </c>
      <c r="R233">
        <v>350</v>
      </c>
      <c r="S233">
        <v>11</v>
      </c>
      <c r="T233">
        <v>1</v>
      </c>
      <c r="U233" t="str">
        <f t="shared" si="3"/>
        <v>0–1 yrs (New Hire)</v>
      </c>
    </row>
    <row r="234" spans="1:21" x14ac:dyDescent="0.25">
      <c r="A234" t="s">
        <v>516</v>
      </c>
      <c r="B234" t="s">
        <v>17</v>
      </c>
      <c r="C234" t="s">
        <v>56</v>
      </c>
      <c r="D234" t="s">
        <v>517</v>
      </c>
      <c r="E234">
        <v>33</v>
      </c>
      <c r="F234" s="2">
        <v>1919.7749999999999</v>
      </c>
      <c r="G234" s="2">
        <v>23037.3</v>
      </c>
      <c r="H234">
        <f>IF(employee_turnover_dataset__1[[#This Row],[Employee_status]]="Exited", ROUND(employee_turnover_dataset__1[[#This Row],[Annual Salary]]*0.333,0), 0)</f>
        <v>0</v>
      </c>
      <c r="I234">
        <v>6</v>
      </c>
      <c r="J234">
        <v>1</v>
      </c>
      <c r="K234">
        <f>IF(employee_turnover_dataset__1[[#This Row],[Attrition]]="Yes",1,0)</f>
        <v>0</v>
      </c>
      <c r="L234" t="s">
        <v>27</v>
      </c>
      <c r="M234" t="s">
        <v>28</v>
      </c>
      <c r="N234" s="1">
        <v>43734</v>
      </c>
      <c r="O234" s="1"/>
      <c r="P234" t="s">
        <v>29</v>
      </c>
      <c r="Q234" t="s">
        <v>30</v>
      </c>
      <c r="R234">
        <v>2162</v>
      </c>
      <c r="S234">
        <v>71</v>
      </c>
      <c r="T234">
        <v>6</v>
      </c>
      <c r="U234" t="str">
        <f t="shared" si="3"/>
        <v>6–10 yrs (Mid Stay)</v>
      </c>
    </row>
    <row r="235" spans="1:21" x14ac:dyDescent="0.25">
      <c r="A235" t="s">
        <v>518</v>
      </c>
      <c r="B235" t="s">
        <v>51</v>
      </c>
      <c r="C235" t="s">
        <v>78</v>
      </c>
      <c r="D235" t="s">
        <v>519</v>
      </c>
      <c r="E235">
        <v>54</v>
      </c>
      <c r="F235" s="2">
        <v>2174.0249999999996</v>
      </c>
      <c r="G235" s="2">
        <v>26088.299999999996</v>
      </c>
      <c r="H235">
        <f>IF(employee_turnover_dataset__1[[#This Row],[Employee_status]]="Exited", ROUND(employee_turnover_dataset__1[[#This Row],[Annual Salary]]*0.333,0), 0)</f>
        <v>0</v>
      </c>
      <c r="I235">
        <v>6</v>
      </c>
      <c r="J235">
        <v>5</v>
      </c>
      <c r="K235">
        <f>IF(employee_turnover_dataset__1[[#This Row],[Attrition]]="Yes",1,0)</f>
        <v>0</v>
      </c>
      <c r="L235" t="s">
        <v>27</v>
      </c>
      <c r="M235" t="s">
        <v>28</v>
      </c>
      <c r="N235" s="1">
        <v>44557</v>
      </c>
      <c r="O235" s="1"/>
      <c r="P235" t="s">
        <v>29</v>
      </c>
      <c r="Q235" t="s">
        <v>30</v>
      </c>
      <c r="R235">
        <v>1339</v>
      </c>
      <c r="S235">
        <v>44</v>
      </c>
      <c r="T235">
        <v>4</v>
      </c>
      <c r="U235" t="str">
        <f t="shared" si="3"/>
        <v>2–5 yrs (Short Stay)</v>
      </c>
    </row>
    <row r="236" spans="1:21" x14ac:dyDescent="0.25">
      <c r="A236" t="s">
        <v>520</v>
      </c>
      <c r="B236" t="s">
        <v>32</v>
      </c>
      <c r="C236" t="s">
        <v>33</v>
      </c>
      <c r="D236" t="s">
        <v>521</v>
      </c>
      <c r="E236">
        <v>43</v>
      </c>
      <c r="F236" s="2">
        <v>1500.81</v>
      </c>
      <c r="G236" s="2">
        <v>18009.72</v>
      </c>
      <c r="H236">
        <f>IF(employee_turnover_dataset__1[[#This Row],[Employee_status]]="Exited", ROUND(employee_turnover_dataset__1[[#This Row],[Annual Salary]]*0.333,0), 0)</f>
        <v>5997</v>
      </c>
      <c r="I236">
        <v>5</v>
      </c>
      <c r="J236">
        <v>4</v>
      </c>
      <c r="K236">
        <f>IF(employee_turnover_dataset__1[[#This Row],[Attrition]]="Yes",1,0)</f>
        <v>1</v>
      </c>
      <c r="L236" t="s">
        <v>20</v>
      </c>
      <c r="M236" t="s">
        <v>35</v>
      </c>
      <c r="N236" s="1">
        <v>42615</v>
      </c>
      <c r="O236" s="1">
        <v>45049</v>
      </c>
      <c r="P236" t="s">
        <v>22</v>
      </c>
      <c r="Q236" t="s">
        <v>35</v>
      </c>
      <c r="R236">
        <v>2434</v>
      </c>
      <c r="S236">
        <v>80</v>
      </c>
      <c r="T236">
        <v>7</v>
      </c>
      <c r="U236" t="str">
        <f t="shared" si="3"/>
        <v>6–10 yrs (Mid Stay)</v>
      </c>
    </row>
    <row r="237" spans="1:21" x14ac:dyDescent="0.25">
      <c r="A237" t="s">
        <v>522</v>
      </c>
      <c r="B237" t="s">
        <v>44</v>
      </c>
      <c r="C237" t="s">
        <v>61</v>
      </c>
      <c r="D237" t="s">
        <v>523</v>
      </c>
      <c r="E237">
        <v>27</v>
      </c>
      <c r="F237" s="2">
        <v>453.55500000000001</v>
      </c>
      <c r="G237" s="2">
        <v>5442.66</v>
      </c>
      <c r="H237">
        <f>IF(employee_turnover_dataset__1[[#This Row],[Employee_status]]="Exited", ROUND(employee_turnover_dataset__1[[#This Row],[Annual Salary]]*0.333,0), 0)</f>
        <v>0</v>
      </c>
      <c r="I237">
        <v>4</v>
      </c>
      <c r="J237">
        <v>1</v>
      </c>
      <c r="K237">
        <f>IF(employee_turnover_dataset__1[[#This Row],[Attrition]]="Yes",1,0)</f>
        <v>0</v>
      </c>
      <c r="L237" t="s">
        <v>27</v>
      </c>
      <c r="M237" t="s">
        <v>28</v>
      </c>
      <c r="N237" s="1">
        <v>44781</v>
      </c>
      <c r="O237" s="1"/>
      <c r="P237" t="s">
        <v>29</v>
      </c>
      <c r="Q237" t="s">
        <v>30</v>
      </c>
      <c r="R237">
        <v>1115</v>
      </c>
      <c r="S237">
        <v>37</v>
      </c>
      <c r="T237">
        <v>3</v>
      </c>
      <c r="U237" t="str">
        <f t="shared" si="3"/>
        <v>2–5 yrs (Short Stay)</v>
      </c>
    </row>
    <row r="238" spans="1:21" x14ac:dyDescent="0.25">
      <c r="A238" t="s">
        <v>524</v>
      </c>
      <c r="B238" t="s">
        <v>51</v>
      </c>
      <c r="C238" t="s">
        <v>52</v>
      </c>
      <c r="D238" t="s">
        <v>525</v>
      </c>
      <c r="E238">
        <v>38</v>
      </c>
      <c r="F238" s="2">
        <v>1400.22</v>
      </c>
      <c r="G238" s="2">
        <v>16802.64</v>
      </c>
      <c r="H238">
        <f>IF(employee_turnover_dataset__1[[#This Row],[Employee_status]]="Exited", ROUND(employee_turnover_dataset__1[[#This Row],[Annual Salary]]*0.333,0), 0)</f>
        <v>0</v>
      </c>
      <c r="I238">
        <v>0</v>
      </c>
      <c r="J238">
        <v>4</v>
      </c>
      <c r="K238">
        <f>IF(employee_turnover_dataset__1[[#This Row],[Attrition]]="Yes",1,0)</f>
        <v>0</v>
      </c>
      <c r="L238" t="s">
        <v>27</v>
      </c>
      <c r="M238" t="s">
        <v>28</v>
      </c>
      <c r="N238" s="1">
        <v>42961</v>
      </c>
      <c r="O238" s="1"/>
      <c r="P238" t="s">
        <v>29</v>
      </c>
      <c r="Q238" t="s">
        <v>30</v>
      </c>
      <c r="R238">
        <v>2935</v>
      </c>
      <c r="S238">
        <v>96</v>
      </c>
      <c r="T238">
        <v>8</v>
      </c>
      <c r="U238" t="str">
        <f t="shared" si="3"/>
        <v>6–10 yrs (Mid Stay)</v>
      </c>
    </row>
    <row r="239" spans="1:21" x14ac:dyDescent="0.25">
      <c r="A239" t="s">
        <v>526</v>
      </c>
      <c r="B239" t="s">
        <v>67</v>
      </c>
      <c r="C239" t="s">
        <v>68</v>
      </c>
      <c r="D239" t="s">
        <v>527</v>
      </c>
      <c r="E239">
        <v>41</v>
      </c>
      <c r="F239" s="2">
        <v>2233.5149999999999</v>
      </c>
      <c r="G239" s="2">
        <v>26802.18</v>
      </c>
      <c r="H239">
        <f>IF(employee_turnover_dataset__1[[#This Row],[Employee_status]]="Exited", ROUND(employee_turnover_dataset__1[[#This Row],[Annual Salary]]*0.333,0), 0)</f>
        <v>8925</v>
      </c>
      <c r="I239">
        <v>4</v>
      </c>
      <c r="J239">
        <v>3</v>
      </c>
      <c r="K239">
        <f>IF(employee_turnover_dataset__1[[#This Row],[Attrition]]="Yes",1,0)</f>
        <v>1</v>
      </c>
      <c r="L239" t="s">
        <v>20</v>
      </c>
      <c r="M239" t="s">
        <v>119</v>
      </c>
      <c r="N239" s="1">
        <v>44730</v>
      </c>
      <c r="O239" s="1">
        <v>44935</v>
      </c>
      <c r="P239" t="s">
        <v>22</v>
      </c>
      <c r="Q239" t="s">
        <v>119</v>
      </c>
      <c r="R239">
        <v>205</v>
      </c>
      <c r="S239">
        <v>7</v>
      </c>
      <c r="T239">
        <v>1</v>
      </c>
      <c r="U239" t="str">
        <f t="shared" si="3"/>
        <v>0–1 yrs (New Hire)</v>
      </c>
    </row>
    <row r="240" spans="1:21" x14ac:dyDescent="0.25">
      <c r="A240" t="s">
        <v>528</v>
      </c>
      <c r="B240" t="s">
        <v>44</v>
      </c>
      <c r="C240" t="s">
        <v>48</v>
      </c>
      <c r="D240" t="s">
        <v>529</v>
      </c>
      <c r="E240">
        <v>39</v>
      </c>
      <c r="F240" s="2">
        <v>1417.71</v>
      </c>
      <c r="G240" s="2">
        <v>17012.52</v>
      </c>
      <c r="H240">
        <f>IF(employee_turnover_dataset__1[[#This Row],[Employee_status]]="Exited", ROUND(employee_turnover_dataset__1[[#This Row],[Annual Salary]]*0.333,0), 0)</f>
        <v>0</v>
      </c>
      <c r="I240">
        <v>7</v>
      </c>
      <c r="J240">
        <v>1</v>
      </c>
      <c r="K240">
        <f>IF(employee_turnover_dataset__1[[#This Row],[Attrition]]="Yes",1,0)</f>
        <v>0</v>
      </c>
      <c r="L240" t="s">
        <v>27</v>
      </c>
      <c r="M240" t="s">
        <v>28</v>
      </c>
      <c r="N240" s="1">
        <v>44581</v>
      </c>
      <c r="O240" s="1"/>
      <c r="P240" t="s">
        <v>29</v>
      </c>
      <c r="Q240" t="s">
        <v>30</v>
      </c>
      <c r="R240">
        <v>1315</v>
      </c>
      <c r="S240">
        <v>43</v>
      </c>
      <c r="T240">
        <v>4</v>
      </c>
      <c r="U240" t="str">
        <f t="shared" si="3"/>
        <v>2–5 yrs (Short Stay)</v>
      </c>
    </row>
    <row r="241" spans="1:21" x14ac:dyDescent="0.25">
      <c r="A241" t="s">
        <v>530</v>
      </c>
      <c r="B241" t="s">
        <v>67</v>
      </c>
      <c r="C241" t="s">
        <v>128</v>
      </c>
      <c r="D241" t="s">
        <v>531</v>
      </c>
      <c r="E241">
        <v>23</v>
      </c>
      <c r="F241" s="2">
        <v>1001.985</v>
      </c>
      <c r="G241" s="2">
        <v>12023.82</v>
      </c>
      <c r="H241">
        <f>IF(employee_turnover_dataset__1[[#This Row],[Employee_status]]="Exited", ROUND(employee_turnover_dataset__1[[#This Row],[Annual Salary]]*0.333,0), 0)</f>
        <v>0</v>
      </c>
      <c r="I241">
        <v>8</v>
      </c>
      <c r="J241">
        <v>1</v>
      </c>
      <c r="K241">
        <f>IF(employee_turnover_dataset__1[[#This Row],[Attrition]]="Yes",1,0)</f>
        <v>0</v>
      </c>
      <c r="L241" t="s">
        <v>27</v>
      </c>
      <c r="M241" t="s">
        <v>28</v>
      </c>
      <c r="N241" s="1">
        <v>44802</v>
      </c>
      <c r="O241" s="1"/>
      <c r="P241" t="s">
        <v>29</v>
      </c>
      <c r="Q241" t="s">
        <v>30</v>
      </c>
      <c r="R241">
        <v>1094</v>
      </c>
      <c r="S241">
        <v>36</v>
      </c>
      <c r="T241">
        <v>3</v>
      </c>
      <c r="U241" t="str">
        <f t="shared" si="3"/>
        <v>2–5 yrs (Short Stay)</v>
      </c>
    </row>
    <row r="242" spans="1:21" x14ac:dyDescent="0.25">
      <c r="A242" t="s">
        <v>532</v>
      </c>
      <c r="B242" t="s">
        <v>44</v>
      </c>
      <c r="C242" t="s">
        <v>61</v>
      </c>
      <c r="D242" t="s">
        <v>533</v>
      </c>
      <c r="E242">
        <v>54</v>
      </c>
      <c r="F242" s="2">
        <v>1311.78</v>
      </c>
      <c r="G242" s="2">
        <v>15741.36</v>
      </c>
      <c r="H242">
        <f>IF(employee_turnover_dataset__1[[#This Row],[Employee_status]]="Exited", ROUND(employee_turnover_dataset__1[[#This Row],[Annual Salary]]*0.333,0), 0)</f>
        <v>0</v>
      </c>
      <c r="I242">
        <v>5</v>
      </c>
      <c r="J242">
        <v>2</v>
      </c>
      <c r="K242">
        <f>IF(employee_turnover_dataset__1[[#This Row],[Attrition]]="Yes",1,0)</f>
        <v>0</v>
      </c>
      <c r="L242" t="s">
        <v>27</v>
      </c>
      <c r="M242" t="s">
        <v>28</v>
      </c>
      <c r="N242" s="1">
        <v>44403</v>
      </c>
      <c r="O242" s="1"/>
      <c r="P242" t="s">
        <v>29</v>
      </c>
      <c r="Q242" t="s">
        <v>30</v>
      </c>
      <c r="R242">
        <v>1493</v>
      </c>
      <c r="S242">
        <v>49</v>
      </c>
      <c r="T242">
        <v>4</v>
      </c>
      <c r="U242" t="str">
        <f t="shared" si="3"/>
        <v>2–5 yrs (Short Stay)</v>
      </c>
    </row>
    <row r="243" spans="1:21" x14ac:dyDescent="0.25">
      <c r="A243" t="s">
        <v>534</v>
      </c>
      <c r="B243" t="s">
        <v>32</v>
      </c>
      <c r="C243" t="s">
        <v>174</v>
      </c>
      <c r="D243" t="s">
        <v>535</v>
      </c>
      <c r="E243">
        <v>22</v>
      </c>
      <c r="F243" s="2">
        <v>1958.4750000000001</v>
      </c>
      <c r="G243" s="2">
        <v>23501.7</v>
      </c>
      <c r="H243">
        <f>IF(employee_turnover_dataset__1[[#This Row],[Employee_status]]="Exited", ROUND(employee_turnover_dataset__1[[#This Row],[Annual Salary]]*0.333,0), 0)</f>
        <v>0</v>
      </c>
      <c r="I243">
        <v>4</v>
      </c>
      <c r="J243">
        <v>3</v>
      </c>
      <c r="K243">
        <f>IF(employee_turnover_dataset__1[[#This Row],[Attrition]]="Yes",1,0)</f>
        <v>0</v>
      </c>
      <c r="L243" t="s">
        <v>27</v>
      </c>
      <c r="M243" t="s">
        <v>28</v>
      </c>
      <c r="N243" s="1">
        <v>43969</v>
      </c>
      <c r="O243" s="1"/>
      <c r="P243" t="s">
        <v>29</v>
      </c>
      <c r="Q243" t="s">
        <v>30</v>
      </c>
      <c r="R243">
        <v>1927</v>
      </c>
      <c r="S243">
        <v>63</v>
      </c>
      <c r="T243">
        <v>5</v>
      </c>
      <c r="U243" t="str">
        <f t="shared" si="3"/>
        <v>2–5 yrs (Short Stay)</v>
      </c>
    </row>
    <row r="244" spans="1:21" x14ac:dyDescent="0.25">
      <c r="A244" t="s">
        <v>536</v>
      </c>
      <c r="B244" t="s">
        <v>32</v>
      </c>
      <c r="C244" t="s">
        <v>174</v>
      </c>
      <c r="D244" t="s">
        <v>537</v>
      </c>
      <c r="E244">
        <v>38</v>
      </c>
      <c r="F244" s="2">
        <v>2738.6549999999997</v>
      </c>
      <c r="G244" s="2">
        <v>32863.86</v>
      </c>
      <c r="H244">
        <f>IF(employee_turnover_dataset__1[[#This Row],[Employee_status]]="Exited", ROUND(employee_turnover_dataset__1[[#This Row],[Annual Salary]]*0.333,0), 0)</f>
        <v>0</v>
      </c>
      <c r="I244">
        <v>2</v>
      </c>
      <c r="J244">
        <v>2</v>
      </c>
      <c r="K244">
        <f>IF(employee_turnover_dataset__1[[#This Row],[Attrition]]="Yes",1,0)</f>
        <v>0</v>
      </c>
      <c r="L244" t="s">
        <v>27</v>
      </c>
      <c r="M244" t="s">
        <v>28</v>
      </c>
      <c r="N244" s="1">
        <v>43993</v>
      </c>
      <c r="O244" s="1"/>
      <c r="P244" t="s">
        <v>29</v>
      </c>
      <c r="Q244" t="s">
        <v>30</v>
      </c>
      <c r="R244">
        <v>1903</v>
      </c>
      <c r="S244">
        <v>62</v>
      </c>
      <c r="T244">
        <v>5</v>
      </c>
      <c r="U244" t="str">
        <f t="shared" si="3"/>
        <v>2–5 yrs (Short Stay)</v>
      </c>
    </row>
    <row r="245" spans="1:21" x14ac:dyDescent="0.25">
      <c r="A245" t="s">
        <v>538</v>
      </c>
      <c r="B245" t="s">
        <v>44</v>
      </c>
      <c r="C245" t="s">
        <v>48</v>
      </c>
      <c r="D245" t="s">
        <v>539</v>
      </c>
      <c r="E245">
        <v>53</v>
      </c>
      <c r="F245" s="2">
        <v>1138.4549999999999</v>
      </c>
      <c r="G245" s="2">
        <v>13661.46</v>
      </c>
      <c r="H245">
        <f>IF(employee_turnover_dataset__1[[#This Row],[Employee_status]]="Exited", ROUND(employee_turnover_dataset__1[[#This Row],[Annual Salary]]*0.333,0), 0)</f>
        <v>4549</v>
      </c>
      <c r="I245">
        <v>2</v>
      </c>
      <c r="J245">
        <v>5</v>
      </c>
      <c r="K245">
        <f>IF(employee_turnover_dataset__1[[#This Row],[Attrition]]="Yes",1,0)</f>
        <v>1</v>
      </c>
      <c r="L245" t="s">
        <v>20</v>
      </c>
      <c r="M245" t="s">
        <v>63</v>
      </c>
      <c r="N245" s="1">
        <v>43323</v>
      </c>
      <c r="O245" s="1">
        <v>45481</v>
      </c>
      <c r="P245" t="s">
        <v>22</v>
      </c>
      <c r="Q245" t="s">
        <v>63</v>
      </c>
      <c r="R245">
        <v>2158</v>
      </c>
      <c r="S245">
        <v>71</v>
      </c>
      <c r="T245">
        <v>6</v>
      </c>
      <c r="U245" t="str">
        <f t="shared" si="3"/>
        <v>6–10 yrs (Mid Stay)</v>
      </c>
    </row>
    <row r="246" spans="1:21" x14ac:dyDescent="0.25">
      <c r="A246" t="s">
        <v>540</v>
      </c>
      <c r="B246" t="s">
        <v>51</v>
      </c>
      <c r="C246" t="s">
        <v>78</v>
      </c>
      <c r="D246" t="s">
        <v>541</v>
      </c>
      <c r="E246">
        <v>29</v>
      </c>
      <c r="F246" s="2">
        <v>2158.02</v>
      </c>
      <c r="G246" s="2">
        <v>25896.239999999998</v>
      </c>
      <c r="H246">
        <f>IF(employee_turnover_dataset__1[[#This Row],[Employee_status]]="Exited", ROUND(employee_turnover_dataset__1[[#This Row],[Annual Salary]]*0.333,0), 0)</f>
        <v>0</v>
      </c>
      <c r="I246">
        <v>0</v>
      </c>
      <c r="J246">
        <v>3</v>
      </c>
      <c r="K246">
        <f>IF(employee_turnover_dataset__1[[#This Row],[Attrition]]="Yes",1,0)</f>
        <v>0</v>
      </c>
      <c r="L246" t="s">
        <v>27</v>
      </c>
      <c r="M246" t="s">
        <v>28</v>
      </c>
      <c r="N246" s="1">
        <v>43782</v>
      </c>
      <c r="O246" s="1"/>
      <c r="P246" t="s">
        <v>29</v>
      </c>
      <c r="Q246" t="s">
        <v>30</v>
      </c>
      <c r="R246">
        <v>2114</v>
      </c>
      <c r="S246">
        <v>69</v>
      </c>
      <c r="T246">
        <v>6</v>
      </c>
      <c r="U246" t="str">
        <f t="shared" si="3"/>
        <v>6–10 yrs (Mid Stay)</v>
      </c>
    </row>
    <row r="247" spans="1:21" x14ac:dyDescent="0.25">
      <c r="A247" t="s">
        <v>542</v>
      </c>
      <c r="B247" t="s">
        <v>67</v>
      </c>
      <c r="C247" t="s">
        <v>68</v>
      </c>
      <c r="D247" t="s">
        <v>543</v>
      </c>
      <c r="E247">
        <v>57</v>
      </c>
      <c r="F247" s="2">
        <v>2814.75</v>
      </c>
      <c r="G247" s="2">
        <v>33777</v>
      </c>
      <c r="H247">
        <f>IF(employee_turnover_dataset__1[[#This Row],[Employee_status]]="Exited", ROUND(employee_turnover_dataset__1[[#This Row],[Annual Salary]]*0.333,0), 0)</f>
        <v>11248</v>
      </c>
      <c r="I247">
        <v>2</v>
      </c>
      <c r="J247">
        <v>4</v>
      </c>
      <c r="K247">
        <f>IF(employee_turnover_dataset__1[[#This Row],[Attrition]]="Yes",1,0)</f>
        <v>1</v>
      </c>
      <c r="L247" t="s">
        <v>20</v>
      </c>
      <c r="M247" t="s">
        <v>54</v>
      </c>
      <c r="N247" s="1">
        <v>43949</v>
      </c>
      <c r="O247" s="1">
        <v>44501</v>
      </c>
      <c r="P247" t="s">
        <v>22</v>
      </c>
      <c r="Q247" t="s">
        <v>54</v>
      </c>
      <c r="R247">
        <v>552</v>
      </c>
      <c r="S247">
        <v>18</v>
      </c>
      <c r="T247">
        <v>2</v>
      </c>
      <c r="U247" t="str">
        <f t="shared" si="3"/>
        <v>2–5 yrs (Short Stay)</v>
      </c>
    </row>
    <row r="248" spans="1:21" x14ac:dyDescent="0.25">
      <c r="A248" t="s">
        <v>544</v>
      </c>
      <c r="B248" t="s">
        <v>17</v>
      </c>
      <c r="C248" t="s">
        <v>37</v>
      </c>
      <c r="D248" t="s">
        <v>545</v>
      </c>
      <c r="E248">
        <v>46</v>
      </c>
      <c r="F248" s="2">
        <v>1973.0099999999998</v>
      </c>
      <c r="G248" s="2">
        <v>23676.119999999995</v>
      </c>
      <c r="H248">
        <f>IF(employee_turnover_dataset__1[[#This Row],[Employee_status]]="Exited", ROUND(employee_turnover_dataset__1[[#This Row],[Annual Salary]]*0.333,0), 0)</f>
        <v>0</v>
      </c>
      <c r="I248">
        <v>10</v>
      </c>
      <c r="J248">
        <v>5</v>
      </c>
      <c r="K248">
        <f>IF(employee_turnover_dataset__1[[#This Row],[Attrition]]="Yes",1,0)</f>
        <v>0</v>
      </c>
      <c r="L248" t="s">
        <v>27</v>
      </c>
      <c r="M248" t="s">
        <v>28</v>
      </c>
      <c r="N248" s="1">
        <v>45042</v>
      </c>
      <c r="O248" s="1"/>
      <c r="P248" t="s">
        <v>29</v>
      </c>
      <c r="Q248" t="s">
        <v>30</v>
      </c>
      <c r="R248">
        <v>854</v>
      </c>
      <c r="S248">
        <v>28</v>
      </c>
      <c r="T248">
        <v>2</v>
      </c>
      <c r="U248" t="str">
        <f t="shared" si="3"/>
        <v>2–5 yrs (Short Stay)</v>
      </c>
    </row>
    <row r="249" spans="1:21" x14ac:dyDescent="0.25">
      <c r="A249" t="s">
        <v>546</v>
      </c>
      <c r="B249" t="s">
        <v>51</v>
      </c>
      <c r="C249" t="s">
        <v>88</v>
      </c>
      <c r="D249" t="s">
        <v>547</v>
      </c>
      <c r="E249">
        <v>44</v>
      </c>
      <c r="F249" s="2">
        <v>2930.145</v>
      </c>
      <c r="G249" s="2">
        <v>35161.74</v>
      </c>
      <c r="H249">
        <f>IF(employee_turnover_dataset__1[[#This Row],[Employee_status]]="Exited", ROUND(employee_turnover_dataset__1[[#This Row],[Annual Salary]]*0.333,0), 0)</f>
        <v>0</v>
      </c>
      <c r="I249">
        <v>6</v>
      </c>
      <c r="J249">
        <v>2</v>
      </c>
      <c r="K249">
        <f>IF(employee_turnover_dataset__1[[#This Row],[Attrition]]="Yes",1,0)</f>
        <v>0</v>
      </c>
      <c r="L249" t="s">
        <v>27</v>
      </c>
      <c r="M249" t="s">
        <v>28</v>
      </c>
      <c r="N249" s="1">
        <v>45013</v>
      </c>
      <c r="O249" s="1"/>
      <c r="P249" t="s">
        <v>29</v>
      </c>
      <c r="Q249" t="s">
        <v>30</v>
      </c>
      <c r="R249">
        <v>883</v>
      </c>
      <c r="S249">
        <v>29</v>
      </c>
      <c r="T249">
        <v>2</v>
      </c>
      <c r="U249" t="str">
        <f t="shared" si="3"/>
        <v>2–5 yrs (Short Stay)</v>
      </c>
    </row>
    <row r="250" spans="1:21" x14ac:dyDescent="0.25">
      <c r="A250" t="s">
        <v>548</v>
      </c>
      <c r="B250" t="s">
        <v>44</v>
      </c>
      <c r="C250" t="s">
        <v>45</v>
      </c>
      <c r="D250" t="s">
        <v>549</v>
      </c>
      <c r="E250">
        <v>60</v>
      </c>
      <c r="F250" s="2">
        <v>2024.8200000000002</v>
      </c>
      <c r="G250" s="2">
        <v>24297.840000000004</v>
      </c>
      <c r="H250">
        <f>IF(employee_turnover_dataset__1[[#This Row],[Employee_status]]="Exited", ROUND(employee_turnover_dataset__1[[#This Row],[Annual Salary]]*0.333,0), 0)</f>
        <v>0</v>
      </c>
      <c r="I250">
        <v>1</v>
      </c>
      <c r="J250">
        <v>5</v>
      </c>
      <c r="K250">
        <f>IF(employee_turnover_dataset__1[[#This Row],[Attrition]]="Yes",1,0)</f>
        <v>0</v>
      </c>
      <c r="L250" t="s">
        <v>27</v>
      </c>
      <c r="M250" t="s">
        <v>28</v>
      </c>
      <c r="N250" s="1">
        <v>44472</v>
      </c>
      <c r="O250" s="1"/>
      <c r="P250" t="s">
        <v>29</v>
      </c>
      <c r="Q250" t="s">
        <v>30</v>
      </c>
      <c r="R250">
        <v>1424</v>
      </c>
      <c r="S250">
        <v>47</v>
      </c>
      <c r="T250">
        <v>4</v>
      </c>
      <c r="U250" t="str">
        <f t="shared" si="3"/>
        <v>2–5 yrs (Short Stay)</v>
      </c>
    </row>
    <row r="251" spans="1:21" x14ac:dyDescent="0.25">
      <c r="A251" t="s">
        <v>550</v>
      </c>
      <c r="B251" t="s">
        <v>51</v>
      </c>
      <c r="C251" t="s">
        <v>88</v>
      </c>
      <c r="D251" t="s">
        <v>551</v>
      </c>
      <c r="E251">
        <v>54</v>
      </c>
      <c r="F251" s="2">
        <v>981.67500000000007</v>
      </c>
      <c r="G251" s="2">
        <v>11780.1</v>
      </c>
      <c r="H251">
        <f>IF(employee_turnover_dataset__1[[#This Row],[Employee_status]]="Exited", ROUND(employee_turnover_dataset__1[[#This Row],[Annual Salary]]*0.333,0), 0)</f>
        <v>0</v>
      </c>
      <c r="I251">
        <v>8</v>
      </c>
      <c r="J251">
        <v>5</v>
      </c>
      <c r="K251">
        <f>IF(employee_turnover_dataset__1[[#This Row],[Attrition]]="Yes",1,0)</f>
        <v>0</v>
      </c>
      <c r="L251" t="s">
        <v>27</v>
      </c>
      <c r="M251" t="s">
        <v>28</v>
      </c>
      <c r="N251" s="1">
        <v>43541</v>
      </c>
      <c r="O251" s="1"/>
      <c r="P251" t="s">
        <v>29</v>
      </c>
      <c r="Q251" t="s">
        <v>30</v>
      </c>
      <c r="R251">
        <v>2355</v>
      </c>
      <c r="S251">
        <v>77</v>
      </c>
      <c r="T251">
        <v>6</v>
      </c>
      <c r="U251" t="str">
        <f t="shared" si="3"/>
        <v>6–10 yrs (Mid Stay)</v>
      </c>
    </row>
    <row r="252" spans="1:21" x14ac:dyDescent="0.25">
      <c r="A252" t="s">
        <v>552</v>
      </c>
      <c r="B252" t="s">
        <v>32</v>
      </c>
      <c r="C252" t="s">
        <v>174</v>
      </c>
      <c r="D252" t="s">
        <v>553</v>
      </c>
      <c r="E252">
        <v>26</v>
      </c>
      <c r="F252" s="2">
        <v>2240.37</v>
      </c>
      <c r="G252" s="2">
        <v>26884.44</v>
      </c>
      <c r="H252">
        <f>IF(employee_turnover_dataset__1[[#This Row],[Employee_status]]="Exited", ROUND(employee_turnover_dataset__1[[#This Row],[Annual Salary]]*0.333,0), 0)</f>
        <v>0</v>
      </c>
      <c r="I252">
        <v>0</v>
      </c>
      <c r="J252">
        <v>1</v>
      </c>
      <c r="K252">
        <f>IF(employee_turnover_dataset__1[[#This Row],[Attrition]]="Yes",1,0)</f>
        <v>0</v>
      </c>
      <c r="L252" t="s">
        <v>27</v>
      </c>
      <c r="M252" t="s">
        <v>28</v>
      </c>
      <c r="N252" s="1">
        <v>43049</v>
      </c>
      <c r="O252" s="1"/>
      <c r="P252" t="s">
        <v>29</v>
      </c>
      <c r="Q252" t="s">
        <v>30</v>
      </c>
      <c r="R252">
        <v>2847</v>
      </c>
      <c r="S252">
        <v>94</v>
      </c>
      <c r="T252">
        <v>8</v>
      </c>
      <c r="U252" t="str">
        <f t="shared" si="3"/>
        <v>6–10 yrs (Mid Stay)</v>
      </c>
    </row>
    <row r="253" spans="1:21" x14ac:dyDescent="0.25">
      <c r="A253" t="s">
        <v>554</v>
      </c>
      <c r="B253" t="s">
        <v>17</v>
      </c>
      <c r="C253" t="s">
        <v>18</v>
      </c>
      <c r="D253" t="s">
        <v>555</v>
      </c>
      <c r="E253">
        <v>59</v>
      </c>
      <c r="F253" s="2">
        <v>401.73</v>
      </c>
      <c r="G253" s="2">
        <v>4820.76</v>
      </c>
      <c r="H253">
        <f>IF(employee_turnover_dataset__1[[#This Row],[Employee_status]]="Exited", ROUND(employee_turnover_dataset__1[[#This Row],[Annual Salary]]*0.333,0), 0)</f>
        <v>1605</v>
      </c>
      <c r="I253">
        <v>4</v>
      </c>
      <c r="J253">
        <v>4</v>
      </c>
      <c r="K253">
        <f>IF(employee_turnover_dataset__1[[#This Row],[Attrition]]="Yes",1,0)</f>
        <v>1</v>
      </c>
      <c r="L253" t="s">
        <v>20</v>
      </c>
      <c r="M253" t="s">
        <v>119</v>
      </c>
      <c r="N253" s="1">
        <v>43323</v>
      </c>
      <c r="O253" s="1">
        <v>45487</v>
      </c>
      <c r="P253" t="s">
        <v>22</v>
      </c>
      <c r="Q253" t="s">
        <v>119</v>
      </c>
      <c r="R253">
        <v>2164</v>
      </c>
      <c r="S253">
        <v>71</v>
      </c>
      <c r="T253">
        <v>6</v>
      </c>
      <c r="U253" t="str">
        <f t="shared" si="3"/>
        <v>6–10 yrs (Mid Stay)</v>
      </c>
    </row>
    <row r="254" spans="1:21" x14ac:dyDescent="0.25">
      <c r="A254" t="s">
        <v>556</v>
      </c>
      <c r="B254" t="s">
        <v>44</v>
      </c>
      <c r="C254" t="s">
        <v>45</v>
      </c>
      <c r="D254" t="s">
        <v>557</v>
      </c>
      <c r="E254">
        <v>26</v>
      </c>
      <c r="F254" s="2">
        <v>471.70500000000004</v>
      </c>
      <c r="G254" s="2">
        <v>5660.4600000000009</v>
      </c>
      <c r="H254">
        <f>IF(employee_turnover_dataset__1[[#This Row],[Employee_status]]="Exited", ROUND(employee_turnover_dataset__1[[#This Row],[Annual Salary]]*0.333,0), 0)</f>
        <v>0</v>
      </c>
      <c r="I254">
        <v>8</v>
      </c>
      <c r="J254">
        <v>5</v>
      </c>
      <c r="K254">
        <f>IF(employee_turnover_dataset__1[[#This Row],[Attrition]]="Yes",1,0)</f>
        <v>0</v>
      </c>
      <c r="L254" t="s">
        <v>27</v>
      </c>
      <c r="M254" t="s">
        <v>28</v>
      </c>
      <c r="N254" s="1">
        <v>43850</v>
      </c>
      <c r="O254" s="1"/>
      <c r="P254" t="s">
        <v>29</v>
      </c>
      <c r="Q254" t="s">
        <v>30</v>
      </c>
      <c r="R254">
        <v>2046</v>
      </c>
      <c r="S254">
        <v>67</v>
      </c>
      <c r="T254">
        <v>6</v>
      </c>
      <c r="U254" t="str">
        <f t="shared" si="3"/>
        <v>6–10 yrs (Mid Stay)</v>
      </c>
    </row>
    <row r="255" spans="1:21" x14ac:dyDescent="0.25">
      <c r="A255" t="s">
        <v>558</v>
      </c>
      <c r="B255" t="s">
        <v>32</v>
      </c>
      <c r="C255" t="s">
        <v>174</v>
      </c>
      <c r="D255" t="s">
        <v>559</v>
      </c>
      <c r="E255">
        <v>26</v>
      </c>
      <c r="F255" s="2">
        <v>1370.97</v>
      </c>
      <c r="G255" s="2">
        <v>16451.64</v>
      </c>
      <c r="H255">
        <f>IF(employee_turnover_dataset__1[[#This Row],[Employee_status]]="Exited", ROUND(employee_turnover_dataset__1[[#This Row],[Annual Salary]]*0.333,0), 0)</f>
        <v>5478</v>
      </c>
      <c r="I255">
        <v>5</v>
      </c>
      <c r="J255">
        <v>3</v>
      </c>
      <c r="K255">
        <f>IF(employee_turnover_dataset__1[[#This Row],[Attrition]]="Yes",1,0)</f>
        <v>1</v>
      </c>
      <c r="L255" t="s">
        <v>20</v>
      </c>
      <c r="M255" t="s">
        <v>158</v>
      </c>
      <c r="N255" s="1">
        <v>43755</v>
      </c>
      <c r="O255" s="1">
        <v>45411</v>
      </c>
      <c r="P255" t="s">
        <v>22</v>
      </c>
      <c r="Q255" t="s">
        <v>158</v>
      </c>
      <c r="R255">
        <v>1656</v>
      </c>
      <c r="S255">
        <v>54</v>
      </c>
      <c r="T255">
        <v>5</v>
      </c>
      <c r="U255" t="str">
        <f t="shared" si="3"/>
        <v>2–5 yrs (Short Stay)</v>
      </c>
    </row>
    <row r="256" spans="1:21" x14ac:dyDescent="0.25">
      <c r="A256" t="s">
        <v>560</v>
      </c>
      <c r="B256" t="s">
        <v>32</v>
      </c>
      <c r="C256" t="s">
        <v>174</v>
      </c>
      <c r="D256" t="s">
        <v>561</v>
      </c>
      <c r="E256">
        <v>42</v>
      </c>
      <c r="F256" s="2">
        <v>1658.0549999999998</v>
      </c>
      <c r="G256" s="2">
        <v>19896.659999999996</v>
      </c>
      <c r="H256">
        <f>IF(employee_turnover_dataset__1[[#This Row],[Employee_status]]="Exited", ROUND(employee_turnover_dataset__1[[#This Row],[Annual Salary]]*0.333,0), 0)</f>
        <v>0</v>
      </c>
      <c r="I256">
        <v>6</v>
      </c>
      <c r="J256">
        <v>1</v>
      </c>
      <c r="K256">
        <f>IF(employee_turnover_dataset__1[[#This Row],[Attrition]]="Yes",1,0)</f>
        <v>0</v>
      </c>
      <c r="L256" t="s">
        <v>27</v>
      </c>
      <c r="M256" t="s">
        <v>28</v>
      </c>
      <c r="N256" s="1">
        <v>44731</v>
      </c>
      <c r="O256" s="1"/>
      <c r="P256" t="s">
        <v>29</v>
      </c>
      <c r="Q256" t="s">
        <v>30</v>
      </c>
      <c r="R256">
        <v>1165</v>
      </c>
      <c r="S256">
        <v>38</v>
      </c>
      <c r="T256">
        <v>3</v>
      </c>
      <c r="U256" t="str">
        <f t="shared" si="3"/>
        <v>2–5 yrs (Short Stay)</v>
      </c>
    </row>
    <row r="257" spans="1:21" x14ac:dyDescent="0.25">
      <c r="A257" t="s">
        <v>562</v>
      </c>
      <c r="B257" t="s">
        <v>67</v>
      </c>
      <c r="C257" t="s">
        <v>107</v>
      </c>
      <c r="D257" t="s">
        <v>563</v>
      </c>
      <c r="E257">
        <v>30</v>
      </c>
      <c r="F257" s="2">
        <v>1018.6800000000001</v>
      </c>
      <c r="G257" s="2">
        <v>12224.16</v>
      </c>
      <c r="H257">
        <f>IF(employee_turnover_dataset__1[[#This Row],[Employee_status]]="Exited", ROUND(employee_turnover_dataset__1[[#This Row],[Annual Salary]]*0.333,0), 0)</f>
        <v>0</v>
      </c>
      <c r="I257">
        <v>8</v>
      </c>
      <c r="J257">
        <v>2</v>
      </c>
      <c r="K257">
        <f>IF(employee_turnover_dataset__1[[#This Row],[Attrition]]="Yes",1,0)</f>
        <v>0</v>
      </c>
      <c r="L257" t="s">
        <v>27</v>
      </c>
      <c r="M257" t="s">
        <v>28</v>
      </c>
      <c r="N257" s="1">
        <v>44068</v>
      </c>
      <c r="O257" s="1"/>
      <c r="P257" t="s">
        <v>29</v>
      </c>
      <c r="Q257" t="s">
        <v>30</v>
      </c>
      <c r="R257">
        <v>1828</v>
      </c>
      <c r="S257">
        <v>60</v>
      </c>
      <c r="T257">
        <v>5</v>
      </c>
      <c r="U257" t="str">
        <f t="shared" si="3"/>
        <v>2–5 yrs (Short Stay)</v>
      </c>
    </row>
    <row r="258" spans="1:21" x14ac:dyDescent="0.25">
      <c r="A258" t="s">
        <v>564</v>
      </c>
      <c r="B258" t="s">
        <v>24</v>
      </c>
      <c r="C258" t="s">
        <v>83</v>
      </c>
      <c r="D258" t="s">
        <v>565</v>
      </c>
      <c r="E258">
        <v>24</v>
      </c>
      <c r="F258" s="2">
        <v>2652.7950000000001</v>
      </c>
      <c r="G258" s="2">
        <v>31833.54</v>
      </c>
      <c r="H258">
        <f>IF(employee_turnover_dataset__1[[#This Row],[Employee_status]]="Exited", ROUND(employee_turnover_dataset__1[[#This Row],[Annual Salary]]*0.333,0), 0)</f>
        <v>0</v>
      </c>
      <c r="I258">
        <v>6</v>
      </c>
      <c r="J258">
        <v>4</v>
      </c>
      <c r="K258">
        <f>IF(employee_turnover_dataset__1[[#This Row],[Attrition]]="Yes",1,0)</f>
        <v>0</v>
      </c>
      <c r="L258" t="s">
        <v>27</v>
      </c>
      <c r="M258" t="s">
        <v>28</v>
      </c>
      <c r="N258" s="1">
        <v>42516</v>
      </c>
      <c r="O258" s="1"/>
      <c r="P258" t="s">
        <v>29</v>
      </c>
      <c r="Q258" t="s">
        <v>30</v>
      </c>
      <c r="R258">
        <v>3380</v>
      </c>
      <c r="S258">
        <v>111</v>
      </c>
      <c r="T258">
        <v>9</v>
      </c>
      <c r="U258" t="str">
        <f t="shared" ref="U258:U321" si="4">IF(T258&lt;=1,"0–1 yrs (New Hire)",
IF(T258&lt;=5,"2–5 yrs (Short Stay)",
IF(T258&lt;=10,"6–10 yrs (Mid Stay)",
IF(T258&lt;=20,"11–20 yrs (Long Stay)",
"20+ yrs (Very Long Stay)"))))</f>
        <v>6–10 yrs (Mid Stay)</v>
      </c>
    </row>
    <row r="259" spans="1:21" x14ac:dyDescent="0.25">
      <c r="A259" t="s">
        <v>566</v>
      </c>
      <c r="B259" t="s">
        <v>44</v>
      </c>
      <c r="C259" t="s">
        <v>61</v>
      </c>
      <c r="D259" t="s">
        <v>567</v>
      </c>
      <c r="E259">
        <v>34</v>
      </c>
      <c r="F259" s="2">
        <v>1535.865</v>
      </c>
      <c r="G259" s="2">
        <v>18430.38</v>
      </c>
      <c r="H259">
        <f>IF(employee_turnover_dataset__1[[#This Row],[Employee_status]]="Exited", ROUND(employee_turnover_dataset__1[[#This Row],[Annual Salary]]*0.333,0), 0)</f>
        <v>0</v>
      </c>
      <c r="I259">
        <v>3</v>
      </c>
      <c r="J259">
        <v>1</v>
      </c>
      <c r="K259">
        <f>IF(employee_turnover_dataset__1[[#This Row],[Attrition]]="Yes",1,0)</f>
        <v>0</v>
      </c>
      <c r="L259" t="s">
        <v>27</v>
      </c>
      <c r="M259" t="s">
        <v>28</v>
      </c>
      <c r="N259" s="1">
        <v>43285</v>
      </c>
      <c r="O259" s="1"/>
      <c r="P259" t="s">
        <v>29</v>
      </c>
      <c r="Q259" t="s">
        <v>30</v>
      </c>
      <c r="R259">
        <v>2611</v>
      </c>
      <c r="S259">
        <v>86</v>
      </c>
      <c r="T259">
        <v>7</v>
      </c>
      <c r="U259" t="str">
        <f t="shared" si="4"/>
        <v>6–10 yrs (Mid Stay)</v>
      </c>
    </row>
    <row r="260" spans="1:21" x14ac:dyDescent="0.25">
      <c r="A260" t="s">
        <v>568</v>
      </c>
      <c r="B260" t="s">
        <v>67</v>
      </c>
      <c r="C260" t="s">
        <v>128</v>
      </c>
      <c r="D260" t="s">
        <v>569</v>
      </c>
      <c r="E260">
        <v>33</v>
      </c>
      <c r="F260" s="2">
        <v>2275.6950000000002</v>
      </c>
      <c r="G260" s="2">
        <v>27308.340000000004</v>
      </c>
      <c r="H260">
        <f>IF(employee_turnover_dataset__1[[#This Row],[Employee_status]]="Exited", ROUND(employee_turnover_dataset__1[[#This Row],[Annual Salary]]*0.333,0), 0)</f>
        <v>0</v>
      </c>
      <c r="I260">
        <v>3</v>
      </c>
      <c r="J260">
        <v>2</v>
      </c>
      <c r="K260">
        <f>IF(employee_turnover_dataset__1[[#This Row],[Attrition]]="Yes",1,0)</f>
        <v>0</v>
      </c>
      <c r="L260" t="s">
        <v>27</v>
      </c>
      <c r="M260" t="s">
        <v>28</v>
      </c>
      <c r="N260" s="1">
        <v>44823</v>
      </c>
      <c r="O260" s="1"/>
      <c r="P260" t="s">
        <v>29</v>
      </c>
      <c r="Q260" t="s">
        <v>30</v>
      </c>
      <c r="R260">
        <v>1073</v>
      </c>
      <c r="S260">
        <v>35</v>
      </c>
      <c r="T260">
        <v>3</v>
      </c>
      <c r="U260" t="str">
        <f t="shared" si="4"/>
        <v>2–5 yrs (Short Stay)</v>
      </c>
    </row>
    <row r="261" spans="1:21" x14ac:dyDescent="0.25">
      <c r="A261" t="s">
        <v>570</v>
      </c>
      <c r="B261" t="s">
        <v>67</v>
      </c>
      <c r="C261" t="s">
        <v>128</v>
      </c>
      <c r="D261" t="s">
        <v>571</v>
      </c>
      <c r="E261">
        <v>35</v>
      </c>
      <c r="F261" s="2">
        <v>2598.8999999999996</v>
      </c>
      <c r="G261" s="2">
        <v>31186.799999999996</v>
      </c>
      <c r="H261">
        <f>IF(employee_turnover_dataset__1[[#This Row],[Employee_status]]="Exited", ROUND(employee_turnover_dataset__1[[#This Row],[Annual Salary]]*0.333,0), 0)</f>
        <v>10385</v>
      </c>
      <c r="I261">
        <v>3</v>
      </c>
      <c r="J261">
        <v>2</v>
      </c>
      <c r="K261">
        <f>IF(employee_turnover_dataset__1[[#This Row],[Attrition]]="Yes",1,0)</f>
        <v>1</v>
      </c>
      <c r="L261" t="s">
        <v>20</v>
      </c>
      <c r="M261" t="s">
        <v>54</v>
      </c>
      <c r="N261" s="1">
        <v>43019</v>
      </c>
      <c r="O261" s="1">
        <v>43043</v>
      </c>
      <c r="P261" t="s">
        <v>22</v>
      </c>
      <c r="Q261" t="s">
        <v>54</v>
      </c>
      <c r="R261">
        <v>24</v>
      </c>
      <c r="S261">
        <v>1</v>
      </c>
      <c r="T261">
        <v>0</v>
      </c>
      <c r="U261" t="str">
        <f t="shared" si="4"/>
        <v>0–1 yrs (New Hire)</v>
      </c>
    </row>
    <row r="262" spans="1:21" x14ac:dyDescent="0.25">
      <c r="A262" t="s">
        <v>572</v>
      </c>
      <c r="B262" t="s">
        <v>67</v>
      </c>
      <c r="C262" t="s">
        <v>107</v>
      </c>
      <c r="D262" t="s">
        <v>573</v>
      </c>
      <c r="E262">
        <v>57</v>
      </c>
      <c r="F262" s="2">
        <v>2763.54</v>
      </c>
      <c r="G262" s="2">
        <v>33162.479999999996</v>
      </c>
      <c r="H262">
        <f>IF(employee_turnover_dataset__1[[#This Row],[Employee_status]]="Exited", ROUND(employee_turnover_dataset__1[[#This Row],[Annual Salary]]*0.333,0), 0)</f>
        <v>0</v>
      </c>
      <c r="I262">
        <v>1</v>
      </c>
      <c r="J262">
        <v>4</v>
      </c>
      <c r="K262">
        <f>IF(employee_turnover_dataset__1[[#This Row],[Attrition]]="Yes",1,0)</f>
        <v>0</v>
      </c>
      <c r="L262" t="s">
        <v>27</v>
      </c>
      <c r="M262" t="s">
        <v>28</v>
      </c>
      <c r="N262" s="1">
        <v>44294</v>
      </c>
      <c r="O262" s="1"/>
      <c r="P262" t="s">
        <v>29</v>
      </c>
      <c r="Q262" t="s">
        <v>30</v>
      </c>
      <c r="R262">
        <v>1602</v>
      </c>
      <c r="S262">
        <v>53</v>
      </c>
      <c r="T262">
        <v>4</v>
      </c>
      <c r="U262" t="str">
        <f t="shared" si="4"/>
        <v>2–5 yrs (Short Stay)</v>
      </c>
    </row>
    <row r="263" spans="1:21" x14ac:dyDescent="0.25">
      <c r="A263" t="s">
        <v>574</v>
      </c>
      <c r="B263" t="s">
        <v>51</v>
      </c>
      <c r="C263" t="s">
        <v>88</v>
      </c>
      <c r="D263" t="s">
        <v>575</v>
      </c>
      <c r="E263">
        <v>24</v>
      </c>
      <c r="F263" s="2">
        <v>2981.13</v>
      </c>
      <c r="G263" s="2">
        <v>35773.56</v>
      </c>
      <c r="H263">
        <f>IF(employee_turnover_dataset__1[[#This Row],[Employee_status]]="Exited", ROUND(employee_turnover_dataset__1[[#This Row],[Annual Salary]]*0.333,0), 0)</f>
        <v>0</v>
      </c>
      <c r="I263">
        <v>9</v>
      </c>
      <c r="J263">
        <v>3</v>
      </c>
      <c r="K263">
        <f>IF(employee_turnover_dataset__1[[#This Row],[Attrition]]="Yes",1,0)</f>
        <v>0</v>
      </c>
      <c r="L263" t="s">
        <v>27</v>
      </c>
      <c r="M263" t="s">
        <v>28</v>
      </c>
      <c r="N263" s="1">
        <v>43315</v>
      </c>
      <c r="O263" s="1"/>
      <c r="P263" t="s">
        <v>29</v>
      </c>
      <c r="Q263" t="s">
        <v>30</v>
      </c>
      <c r="R263">
        <v>2581</v>
      </c>
      <c r="S263">
        <v>85</v>
      </c>
      <c r="T263">
        <v>7</v>
      </c>
      <c r="U263" t="str">
        <f t="shared" si="4"/>
        <v>6–10 yrs (Mid Stay)</v>
      </c>
    </row>
    <row r="264" spans="1:21" x14ac:dyDescent="0.25">
      <c r="A264" t="s">
        <v>576</v>
      </c>
      <c r="B264" t="s">
        <v>67</v>
      </c>
      <c r="C264" t="s">
        <v>107</v>
      </c>
      <c r="D264" t="s">
        <v>577</v>
      </c>
      <c r="E264">
        <v>23</v>
      </c>
      <c r="F264" s="2">
        <v>2569.3049999999998</v>
      </c>
      <c r="G264" s="2">
        <v>30831.659999999996</v>
      </c>
      <c r="H264">
        <f>IF(employee_turnover_dataset__1[[#This Row],[Employee_status]]="Exited", ROUND(employee_turnover_dataset__1[[#This Row],[Annual Salary]]*0.333,0), 0)</f>
        <v>10267</v>
      </c>
      <c r="I264">
        <v>1</v>
      </c>
      <c r="J264">
        <v>3</v>
      </c>
      <c r="K264">
        <f>IF(employee_turnover_dataset__1[[#This Row],[Attrition]]="Yes",1,0)</f>
        <v>1</v>
      </c>
      <c r="L264" t="s">
        <v>20</v>
      </c>
      <c r="M264" t="s">
        <v>35</v>
      </c>
      <c r="N264" s="1">
        <v>43396</v>
      </c>
      <c r="O264" s="1">
        <v>45780</v>
      </c>
      <c r="P264" t="s">
        <v>22</v>
      </c>
      <c r="Q264" t="s">
        <v>35</v>
      </c>
      <c r="R264">
        <v>2384</v>
      </c>
      <c r="S264">
        <v>78</v>
      </c>
      <c r="T264">
        <v>7</v>
      </c>
      <c r="U264" t="str">
        <f t="shared" si="4"/>
        <v>6–10 yrs (Mid Stay)</v>
      </c>
    </row>
    <row r="265" spans="1:21" x14ac:dyDescent="0.25">
      <c r="A265" t="s">
        <v>578</v>
      </c>
      <c r="B265" t="s">
        <v>17</v>
      </c>
      <c r="C265" t="s">
        <v>18</v>
      </c>
      <c r="D265" t="s">
        <v>579</v>
      </c>
      <c r="E265">
        <v>27</v>
      </c>
      <c r="F265" s="2">
        <v>2158.605</v>
      </c>
      <c r="G265" s="2">
        <v>25903.260000000002</v>
      </c>
      <c r="H265">
        <f>IF(employee_turnover_dataset__1[[#This Row],[Employee_status]]="Exited", ROUND(employee_turnover_dataset__1[[#This Row],[Annual Salary]]*0.333,0), 0)</f>
        <v>8626</v>
      </c>
      <c r="I265">
        <v>9</v>
      </c>
      <c r="J265">
        <v>4</v>
      </c>
      <c r="K265">
        <f>IF(employee_turnover_dataset__1[[#This Row],[Attrition]]="Yes",1,0)</f>
        <v>1</v>
      </c>
      <c r="L265" t="s">
        <v>20</v>
      </c>
      <c r="M265" t="s">
        <v>63</v>
      </c>
      <c r="N265" s="1">
        <v>44185</v>
      </c>
      <c r="O265" s="1">
        <v>45151</v>
      </c>
      <c r="P265" t="s">
        <v>22</v>
      </c>
      <c r="Q265" t="s">
        <v>63</v>
      </c>
      <c r="R265">
        <v>966</v>
      </c>
      <c r="S265">
        <v>32</v>
      </c>
      <c r="T265">
        <v>3</v>
      </c>
      <c r="U265" t="str">
        <f t="shared" si="4"/>
        <v>2–5 yrs (Short Stay)</v>
      </c>
    </row>
    <row r="266" spans="1:21" x14ac:dyDescent="0.25">
      <c r="A266" t="s">
        <v>580</v>
      </c>
      <c r="B266" t="s">
        <v>67</v>
      </c>
      <c r="C266" t="s">
        <v>128</v>
      </c>
      <c r="D266" t="s">
        <v>581</v>
      </c>
      <c r="E266">
        <v>42</v>
      </c>
      <c r="F266" s="2">
        <v>2849.4450000000002</v>
      </c>
      <c r="G266" s="2">
        <v>34193.340000000004</v>
      </c>
      <c r="H266">
        <f>IF(employee_turnover_dataset__1[[#This Row],[Employee_status]]="Exited", ROUND(employee_turnover_dataset__1[[#This Row],[Annual Salary]]*0.333,0), 0)</f>
        <v>0</v>
      </c>
      <c r="I266">
        <v>1</v>
      </c>
      <c r="J266">
        <v>4</v>
      </c>
      <c r="K266">
        <f>IF(employee_turnover_dataset__1[[#This Row],[Attrition]]="Yes",1,0)</f>
        <v>0</v>
      </c>
      <c r="L266" t="s">
        <v>27</v>
      </c>
      <c r="M266" t="s">
        <v>28</v>
      </c>
      <c r="N266" s="1">
        <v>43545</v>
      </c>
      <c r="O266" s="1"/>
      <c r="P266" t="s">
        <v>29</v>
      </c>
      <c r="Q266" t="s">
        <v>30</v>
      </c>
      <c r="R266">
        <v>2351</v>
      </c>
      <c r="S266">
        <v>77</v>
      </c>
      <c r="T266">
        <v>6</v>
      </c>
      <c r="U266" t="str">
        <f t="shared" si="4"/>
        <v>6–10 yrs (Mid Stay)</v>
      </c>
    </row>
    <row r="267" spans="1:21" x14ac:dyDescent="0.25">
      <c r="A267" t="s">
        <v>582</v>
      </c>
      <c r="B267" t="s">
        <v>17</v>
      </c>
      <c r="C267" t="s">
        <v>37</v>
      </c>
      <c r="D267" t="s">
        <v>583</v>
      </c>
      <c r="E267">
        <v>51</v>
      </c>
      <c r="F267" s="2">
        <v>924.34500000000003</v>
      </c>
      <c r="G267" s="2">
        <v>11092.14</v>
      </c>
      <c r="H267">
        <f>IF(employee_turnover_dataset__1[[#This Row],[Employee_status]]="Exited", ROUND(employee_turnover_dataset__1[[#This Row],[Annual Salary]]*0.333,0), 0)</f>
        <v>0</v>
      </c>
      <c r="I267">
        <v>10</v>
      </c>
      <c r="J267">
        <v>3</v>
      </c>
      <c r="K267">
        <f>IF(employee_turnover_dataset__1[[#This Row],[Attrition]]="Yes",1,0)</f>
        <v>0</v>
      </c>
      <c r="L267" t="s">
        <v>27</v>
      </c>
      <c r="M267" t="s">
        <v>28</v>
      </c>
      <c r="N267" s="1">
        <v>42870</v>
      </c>
      <c r="O267" s="1"/>
      <c r="P267" t="s">
        <v>29</v>
      </c>
      <c r="Q267" t="s">
        <v>30</v>
      </c>
      <c r="R267">
        <v>3026</v>
      </c>
      <c r="S267">
        <v>99</v>
      </c>
      <c r="T267">
        <v>8</v>
      </c>
      <c r="U267" t="str">
        <f t="shared" si="4"/>
        <v>6–10 yrs (Mid Stay)</v>
      </c>
    </row>
    <row r="268" spans="1:21" x14ac:dyDescent="0.25">
      <c r="A268" t="s">
        <v>584</v>
      </c>
      <c r="B268" t="s">
        <v>44</v>
      </c>
      <c r="C268" t="s">
        <v>45</v>
      </c>
      <c r="D268" t="s">
        <v>585</v>
      </c>
      <c r="E268">
        <v>51</v>
      </c>
      <c r="F268" s="2">
        <v>1518.0149999999999</v>
      </c>
      <c r="G268" s="2">
        <v>18216.18</v>
      </c>
      <c r="H268">
        <f>IF(employee_turnover_dataset__1[[#This Row],[Employee_status]]="Exited", ROUND(employee_turnover_dataset__1[[#This Row],[Annual Salary]]*0.333,0), 0)</f>
        <v>6066</v>
      </c>
      <c r="I268">
        <v>6</v>
      </c>
      <c r="J268">
        <v>3</v>
      </c>
      <c r="K268">
        <f>IF(employee_turnover_dataset__1[[#This Row],[Attrition]]="Yes",1,0)</f>
        <v>1</v>
      </c>
      <c r="L268" t="s">
        <v>20</v>
      </c>
      <c r="M268" t="s">
        <v>119</v>
      </c>
      <c r="N268" s="1">
        <v>42377</v>
      </c>
      <c r="O268" s="1">
        <v>43489</v>
      </c>
      <c r="P268" t="s">
        <v>22</v>
      </c>
      <c r="Q268" t="s">
        <v>119</v>
      </c>
      <c r="R268">
        <v>1112</v>
      </c>
      <c r="S268">
        <v>36</v>
      </c>
      <c r="T268">
        <v>3</v>
      </c>
      <c r="U268" t="str">
        <f t="shared" si="4"/>
        <v>2–5 yrs (Short Stay)</v>
      </c>
    </row>
    <row r="269" spans="1:21" x14ac:dyDescent="0.25">
      <c r="A269" t="s">
        <v>586</v>
      </c>
      <c r="B269" t="s">
        <v>32</v>
      </c>
      <c r="C269" t="s">
        <v>33</v>
      </c>
      <c r="D269" t="s">
        <v>587</v>
      </c>
      <c r="E269">
        <v>44</v>
      </c>
      <c r="F269" s="2">
        <v>2500.8450000000003</v>
      </c>
      <c r="G269" s="2">
        <v>30010.140000000003</v>
      </c>
      <c r="H269">
        <f>IF(employee_turnover_dataset__1[[#This Row],[Employee_status]]="Exited", ROUND(employee_turnover_dataset__1[[#This Row],[Annual Salary]]*0.333,0), 0)</f>
        <v>0</v>
      </c>
      <c r="I269">
        <v>9</v>
      </c>
      <c r="J269">
        <v>1</v>
      </c>
      <c r="K269">
        <f>IF(employee_turnover_dataset__1[[#This Row],[Attrition]]="Yes",1,0)</f>
        <v>0</v>
      </c>
      <c r="L269" t="s">
        <v>27</v>
      </c>
      <c r="M269" t="s">
        <v>28</v>
      </c>
      <c r="N269" s="1">
        <v>43264</v>
      </c>
      <c r="O269" s="1"/>
      <c r="P269" t="s">
        <v>29</v>
      </c>
      <c r="Q269" t="s">
        <v>30</v>
      </c>
      <c r="R269">
        <v>2632</v>
      </c>
      <c r="S269">
        <v>86</v>
      </c>
      <c r="T269">
        <v>7</v>
      </c>
      <c r="U269" t="str">
        <f t="shared" si="4"/>
        <v>6–10 yrs (Mid Stay)</v>
      </c>
    </row>
    <row r="270" spans="1:21" x14ac:dyDescent="0.25">
      <c r="A270" t="s">
        <v>588</v>
      </c>
      <c r="B270" t="s">
        <v>24</v>
      </c>
      <c r="C270" t="s">
        <v>83</v>
      </c>
      <c r="D270" t="s">
        <v>589</v>
      </c>
      <c r="E270">
        <v>32</v>
      </c>
      <c r="F270" s="2">
        <v>2284.875</v>
      </c>
      <c r="G270" s="2">
        <v>27418.5</v>
      </c>
      <c r="H270">
        <f>IF(employee_turnover_dataset__1[[#This Row],[Employee_status]]="Exited", ROUND(employee_turnover_dataset__1[[#This Row],[Annual Salary]]*0.333,0), 0)</f>
        <v>0</v>
      </c>
      <c r="I270">
        <v>4</v>
      </c>
      <c r="J270">
        <v>2</v>
      </c>
      <c r="K270">
        <f>IF(employee_turnover_dataset__1[[#This Row],[Attrition]]="Yes",1,0)</f>
        <v>0</v>
      </c>
      <c r="L270" t="s">
        <v>27</v>
      </c>
      <c r="M270" t="s">
        <v>28</v>
      </c>
      <c r="N270" s="1">
        <v>44736</v>
      </c>
      <c r="O270" s="1"/>
      <c r="P270" t="s">
        <v>29</v>
      </c>
      <c r="Q270" t="s">
        <v>30</v>
      </c>
      <c r="R270">
        <v>1160</v>
      </c>
      <c r="S270">
        <v>38</v>
      </c>
      <c r="T270">
        <v>3</v>
      </c>
      <c r="U270" t="str">
        <f t="shared" si="4"/>
        <v>2–5 yrs (Short Stay)</v>
      </c>
    </row>
    <row r="271" spans="1:21" x14ac:dyDescent="0.25">
      <c r="A271" t="s">
        <v>590</v>
      </c>
      <c r="B271" t="s">
        <v>44</v>
      </c>
      <c r="C271" t="s">
        <v>45</v>
      </c>
      <c r="D271" t="s">
        <v>591</v>
      </c>
      <c r="E271">
        <v>31</v>
      </c>
      <c r="F271" s="2">
        <v>1093.0650000000001</v>
      </c>
      <c r="G271" s="2">
        <v>13116.78</v>
      </c>
      <c r="H271">
        <f>IF(employee_turnover_dataset__1[[#This Row],[Employee_status]]="Exited", ROUND(employee_turnover_dataset__1[[#This Row],[Annual Salary]]*0.333,0), 0)</f>
        <v>0</v>
      </c>
      <c r="I271">
        <v>0</v>
      </c>
      <c r="J271">
        <v>2</v>
      </c>
      <c r="K271">
        <f>IF(employee_turnover_dataset__1[[#This Row],[Attrition]]="Yes",1,0)</f>
        <v>0</v>
      </c>
      <c r="L271" t="s">
        <v>27</v>
      </c>
      <c r="M271" t="s">
        <v>28</v>
      </c>
      <c r="N271" s="1">
        <v>42463</v>
      </c>
      <c r="O271" s="1"/>
      <c r="P271" t="s">
        <v>29</v>
      </c>
      <c r="Q271" t="s">
        <v>30</v>
      </c>
      <c r="R271">
        <v>3433</v>
      </c>
      <c r="S271">
        <v>113</v>
      </c>
      <c r="T271">
        <v>9</v>
      </c>
      <c r="U271" t="str">
        <f t="shared" si="4"/>
        <v>6–10 yrs (Mid Stay)</v>
      </c>
    </row>
    <row r="272" spans="1:21" x14ac:dyDescent="0.25">
      <c r="A272" t="s">
        <v>592</v>
      </c>
      <c r="B272" t="s">
        <v>51</v>
      </c>
      <c r="C272" t="s">
        <v>52</v>
      </c>
      <c r="D272" t="s">
        <v>593</v>
      </c>
      <c r="E272">
        <v>32</v>
      </c>
      <c r="F272" s="2">
        <v>2872.68</v>
      </c>
      <c r="G272" s="2">
        <v>34472.159999999996</v>
      </c>
      <c r="H272">
        <f>IF(employee_turnover_dataset__1[[#This Row],[Employee_status]]="Exited", ROUND(employee_turnover_dataset__1[[#This Row],[Annual Salary]]*0.333,0), 0)</f>
        <v>0</v>
      </c>
      <c r="I272">
        <v>2</v>
      </c>
      <c r="J272">
        <v>4</v>
      </c>
      <c r="K272">
        <f>IF(employee_turnover_dataset__1[[#This Row],[Attrition]]="Yes",1,0)</f>
        <v>0</v>
      </c>
      <c r="L272" t="s">
        <v>27</v>
      </c>
      <c r="M272" t="s">
        <v>28</v>
      </c>
      <c r="N272" s="1">
        <v>42574</v>
      </c>
      <c r="O272" s="1"/>
      <c r="P272" t="s">
        <v>29</v>
      </c>
      <c r="Q272" t="s">
        <v>30</v>
      </c>
      <c r="R272">
        <v>3322</v>
      </c>
      <c r="S272">
        <v>109</v>
      </c>
      <c r="T272">
        <v>9</v>
      </c>
      <c r="U272" t="str">
        <f t="shared" si="4"/>
        <v>6–10 yrs (Mid Stay)</v>
      </c>
    </row>
    <row r="273" spans="1:21" x14ac:dyDescent="0.25">
      <c r="A273" t="s">
        <v>594</v>
      </c>
      <c r="B273" t="s">
        <v>51</v>
      </c>
      <c r="C273" t="s">
        <v>78</v>
      </c>
      <c r="D273" t="s">
        <v>595</v>
      </c>
      <c r="E273">
        <v>24</v>
      </c>
      <c r="F273" s="2">
        <v>2860.665</v>
      </c>
      <c r="G273" s="2">
        <v>34327.979999999996</v>
      </c>
      <c r="H273">
        <f>IF(employee_turnover_dataset__1[[#This Row],[Employee_status]]="Exited", ROUND(employee_turnover_dataset__1[[#This Row],[Annual Salary]]*0.333,0), 0)</f>
        <v>11431</v>
      </c>
      <c r="I273">
        <v>2</v>
      </c>
      <c r="J273">
        <v>5</v>
      </c>
      <c r="K273">
        <f>IF(employee_turnover_dataset__1[[#This Row],[Attrition]]="Yes",1,0)</f>
        <v>1</v>
      </c>
      <c r="L273" t="s">
        <v>20</v>
      </c>
      <c r="M273" t="s">
        <v>35</v>
      </c>
      <c r="N273" s="1">
        <v>42713</v>
      </c>
      <c r="O273" s="1">
        <v>44980</v>
      </c>
      <c r="P273" t="s">
        <v>22</v>
      </c>
      <c r="Q273" t="s">
        <v>35</v>
      </c>
      <c r="R273">
        <v>2267</v>
      </c>
      <c r="S273">
        <v>74</v>
      </c>
      <c r="T273">
        <v>6</v>
      </c>
      <c r="U273" t="str">
        <f t="shared" si="4"/>
        <v>6–10 yrs (Mid Stay)</v>
      </c>
    </row>
    <row r="274" spans="1:21" x14ac:dyDescent="0.25">
      <c r="A274" t="s">
        <v>596</v>
      </c>
      <c r="B274" t="s">
        <v>51</v>
      </c>
      <c r="C274" t="s">
        <v>88</v>
      </c>
      <c r="D274" t="s">
        <v>597</v>
      </c>
      <c r="E274">
        <v>46</v>
      </c>
      <c r="F274" s="2">
        <v>1413.8249999999998</v>
      </c>
      <c r="G274" s="2">
        <v>16965.899999999998</v>
      </c>
      <c r="H274">
        <f>IF(employee_turnover_dataset__1[[#This Row],[Employee_status]]="Exited", ROUND(employee_turnover_dataset__1[[#This Row],[Annual Salary]]*0.333,0), 0)</f>
        <v>0</v>
      </c>
      <c r="I274">
        <v>10</v>
      </c>
      <c r="J274">
        <v>4</v>
      </c>
      <c r="K274">
        <f>IF(employee_turnover_dataset__1[[#This Row],[Attrition]]="Yes",1,0)</f>
        <v>0</v>
      </c>
      <c r="L274" t="s">
        <v>27</v>
      </c>
      <c r="M274" t="s">
        <v>28</v>
      </c>
      <c r="N274" s="1">
        <v>42349</v>
      </c>
      <c r="O274" s="1"/>
      <c r="P274" t="s">
        <v>29</v>
      </c>
      <c r="Q274" t="s">
        <v>30</v>
      </c>
      <c r="R274">
        <v>3547</v>
      </c>
      <c r="S274">
        <v>116</v>
      </c>
      <c r="T274">
        <v>10</v>
      </c>
      <c r="U274" t="str">
        <f t="shared" si="4"/>
        <v>6–10 yrs (Mid Stay)</v>
      </c>
    </row>
    <row r="275" spans="1:21" x14ac:dyDescent="0.25">
      <c r="A275" t="s">
        <v>598</v>
      </c>
      <c r="B275" t="s">
        <v>51</v>
      </c>
      <c r="C275" t="s">
        <v>78</v>
      </c>
      <c r="D275" t="s">
        <v>599</v>
      </c>
      <c r="E275">
        <v>24</v>
      </c>
      <c r="F275" s="2">
        <v>1071.9449999999999</v>
      </c>
      <c r="G275" s="2">
        <v>12863.34</v>
      </c>
      <c r="H275">
        <f>IF(employee_turnover_dataset__1[[#This Row],[Employee_status]]="Exited", ROUND(employee_turnover_dataset__1[[#This Row],[Annual Salary]]*0.333,0), 0)</f>
        <v>0</v>
      </c>
      <c r="I275">
        <v>1</v>
      </c>
      <c r="J275">
        <v>4</v>
      </c>
      <c r="K275">
        <f>IF(employee_turnover_dataset__1[[#This Row],[Attrition]]="Yes",1,0)</f>
        <v>0</v>
      </c>
      <c r="L275" t="s">
        <v>27</v>
      </c>
      <c r="M275" t="s">
        <v>28</v>
      </c>
      <c r="N275" s="1">
        <v>43377</v>
      </c>
      <c r="O275" s="1"/>
      <c r="P275" t="s">
        <v>29</v>
      </c>
      <c r="Q275" t="s">
        <v>30</v>
      </c>
      <c r="R275">
        <v>2519</v>
      </c>
      <c r="S275">
        <v>83</v>
      </c>
      <c r="T275">
        <v>7</v>
      </c>
      <c r="U275" t="str">
        <f t="shared" si="4"/>
        <v>6–10 yrs (Mid Stay)</v>
      </c>
    </row>
    <row r="276" spans="1:21" x14ac:dyDescent="0.25">
      <c r="A276" t="s">
        <v>600</v>
      </c>
      <c r="B276" t="s">
        <v>44</v>
      </c>
      <c r="C276" t="s">
        <v>48</v>
      </c>
      <c r="D276" t="s">
        <v>601</v>
      </c>
      <c r="E276">
        <v>60</v>
      </c>
      <c r="F276" s="2">
        <v>656.40000000000009</v>
      </c>
      <c r="G276" s="2">
        <v>7876.8000000000011</v>
      </c>
      <c r="H276">
        <f>IF(employee_turnover_dataset__1[[#This Row],[Employee_status]]="Exited", ROUND(employee_turnover_dataset__1[[#This Row],[Annual Salary]]*0.333,0), 0)</f>
        <v>2623</v>
      </c>
      <c r="I276">
        <v>9</v>
      </c>
      <c r="J276">
        <v>4</v>
      </c>
      <c r="K276">
        <f>IF(employee_turnover_dataset__1[[#This Row],[Attrition]]="Yes",1,0)</f>
        <v>1</v>
      </c>
      <c r="L276" t="s">
        <v>20</v>
      </c>
      <c r="M276" t="s">
        <v>35</v>
      </c>
      <c r="N276" s="1">
        <v>42549</v>
      </c>
      <c r="O276" s="1">
        <v>44471</v>
      </c>
      <c r="P276" t="s">
        <v>22</v>
      </c>
      <c r="Q276" t="s">
        <v>35</v>
      </c>
      <c r="R276">
        <v>1922</v>
      </c>
      <c r="S276">
        <v>63</v>
      </c>
      <c r="T276">
        <v>5</v>
      </c>
      <c r="U276" t="str">
        <f t="shared" si="4"/>
        <v>2–5 yrs (Short Stay)</v>
      </c>
    </row>
    <row r="277" spans="1:21" x14ac:dyDescent="0.25">
      <c r="A277" t="s">
        <v>602</v>
      </c>
      <c r="B277" t="s">
        <v>67</v>
      </c>
      <c r="C277" t="s">
        <v>107</v>
      </c>
      <c r="D277" t="s">
        <v>603</v>
      </c>
      <c r="E277">
        <v>39</v>
      </c>
      <c r="F277" s="2">
        <v>1825.335</v>
      </c>
      <c r="G277" s="2">
        <v>21904.02</v>
      </c>
      <c r="H277">
        <f>IF(employee_turnover_dataset__1[[#This Row],[Employee_status]]="Exited", ROUND(employee_turnover_dataset__1[[#This Row],[Annual Salary]]*0.333,0), 0)</f>
        <v>7294</v>
      </c>
      <c r="I277">
        <v>0</v>
      </c>
      <c r="J277">
        <v>3</v>
      </c>
      <c r="K277">
        <f>IF(employee_turnover_dataset__1[[#This Row],[Attrition]]="Yes",1,0)</f>
        <v>1</v>
      </c>
      <c r="L277" t="s">
        <v>20</v>
      </c>
      <c r="M277" t="s">
        <v>21</v>
      </c>
      <c r="N277" s="1">
        <v>44571</v>
      </c>
      <c r="O277" s="1">
        <v>44962</v>
      </c>
      <c r="P277" t="s">
        <v>22</v>
      </c>
      <c r="Q277" t="s">
        <v>21</v>
      </c>
      <c r="R277">
        <v>391</v>
      </c>
      <c r="S277">
        <v>13</v>
      </c>
      <c r="T277">
        <v>1</v>
      </c>
      <c r="U277" t="str">
        <f t="shared" si="4"/>
        <v>0–1 yrs (New Hire)</v>
      </c>
    </row>
    <row r="278" spans="1:21" x14ac:dyDescent="0.25">
      <c r="A278" t="s">
        <v>604</v>
      </c>
      <c r="B278" t="s">
        <v>67</v>
      </c>
      <c r="C278" t="s">
        <v>107</v>
      </c>
      <c r="D278" t="s">
        <v>605</v>
      </c>
      <c r="E278">
        <v>24</v>
      </c>
      <c r="F278" s="2">
        <v>1274.5650000000001</v>
      </c>
      <c r="G278" s="2">
        <v>15294.78</v>
      </c>
      <c r="H278">
        <f>IF(employee_turnover_dataset__1[[#This Row],[Employee_status]]="Exited", ROUND(employee_turnover_dataset__1[[#This Row],[Annual Salary]]*0.333,0), 0)</f>
        <v>0</v>
      </c>
      <c r="I278">
        <v>4</v>
      </c>
      <c r="J278">
        <v>5</v>
      </c>
      <c r="K278">
        <f>IF(employee_turnover_dataset__1[[#This Row],[Attrition]]="Yes",1,0)</f>
        <v>0</v>
      </c>
      <c r="L278" t="s">
        <v>27</v>
      </c>
      <c r="M278" t="s">
        <v>28</v>
      </c>
      <c r="N278" s="1">
        <v>44657</v>
      </c>
      <c r="O278" s="1"/>
      <c r="P278" t="s">
        <v>29</v>
      </c>
      <c r="Q278" t="s">
        <v>30</v>
      </c>
      <c r="R278">
        <v>1239</v>
      </c>
      <c r="S278">
        <v>41</v>
      </c>
      <c r="T278">
        <v>3</v>
      </c>
      <c r="U278" t="str">
        <f t="shared" si="4"/>
        <v>2–5 yrs (Short Stay)</v>
      </c>
    </row>
    <row r="279" spans="1:21" x14ac:dyDescent="0.25">
      <c r="A279" t="s">
        <v>606</v>
      </c>
      <c r="B279" t="s">
        <v>17</v>
      </c>
      <c r="C279" t="s">
        <v>37</v>
      </c>
      <c r="D279" t="s">
        <v>607</v>
      </c>
      <c r="E279">
        <v>31</v>
      </c>
      <c r="F279" s="2">
        <v>506.82</v>
      </c>
      <c r="G279" s="2">
        <v>6081.84</v>
      </c>
      <c r="H279">
        <f>IF(employee_turnover_dataset__1[[#This Row],[Employee_status]]="Exited", ROUND(employee_turnover_dataset__1[[#This Row],[Annual Salary]]*0.333,0), 0)</f>
        <v>0</v>
      </c>
      <c r="I279">
        <v>6</v>
      </c>
      <c r="J279">
        <v>3</v>
      </c>
      <c r="K279">
        <f>IF(employee_turnover_dataset__1[[#This Row],[Attrition]]="Yes",1,0)</f>
        <v>0</v>
      </c>
      <c r="L279" t="s">
        <v>27</v>
      </c>
      <c r="M279" t="s">
        <v>28</v>
      </c>
      <c r="N279" s="1">
        <v>43416</v>
      </c>
      <c r="O279" s="1"/>
      <c r="P279" t="s">
        <v>29</v>
      </c>
      <c r="Q279" t="s">
        <v>30</v>
      </c>
      <c r="R279">
        <v>2480</v>
      </c>
      <c r="S279">
        <v>81</v>
      </c>
      <c r="T279">
        <v>7</v>
      </c>
      <c r="U279" t="str">
        <f t="shared" si="4"/>
        <v>6–10 yrs (Mid Stay)</v>
      </c>
    </row>
    <row r="280" spans="1:21" x14ac:dyDescent="0.25">
      <c r="A280" t="s">
        <v>608</v>
      </c>
      <c r="B280" t="s">
        <v>17</v>
      </c>
      <c r="C280" t="s">
        <v>18</v>
      </c>
      <c r="D280" t="s">
        <v>609</v>
      </c>
      <c r="E280">
        <v>45</v>
      </c>
      <c r="F280" s="2">
        <v>2844.2849999999999</v>
      </c>
      <c r="G280" s="2">
        <v>34131.42</v>
      </c>
      <c r="H280">
        <f>IF(employee_turnover_dataset__1[[#This Row],[Employee_status]]="Exited", ROUND(employee_turnover_dataset__1[[#This Row],[Annual Salary]]*0.333,0), 0)</f>
        <v>0</v>
      </c>
      <c r="I280">
        <v>2</v>
      </c>
      <c r="J280">
        <v>2</v>
      </c>
      <c r="K280">
        <f>IF(employee_turnover_dataset__1[[#This Row],[Attrition]]="Yes",1,0)</f>
        <v>0</v>
      </c>
      <c r="L280" t="s">
        <v>27</v>
      </c>
      <c r="M280" t="s">
        <v>28</v>
      </c>
      <c r="N280" s="1">
        <v>44759</v>
      </c>
      <c r="O280" s="1"/>
      <c r="P280" t="s">
        <v>29</v>
      </c>
      <c r="Q280" t="s">
        <v>30</v>
      </c>
      <c r="R280">
        <v>1137</v>
      </c>
      <c r="S280">
        <v>37</v>
      </c>
      <c r="T280">
        <v>3</v>
      </c>
      <c r="U280" t="str">
        <f t="shared" si="4"/>
        <v>2–5 yrs (Short Stay)</v>
      </c>
    </row>
    <row r="281" spans="1:21" x14ac:dyDescent="0.25">
      <c r="A281" t="s">
        <v>610</v>
      </c>
      <c r="B281" t="s">
        <v>32</v>
      </c>
      <c r="C281" t="s">
        <v>33</v>
      </c>
      <c r="D281" t="s">
        <v>611</v>
      </c>
      <c r="E281">
        <v>29</v>
      </c>
      <c r="F281" s="2">
        <v>2229.1349999999998</v>
      </c>
      <c r="G281" s="2">
        <v>26749.619999999995</v>
      </c>
      <c r="H281">
        <f>IF(employee_turnover_dataset__1[[#This Row],[Employee_status]]="Exited", ROUND(employee_turnover_dataset__1[[#This Row],[Annual Salary]]*0.333,0), 0)</f>
        <v>0</v>
      </c>
      <c r="I281">
        <v>1</v>
      </c>
      <c r="J281">
        <v>2</v>
      </c>
      <c r="K281">
        <f>IF(employee_turnover_dataset__1[[#This Row],[Attrition]]="Yes",1,0)</f>
        <v>0</v>
      </c>
      <c r="L281" t="s">
        <v>27</v>
      </c>
      <c r="M281" t="s">
        <v>28</v>
      </c>
      <c r="N281" s="1">
        <v>44283</v>
      </c>
      <c r="O281" s="1"/>
      <c r="P281" t="s">
        <v>29</v>
      </c>
      <c r="Q281" t="s">
        <v>30</v>
      </c>
      <c r="R281">
        <v>1613</v>
      </c>
      <c r="S281">
        <v>53</v>
      </c>
      <c r="T281">
        <v>4</v>
      </c>
      <c r="U281" t="str">
        <f t="shared" si="4"/>
        <v>2–5 yrs (Short Stay)</v>
      </c>
    </row>
    <row r="282" spans="1:21" x14ac:dyDescent="0.25">
      <c r="A282" t="s">
        <v>612</v>
      </c>
      <c r="B282" t="s">
        <v>24</v>
      </c>
      <c r="C282" t="s">
        <v>25</v>
      </c>
      <c r="D282" t="s">
        <v>613</v>
      </c>
      <c r="E282">
        <v>40</v>
      </c>
      <c r="F282" s="2">
        <v>887.67</v>
      </c>
      <c r="G282" s="2">
        <v>10652.039999999999</v>
      </c>
      <c r="H282">
        <f>IF(employee_turnover_dataset__1[[#This Row],[Employee_status]]="Exited", ROUND(employee_turnover_dataset__1[[#This Row],[Annual Salary]]*0.333,0), 0)</f>
        <v>0</v>
      </c>
      <c r="I282">
        <v>5</v>
      </c>
      <c r="J282">
        <v>4</v>
      </c>
      <c r="K282">
        <f>IF(employee_turnover_dataset__1[[#This Row],[Attrition]]="Yes",1,0)</f>
        <v>0</v>
      </c>
      <c r="L282" t="s">
        <v>27</v>
      </c>
      <c r="M282" t="s">
        <v>28</v>
      </c>
      <c r="N282" s="1">
        <v>44827</v>
      </c>
      <c r="O282" s="1"/>
      <c r="P282" t="s">
        <v>29</v>
      </c>
      <c r="Q282" t="s">
        <v>30</v>
      </c>
      <c r="R282">
        <v>1069</v>
      </c>
      <c r="S282">
        <v>35</v>
      </c>
      <c r="T282">
        <v>3</v>
      </c>
      <c r="U282" t="str">
        <f t="shared" si="4"/>
        <v>2–5 yrs (Short Stay)</v>
      </c>
    </row>
    <row r="283" spans="1:21" x14ac:dyDescent="0.25">
      <c r="A283" t="s">
        <v>614</v>
      </c>
      <c r="B283" t="s">
        <v>44</v>
      </c>
      <c r="C283" t="s">
        <v>45</v>
      </c>
      <c r="D283" t="s">
        <v>615</v>
      </c>
      <c r="E283">
        <v>36</v>
      </c>
      <c r="F283" s="2">
        <v>1783.7250000000001</v>
      </c>
      <c r="G283" s="2">
        <v>21404.7</v>
      </c>
      <c r="H283">
        <f>IF(employee_turnover_dataset__1[[#This Row],[Employee_status]]="Exited", ROUND(employee_turnover_dataset__1[[#This Row],[Annual Salary]]*0.333,0), 0)</f>
        <v>7128</v>
      </c>
      <c r="I283">
        <v>6</v>
      </c>
      <c r="J283">
        <v>2</v>
      </c>
      <c r="K283">
        <f>IF(employee_turnover_dataset__1[[#This Row],[Attrition]]="Yes",1,0)</f>
        <v>1</v>
      </c>
      <c r="L283" t="s">
        <v>20</v>
      </c>
      <c r="M283" t="s">
        <v>35</v>
      </c>
      <c r="N283" s="1">
        <v>43942</v>
      </c>
      <c r="O283" s="1">
        <v>45068</v>
      </c>
      <c r="P283" t="s">
        <v>22</v>
      </c>
      <c r="Q283" t="s">
        <v>35</v>
      </c>
      <c r="R283">
        <v>1126</v>
      </c>
      <c r="S283">
        <v>37</v>
      </c>
      <c r="T283">
        <v>3</v>
      </c>
      <c r="U283" t="str">
        <f t="shared" si="4"/>
        <v>2–5 yrs (Short Stay)</v>
      </c>
    </row>
    <row r="284" spans="1:21" x14ac:dyDescent="0.25">
      <c r="A284" t="s">
        <v>616</v>
      </c>
      <c r="B284" t="s">
        <v>44</v>
      </c>
      <c r="C284" t="s">
        <v>45</v>
      </c>
      <c r="D284" t="s">
        <v>617</v>
      </c>
      <c r="E284">
        <v>32</v>
      </c>
      <c r="F284" s="2">
        <v>1112.19</v>
      </c>
      <c r="G284" s="2">
        <v>13346.28</v>
      </c>
      <c r="H284">
        <f>IF(employee_turnover_dataset__1[[#This Row],[Employee_status]]="Exited", ROUND(employee_turnover_dataset__1[[#This Row],[Annual Salary]]*0.333,0), 0)</f>
        <v>0</v>
      </c>
      <c r="I284">
        <v>5</v>
      </c>
      <c r="J284">
        <v>3</v>
      </c>
      <c r="K284">
        <f>IF(employee_turnover_dataset__1[[#This Row],[Attrition]]="Yes",1,0)</f>
        <v>0</v>
      </c>
      <c r="L284" t="s">
        <v>27</v>
      </c>
      <c r="M284" t="s">
        <v>28</v>
      </c>
      <c r="N284" s="1">
        <v>43132</v>
      </c>
      <c r="O284" s="1"/>
      <c r="P284" t="s">
        <v>29</v>
      </c>
      <c r="Q284" t="s">
        <v>30</v>
      </c>
      <c r="R284">
        <v>2764</v>
      </c>
      <c r="S284">
        <v>91</v>
      </c>
      <c r="T284">
        <v>8</v>
      </c>
      <c r="U284" t="str">
        <f t="shared" si="4"/>
        <v>6–10 yrs (Mid Stay)</v>
      </c>
    </row>
    <row r="285" spans="1:21" x14ac:dyDescent="0.25">
      <c r="A285" t="s">
        <v>618</v>
      </c>
      <c r="B285" t="s">
        <v>24</v>
      </c>
      <c r="C285" t="s">
        <v>121</v>
      </c>
      <c r="D285" t="s">
        <v>619</v>
      </c>
      <c r="E285">
        <v>59</v>
      </c>
      <c r="F285" s="2">
        <v>1916.94</v>
      </c>
      <c r="G285" s="2">
        <v>23003.279999999999</v>
      </c>
      <c r="H285">
        <f>IF(employee_turnover_dataset__1[[#This Row],[Employee_status]]="Exited", ROUND(employee_turnover_dataset__1[[#This Row],[Annual Salary]]*0.333,0), 0)</f>
        <v>0</v>
      </c>
      <c r="I285">
        <v>4</v>
      </c>
      <c r="J285">
        <v>2</v>
      </c>
      <c r="K285">
        <f>IF(employee_turnover_dataset__1[[#This Row],[Attrition]]="Yes",1,0)</f>
        <v>0</v>
      </c>
      <c r="L285" t="s">
        <v>27</v>
      </c>
      <c r="M285" t="s">
        <v>28</v>
      </c>
      <c r="N285" s="1">
        <v>42988</v>
      </c>
      <c r="O285" s="1"/>
      <c r="P285" t="s">
        <v>29</v>
      </c>
      <c r="Q285" t="s">
        <v>30</v>
      </c>
      <c r="R285">
        <v>2908</v>
      </c>
      <c r="S285">
        <v>96</v>
      </c>
      <c r="T285">
        <v>8</v>
      </c>
      <c r="U285" t="str">
        <f t="shared" si="4"/>
        <v>6–10 yrs (Mid Stay)</v>
      </c>
    </row>
    <row r="286" spans="1:21" x14ac:dyDescent="0.25">
      <c r="A286" t="s">
        <v>620</v>
      </c>
      <c r="B286" t="s">
        <v>24</v>
      </c>
      <c r="C286" t="s">
        <v>25</v>
      </c>
      <c r="D286" t="s">
        <v>621</v>
      </c>
      <c r="E286">
        <v>35</v>
      </c>
      <c r="F286" s="2">
        <v>867.08999999999992</v>
      </c>
      <c r="G286" s="2">
        <v>10405.079999999998</v>
      </c>
      <c r="H286">
        <f>IF(employee_turnover_dataset__1[[#This Row],[Employee_status]]="Exited", ROUND(employee_turnover_dataset__1[[#This Row],[Annual Salary]]*0.333,0), 0)</f>
        <v>0</v>
      </c>
      <c r="I286">
        <v>7</v>
      </c>
      <c r="J286">
        <v>5</v>
      </c>
      <c r="K286">
        <f>IF(employee_turnover_dataset__1[[#This Row],[Attrition]]="Yes",1,0)</f>
        <v>0</v>
      </c>
      <c r="L286" t="s">
        <v>27</v>
      </c>
      <c r="M286" t="s">
        <v>28</v>
      </c>
      <c r="N286" s="1">
        <v>45010</v>
      </c>
      <c r="O286" s="1"/>
      <c r="P286" t="s">
        <v>29</v>
      </c>
      <c r="Q286" t="s">
        <v>30</v>
      </c>
      <c r="R286">
        <v>886</v>
      </c>
      <c r="S286">
        <v>29</v>
      </c>
      <c r="T286">
        <v>2</v>
      </c>
      <c r="U286" t="str">
        <f t="shared" si="4"/>
        <v>2–5 yrs (Short Stay)</v>
      </c>
    </row>
    <row r="287" spans="1:21" x14ac:dyDescent="0.25">
      <c r="A287" t="s">
        <v>622</v>
      </c>
      <c r="B287" t="s">
        <v>44</v>
      </c>
      <c r="C287" t="s">
        <v>48</v>
      </c>
      <c r="D287" t="s">
        <v>623</v>
      </c>
      <c r="E287">
        <v>37</v>
      </c>
      <c r="F287" s="2">
        <v>2128.11</v>
      </c>
      <c r="G287" s="2">
        <v>25537.32</v>
      </c>
      <c r="H287">
        <f>IF(employee_turnover_dataset__1[[#This Row],[Employee_status]]="Exited", ROUND(employee_turnover_dataset__1[[#This Row],[Annual Salary]]*0.333,0), 0)</f>
        <v>8504</v>
      </c>
      <c r="I287">
        <v>7</v>
      </c>
      <c r="J287">
        <v>2</v>
      </c>
      <c r="K287">
        <f>IF(employee_turnover_dataset__1[[#This Row],[Attrition]]="Yes",1,0)</f>
        <v>1</v>
      </c>
      <c r="L287" t="s">
        <v>20</v>
      </c>
      <c r="M287" t="s">
        <v>35</v>
      </c>
      <c r="N287" s="1">
        <v>43853</v>
      </c>
      <c r="O287" s="1">
        <v>45198</v>
      </c>
      <c r="P287" t="s">
        <v>22</v>
      </c>
      <c r="Q287" t="s">
        <v>35</v>
      </c>
      <c r="R287">
        <v>1345</v>
      </c>
      <c r="S287">
        <v>44</v>
      </c>
      <c r="T287">
        <v>4</v>
      </c>
      <c r="U287" t="str">
        <f t="shared" si="4"/>
        <v>2–5 yrs (Short Stay)</v>
      </c>
    </row>
    <row r="288" spans="1:21" x14ac:dyDescent="0.25">
      <c r="A288" t="s">
        <v>624</v>
      </c>
      <c r="B288" t="s">
        <v>44</v>
      </c>
      <c r="C288" t="s">
        <v>61</v>
      </c>
      <c r="D288" t="s">
        <v>625</v>
      </c>
      <c r="E288">
        <v>38</v>
      </c>
      <c r="F288" s="2">
        <v>2110.77</v>
      </c>
      <c r="G288" s="2">
        <v>25329.239999999998</v>
      </c>
      <c r="H288">
        <f>IF(employee_turnover_dataset__1[[#This Row],[Employee_status]]="Exited", ROUND(employee_turnover_dataset__1[[#This Row],[Annual Salary]]*0.333,0), 0)</f>
        <v>0</v>
      </c>
      <c r="I288">
        <v>5</v>
      </c>
      <c r="J288">
        <v>2</v>
      </c>
      <c r="K288">
        <f>IF(employee_turnover_dataset__1[[#This Row],[Attrition]]="Yes",1,0)</f>
        <v>0</v>
      </c>
      <c r="L288" t="s">
        <v>27</v>
      </c>
      <c r="M288" t="s">
        <v>28</v>
      </c>
      <c r="N288" s="1">
        <v>42705</v>
      </c>
      <c r="O288" s="1"/>
      <c r="P288" t="s">
        <v>29</v>
      </c>
      <c r="Q288" t="s">
        <v>30</v>
      </c>
      <c r="R288">
        <v>3191</v>
      </c>
      <c r="S288">
        <v>105</v>
      </c>
      <c r="T288">
        <v>9</v>
      </c>
      <c r="U288" t="str">
        <f t="shared" si="4"/>
        <v>6–10 yrs (Mid Stay)</v>
      </c>
    </row>
    <row r="289" spans="1:21" x14ac:dyDescent="0.25">
      <c r="A289" t="s">
        <v>626</v>
      </c>
      <c r="B289" t="s">
        <v>67</v>
      </c>
      <c r="C289" t="s">
        <v>107</v>
      </c>
      <c r="D289" t="s">
        <v>627</v>
      </c>
      <c r="E289">
        <v>51</v>
      </c>
      <c r="F289" s="2">
        <v>2629.9949999999999</v>
      </c>
      <c r="G289" s="2">
        <v>31559.94</v>
      </c>
      <c r="H289">
        <f>IF(employee_turnover_dataset__1[[#This Row],[Employee_status]]="Exited", ROUND(employee_turnover_dataset__1[[#This Row],[Annual Salary]]*0.333,0), 0)</f>
        <v>0</v>
      </c>
      <c r="I289">
        <v>7</v>
      </c>
      <c r="J289">
        <v>1</v>
      </c>
      <c r="K289">
        <f>IF(employee_turnover_dataset__1[[#This Row],[Attrition]]="Yes",1,0)</f>
        <v>0</v>
      </c>
      <c r="L289" t="s">
        <v>27</v>
      </c>
      <c r="M289" t="s">
        <v>28</v>
      </c>
      <c r="N289" s="1">
        <v>44093</v>
      </c>
      <c r="O289" s="1"/>
      <c r="P289" t="s">
        <v>29</v>
      </c>
      <c r="Q289" t="s">
        <v>30</v>
      </c>
      <c r="R289">
        <v>1803</v>
      </c>
      <c r="S289">
        <v>59</v>
      </c>
      <c r="T289">
        <v>5</v>
      </c>
      <c r="U289" t="str">
        <f t="shared" si="4"/>
        <v>2–5 yrs (Short Stay)</v>
      </c>
    </row>
    <row r="290" spans="1:21" x14ac:dyDescent="0.25">
      <c r="A290" t="s">
        <v>628</v>
      </c>
      <c r="B290" t="s">
        <v>24</v>
      </c>
      <c r="C290" t="s">
        <v>83</v>
      </c>
      <c r="D290" t="s">
        <v>629</v>
      </c>
      <c r="E290">
        <v>56</v>
      </c>
      <c r="F290" s="2">
        <v>1506.4499999999998</v>
      </c>
      <c r="G290" s="2">
        <v>18077.399999999998</v>
      </c>
      <c r="H290">
        <f>IF(employee_turnover_dataset__1[[#This Row],[Employee_status]]="Exited", ROUND(employee_turnover_dataset__1[[#This Row],[Annual Salary]]*0.333,0), 0)</f>
        <v>0</v>
      </c>
      <c r="I290">
        <v>6</v>
      </c>
      <c r="J290">
        <v>3</v>
      </c>
      <c r="K290">
        <f>IF(employee_turnover_dataset__1[[#This Row],[Attrition]]="Yes",1,0)</f>
        <v>0</v>
      </c>
      <c r="L290" t="s">
        <v>27</v>
      </c>
      <c r="M290" t="s">
        <v>28</v>
      </c>
      <c r="N290" s="1">
        <v>44333</v>
      </c>
      <c r="O290" s="1"/>
      <c r="P290" t="s">
        <v>29</v>
      </c>
      <c r="Q290" t="s">
        <v>30</v>
      </c>
      <c r="R290">
        <v>1563</v>
      </c>
      <c r="S290">
        <v>51</v>
      </c>
      <c r="T290">
        <v>4</v>
      </c>
      <c r="U290" t="str">
        <f t="shared" si="4"/>
        <v>2–5 yrs (Short Stay)</v>
      </c>
    </row>
    <row r="291" spans="1:21" x14ac:dyDescent="0.25">
      <c r="A291" t="s">
        <v>630</v>
      </c>
      <c r="B291" t="s">
        <v>51</v>
      </c>
      <c r="C291" t="s">
        <v>78</v>
      </c>
      <c r="D291" t="s">
        <v>631</v>
      </c>
      <c r="E291">
        <v>59</v>
      </c>
      <c r="F291" s="2">
        <v>1746.2400000000002</v>
      </c>
      <c r="G291" s="2">
        <v>20954.880000000005</v>
      </c>
      <c r="H291">
        <f>IF(employee_turnover_dataset__1[[#This Row],[Employee_status]]="Exited", ROUND(employee_turnover_dataset__1[[#This Row],[Annual Salary]]*0.333,0), 0)</f>
        <v>6978</v>
      </c>
      <c r="I291">
        <v>4</v>
      </c>
      <c r="J291">
        <v>4</v>
      </c>
      <c r="K291">
        <f>IF(employee_turnover_dataset__1[[#This Row],[Attrition]]="Yes",1,0)</f>
        <v>1</v>
      </c>
      <c r="L291" t="s">
        <v>20</v>
      </c>
      <c r="M291" t="s">
        <v>158</v>
      </c>
      <c r="N291" s="1">
        <v>42886</v>
      </c>
      <c r="O291" s="1">
        <v>43792</v>
      </c>
      <c r="P291" t="s">
        <v>22</v>
      </c>
      <c r="Q291" t="s">
        <v>158</v>
      </c>
      <c r="R291">
        <v>906</v>
      </c>
      <c r="S291">
        <v>30</v>
      </c>
      <c r="T291">
        <v>2</v>
      </c>
      <c r="U291" t="str">
        <f t="shared" si="4"/>
        <v>2–5 yrs (Short Stay)</v>
      </c>
    </row>
    <row r="292" spans="1:21" x14ac:dyDescent="0.25">
      <c r="A292" t="s">
        <v>632</v>
      </c>
      <c r="B292" t="s">
        <v>32</v>
      </c>
      <c r="C292" t="s">
        <v>174</v>
      </c>
      <c r="D292" t="s">
        <v>633</v>
      </c>
      <c r="E292">
        <v>32</v>
      </c>
      <c r="F292" s="2">
        <v>2458.4250000000002</v>
      </c>
      <c r="G292" s="2">
        <v>29501.100000000002</v>
      </c>
      <c r="H292">
        <f>IF(employee_turnover_dataset__1[[#This Row],[Employee_status]]="Exited", ROUND(employee_turnover_dataset__1[[#This Row],[Annual Salary]]*0.333,0), 0)</f>
        <v>0</v>
      </c>
      <c r="I292">
        <v>10</v>
      </c>
      <c r="J292">
        <v>3</v>
      </c>
      <c r="K292">
        <f>IF(employee_turnover_dataset__1[[#This Row],[Attrition]]="Yes",1,0)</f>
        <v>0</v>
      </c>
      <c r="L292" t="s">
        <v>27</v>
      </c>
      <c r="M292" t="s">
        <v>28</v>
      </c>
      <c r="N292" s="1">
        <v>43624</v>
      </c>
      <c r="O292" s="1"/>
      <c r="P292" t="s">
        <v>29</v>
      </c>
      <c r="Q292" t="s">
        <v>30</v>
      </c>
      <c r="R292">
        <v>2272</v>
      </c>
      <c r="S292">
        <v>75</v>
      </c>
      <c r="T292">
        <v>6</v>
      </c>
      <c r="U292" t="str">
        <f t="shared" si="4"/>
        <v>6–10 yrs (Mid Stay)</v>
      </c>
    </row>
    <row r="293" spans="1:21" x14ac:dyDescent="0.25">
      <c r="A293" t="s">
        <v>634</v>
      </c>
      <c r="B293" t="s">
        <v>44</v>
      </c>
      <c r="C293" t="s">
        <v>48</v>
      </c>
      <c r="D293" t="s">
        <v>635</v>
      </c>
      <c r="E293">
        <v>58</v>
      </c>
      <c r="F293" s="2">
        <v>632.26499999999999</v>
      </c>
      <c r="G293" s="2">
        <v>7587.18</v>
      </c>
      <c r="H293">
        <f>IF(employee_turnover_dataset__1[[#This Row],[Employee_status]]="Exited", ROUND(employee_turnover_dataset__1[[#This Row],[Annual Salary]]*0.333,0), 0)</f>
        <v>0</v>
      </c>
      <c r="I293">
        <v>6</v>
      </c>
      <c r="J293">
        <v>1</v>
      </c>
      <c r="K293">
        <f>IF(employee_turnover_dataset__1[[#This Row],[Attrition]]="Yes",1,0)</f>
        <v>0</v>
      </c>
      <c r="L293" t="s">
        <v>27</v>
      </c>
      <c r="M293" t="s">
        <v>28</v>
      </c>
      <c r="N293" s="1">
        <v>44647</v>
      </c>
      <c r="O293" s="1"/>
      <c r="P293" t="s">
        <v>29</v>
      </c>
      <c r="Q293" t="s">
        <v>30</v>
      </c>
      <c r="R293">
        <v>1249</v>
      </c>
      <c r="S293">
        <v>41</v>
      </c>
      <c r="T293">
        <v>3</v>
      </c>
      <c r="U293" t="str">
        <f t="shared" si="4"/>
        <v>2–5 yrs (Short Stay)</v>
      </c>
    </row>
    <row r="294" spans="1:21" x14ac:dyDescent="0.25">
      <c r="A294" t="s">
        <v>636</v>
      </c>
      <c r="B294" t="s">
        <v>17</v>
      </c>
      <c r="C294" t="s">
        <v>56</v>
      </c>
      <c r="D294" t="s">
        <v>637</v>
      </c>
      <c r="E294">
        <v>47</v>
      </c>
      <c r="F294" s="2">
        <v>1828.4850000000001</v>
      </c>
      <c r="G294" s="2">
        <v>21941.82</v>
      </c>
      <c r="H294">
        <f>IF(employee_turnover_dataset__1[[#This Row],[Employee_status]]="Exited", ROUND(employee_turnover_dataset__1[[#This Row],[Annual Salary]]*0.333,0), 0)</f>
        <v>0</v>
      </c>
      <c r="I294">
        <v>1</v>
      </c>
      <c r="J294">
        <v>3</v>
      </c>
      <c r="K294">
        <f>IF(employee_turnover_dataset__1[[#This Row],[Attrition]]="Yes",1,0)</f>
        <v>0</v>
      </c>
      <c r="L294" t="s">
        <v>27</v>
      </c>
      <c r="M294" t="s">
        <v>28</v>
      </c>
      <c r="N294" s="1">
        <v>44078</v>
      </c>
      <c r="O294" s="1"/>
      <c r="P294" t="s">
        <v>29</v>
      </c>
      <c r="Q294" t="s">
        <v>30</v>
      </c>
      <c r="R294">
        <v>1818</v>
      </c>
      <c r="S294">
        <v>60</v>
      </c>
      <c r="T294">
        <v>5</v>
      </c>
      <c r="U294" t="str">
        <f t="shared" si="4"/>
        <v>2–5 yrs (Short Stay)</v>
      </c>
    </row>
    <row r="295" spans="1:21" x14ac:dyDescent="0.25">
      <c r="A295" t="s">
        <v>638</v>
      </c>
      <c r="B295" t="s">
        <v>44</v>
      </c>
      <c r="C295" t="s">
        <v>48</v>
      </c>
      <c r="D295" t="s">
        <v>639</v>
      </c>
      <c r="E295">
        <v>40</v>
      </c>
      <c r="F295" s="2">
        <v>1660.1100000000001</v>
      </c>
      <c r="G295" s="2">
        <v>19921.32</v>
      </c>
      <c r="H295">
        <f>IF(employee_turnover_dataset__1[[#This Row],[Employee_status]]="Exited", ROUND(employee_turnover_dataset__1[[#This Row],[Annual Salary]]*0.333,0), 0)</f>
        <v>6634</v>
      </c>
      <c r="I295">
        <v>7</v>
      </c>
      <c r="J295">
        <v>5</v>
      </c>
      <c r="K295">
        <f>IF(employee_turnover_dataset__1[[#This Row],[Attrition]]="Yes",1,0)</f>
        <v>1</v>
      </c>
      <c r="L295" t="s">
        <v>20</v>
      </c>
      <c r="M295" t="s">
        <v>54</v>
      </c>
      <c r="N295" s="1">
        <v>42982</v>
      </c>
      <c r="O295" s="1">
        <v>45396</v>
      </c>
      <c r="P295" t="s">
        <v>22</v>
      </c>
      <c r="Q295" t="s">
        <v>54</v>
      </c>
      <c r="R295">
        <v>2414</v>
      </c>
      <c r="S295">
        <v>79</v>
      </c>
      <c r="T295">
        <v>7</v>
      </c>
      <c r="U295" t="str">
        <f t="shared" si="4"/>
        <v>6–10 yrs (Mid Stay)</v>
      </c>
    </row>
    <row r="296" spans="1:21" x14ac:dyDescent="0.25">
      <c r="A296" t="s">
        <v>640</v>
      </c>
      <c r="B296" t="s">
        <v>32</v>
      </c>
      <c r="C296" t="s">
        <v>174</v>
      </c>
      <c r="D296" t="s">
        <v>641</v>
      </c>
      <c r="E296">
        <v>48</v>
      </c>
      <c r="F296" s="2">
        <v>2532.1950000000002</v>
      </c>
      <c r="G296" s="2">
        <v>30386.340000000004</v>
      </c>
      <c r="H296">
        <f>IF(employee_turnover_dataset__1[[#This Row],[Employee_status]]="Exited", ROUND(employee_turnover_dataset__1[[#This Row],[Annual Salary]]*0.333,0), 0)</f>
        <v>0</v>
      </c>
      <c r="I296">
        <v>9</v>
      </c>
      <c r="J296">
        <v>2</v>
      </c>
      <c r="K296">
        <f>IF(employee_turnover_dataset__1[[#This Row],[Attrition]]="Yes",1,0)</f>
        <v>0</v>
      </c>
      <c r="L296" t="s">
        <v>27</v>
      </c>
      <c r="M296" t="s">
        <v>28</v>
      </c>
      <c r="N296" s="1">
        <v>44683</v>
      </c>
      <c r="O296" s="1"/>
      <c r="P296" t="s">
        <v>29</v>
      </c>
      <c r="Q296" t="s">
        <v>30</v>
      </c>
      <c r="R296">
        <v>1213</v>
      </c>
      <c r="S296">
        <v>40</v>
      </c>
      <c r="T296">
        <v>3</v>
      </c>
      <c r="U296" t="str">
        <f t="shared" si="4"/>
        <v>2–5 yrs (Short Stay)</v>
      </c>
    </row>
    <row r="297" spans="1:21" x14ac:dyDescent="0.25">
      <c r="A297" t="s">
        <v>642</v>
      </c>
      <c r="B297" t="s">
        <v>32</v>
      </c>
      <c r="C297" t="s">
        <v>174</v>
      </c>
      <c r="D297" t="s">
        <v>643</v>
      </c>
      <c r="E297">
        <v>29</v>
      </c>
      <c r="F297" s="2">
        <v>1076.415</v>
      </c>
      <c r="G297" s="2">
        <v>12916.98</v>
      </c>
      <c r="H297">
        <f>IF(employee_turnover_dataset__1[[#This Row],[Employee_status]]="Exited", ROUND(employee_turnover_dataset__1[[#This Row],[Annual Salary]]*0.333,0), 0)</f>
        <v>0</v>
      </c>
      <c r="I297">
        <v>9</v>
      </c>
      <c r="J297">
        <v>4</v>
      </c>
      <c r="K297">
        <f>IF(employee_turnover_dataset__1[[#This Row],[Attrition]]="Yes",1,0)</f>
        <v>0</v>
      </c>
      <c r="L297" t="s">
        <v>27</v>
      </c>
      <c r="M297" t="s">
        <v>28</v>
      </c>
      <c r="N297" s="1">
        <v>44271</v>
      </c>
      <c r="O297" s="1"/>
      <c r="P297" t="s">
        <v>29</v>
      </c>
      <c r="Q297" t="s">
        <v>30</v>
      </c>
      <c r="R297">
        <v>1625</v>
      </c>
      <c r="S297">
        <v>53</v>
      </c>
      <c r="T297">
        <v>4</v>
      </c>
      <c r="U297" t="str">
        <f t="shared" si="4"/>
        <v>2–5 yrs (Short Stay)</v>
      </c>
    </row>
    <row r="298" spans="1:21" x14ac:dyDescent="0.25">
      <c r="A298" t="s">
        <v>644</v>
      </c>
      <c r="B298" t="s">
        <v>44</v>
      </c>
      <c r="C298" t="s">
        <v>48</v>
      </c>
      <c r="D298" t="s">
        <v>645</v>
      </c>
      <c r="E298">
        <v>45</v>
      </c>
      <c r="F298" s="2">
        <v>1499.67</v>
      </c>
      <c r="G298" s="2">
        <v>17996.04</v>
      </c>
      <c r="H298">
        <f>IF(employee_turnover_dataset__1[[#This Row],[Employee_status]]="Exited", ROUND(employee_turnover_dataset__1[[#This Row],[Annual Salary]]*0.333,0), 0)</f>
        <v>0</v>
      </c>
      <c r="I298">
        <v>4</v>
      </c>
      <c r="J298">
        <v>2</v>
      </c>
      <c r="K298">
        <f>IF(employee_turnover_dataset__1[[#This Row],[Attrition]]="Yes",1,0)</f>
        <v>0</v>
      </c>
      <c r="L298" t="s">
        <v>27</v>
      </c>
      <c r="M298" t="s">
        <v>28</v>
      </c>
      <c r="N298" s="1">
        <v>45159</v>
      </c>
      <c r="O298" s="1"/>
      <c r="P298" t="s">
        <v>29</v>
      </c>
      <c r="Q298" t="s">
        <v>30</v>
      </c>
      <c r="R298">
        <v>737</v>
      </c>
      <c r="S298">
        <v>24</v>
      </c>
      <c r="T298">
        <v>2</v>
      </c>
      <c r="U298" t="str">
        <f t="shared" si="4"/>
        <v>2–5 yrs (Short Stay)</v>
      </c>
    </row>
    <row r="299" spans="1:21" x14ac:dyDescent="0.25">
      <c r="A299" t="s">
        <v>646</v>
      </c>
      <c r="B299" t="s">
        <v>44</v>
      </c>
      <c r="C299" t="s">
        <v>45</v>
      </c>
      <c r="D299" t="s">
        <v>647</v>
      </c>
      <c r="E299">
        <v>52</v>
      </c>
      <c r="F299" s="2">
        <v>1144.8000000000002</v>
      </c>
      <c r="G299" s="2">
        <v>13737.600000000002</v>
      </c>
      <c r="H299">
        <f>IF(employee_turnover_dataset__1[[#This Row],[Employee_status]]="Exited", ROUND(employee_turnover_dataset__1[[#This Row],[Annual Salary]]*0.333,0), 0)</f>
        <v>0</v>
      </c>
      <c r="I299">
        <v>3</v>
      </c>
      <c r="J299">
        <v>1</v>
      </c>
      <c r="K299">
        <f>IF(employee_turnover_dataset__1[[#This Row],[Attrition]]="Yes",1,0)</f>
        <v>0</v>
      </c>
      <c r="L299" t="s">
        <v>27</v>
      </c>
      <c r="M299" t="s">
        <v>28</v>
      </c>
      <c r="N299" s="1">
        <v>42726</v>
      </c>
      <c r="O299" s="1"/>
      <c r="P299" t="s">
        <v>29</v>
      </c>
      <c r="Q299" t="s">
        <v>30</v>
      </c>
      <c r="R299">
        <v>3170</v>
      </c>
      <c r="S299">
        <v>104</v>
      </c>
      <c r="T299">
        <v>9</v>
      </c>
      <c r="U299" t="str">
        <f t="shared" si="4"/>
        <v>6–10 yrs (Mid Stay)</v>
      </c>
    </row>
    <row r="300" spans="1:21" x14ac:dyDescent="0.25">
      <c r="A300" t="s">
        <v>648</v>
      </c>
      <c r="B300" t="s">
        <v>24</v>
      </c>
      <c r="C300" t="s">
        <v>83</v>
      </c>
      <c r="D300" t="s">
        <v>649</v>
      </c>
      <c r="E300">
        <v>23</v>
      </c>
      <c r="F300" s="2">
        <v>720.31499999999994</v>
      </c>
      <c r="G300" s="2">
        <v>8643.7799999999988</v>
      </c>
      <c r="H300">
        <f>IF(employee_turnover_dataset__1[[#This Row],[Employee_status]]="Exited", ROUND(employee_turnover_dataset__1[[#This Row],[Annual Salary]]*0.333,0), 0)</f>
        <v>2878</v>
      </c>
      <c r="I300">
        <v>4</v>
      </c>
      <c r="J300">
        <v>3</v>
      </c>
      <c r="K300">
        <f>IF(employee_turnover_dataset__1[[#This Row],[Attrition]]="Yes",1,0)</f>
        <v>1</v>
      </c>
      <c r="L300" t="s">
        <v>20</v>
      </c>
      <c r="M300" t="s">
        <v>158</v>
      </c>
      <c r="N300" s="1">
        <v>44617</v>
      </c>
      <c r="O300" s="1">
        <v>45756</v>
      </c>
      <c r="P300" t="s">
        <v>22</v>
      </c>
      <c r="Q300" t="s">
        <v>158</v>
      </c>
      <c r="R300">
        <v>1139</v>
      </c>
      <c r="S300">
        <v>37</v>
      </c>
      <c r="T300">
        <v>3</v>
      </c>
      <c r="U300" t="str">
        <f t="shared" si="4"/>
        <v>2–5 yrs (Short Stay)</v>
      </c>
    </row>
    <row r="301" spans="1:21" x14ac:dyDescent="0.25">
      <c r="A301" t="s">
        <v>650</v>
      </c>
      <c r="B301" t="s">
        <v>32</v>
      </c>
      <c r="C301" t="s">
        <v>33</v>
      </c>
      <c r="D301" t="s">
        <v>651</v>
      </c>
      <c r="E301">
        <v>53</v>
      </c>
      <c r="F301" s="2">
        <v>1721.4750000000001</v>
      </c>
      <c r="G301" s="2">
        <v>20657.7</v>
      </c>
      <c r="H301">
        <f>IF(employee_turnover_dataset__1[[#This Row],[Employee_status]]="Exited", ROUND(employee_turnover_dataset__1[[#This Row],[Annual Salary]]*0.333,0), 0)</f>
        <v>6879</v>
      </c>
      <c r="I301">
        <v>1</v>
      </c>
      <c r="J301">
        <v>1</v>
      </c>
      <c r="K301">
        <f>IF(employee_turnover_dataset__1[[#This Row],[Attrition]]="Yes",1,0)</f>
        <v>1</v>
      </c>
      <c r="L301" t="s">
        <v>20</v>
      </c>
      <c r="M301" t="s">
        <v>63</v>
      </c>
      <c r="N301" s="1">
        <v>44163</v>
      </c>
      <c r="O301" s="1">
        <v>45444</v>
      </c>
      <c r="P301" t="s">
        <v>22</v>
      </c>
      <c r="Q301" t="s">
        <v>63</v>
      </c>
      <c r="R301">
        <v>1281</v>
      </c>
      <c r="S301">
        <v>42</v>
      </c>
      <c r="T301">
        <v>4</v>
      </c>
      <c r="U301" t="str">
        <f t="shared" si="4"/>
        <v>2–5 yrs (Short Stay)</v>
      </c>
    </row>
    <row r="302" spans="1:21" x14ac:dyDescent="0.25">
      <c r="A302" t="s">
        <v>652</v>
      </c>
      <c r="B302" t="s">
        <v>51</v>
      </c>
      <c r="C302" t="s">
        <v>78</v>
      </c>
      <c r="D302" t="s">
        <v>653</v>
      </c>
      <c r="E302">
        <v>48</v>
      </c>
      <c r="F302" s="2">
        <v>1715.52</v>
      </c>
      <c r="G302" s="2">
        <v>20586.239999999998</v>
      </c>
      <c r="H302">
        <f>IF(employee_turnover_dataset__1[[#This Row],[Employee_status]]="Exited", ROUND(employee_turnover_dataset__1[[#This Row],[Annual Salary]]*0.333,0), 0)</f>
        <v>6855</v>
      </c>
      <c r="I302">
        <v>2</v>
      </c>
      <c r="J302">
        <v>2</v>
      </c>
      <c r="K302">
        <f>IF(employee_turnover_dataset__1[[#This Row],[Attrition]]="Yes",1,0)</f>
        <v>1</v>
      </c>
      <c r="L302" t="s">
        <v>20</v>
      </c>
      <c r="M302" t="s">
        <v>54</v>
      </c>
      <c r="N302" s="1">
        <v>43543</v>
      </c>
      <c r="O302" s="1">
        <v>45106</v>
      </c>
      <c r="P302" t="s">
        <v>22</v>
      </c>
      <c r="Q302" t="s">
        <v>54</v>
      </c>
      <c r="R302">
        <v>1563</v>
      </c>
      <c r="S302">
        <v>51</v>
      </c>
      <c r="T302">
        <v>4</v>
      </c>
      <c r="U302" t="str">
        <f t="shared" si="4"/>
        <v>2–5 yrs (Short Stay)</v>
      </c>
    </row>
    <row r="303" spans="1:21" x14ac:dyDescent="0.25">
      <c r="A303" t="s">
        <v>654</v>
      </c>
      <c r="B303" t="s">
        <v>32</v>
      </c>
      <c r="C303" t="s">
        <v>33</v>
      </c>
      <c r="D303" t="s">
        <v>655</v>
      </c>
      <c r="E303">
        <v>26</v>
      </c>
      <c r="F303" s="2">
        <v>931.875</v>
      </c>
      <c r="G303" s="2">
        <v>11182.5</v>
      </c>
      <c r="H303">
        <f>IF(employee_turnover_dataset__1[[#This Row],[Employee_status]]="Exited", ROUND(employee_turnover_dataset__1[[#This Row],[Annual Salary]]*0.333,0), 0)</f>
        <v>3724</v>
      </c>
      <c r="I303">
        <v>5</v>
      </c>
      <c r="J303">
        <v>3</v>
      </c>
      <c r="K303">
        <f>IF(employee_turnover_dataset__1[[#This Row],[Attrition]]="Yes",1,0)</f>
        <v>1</v>
      </c>
      <c r="L303" t="s">
        <v>20</v>
      </c>
      <c r="M303" t="s">
        <v>119</v>
      </c>
      <c r="N303" s="1">
        <v>43257</v>
      </c>
      <c r="O303" s="1">
        <v>44543</v>
      </c>
      <c r="P303" t="s">
        <v>22</v>
      </c>
      <c r="Q303" t="s">
        <v>119</v>
      </c>
      <c r="R303">
        <v>1286</v>
      </c>
      <c r="S303">
        <v>42</v>
      </c>
      <c r="T303">
        <v>4</v>
      </c>
      <c r="U303" t="str">
        <f t="shared" si="4"/>
        <v>2–5 yrs (Short Stay)</v>
      </c>
    </row>
    <row r="304" spans="1:21" x14ac:dyDescent="0.25">
      <c r="A304" t="s">
        <v>656</v>
      </c>
      <c r="B304" t="s">
        <v>67</v>
      </c>
      <c r="C304" t="s">
        <v>107</v>
      </c>
      <c r="D304" t="s">
        <v>657</v>
      </c>
      <c r="E304">
        <v>27</v>
      </c>
      <c r="F304" s="2">
        <v>636.81000000000006</v>
      </c>
      <c r="G304" s="2">
        <v>7641.7200000000012</v>
      </c>
      <c r="H304">
        <f>IF(employee_turnover_dataset__1[[#This Row],[Employee_status]]="Exited", ROUND(employee_turnover_dataset__1[[#This Row],[Annual Salary]]*0.333,0), 0)</f>
        <v>0</v>
      </c>
      <c r="I304">
        <v>9</v>
      </c>
      <c r="J304">
        <v>1</v>
      </c>
      <c r="K304">
        <f>IF(employee_turnover_dataset__1[[#This Row],[Attrition]]="Yes",1,0)</f>
        <v>0</v>
      </c>
      <c r="L304" t="s">
        <v>27</v>
      </c>
      <c r="M304" t="s">
        <v>28</v>
      </c>
      <c r="N304" s="1">
        <v>43444</v>
      </c>
      <c r="O304" s="1"/>
      <c r="P304" t="s">
        <v>29</v>
      </c>
      <c r="Q304" t="s">
        <v>30</v>
      </c>
      <c r="R304">
        <v>2452</v>
      </c>
      <c r="S304">
        <v>80</v>
      </c>
      <c r="T304">
        <v>7</v>
      </c>
      <c r="U304" t="str">
        <f t="shared" si="4"/>
        <v>6–10 yrs (Mid Stay)</v>
      </c>
    </row>
    <row r="305" spans="1:21" x14ac:dyDescent="0.25">
      <c r="A305" t="s">
        <v>658</v>
      </c>
      <c r="B305" t="s">
        <v>24</v>
      </c>
      <c r="C305" t="s">
        <v>121</v>
      </c>
      <c r="D305" t="s">
        <v>659</v>
      </c>
      <c r="E305">
        <v>37</v>
      </c>
      <c r="F305" s="2">
        <v>1142.3700000000001</v>
      </c>
      <c r="G305" s="2">
        <v>13708.440000000002</v>
      </c>
      <c r="H305">
        <f>IF(employee_turnover_dataset__1[[#This Row],[Employee_status]]="Exited", ROUND(employee_turnover_dataset__1[[#This Row],[Annual Salary]]*0.333,0), 0)</f>
        <v>0</v>
      </c>
      <c r="I305">
        <v>6</v>
      </c>
      <c r="J305">
        <v>3</v>
      </c>
      <c r="K305">
        <f>IF(employee_turnover_dataset__1[[#This Row],[Attrition]]="Yes",1,0)</f>
        <v>0</v>
      </c>
      <c r="L305" t="s">
        <v>27</v>
      </c>
      <c r="M305" t="s">
        <v>28</v>
      </c>
      <c r="N305" s="1">
        <v>44136</v>
      </c>
      <c r="O305" s="1"/>
      <c r="P305" t="s">
        <v>29</v>
      </c>
      <c r="Q305" t="s">
        <v>30</v>
      </c>
      <c r="R305">
        <v>1760</v>
      </c>
      <c r="S305">
        <v>58</v>
      </c>
      <c r="T305">
        <v>5</v>
      </c>
      <c r="U305" t="str">
        <f t="shared" si="4"/>
        <v>2–5 yrs (Short Stay)</v>
      </c>
    </row>
    <row r="306" spans="1:21" x14ac:dyDescent="0.25">
      <c r="A306" t="s">
        <v>660</v>
      </c>
      <c r="B306" t="s">
        <v>51</v>
      </c>
      <c r="C306" t="s">
        <v>52</v>
      </c>
      <c r="D306" t="s">
        <v>661</v>
      </c>
      <c r="E306">
        <v>52</v>
      </c>
      <c r="F306" s="2">
        <v>2398.0050000000001</v>
      </c>
      <c r="G306" s="2">
        <v>28776.06</v>
      </c>
      <c r="H306">
        <f>IF(employee_turnover_dataset__1[[#This Row],[Employee_status]]="Exited", ROUND(employee_turnover_dataset__1[[#This Row],[Annual Salary]]*0.333,0), 0)</f>
        <v>0</v>
      </c>
      <c r="I306">
        <v>0</v>
      </c>
      <c r="J306">
        <v>2</v>
      </c>
      <c r="K306">
        <f>IF(employee_turnover_dataset__1[[#This Row],[Attrition]]="Yes",1,0)</f>
        <v>0</v>
      </c>
      <c r="L306" t="s">
        <v>27</v>
      </c>
      <c r="M306" t="s">
        <v>28</v>
      </c>
      <c r="N306" s="1">
        <v>42308</v>
      </c>
      <c r="O306" s="1"/>
      <c r="P306" t="s">
        <v>29</v>
      </c>
      <c r="Q306" t="s">
        <v>30</v>
      </c>
      <c r="R306">
        <v>3588</v>
      </c>
      <c r="S306">
        <v>118</v>
      </c>
      <c r="T306">
        <v>10</v>
      </c>
      <c r="U306" t="str">
        <f t="shared" si="4"/>
        <v>6–10 yrs (Mid Stay)</v>
      </c>
    </row>
    <row r="307" spans="1:21" x14ac:dyDescent="0.25">
      <c r="A307" t="s">
        <v>662</v>
      </c>
      <c r="B307" t="s">
        <v>67</v>
      </c>
      <c r="C307" t="s">
        <v>128</v>
      </c>
      <c r="D307" t="s">
        <v>663</v>
      </c>
      <c r="E307">
        <v>51</v>
      </c>
      <c r="F307" s="2">
        <v>2633.58</v>
      </c>
      <c r="G307" s="2">
        <v>31602.959999999999</v>
      </c>
      <c r="H307">
        <f>IF(employee_turnover_dataset__1[[#This Row],[Employee_status]]="Exited", ROUND(employee_turnover_dataset__1[[#This Row],[Annual Salary]]*0.333,0), 0)</f>
        <v>0</v>
      </c>
      <c r="I307">
        <v>4</v>
      </c>
      <c r="J307">
        <v>4</v>
      </c>
      <c r="K307">
        <f>IF(employee_turnover_dataset__1[[#This Row],[Attrition]]="Yes",1,0)</f>
        <v>0</v>
      </c>
      <c r="L307" t="s">
        <v>27</v>
      </c>
      <c r="M307" t="s">
        <v>28</v>
      </c>
      <c r="N307" s="1">
        <v>42335</v>
      </c>
      <c r="O307" s="1"/>
      <c r="P307" t="s">
        <v>29</v>
      </c>
      <c r="Q307" t="s">
        <v>30</v>
      </c>
      <c r="R307">
        <v>3561</v>
      </c>
      <c r="S307">
        <v>117</v>
      </c>
      <c r="T307">
        <v>10</v>
      </c>
      <c r="U307" t="str">
        <f t="shared" si="4"/>
        <v>6–10 yrs (Mid Stay)</v>
      </c>
    </row>
    <row r="308" spans="1:21" x14ac:dyDescent="0.25">
      <c r="A308" t="s">
        <v>664</v>
      </c>
      <c r="B308" t="s">
        <v>17</v>
      </c>
      <c r="C308" t="s">
        <v>56</v>
      </c>
      <c r="D308" t="s">
        <v>665</v>
      </c>
      <c r="E308">
        <v>47</v>
      </c>
      <c r="F308" s="2">
        <v>635.79</v>
      </c>
      <c r="G308" s="2">
        <v>7629.48</v>
      </c>
      <c r="H308">
        <f>IF(employee_turnover_dataset__1[[#This Row],[Employee_status]]="Exited", ROUND(employee_turnover_dataset__1[[#This Row],[Annual Salary]]*0.333,0), 0)</f>
        <v>2541</v>
      </c>
      <c r="I308">
        <v>5</v>
      </c>
      <c r="J308">
        <v>3</v>
      </c>
      <c r="K308">
        <f>IF(employee_turnover_dataset__1[[#This Row],[Attrition]]="Yes",1,0)</f>
        <v>1</v>
      </c>
      <c r="L308" t="s">
        <v>20</v>
      </c>
      <c r="M308" t="s">
        <v>158</v>
      </c>
      <c r="N308" s="1">
        <v>42789</v>
      </c>
      <c r="O308" s="1">
        <v>44348</v>
      </c>
      <c r="P308" t="s">
        <v>22</v>
      </c>
      <c r="Q308" t="s">
        <v>158</v>
      </c>
      <c r="R308">
        <v>1559</v>
      </c>
      <c r="S308">
        <v>51</v>
      </c>
      <c r="T308">
        <v>4</v>
      </c>
      <c r="U308" t="str">
        <f t="shared" si="4"/>
        <v>2–5 yrs (Short Stay)</v>
      </c>
    </row>
    <row r="309" spans="1:21" x14ac:dyDescent="0.25">
      <c r="A309" t="s">
        <v>666</v>
      </c>
      <c r="B309" t="s">
        <v>17</v>
      </c>
      <c r="C309" t="s">
        <v>37</v>
      </c>
      <c r="D309" t="s">
        <v>667</v>
      </c>
      <c r="E309">
        <v>31</v>
      </c>
      <c r="F309" s="2">
        <v>1110.165</v>
      </c>
      <c r="G309" s="2">
        <v>13321.98</v>
      </c>
      <c r="H309">
        <f>IF(employee_turnover_dataset__1[[#This Row],[Employee_status]]="Exited", ROUND(employee_turnover_dataset__1[[#This Row],[Annual Salary]]*0.333,0), 0)</f>
        <v>0</v>
      </c>
      <c r="I309">
        <v>9</v>
      </c>
      <c r="J309">
        <v>4</v>
      </c>
      <c r="K309">
        <f>IF(employee_turnover_dataset__1[[#This Row],[Attrition]]="Yes",1,0)</f>
        <v>0</v>
      </c>
      <c r="L309" t="s">
        <v>27</v>
      </c>
      <c r="M309" t="s">
        <v>28</v>
      </c>
      <c r="N309" s="1">
        <v>43377</v>
      </c>
      <c r="O309" s="1"/>
      <c r="P309" t="s">
        <v>29</v>
      </c>
      <c r="Q309" t="s">
        <v>30</v>
      </c>
      <c r="R309">
        <v>2519</v>
      </c>
      <c r="S309">
        <v>83</v>
      </c>
      <c r="T309">
        <v>7</v>
      </c>
      <c r="U309" t="str">
        <f t="shared" si="4"/>
        <v>6–10 yrs (Mid Stay)</v>
      </c>
    </row>
    <row r="310" spans="1:21" x14ac:dyDescent="0.25">
      <c r="A310" t="s">
        <v>668</v>
      </c>
      <c r="B310" t="s">
        <v>24</v>
      </c>
      <c r="C310" t="s">
        <v>25</v>
      </c>
      <c r="D310" t="s">
        <v>669</v>
      </c>
      <c r="E310">
        <v>29</v>
      </c>
      <c r="F310" s="2">
        <v>895.05000000000007</v>
      </c>
      <c r="G310" s="2">
        <v>10740.6</v>
      </c>
      <c r="H310">
        <f>IF(employee_turnover_dataset__1[[#This Row],[Employee_status]]="Exited", ROUND(employee_turnover_dataset__1[[#This Row],[Annual Salary]]*0.333,0), 0)</f>
        <v>3577</v>
      </c>
      <c r="I310">
        <v>9</v>
      </c>
      <c r="J310">
        <v>4</v>
      </c>
      <c r="K310">
        <f>IF(employee_turnover_dataset__1[[#This Row],[Attrition]]="Yes",1,0)</f>
        <v>1</v>
      </c>
      <c r="L310" t="s">
        <v>20</v>
      </c>
      <c r="M310" t="s">
        <v>63</v>
      </c>
      <c r="N310" s="1">
        <v>43313</v>
      </c>
      <c r="O310" s="1">
        <v>43736</v>
      </c>
      <c r="P310" t="s">
        <v>22</v>
      </c>
      <c r="Q310" t="s">
        <v>63</v>
      </c>
      <c r="R310">
        <v>423</v>
      </c>
      <c r="S310">
        <v>14</v>
      </c>
      <c r="T310">
        <v>1</v>
      </c>
      <c r="U310" t="str">
        <f t="shared" si="4"/>
        <v>0–1 yrs (New Hire)</v>
      </c>
    </row>
    <row r="311" spans="1:21" x14ac:dyDescent="0.25">
      <c r="A311" t="s">
        <v>670</v>
      </c>
      <c r="B311" t="s">
        <v>51</v>
      </c>
      <c r="C311" t="s">
        <v>52</v>
      </c>
      <c r="D311" t="s">
        <v>671</v>
      </c>
      <c r="E311">
        <v>39</v>
      </c>
      <c r="F311" s="2">
        <v>1757.835</v>
      </c>
      <c r="G311" s="2">
        <v>21094.02</v>
      </c>
      <c r="H311">
        <f>IF(employee_turnover_dataset__1[[#This Row],[Employee_status]]="Exited", ROUND(employee_turnover_dataset__1[[#This Row],[Annual Salary]]*0.333,0), 0)</f>
        <v>0</v>
      </c>
      <c r="I311">
        <v>3</v>
      </c>
      <c r="J311">
        <v>4</v>
      </c>
      <c r="K311">
        <f>IF(employee_turnover_dataset__1[[#This Row],[Attrition]]="Yes",1,0)</f>
        <v>0</v>
      </c>
      <c r="L311" t="s">
        <v>27</v>
      </c>
      <c r="M311" t="s">
        <v>28</v>
      </c>
      <c r="N311" s="1">
        <v>43798</v>
      </c>
      <c r="O311" s="1"/>
      <c r="P311" t="s">
        <v>29</v>
      </c>
      <c r="Q311" t="s">
        <v>30</v>
      </c>
      <c r="R311">
        <v>2098</v>
      </c>
      <c r="S311">
        <v>69</v>
      </c>
      <c r="T311">
        <v>6</v>
      </c>
      <c r="U311" t="str">
        <f t="shared" si="4"/>
        <v>6–10 yrs (Mid Stay)</v>
      </c>
    </row>
    <row r="312" spans="1:21" x14ac:dyDescent="0.25">
      <c r="A312" t="s">
        <v>672</v>
      </c>
      <c r="B312" t="s">
        <v>51</v>
      </c>
      <c r="C312" t="s">
        <v>52</v>
      </c>
      <c r="D312" t="s">
        <v>673</v>
      </c>
      <c r="E312">
        <v>59</v>
      </c>
      <c r="F312" s="2">
        <v>1184.97</v>
      </c>
      <c r="G312" s="2">
        <v>14219.64</v>
      </c>
      <c r="H312">
        <f>IF(employee_turnover_dataset__1[[#This Row],[Employee_status]]="Exited", ROUND(employee_turnover_dataset__1[[#This Row],[Annual Salary]]*0.333,0), 0)</f>
        <v>4735</v>
      </c>
      <c r="I312">
        <v>3</v>
      </c>
      <c r="J312">
        <v>5</v>
      </c>
      <c r="K312">
        <f>IF(employee_turnover_dataset__1[[#This Row],[Attrition]]="Yes",1,0)</f>
        <v>1</v>
      </c>
      <c r="L312" t="s">
        <v>20</v>
      </c>
      <c r="M312" t="s">
        <v>158</v>
      </c>
      <c r="N312" s="1">
        <v>43763</v>
      </c>
      <c r="O312" s="1">
        <v>45371</v>
      </c>
      <c r="P312" t="s">
        <v>22</v>
      </c>
      <c r="Q312" t="s">
        <v>158</v>
      </c>
      <c r="R312">
        <v>1608</v>
      </c>
      <c r="S312">
        <v>53</v>
      </c>
      <c r="T312">
        <v>4</v>
      </c>
      <c r="U312" t="str">
        <f t="shared" si="4"/>
        <v>2–5 yrs (Short Stay)</v>
      </c>
    </row>
    <row r="313" spans="1:21" x14ac:dyDescent="0.25">
      <c r="A313" t="s">
        <v>674</v>
      </c>
      <c r="B313" t="s">
        <v>32</v>
      </c>
      <c r="C313" t="s">
        <v>71</v>
      </c>
      <c r="D313" t="s">
        <v>675</v>
      </c>
      <c r="E313">
        <v>24</v>
      </c>
      <c r="F313" s="2">
        <v>519.04499999999996</v>
      </c>
      <c r="G313" s="2">
        <v>6228.5399999999991</v>
      </c>
      <c r="H313">
        <f>IF(employee_turnover_dataset__1[[#This Row],[Employee_status]]="Exited", ROUND(employee_turnover_dataset__1[[#This Row],[Annual Salary]]*0.333,0), 0)</f>
        <v>2074</v>
      </c>
      <c r="I313">
        <v>3</v>
      </c>
      <c r="J313">
        <v>3</v>
      </c>
      <c r="K313">
        <f>IF(employee_turnover_dataset__1[[#This Row],[Attrition]]="Yes",1,0)</f>
        <v>1</v>
      </c>
      <c r="L313" t="s">
        <v>20</v>
      </c>
      <c r="M313" t="s">
        <v>63</v>
      </c>
      <c r="N313" s="1">
        <v>42923</v>
      </c>
      <c r="O313" s="1">
        <v>44604</v>
      </c>
      <c r="P313" t="s">
        <v>22</v>
      </c>
      <c r="Q313" t="s">
        <v>63</v>
      </c>
      <c r="R313">
        <v>1681</v>
      </c>
      <c r="S313">
        <v>55</v>
      </c>
      <c r="T313">
        <v>5</v>
      </c>
      <c r="U313" t="str">
        <f t="shared" si="4"/>
        <v>2–5 yrs (Short Stay)</v>
      </c>
    </row>
    <row r="314" spans="1:21" x14ac:dyDescent="0.25">
      <c r="A314" t="s">
        <v>676</v>
      </c>
      <c r="B314" t="s">
        <v>67</v>
      </c>
      <c r="C314" t="s">
        <v>128</v>
      </c>
      <c r="D314" t="s">
        <v>677</v>
      </c>
      <c r="E314">
        <v>46</v>
      </c>
      <c r="F314" s="2">
        <v>677.46</v>
      </c>
      <c r="G314" s="2">
        <v>8129.52</v>
      </c>
      <c r="H314">
        <f>IF(employee_turnover_dataset__1[[#This Row],[Employee_status]]="Exited", ROUND(employee_turnover_dataset__1[[#This Row],[Annual Salary]]*0.333,0), 0)</f>
        <v>0</v>
      </c>
      <c r="I314">
        <v>2</v>
      </c>
      <c r="J314">
        <v>1</v>
      </c>
      <c r="K314">
        <f>IF(employee_turnover_dataset__1[[#This Row],[Attrition]]="Yes",1,0)</f>
        <v>0</v>
      </c>
      <c r="L314" t="s">
        <v>27</v>
      </c>
      <c r="M314" t="s">
        <v>28</v>
      </c>
      <c r="N314" s="1">
        <v>45027</v>
      </c>
      <c r="O314" s="1"/>
      <c r="P314" t="s">
        <v>29</v>
      </c>
      <c r="Q314" t="s">
        <v>30</v>
      </c>
      <c r="R314">
        <v>869</v>
      </c>
      <c r="S314">
        <v>28</v>
      </c>
      <c r="T314">
        <v>2</v>
      </c>
      <c r="U314" t="str">
        <f t="shared" si="4"/>
        <v>2–5 yrs (Short Stay)</v>
      </c>
    </row>
    <row r="315" spans="1:21" x14ac:dyDescent="0.25">
      <c r="A315" t="s">
        <v>678</v>
      </c>
      <c r="B315" t="s">
        <v>32</v>
      </c>
      <c r="C315" t="s">
        <v>174</v>
      </c>
      <c r="D315" t="s">
        <v>679</v>
      </c>
      <c r="E315">
        <v>27</v>
      </c>
      <c r="F315" s="2">
        <v>462.99</v>
      </c>
      <c r="G315" s="2">
        <v>5555.88</v>
      </c>
      <c r="H315">
        <f>IF(employee_turnover_dataset__1[[#This Row],[Employee_status]]="Exited", ROUND(employee_turnover_dataset__1[[#This Row],[Annual Salary]]*0.333,0), 0)</f>
        <v>0</v>
      </c>
      <c r="I315">
        <v>4</v>
      </c>
      <c r="J315">
        <v>1</v>
      </c>
      <c r="K315">
        <f>IF(employee_turnover_dataset__1[[#This Row],[Attrition]]="Yes",1,0)</f>
        <v>0</v>
      </c>
      <c r="L315" t="s">
        <v>27</v>
      </c>
      <c r="M315" t="s">
        <v>28</v>
      </c>
      <c r="N315" s="1">
        <v>42796</v>
      </c>
      <c r="O315" s="1"/>
      <c r="P315" t="s">
        <v>29</v>
      </c>
      <c r="Q315" t="s">
        <v>30</v>
      </c>
      <c r="R315">
        <v>3100</v>
      </c>
      <c r="S315">
        <v>102</v>
      </c>
      <c r="T315">
        <v>8</v>
      </c>
      <c r="U315" t="str">
        <f t="shared" si="4"/>
        <v>6–10 yrs (Mid Stay)</v>
      </c>
    </row>
    <row r="316" spans="1:21" x14ac:dyDescent="0.25">
      <c r="A316" t="s">
        <v>680</v>
      </c>
      <c r="B316" t="s">
        <v>32</v>
      </c>
      <c r="C316" t="s">
        <v>174</v>
      </c>
      <c r="D316" t="s">
        <v>681</v>
      </c>
      <c r="E316">
        <v>52</v>
      </c>
      <c r="F316" s="2">
        <v>2129.94</v>
      </c>
      <c r="G316" s="2">
        <v>25559.279999999999</v>
      </c>
      <c r="H316">
        <f>IF(employee_turnover_dataset__1[[#This Row],[Employee_status]]="Exited", ROUND(employee_turnover_dataset__1[[#This Row],[Annual Salary]]*0.333,0), 0)</f>
        <v>0</v>
      </c>
      <c r="I316">
        <v>10</v>
      </c>
      <c r="J316">
        <v>3</v>
      </c>
      <c r="K316">
        <f>IF(employee_turnover_dataset__1[[#This Row],[Attrition]]="Yes",1,0)</f>
        <v>0</v>
      </c>
      <c r="L316" t="s">
        <v>27</v>
      </c>
      <c r="M316" t="s">
        <v>28</v>
      </c>
      <c r="N316" s="1">
        <v>42580</v>
      </c>
      <c r="O316" s="1"/>
      <c r="P316" t="s">
        <v>29</v>
      </c>
      <c r="Q316" t="s">
        <v>30</v>
      </c>
      <c r="R316">
        <v>3316</v>
      </c>
      <c r="S316">
        <v>109</v>
      </c>
      <c r="T316">
        <v>9</v>
      </c>
      <c r="U316" t="str">
        <f t="shared" si="4"/>
        <v>6–10 yrs (Mid Stay)</v>
      </c>
    </row>
    <row r="317" spans="1:21" x14ac:dyDescent="0.25">
      <c r="A317" t="s">
        <v>682</v>
      </c>
      <c r="B317" t="s">
        <v>67</v>
      </c>
      <c r="C317" t="s">
        <v>128</v>
      </c>
      <c r="D317" t="s">
        <v>683</v>
      </c>
      <c r="E317">
        <v>46</v>
      </c>
      <c r="F317" s="2">
        <v>1583.2350000000001</v>
      </c>
      <c r="G317" s="2">
        <v>18998.82</v>
      </c>
      <c r="H317">
        <f>IF(employee_turnover_dataset__1[[#This Row],[Employee_status]]="Exited", ROUND(employee_turnover_dataset__1[[#This Row],[Annual Salary]]*0.333,0), 0)</f>
        <v>0</v>
      </c>
      <c r="I317">
        <v>4</v>
      </c>
      <c r="J317">
        <v>2</v>
      </c>
      <c r="K317">
        <f>IF(employee_turnover_dataset__1[[#This Row],[Attrition]]="Yes",1,0)</f>
        <v>0</v>
      </c>
      <c r="L317" t="s">
        <v>27</v>
      </c>
      <c r="M317" t="s">
        <v>28</v>
      </c>
      <c r="N317" s="1">
        <v>42884</v>
      </c>
      <c r="O317" s="1"/>
      <c r="P317" t="s">
        <v>29</v>
      </c>
      <c r="Q317" t="s">
        <v>30</v>
      </c>
      <c r="R317">
        <v>3012</v>
      </c>
      <c r="S317">
        <v>99</v>
      </c>
      <c r="T317">
        <v>8</v>
      </c>
      <c r="U317" t="str">
        <f t="shared" si="4"/>
        <v>6–10 yrs (Mid Stay)</v>
      </c>
    </row>
    <row r="318" spans="1:21" x14ac:dyDescent="0.25">
      <c r="A318" t="s">
        <v>684</v>
      </c>
      <c r="B318" t="s">
        <v>17</v>
      </c>
      <c r="C318" t="s">
        <v>18</v>
      </c>
      <c r="D318" t="s">
        <v>685</v>
      </c>
      <c r="E318">
        <v>47</v>
      </c>
      <c r="F318" s="2">
        <v>410.23500000000001</v>
      </c>
      <c r="G318" s="2">
        <v>4922.82</v>
      </c>
      <c r="H318">
        <f>IF(employee_turnover_dataset__1[[#This Row],[Employee_status]]="Exited", ROUND(employee_turnover_dataset__1[[#This Row],[Annual Salary]]*0.333,0), 0)</f>
        <v>1639</v>
      </c>
      <c r="I318">
        <v>4</v>
      </c>
      <c r="J318">
        <v>1</v>
      </c>
      <c r="K318">
        <f>IF(employee_turnover_dataset__1[[#This Row],[Attrition]]="Yes",1,0)</f>
        <v>1</v>
      </c>
      <c r="L318" t="s">
        <v>20</v>
      </c>
      <c r="M318" t="s">
        <v>21</v>
      </c>
      <c r="N318" s="1">
        <v>43918</v>
      </c>
      <c r="O318" s="1">
        <v>44966</v>
      </c>
      <c r="P318" t="s">
        <v>22</v>
      </c>
      <c r="Q318" t="s">
        <v>21</v>
      </c>
      <c r="R318">
        <v>1048</v>
      </c>
      <c r="S318">
        <v>34</v>
      </c>
      <c r="T318">
        <v>3</v>
      </c>
      <c r="U318" t="str">
        <f t="shared" si="4"/>
        <v>2–5 yrs (Short Stay)</v>
      </c>
    </row>
    <row r="319" spans="1:21" x14ac:dyDescent="0.25">
      <c r="A319" t="s">
        <v>686</v>
      </c>
      <c r="B319" t="s">
        <v>24</v>
      </c>
      <c r="C319" t="s">
        <v>25</v>
      </c>
      <c r="D319" t="s">
        <v>687</v>
      </c>
      <c r="E319">
        <v>54</v>
      </c>
      <c r="F319" s="2">
        <v>2889.915</v>
      </c>
      <c r="G319" s="2">
        <v>34678.979999999996</v>
      </c>
      <c r="H319">
        <f>IF(employee_turnover_dataset__1[[#This Row],[Employee_status]]="Exited", ROUND(employee_turnover_dataset__1[[#This Row],[Annual Salary]]*0.333,0), 0)</f>
        <v>0</v>
      </c>
      <c r="I319">
        <v>10</v>
      </c>
      <c r="J319">
        <v>3</v>
      </c>
      <c r="K319">
        <f>IF(employee_turnover_dataset__1[[#This Row],[Attrition]]="Yes",1,0)</f>
        <v>0</v>
      </c>
      <c r="L319" t="s">
        <v>27</v>
      </c>
      <c r="M319" t="s">
        <v>28</v>
      </c>
      <c r="N319" s="1">
        <v>42585</v>
      </c>
      <c r="O319" s="1"/>
      <c r="P319" t="s">
        <v>29</v>
      </c>
      <c r="Q319" t="s">
        <v>30</v>
      </c>
      <c r="R319">
        <v>3311</v>
      </c>
      <c r="S319">
        <v>109</v>
      </c>
      <c r="T319">
        <v>9</v>
      </c>
      <c r="U319" t="str">
        <f t="shared" si="4"/>
        <v>6–10 yrs (Mid Stay)</v>
      </c>
    </row>
    <row r="320" spans="1:21" x14ac:dyDescent="0.25">
      <c r="A320" t="s">
        <v>688</v>
      </c>
      <c r="B320" t="s">
        <v>17</v>
      </c>
      <c r="C320" t="s">
        <v>56</v>
      </c>
      <c r="D320" t="s">
        <v>689</v>
      </c>
      <c r="E320">
        <v>52</v>
      </c>
      <c r="F320" s="2">
        <v>402.58499999999998</v>
      </c>
      <c r="G320" s="2">
        <v>4831.0199999999995</v>
      </c>
      <c r="H320">
        <f>IF(employee_turnover_dataset__1[[#This Row],[Employee_status]]="Exited", ROUND(employee_turnover_dataset__1[[#This Row],[Annual Salary]]*0.333,0), 0)</f>
        <v>1609</v>
      </c>
      <c r="I320">
        <v>4</v>
      </c>
      <c r="J320">
        <v>4</v>
      </c>
      <c r="K320">
        <f>IF(employee_turnover_dataset__1[[#This Row],[Attrition]]="Yes",1,0)</f>
        <v>1</v>
      </c>
      <c r="L320" t="s">
        <v>20</v>
      </c>
      <c r="M320" t="s">
        <v>35</v>
      </c>
      <c r="N320" s="1">
        <v>42867</v>
      </c>
      <c r="O320" s="1">
        <v>43766</v>
      </c>
      <c r="P320" t="s">
        <v>22</v>
      </c>
      <c r="Q320" t="s">
        <v>35</v>
      </c>
      <c r="R320">
        <v>899</v>
      </c>
      <c r="S320">
        <v>30</v>
      </c>
      <c r="T320">
        <v>2</v>
      </c>
      <c r="U320" t="str">
        <f t="shared" si="4"/>
        <v>2–5 yrs (Short Stay)</v>
      </c>
    </row>
    <row r="321" spans="1:21" x14ac:dyDescent="0.25">
      <c r="A321" t="s">
        <v>690</v>
      </c>
      <c r="B321" t="s">
        <v>17</v>
      </c>
      <c r="C321" t="s">
        <v>56</v>
      </c>
      <c r="D321" t="s">
        <v>691</v>
      </c>
      <c r="E321">
        <v>44</v>
      </c>
      <c r="F321" s="2">
        <v>1726.3049999999998</v>
      </c>
      <c r="G321" s="2">
        <v>20715.659999999996</v>
      </c>
      <c r="H321">
        <f>IF(employee_turnover_dataset__1[[#This Row],[Employee_status]]="Exited", ROUND(employee_turnover_dataset__1[[#This Row],[Annual Salary]]*0.333,0), 0)</f>
        <v>6898</v>
      </c>
      <c r="I321">
        <v>1</v>
      </c>
      <c r="J321">
        <v>2</v>
      </c>
      <c r="K321">
        <f>IF(employee_turnover_dataset__1[[#This Row],[Attrition]]="Yes",1,0)</f>
        <v>1</v>
      </c>
      <c r="L321" t="s">
        <v>20</v>
      </c>
      <c r="M321" t="s">
        <v>54</v>
      </c>
      <c r="N321" s="1">
        <v>42827</v>
      </c>
      <c r="O321" s="1">
        <v>44956</v>
      </c>
      <c r="P321" t="s">
        <v>22</v>
      </c>
      <c r="Q321" t="s">
        <v>54</v>
      </c>
      <c r="R321">
        <v>2129</v>
      </c>
      <c r="S321">
        <v>70</v>
      </c>
      <c r="T321">
        <v>6</v>
      </c>
      <c r="U321" t="str">
        <f t="shared" si="4"/>
        <v>6–10 yrs (Mid Stay)</v>
      </c>
    </row>
    <row r="322" spans="1:21" x14ac:dyDescent="0.25">
      <c r="A322" t="s">
        <v>692</v>
      </c>
      <c r="B322" t="s">
        <v>32</v>
      </c>
      <c r="C322" t="s">
        <v>71</v>
      </c>
      <c r="D322" t="s">
        <v>693</v>
      </c>
      <c r="E322">
        <v>46</v>
      </c>
      <c r="F322" s="2">
        <v>2092.44</v>
      </c>
      <c r="G322" s="2">
        <v>25109.279999999999</v>
      </c>
      <c r="H322">
        <f>IF(employee_turnover_dataset__1[[#This Row],[Employee_status]]="Exited", ROUND(employee_turnover_dataset__1[[#This Row],[Annual Salary]]*0.333,0), 0)</f>
        <v>0</v>
      </c>
      <c r="I322">
        <v>8</v>
      </c>
      <c r="J322">
        <v>5</v>
      </c>
      <c r="K322">
        <f>IF(employee_turnover_dataset__1[[#This Row],[Attrition]]="Yes",1,0)</f>
        <v>0</v>
      </c>
      <c r="L322" t="s">
        <v>27</v>
      </c>
      <c r="M322" t="s">
        <v>28</v>
      </c>
      <c r="N322" s="1">
        <v>42435</v>
      </c>
      <c r="O322" s="1"/>
      <c r="P322" t="s">
        <v>29</v>
      </c>
      <c r="Q322" t="s">
        <v>30</v>
      </c>
      <c r="R322">
        <v>3461</v>
      </c>
      <c r="S322">
        <v>114</v>
      </c>
      <c r="T322">
        <v>9</v>
      </c>
      <c r="U322" t="str">
        <f t="shared" ref="U322:U385" si="5">IF(T322&lt;=1,"0–1 yrs (New Hire)",
IF(T322&lt;=5,"2–5 yrs (Short Stay)",
IF(T322&lt;=10,"6–10 yrs (Mid Stay)",
IF(T322&lt;=20,"11–20 yrs (Long Stay)",
"20+ yrs (Very Long Stay)"))))</f>
        <v>6–10 yrs (Mid Stay)</v>
      </c>
    </row>
    <row r="323" spans="1:21" x14ac:dyDescent="0.25">
      <c r="A323" t="s">
        <v>694</v>
      </c>
      <c r="B323" t="s">
        <v>67</v>
      </c>
      <c r="C323" t="s">
        <v>68</v>
      </c>
      <c r="D323" t="s">
        <v>695</v>
      </c>
      <c r="E323">
        <v>47</v>
      </c>
      <c r="F323" s="2">
        <v>2516.61</v>
      </c>
      <c r="G323" s="2">
        <v>30199.32</v>
      </c>
      <c r="H323">
        <f>IF(employee_turnover_dataset__1[[#This Row],[Employee_status]]="Exited", ROUND(employee_turnover_dataset__1[[#This Row],[Annual Salary]]*0.333,0), 0)</f>
        <v>0</v>
      </c>
      <c r="I323">
        <v>10</v>
      </c>
      <c r="J323">
        <v>1</v>
      </c>
      <c r="K323">
        <f>IF(employee_turnover_dataset__1[[#This Row],[Attrition]]="Yes",1,0)</f>
        <v>0</v>
      </c>
      <c r="L323" t="s">
        <v>27</v>
      </c>
      <c r="M323" t="s">
        <v>28</v>
      </c>
      <c r="N323" s="1">
        <v>43414</v>
      </c>
      <c r="O323" s="1"/>
      <c r="P323" t="s">
        <v>29</v>
      </c>
      <c r="Q323" t="s">
        <v>30</v>
      </c>
      <c r="R323">
        <v>2482</v>
      </c>
      <c r="S323">
        <v>82</v>
      </c>
      <c r="T323">
        <v>7</v>
      </c>
      <c r="U323" t="str">
        <f t="shared" si="5"/>
        <v>6–10 yrs (Mid Stay)</v>
      </c>
    </row>
    <row r="324" spans="1:21" x14ac:dyDescent="0.25">
      <c r="A324" t="s">
        <v>696</v>
      </c>
      <c r="B324" t="s">
        <v>44</v>
      </c>
      <c r="C324" t="s">
        <v>61</v>
      </c>
      <c r="D324" t="s">
        <v>697</v>
      </c>
      <c r="E324">
        <v>25</v>
      </c>
      <c r="F324" s="2">
        <v>2846.9850000000001</v>
      </c>
      <c r="G324" s="2">
        <v>34163.82</v>
      </c>
      <c r="H324">
        <f>IF(employee_turnover_dataset__1[[#This Row],[Employee_status]]="Exited", ROUND(employee_turnover_dataset__1[[#This Row],[Annual Salary]]*0.333,0), 0)</f>
        <v>11377</v>
      </c>
      <c r="I324">
        <v>3</v>
      </c>
      <c r="J324">
        <v>5</v>
      </c>
      <c r="K324">
        <f>IF(employee_turnover_dataset__1[[#This Row],[Attrition]]="Yes",1,0)</f>
        <v>1</v>
      </c>
      <c r="L324" t="s">
        <v>20</v>
      </c>
      <c r="M324" t="s">
        <v>21</v>
      </c>
      <c r="N324" s="1">
        <v>44515</v>
      </c>
      <c r="O324" s="1">
        <v>45774</v>
      </c>
      <c r="P324" t="s">
        <v>22</v>
      </c>
      <c r="Q324" t="s">
        <v>21</v>
      </c>
      <c r="R324">
        <v>1259</v>
      </c>
      <c r="S324">
        <v>41</v>
      </c>
      <c r="T324">
        <v>3</v>
      </c>
      <c r="U324" t="str">
        <f t="shared" si="5"/>
        <v>2–5 yrs (Short Stay)</v>
      </c>
    </row>
    <row r="325" spans="1:21" x14ac:dyDescent="0.25">
      <c r="A325" t="s">
        <v>698</v>
      </c>
      <c r="B325" t="s">
        <v>51</v>
      </c>
      <c r="C325" t="s">
        <v>78</v>
      </c>
      <c r="D325" t="s">
        <v>699</v>
      </c>
      <c r="E325">
        <v>54</v>
      </c>
      <c r="F325" s="2">
        <v>2407.23</v>
      </c>
      <c r="G325" s="2">
        <v>28886.760000000002</v>
      </c>
      <c r="H325">
        <f>IF(employee_turnover_dataset__1[[#This Row],[Employee_status]]="Exited", ROUND(employee_turnover_dataset__1[[#This Row],[Annual Salary]]*0.333,0), 0)</f>
        <v>9619</v>
      </c>
      <c r="I325">
        <v>4</v>
      </c>
      <c r="J325">
        <v>5</v>
      </c>
      <c r="K325">
        <f>IF(employee_turnover_dataset__1[[#This Row],[Attrition]]="Yes",1,0)</f>
        <v>1</v>
      </c>
      <c r="L325" t="s">
        <v>20</v>
      </c>
      <c r="M325" t="s">
        <v>119</v>
      </c>
      <c r="N325" s="1">
        <v>42731</v>
      </c>
      <c r="O325" s="1">
        <v>44140</v>
      </c>
      <c r="P325" t="s">
        <v>22</v>
      </c>
      <c r="Q325" t="s">
        <v>119</v>
      </c>
      <c r="R325">
        <v>1409</v>
      </c>
      <c r="S325">
        <v>46</v>
      </c>
      <c r="T325">
        <v>4</v>
      </c>
      <c r="U325" t="str">
        <f t="shared" si="5"/>
        <v>2–5 yrs (Short Stay)</v>
      </c>
    </row>
    <row r="326" spans="1:21" x14ac:dyDescent="0.25">
      <c r="A326" t="s">
        <v>700</v>
      </c>
      <c r="B326" t="s">
        <v>51</v>
      </c>
      <c r="C326" t="s">
        <v>52</v>
      </c>
      <c r="D326" t="s">
        <v>701</v>
      </c>
      <c r="E326">
        <v>59</v>
      </c>
      <c r="F326" s="2">
        <v>1426.5450000000001</v>
      </c>
      <c r="G326" s="2">
        <v>17118.54</v>
      </c>
      <c r="H326">
        <f>IF(employee_turnover_dataset__1[[#This Row],[Employee_status]]="Exited", ROUND(employee_turnover_dataset__1[[#This Row],[Annual Salary]]*0.333,0), 0)</f>
        <v>0</v>
      </c>
      <c r="I326">
        <v>10</v>
      </c>
      <c r="J326">
        <v>2</v>
      </c>
      <c r="K326">
        <f>IF(employee_turnover_dataset__1[[#This Row],[Attrition]]="Yes",1,0)</f>
        <v>0</v>
      </c>
      <c r="L326" t="s">
        <v>27</v>
      </c>
      <c r="M326" t="s">
        <v>28</v>
      </c>
      <c r="N326" s="1">
        <v>42645</v>
      </c>
      <c r="O326" s="1"/>
      <c r="P326" t="s">
        <v>29</v>
      </c>
      <c r="Q326" t="s">
        <v>30</v>
      </c>
      <c r="R326">
        <v>3251</v>
      </c>
      <c r="S326">
        <v>107</v>
      </c>
      <c r="T326">
        <v>9</v>
      </c>
      <c r="U326" t="str">
        <f t="shared" si="5"/>
        <v>6–10 yrs (Mid Stay)</v>
      </c>
    </row>
    <row r="327" spans="1:21" x14ac:dyDescent="0.25">
      <c r="A327" t="s">
        <v>702</v>
      </c>
      <c r="B327" t="s">
        <v>44</v>
      </c>
      <c r="C327" t="s">
        <v>61</v>
      </c>
      <c r="D327" t="s">
        <v>703</v>
      </c>
      <c r="E327">
        <v>59</v>
      </c>
      <c r="F327" s="2">
        <v>1932.78</v>
      </c>
      <c r="G327" s="2">
        <v>23193.360000000001</v>
      </c>
      <c r="H327">
        <f>IF(employee_turnover_dataset__1[[#This Row],[Employee_status]]="Exited", ROUND(employee_turnover_dataset__1[[#This Row],[Annual Salary]]*0.333,0), 0)</f>
        <v>7723</v>
      </c>
      <c r="I327">
        <v>8</v>
      </c>
      <c r="J327">
        <v>5</v>
      </c>
      <c r="K327">
        <f>IF(employee_turnover_dataset__1[[#This Row],[Attrition]]="Yes",1,0)</f>
        <v>1</v>
      </c>
      <c r="L327" t="s">
        <v>20</v>
      </c>
      <c r="M327" t="s">
        <v>119</v>
      </c>
      <c r="N327" s="1">
        <v>42951</v>
      </c>
      <c r="O327" s="1">
        <v>45452</v>
      </c>
      <c r="P327" t="s">
        <v>22</v>
      </c>
      <c r="Q327" t="s">
        <v>119</v>
      </c>
      <c r="R327">
        <v>2501</v>
      </c>
      <c r="S327">
        <v>82</v>
      </c>
      <c r="T327">
        <v>7</v>
      </c>
      <c r="U327" t="str">
        <f t="shared" si="5"/>
        <v>6–10 yrs (Mid Stay)</v>
      </c>
    </row>
    <row r="328" spans="1:21" x14ac:dyDescent="0.25">
      <c r="A328" t="s">
        <v>704</v>
      </c>
      <c r="B328" t="s">
        <v>67</v>
      </c>
      <c r="C328" t="s">
        <v>68</v>
      </c>
      <c r="D328" t="s">
        <v>705</v>
      </c>
      <c r="E328">
        <v>50</v>
      </c>
      <c r="F328" s="2">
        <v>2427</v>
      </c>
      <c r="G328" s="2">
        <v>29124</v>
      </c>
      <c r="H328">
        <f>IF(employee_turnover_dataset__1[[#This Row],[Employee_status]]="Exited", ROUND(employee_turnover_dataset__1[[#This Row],[Annual Salary]]*0.333,0), 0)</f>
        <v>0</v>
      </c>
      <c r="I328">
        <v>7</v>
      </c>
      <c r="J328">
        <v>4</v>
      </c>
      <c r="K328">
        <f>IF(employee_turnover_dataset__1[[#This Row],[Attrition]]="Yes",1,0)</f>
        <v>0</v>
      </c>
      <c r="L328" t="s">
        <v>27</v>
      </c>
      <c r="M328" t="s">
        <v>28</v>
      </c>
      <c r="N328" s="1">
        <v>44298</v>
      </c>
      <c r="O328" s="1"/>
      <c r="P328" t="s">
        <v>29</v>
      </c>
      <c r="Q328" t="s">
        <v>30</v>
      </c>
      <c r="R328">
        <v>1598</v>
      </c>
      <c r="S328">
        <v>52</v>
      </c>
      <c r="T328">
        <v>4</v>
      </c>
      <c r="U328" t="str">
        <f t="shared" si="5"/>
        <v>2–5 yrs (Short Stay)</v>
      </c>
    </row>
    <row r="329" spans="1:21" x14ac:dyDescent="0.25">
      <c r="A329" t="s">
        <v>706</v>
      </c>
      <c r="B329" t="s">
        <v>24</v>
      </c>
      <c r="C329" t="s">
        <v>25</v>
      </c>
      <c r="D329" t="s">
        <v>707</v>
      </c>
      <c r="E329">
        <v>31</v>
      </c>
      <c r="F329" s="2">
        <v>2208.6150000000002</v>
      </c>
      <c r="G329" s="2">
        <v>26503.380000000005</v>
      </c>
      <c r="H329">
        <f>IF(employee_turnover_dataset__1[[#This Row],[Employee_status]]="Exited", ROUND(employee_turnover_dataset__1[[#This Row],[Annual Salary]]*0.333,0), 0)</f>
        <v>0</v>
      </c>
      <c r="I329">
        <v>4</v>
      </c>
      <c r="J329">
        <v>4</v>
      </c>
      <c r="K329">
        <f>IF(employee_turnover_dataset__1[[#This Row],[Attrition]]="Yes",1,0)</f>
        <v>0</v>
      </c>
      <c r="L329" t="s">
        <v>27</v>
      </c>
      <c r="M329" t="s">
        <v>28</v>
      </c>
      <c r="N329" s="1">
        <v>43812</v>
      </c>
      <c r="O329" s="1"/>
      <c r="P329" t="s">
        <v>29</v>
      </c>
      <c r="Q329" t="s">
        <v>30</v>
      </c>
      <c r="R329">
        <v>2084</v>
      </c>
      <c r="S329">
        <v>68</v>
      </c>
      <c r="T329">
        <v>6</v>
      </c>
      <c r="U329" t="str">
        <f t="shared" si="5"/>
        <v>6–10 yrs (Mid Stay)</v>
      </c>
    </row>
    <row r="330" spans="1:21" x14ac:dyDescent="0.25">
      <c r="A330" t="s">
        <v>708</v>
      </c>
      <c r="B330" t="s">
        <v>51</v>
      </c>
      <c r="C330" t="s">
        <v>78</v>
      </c>
      <c r="D330" t="s">
        <v>709</v>
      </c>
      <c r="E330">
        <v>36</v>
      </c>
      <c r="F330" s="2">
        <v>2864.58</v>
      </c>
      <c r="G330" s="2">
        <v>34374.959999999999</v>
      </c>
      <c r="H330">
        <f>IF(employee_turnover_dataset__1[[#This Row],[Employee_status]]="Exited", ROUND(employee_turnover_dataset__1[[#This Row],[Annual Salary]]*0.333,0), 0)</f>
        <v>0</v>
      </c>
      <c r="I330">
        <v>3</v>
      </c>
      <c r="J330">
        <v>2</v>
      </c>
      <c r="K330">
        <f>IF(employee_turnover_dataset__1[[#This Row],[Attrition]]="Yes",1,0)</f>
        <v>0</v>
      </c>
      <c r="L330" t="s">
        <v>27</v>
      </c>
      <c r="M330" t="s">
        <v>28</v>
      </c>
      <c r="N330" s="1">
        <v>43884</v>
      </c>
      <c r="O330" s="1"/>
      <c r="P330" t="s">
        <v>29</v>
      </c>
      <c r="Q330" t="s">
        <v>30</v>
      </c>
      <c r="R330">
        <v>2012</v>
      </c>
      <c r="S330">
        <v>66</v>
      </c>
      <c r="T330">
        <v>6</v>
      </c>
      <c r="U330" t="str">
        <f t="shared" si="5"/>
        <v>6–10 yrs (Mid Stay)</v>
      </c>
    </row>
    <row r="331" spans="1:21" x14ac:dyDescent="0.25">
      <c r="A331" t="s">
        <v>710</v>
      </c>
      <c r="B331" t="s">
        <v>32</v>
      </c>
      <c r="C331" t="s">
        <v>174</v>
      </c>
      <c r="D331" t="s">
        <v>711</v>
      </c>
      <c r="E331">
        <v>32</v>
      </c>
      <c r="F331" s="2">
        <v>2353.5749999999998</v>
      </c>
      <c r="G331" s="2">
        <v>28242.899999999998</v>
      </c>
      <c r="H331">
        <f>IF(employee_turnover_dataset__1[[#This Row],[Employee_status]]="Exited", ROUND(employee_turnover_dataset__1[[#This Row],[Annual Salary]]*0.333,0), 0)</f>
        <v>0</v>
      </c>
      <c r="I331">
        <v>10</v>
      </c>
      <c r="J331">
        <v>5</v>
      </c>
      <c r="K331">
        <f>IF(employee_turnover_dataset__1[[#This Row],[Attrition]]="Yes",1,0)</f>
        <v>0</v>
      </c>
      <c r="L331" t="s">
        <v>27</v>
      </c>
      <c r="M331" t="s">
        <v>28</v>
      </c>
      <c r="N331" s="1">
        <v>42497</v>
      </c>
      <c r="O331" s="1"/>
      <c r="P331" t="s">
        <v>29</v>
      </c>
      <c r="Q331" t="s">
        <v>30</v>
      </c>
      <c r="R331">
        <v>3399</v>
      </c>
      <c r="S331">
        <v>112</v>
      </c>
      <c r="T331">
        <v>9</v>
      </c>
      <c r="U331" t="str">
        <f t="shared" si="5"/>
        <v>6–10 yrs (Mid Stay)</v>
      </c>
    </row>
    <row r="332" spans="1:21" x14ac:dyDescent="0.25">
      <c r="A332" t="s">
        <v>712</v>
      </c>
      <c r="B332" t="s">
        <v>32</v>
      </c>
      <c r="C332" t="s">
        <v>71</v>
      </c>
      <c r="D332" t="s">
        <v>713</v>
      </c>
      <c r="E332">
        <v>43</v>
      </c>
      <c r="F332" s="2">
        <v>2971.9049999999997</v>
      </c>
      <c r="G332" s="2">
        <v>35662.86</v>
      </c>
      <c r="H332">
        <f>IF(employee_turnover_dataset__1[[#This Row],[Employee_status]]="Exited", ROUND(employee_turnover_dataset__1[[#This Row],[Annual Salary]]*0.333,0), 0)</f>
        <v>0</v>
      </c>
      <c r="I332">
        <v>7</v>
      </c>
      <c r="J332">
        <v>4</v>
      </c>
      <c r="K332">
        <f>IF(employee_turnover_dataset__1[[#This Row],[Attrition]]="Yes",1,0)</f>
        <v>0</v>
      </c>
      <c r="L332" t="s">
        <v>27</v>
      </c>
      <c r="M332" t="s">
        <v>28</v>
      </c>
      <c r="N332" s="1">
        <v>43454</v>
      </c>
      <c r="O332" s="1"/>
      <c r="P332" t="s">
        <v>29</v>
      </c>
      <c r="Q332" t="s">
        <v>30</v>
      </c>
      <c r="R332">
        <v>2442</v>
      </c>
      <c r="S332">
        <v>80</v>
      </c>
      <c r="T332">
        <v>7</v>
      </c>
      <c r="U332" t="str">
        <f t="shared" si="5"/>
        <v>6–10 yrs (Mid Stay)</v>
      </c>
    </row>
    <row r="333" spans="1:21" x14ac:dyDescent="0.25">
      <c r="A333" t="s">
        <v>714</v>
      </c>
      <c r="B333" t="s">
        <v>17</v>
      </c>
      <c r="C333" t="s">
        <v>18</v>
      </c>
      <c r="D333" t="s">
        <v>715</v>
      </c>
      <c r="E333">
        <v>32</v>
      </c>
      <c r="F333" s="2">
        <v>1513.8150000000001</v>
      </c>
      <c r="G333" s="2">
        <v>18165.78</v>
      </c>
      <c r="H333">
        <f>IF(employee_turnover_dataset__1[[#This Row],[Employee_status]]="Exited", ROUND(employee_turnover_dataset__1[[#This Row],[Annual Salary]]*0.333,0), 0)</f>
        <v>6049</v>
      </c>
      <c r="I333">
        <v>0</v>
      </c>
      <c r="J333">
        <v>4</v>
      </c>
      <c r="K333">
        <f>IF(employee_turnover_dataset__1[[#This Row],[Attrition]]="Yes",1,0)</f>
        <v>1</v>
      </c>
      <c r="L333" t="s">
        <v>20</v>
      </c>
      <c r="M333" t="s">
        <v>119</v>
      </c>
      <c r="N333" s="1">
        <v>42795</v>
      </c>
      <c r="O333" s="1">
        <v>44988</v>
      </c>
      <c r="P333" t="s">
        <v>22</v>
      </c>
      <c r="Q333" t="s">
        <v>119</v>
      </c>
      <c r="R333">
        <v>2193</v>
      </c>
      <c r="S333">
        <v>72</v>
      </c>
      <c r="T333">
        <v>6</v>
      </c>
      <c r="U333" t="str">
        <f t="shared" si="5"/>
        <v>6–10 yrs (Mid Stay)</v>
      </c>
    </row>
    <row r="334" spans="1:21" x14ac:dyDescent="0.25">
      <c r="A334" t="s">
        <v>716</v>
      </c>
      <c r="B334" t="s">
        <v>67</v>
      </c>
      <c r="C334" t="s">
        <v>128</v>
      </c>
      <c r="D334" t="s">
        <v>717</v>
      </c>
      <c r="E334">
        <v>34</v>
      </c>
      <c r="F334" s="2">
        <v>1042.335</v>
      </c>
      <c r="G334" s="2">
        <v>12508.02</v>
      </c>
      <c r="H334">
        <f>IF(employee_turnover_dataset__1[[#This Row],[Employee_status]]="Exited", ROUND(employee_turnover_dataset__1[[#This Row],[Annual Salary]]*0.333,0), 0)</f>
        <v>0</v>
      </c>
      <c r="I334">
        <v>10</v>
      </c>
      <c r="J334">
        <v>5</v>
      </c>
      <c r="K334">
        <f>IF(employee_turnover_dataset__1[[#This Row],[Attrition]]="Yes",1,0)</f>
        <v>0</v>
      </c>
      <c r="L334" t="s">
        <v>27</v>
      </c>
      <c r="M334" t="s">
        <v>28</v>
      </c>
      <c r="N334" s="1">
        <v>44923</v>
      </c>
      <c r="O334" s="1"/>
      <c r="P334" t="s">
        <v>29</v>
      </c>
      <c r="Q334" t="s">
        <v>30</v>
      </c>
      <c r="R334">
        <v>973</v>
      </c>
      <c r="S334">
        <v>32</v>
      </c>
      <c r="T334">
        <v>3</v>
      </c>
      <c r="U334" t="str">
        <f t="shared" si="5"/>
        <v>2–5 yrs (Short Stay)</v>
      </c>
    </row>
    <row r="335" spans="1:21" x14ac:dyDescent="0.25">
      <c r="A335" t="s">
        <v>718</v>
      </c>
      <c r="B335" t="s">
        <v>44</v>
      </c>
      <c r="C335" t="s">
        <v>61</v>
      </c>
      <c r="D335" t="s">
        <v>719</v>
      </c>
      <c r="E335">
        <v>38</v>
      </c>
      <c r="F335" s="2">
        <v>959.68499999999995</v>
      </c>
      <c r="G335" s="2">
        <v>11516.22</v>
      </c>
      <c r="H335">
        <f>IF(employee_turnover_dataset__1[[#This Row],[Employee_status]]="Exited", ROUND(employee_turnover_dataset__1[[#This Row],[Annual Salary]]*0.333,0), 0)</f>
        <v>0</v>
      </c>
      <c r="I335">
        <v>5</v>
      </c>
      <c r="J335">
        <v>1</v>
      </c>
      <c r="K335">
        <f>IF(employee_turnover_dataset__1[[#This Row],[Attrition]]="Yes",1,0)</f>
        <v>0</v>
      </c>
      <c r="L335" t="s">
        <v>27</v>
      </c>
      <c r="M335" t="s">
        <v>28</v>
      </c>
      <c r="N335" s="1">
        <v>45102</v>
      </c>
      <c r="O335" s="1"/>
      <c r="P335" t="s">
        <v>29</v>
      </c>
      <c r="Q335" t="s">
        <v>30</v>
      </c>
      <c r="R335">
        <v>794</v>
      </c>
      <c r="S335">
        <v>26</v>
      </c>
      <c r="T335">
        <v>2</v>
      </c>
      <c r="U335" t="str">
        <f t="shared" si="5"/>
        <v>2–5 yrs (Short Stay)</v>
      </c>
    </row>
    <row r="336" spans="1:21" x14ac:dyDescent="0.25">
      <c r="A336" t="s">
        <v>720</v>
      </c>
      <c r="B336" t="s">
        <v>44</v>
      </c>
      <c r="C336" t="s">
        <v>61</v>
      </c>
      <c r="D336" t="s">
        <v>721</v>
      </c>
      <c r="E336">
        <v>37</v>
      </c>
      <c r="F336" s="2">
        <v>1342.1100000000001</v>
      </c>
      <c r="G336" s="2">
        <v>16105.320000000002</v>
      </c>
      <c r="H336">
        <f>IF(employee_turnover_dataset__1[[#This Row],[Employee_status]]="Exited", ROUND(employee_turnover_dataset__1[[#This Row],[Annual Salary]]*0.333,0), 0)</f>
        <v>0</v>
      </c>
      <c r="I336">
        <v>4</v>
      </c>
      <c r="J336">
        <v>5</v>
      </c>
      <c r="K336">
        <f>IF(employee_turnover_dataset__1[[#This Row],[Attrition]]="Yes",1,0)</f>
        <v>0</v>
      </c>
      <c r="L336" t="s">
        <v>27</v>
      </c>
      <c r="M336" t="s">
        <v>28</v>
      </c>
      <c r="N336" s="1">
        <v>43729</v>
      </c>
      <c r="O336" s="1"/>
      <c r="P336" t="s">
        <v>29</v>
      </c>
      <c r="Q336" t="s">
        <v>30</v>
      </c>
      <c r="R336">
        <v>2167</v>
      </c>
      <c r="S336">
        <v>71</v>
      </c>
      <c r="T336">
        <v>6</v>
      </c>
      <c r="U336" t="str">
        <f t="shared" si="5"/>
        <v>6–10 yrs (Mid Stay)</v>
      </c>
    </row>
    <row r="337" spans="1:21" x14ac:dyDescent="0.25">
      <c r="A337" t="s">
        <v>722</v>
      </c>
      <c r="B337" t="s">
        <v>67</v>
      </c>
      <c r="C337" t="s">
        <v>68</v>
      </c>
      <c r="D337" t="s">
        <v>723</v>
      </c>
      <c r="E337">
        <v>33</v>
      </c>
      <c r="F337" s="2">
        <v>567.61500000000001</v>
      </c>
      <c r="G337" s="2">
        <v>6811.38</v>
      </c>
      <c r="H337">
        <f>IF(employee_turnover_dataset__1[[#This Row],[Employee_status]]="Exited", ROUND(employee_turnover_dataset__1[[#This Row],[Annual Salary]]*0.333,0), 0)</f>
        <v>0</v>
      </c>
      <c r="I337">
        <v>0</v>
      </c>
      <c r="J337">
        <v>3</v>
      </c>
      <c r="K337">
        <f>IF(employee_turnover_dataset__1[[#This Row],[Attrition]]="Yes",1,0)</f>
        <v>0</v>
      </c>
      <c r="L337" t="s">
        <v>27</v>
      </c>
      <c r="M337" t="s">
        <v>28</v>
      </c>
      <c r="N337" s="1">
        <v>44184</v>
      </c>
      <c r="O337" s="1"/>
      <c r="P337" t="s">
        <v>29</v>
      </c>
      <c r="Q337" t="s">
        <v>30</v>
      </c>
      <c r="R337">
        <v>1712</v>
      </c>
      <c r="S337">
        <v>56</v>
      </c>
      <c r="T337">
        <v>5</v>
      </c>
      <c r="U337" t="str">
        <f t="shared" si="5"/>
        <v>2–5 yrs (Short Stay)</v>
      </c>
    </row>
    <row r="338" spans="1:21" x14ac:dyDescent="0.25">
      <c r="A338" t="s">
        <v>724</v>
      </c>
      <c r="B338" t="s">
        <v>32</v>
      </c>
      <c r="C338" t="s">
        <v>174</v>
      </c>
      <c r="D338" t="s">
        <v>725</v>
      </c>
      <c r="E338">
        <v>40</v>
      </c>
      <c r="F338" s="2">
        <v>450.10500000000002</v>
      </c>
      <c r="G338" s="2">
        <v>5401.26</v>
      </c>
      <c r="H338">
        <f>IF(employee_turnover_dataset__1[[#This Row],[Employee_status]]="Exited", ROUND(employee_turnover_dataset__1[[#This Row],[Annual Salary]]*0.333,0), 0)</f>
        <v>0</v>
      </c>
      <c r="I338">
        <v>0</v>
      </c>
      <c r="J338">
        <v>1</v>
      </c>
      <c r="K338">
        <f>IF(employee_turnover_dataset__1[[#This Row],[Attrition]]="Yes",1,0)</f>
        <v>0</v>
      </c>
      <c r="L338" t="s">
        <v>27</v>
      </c>
      <c r="M338" t="s">
        <v>28</v>
      </c>
      <c r="N338" s="1">
        <v>42618</v>
      </c>
      <c r="O338" s="1"/>
      <c r="P338" t="s">
        <v>29</v>
      </c>
      <c r="Q338" t="s">
        <v>30</v>
      </c>
      <c r="R338">
        <v>3278</v>
      </c>
      <c r="S338">
        <v>108</v>
      </c>
      <c r="T338">
        <v>9</v>
      </c>
      <c r="U338" t="str">
        <f t="shared" si="5"/>
        <v>6–10 yrs (Mid Stay)</v>
      </c>
    </row>
    <row r="339" spans="1:21" x14ac:dyDescent="0.25">
      <c r="A339" t="s">
        <v>726</v>
      </c>
      <c r="B339" t="s">
        <v>32</v>
      </c>
      <c r="C339" t="s">
        <v>33</v>
      </c>
      <c r="D339" t="s">
        <v>727</v>
      </c>
      <c r="E339">
        <v>39</v>
      </c>
      <c r="F339" s="2">
        <v>1829.2649999999999</v>
      </c>
      <c r="G339" s="2">
        <v>21951.18</v>
      </c>
      <c r="H339">
        <f>IF(employee_turnover_dataset__1[[#This Row],[Employee_status]]="Exited", ROUND(employee_turnover_dataset__1[[#This Row],[Annual Salary]]*0.333,0), 0)</f>
        <v>0</v>
      </c>
      <c r="I339">
        <v>4</v>
      </c>
      <c r="J339">
        <v>3</v>
      </c>
      <c r="K339">
        <f>IF(employee_turnover_dataset__1[[#This Row],[Attrition]]="Yes",1,0)</f>
        <v>0</v>
      </c>
      <c r="L339" t="s">
        <v>27</v>
      </c>
      <c r="M339" t="s">
        <v>28</v>
      </c>
      <c r="N339" s="1">
        <v>43325</v>
      </c>
      <c r="O339" s="1"/>
      <c r="P339" t="s">
        <v>29</v>
      </c>
      <c r="Q339" t="s">
        <v>30</v>
      </c>
      <c r="R339">
        <v>2571</v>
      </c>
      <c r="S339">
        <v>84</v>
      </c>
      <c r="T339">
        <v>7</v>
      </c>
      <c r="U339" t="str">
        <f t="shared" si="5"/>
        <v>6–10 yrs (Mid Stay)</v>
      </c>
    </row>
    <row r="340" spans="1:21" x14ac:dyDescent="0.25">
      <c r="A340" t="s">
        <v>728</v>
      </c>
      <c r="B340" t="s">
        <v>51</v>
      </c>
      <c r="C340" t="s">
        <v>88</v>
      </c>
      <c r="D340" t="s">
        <v>729</v>
      </c>
      <c r="E340">
        <v>52</v>
      </c>
      <c r="F340" s="2">
        <v>2345.8200000000002</v>
      </c>
      <c r="G340" s="2">
        <v>28149.840000000004</v>
      </c>
      <c r="H340">
        <f>IF(employee_turnover_dataset__1[[#This Row],[Employee_status]]="Exited", ROUND(employee_turnover_dataset__1[[#This Row],[Annual Salary]]*0.333,0), 0)</f>
        <v>0</v>
      </c>
      <c r="I340">
        <v>5</v>
      </c>
      <c r="J340">
        <v>4</v>
      </c>
      <c r="K340">
        <f>IF(employee_turnover_dataset__1[[#This Row],[Attrition]]="Yes",1,0)</f>
        <v>0</v>
      </c>
      <c r="L340" t="s">
        <v>27</v>
      </c>
      <c r="M340" t="s">
        <v>28</v>
      </c>
      <c r="N340" s="1">
        <v>44099</v>
      </c>
      <c r="O340" s="1"/>
      <c r="P340" t="s">
        <v>29</v>
      </c>
      <c r="Q340" t="s">
        <v>30</v>
      </c>
      <c r="R340">
        <v>1797</v>
      </c>
      <c r="S340">
        <v>59</v>
      </c>
      <c r="T340">
        <v>5</v>
      </c>
      <c r="U340" t="str">
        <f t="shared" si="5"/>
        <v>2–5 yrs (Short Stay)</v>
      </c>
    </row>
    <row r="341" spans="1:21" x14ac:dyDescent="0.25">
      <c r="A341" t="s">
        <v>730</v>
      </c>
      <c r="B341" t="s">
        <v>24</v>
      </c>
      <c r="C341" t="s">
        <v>83</v>
      </c>
      <c r="D341" t="s">
        <v>731</v>
      </c>
      <c r="E341">
        <v>37</v>
      </c>
      <c r="F341" s="2">
        <v>467.53499999999997</v>
      </c>
      <c r="G341" s="2">
        <v>5610.42</v>
      </c>
      <c r="H341">
        <f>IF(employee_turnover_dataset__1[[#This Row],[Employee_status]]="Exited", ROUND(employee_turnover_dataset__1[[#This Row],[Annual Salary]]*0.333,0), 0)</f>
        <v>0</v>
      </c>
      <c r="I341">
        <v>2</v>
      </c>
      <c r="J341">
        <v>5</v>
      </c>
      <c r="K341">
        <f>IF(employee_turnover_dataset__1[[#This Row],[Attrition]]="Yes",1,0)</f>
        <v>0</v>
      </c>
      <c r="L341" t="s">
        <v>27</v>
      </c>
      <c r="M341" t="s">
        <v>28</v>
      </c>
      <c r="N341" s="1">
        <v>43986</v>
      </c>
      <c r="O341" s="1"/>
      <c r="P341" t="s">
        <v>29</v>
      </c>
      <c r="Q341" t="s">
        <v>30</v>
      </c>
      <c r="R341">
        <v>1910</v>
      </c>
      <c r="S341">
        <v>63</v>
      </c>
      <c r="T341">
        <v>5</v>
      </c>
      <c r="U341" t="str">
        <f t="shared" si="5"/>
        <v>2–5 yrs (Short Stay)</v>
      </c>
    </row>
    <row r="342" spans="1:21" x14ac:dyDescent="0.25">
      <c r="A342" t="s">
        <v>732</v>
      </c>
      <c r="B342" t="s">
        <v>51</v>
      </c>
      <c r="C342" t="s">
        <v>88</v>
      </c>
      <c r="D342" t="s">
        <v>733</v>
      </c>
      <c r="E342">
        <v>30</v>
      </c>
      <c r="F342" s="2">
        <v>636.04499999999996</v>
      </c>
      <c r="G342" s="2">
        <v>7632.5399999999991</v>
      </c>
      <c r="H342">
        <f>IF(employee_turnover_dataset__1[[#This Row],[Employee_status]]="Exited", ROUND(employee_turnover_dataset__1[[#This Row],[Annual Salary]]*0.333,0), 0)</f>
        <v>2542</v>
      </c>
      <c r="I342">
        <v>9</v>
      </c>
      <c r="J342">
        <v>3</v>
      </c>
      <c r="K342">
        <f>IF(employee_turnover_dataset__1[[#This Row],[Attrition]]="Yes",1,0)</f>
        <v>1</v>
      </c>
      <c r="L342" t="s">
        <v>20</v>
      </c>
      <c r="M342" t="s">
        <v>63</v>
      </c>
      <c r="N342" s="1">
        <v>45156</v>
      </c>
      <c r="O342" s="1">
        <v>45776</v>
      </c>
      <c r="P342" t="s">
        <v>22</v>
      </c>
      <c r="Q342" t="s">
        <v>63</v>
      </c>
      <c r="R342">
        <v>620</v>
      </c>
      <c r="S342">
        <v>20</v>
      </c>
      <c r="T342">
        <v>2</v>
      </c>
      <c r="U342" t="str">
        <f t="shared" si="5"/>
        <v>2–5 yrs (Short Stay)</v>
      </c>
    </row>
    <row r="343" spans="1:21" x14ac:dyDescent="0.25">
      <c r="A343" t="s">
        <v>734</v>
      </c>
      <c r="B343" t="s">
        <v>51</v>
      </c>
      <c r="C343" t="s">
        <v>88</v>
      </c>
      <c r="D343" t="s">
        <v>735</v>
      </c>
      <c r="E343">
        <v>51</v>
      </c>
      <c r="F343" s="2">
        <v>1945.8000000000002</v>
      </c>
      <c r="G343" s="2">
        <v>23349.600000000002</v>
      </c>
      <c r="H343">
        <f>IF(employee_turnover_dataset__1[[#This Row],[Employee_status]]="Exited", ROUND(employee_turnover_dataset__1[[#This Row],[Annual Salary]]*0.333,0), 0)</f>
        <v>7775</v>
      </c>
      <c r="I343">
        <v>8</v>
      </c>
      <c r="J343">
        <v>1</v>
      </c>
      <c r="K343">
        <f>IF(employee_turnover_dataset__1[[#This Row],[Attrition]]="Yes",1,0)</f>
        <v>1</v>
      </c>
      <c r="L343" t="s">
        <v>20</v>
      </c>
      <c r="M343" t="s">
        <v>119</v>
      </c>
      <c r="N343" s="1">
        <v>43569</v>
      </c>
      <c r="O343" s="1">
        <v>45380</v>
      </c>
      <c r="P343" t="s">
        <v>22</v>
      </c>
      <c r="Q343" t="s">
        <v>119</v>
      </c>
      <c r="R343">
        <v>1811</v>
      </c>
      <c r="S343">
        <v>59</v>
      </c>
      <c r="T343">
        <v>5</v>
      </c>
      <c r="U343" t="str">
        <f t="shared" si="5"/>
        <v>2–5 yrs (Short Stay)</v>
      </c>
    </row>
    <row r="344" spans="1:21" x14ac:dyDescent="0.25">
      <c r="A344" t="s">
        <v>736</v>
      </c>
      <c r="B344" t="s">
        <v>67</v>
      </c>
      <c r="C344" t="s">
        <v>128</v>
      </c>
      <c r="D344" t="s">
        <v>737</v>
      </c>
      <c r="E344">
        <v>60</v>
      </c>
      <c r="F344" s="2">
        <v>2104.4850000000001</v>
      </c>
      <c r="G344" s="2">
        <v>25253.82</v>
      </c>
      <c r="H344">
        <f>IF(employee_turnover_dataset__1[[#This Row],[Employee_status]]="Exited", ROUND(employee_turnover_dataset__1[[#This Row],[Annual Salary]]*0.333,0), 0)</f>
        <v>8410</v>
      </c>
      <c r="I344">
        <v>2</v>
      </c>
      <c r="J344">
        <v>5</v>
      </c>
      <c r="K344">
        <f>IF(employee_turnover_dataset__1[[#This Row],[Attrition]]="Yes",1,0)</f>
        <v>1</v>
      </c>
      <c r="L344" t="s">
        <v>20</v>
      </c>
      <c r="M344" t="s">
        <v>35</v>
      </c>
      <c r="N344" s="1">
        <v>42329</v>
      </c>
      <c r="O344" s="1">
        <v>42942</v>
      </c>
      <c r="P344" t="s">
        <v>22</v>
      </c>
      <c r="Q344" t="s">
        <v>35</v>
      </c>
      <c r="R344">
        <v>613</v>
      </c>
      <c r="S344">
        <v>20</v>
      </c>
      <c r="T344">
        <v>2</v>
      </c>
      <c r="U344" t="str">
        <f t="shared" si="5"/>
        <v>2–5 yrs (Short Stay)</v>
      </c>
    </row>
    <row r="345" spans="1:21" x14ac:dyDescent="0.25">
      <c r="A345" t="s">
        <v>738</v>
      </c>
      <c r="B345" t="s">
        <v>17</v>
      </c>
      <c r="C345" t="s">
        <v>56</v>
      </c>
      <c r="D345" t="s">
        <v>739</v>
      </c>
      <c r="E345">
        <v>24</v>
      </c>
      <c r="F345" s="2">
        <v>1976.3249999999998</v>
      </c>
      <c r="G345" s="2">
        <v>23715.899999999998</v>
      </c>
      <c r="H345">
        <f>IF(employee_turnover_dataset__1[[#This Row],[Employee_status]]="Exited", ROUND(employee_turnover_dataset__1[[#This Row],[Annual Salary]]*0.333,0), 0)</f>
        <v>0</v>
      </c>
      <c r="I345">
        <v>0</v>
      </c>
      <c r="J345">
        <v>3</v>
      </c>
      <c r="K345">
        <f>IF(employee_turnover_dataset__1[[#This Row],[Attrition]]="Yes",1,0)</f>
        <v>0</v>
      </c>
      <c r="L345" t="s">
        <v>27</v>
      </c>
      <c r="M345" t="s">
        <v>28</v>
      </c>
      <c r="N345" s="1">
        <v>43389</v>
      </c>
      <c r="O345" s="1"/>
      <c r="P345" t="s">
        <v>29</v>
      </c>
      <c r="Q345" t="s">
        <v>30</v>
      </c>
      <c r="R345">
        <v>2507</v>
      </c>
      <c r="S345">
        <v>82</v>
      </c>
      <c r="T345">
        <v>7</v>
      </c>
      <c r="U345" t="str">
        <f t="shared" si="5"/>
        <v>6–10 yrs (Mid Stay)</v>
      </c>
    </row>
    <row r="346" spans="1:21" x14ac:dyDescent="0.25">
      <c r="A346" t="s">
        <v>740</v>
      </c>
      <c r="B346" t="s">
        <v>32</v>
      </c>
      <c r="C346" t="s">
        <v>71</v>
      </c>
      <c r="D346" t="s">
        <v>741</v>
      </c>
      <c r="E346">
        <v>32</v>
      </c>
      <c r="F346" s="2">
        <v>2394.0299999999997</v>
      </c>
      <c r="G346" s="2">
        <v>28728.359999999997</v>
      </c>
      <c r="H346">
        <f>IF(employee_turnover_dataset__1[[#This Row],[Employee_status]]="Exited", ROUND(employee_turnover_dataset__1[[#This Row],[Annual Salary]]*0.333,0), 0)</f>
        <v>0</v>
      </c>
      <c r="I346">
        <v>9</v>
      </c>
      <c r="J346">
        <v>2</v>
      </c>
      <c r="K346">
        <f>IF(employee_turnover_dataset__1[[#This Row],[Attrition]]="Yes",1,0)</f>
        <v>0</v>
      </c>
      <c r="L346" t="s">
        <v>27</v>
      </c>
      <c r="M346" t="s">
        <v>28</v>
      </c>
      <c r="N346" s="1">
        <v>44118</v>
      </c>
      <c r="O346" s="1"/>
      <c r="P346" t="s">
        <v>29</v>
      </c>
      <c r="Q346" t="s">
        <v>30</v>
      </c>
      <c r="R346">
        <v>1778</v>
      </c>
      <c r="S346">
        <v>58</v>
      </c>
      <c r="T346">
        <v>5</v>
      </c>
      <c r="U346" t="str">
        <f t="shared" si="5"/>
        <v>2–5 yrs (Short Stay)</v>
      </c>
    </row>
    <row r="347" spans="1:21" x14ac:dyDescent="0.25">
      <c r="A347" t="s">
        <v>742</v>
      </c>
      <c r="B347" t="s">
        <v>67</v>
      </c>
      <c r="C347" t="s">
        <v>107</v>
      </c>
      <c r="D347" t="s">
        <v>743</v>
      </c>
      <c r="E347">
        <v>37</v>
      </c>
      <c r="F347" s="2">
        <v>942.42</v>
      </c>
      <c r="G347" s="2">
        <v>11309.039999999999</v>
      </c>
      <c r="H347">
        <f>IF(employee_turnover_dataset__1[[#This Row],[Employee_status]]="Exited", ROUND(employee_turnover_dataset__1[[#This Row],[Annual Salary]]*0.333,0), 0)</f>
        <v>0</v>
      </c>
      <c r="I347">
        <v>8</v>
      </c>
      <c r="J347">
        <v>4</v>
      </c>
      <c r="K347">
        <f>IF(employee_turnover_dataset__1[[#This Row],[Attrition]]="Yes",1,0)</f>
        <v>0</v>
      </c>
      <c r="L347" t="s">
        <v>27</v>
      </c>
      <c r="M347" t="s">
        <v>28</v>
      </c>
      <c r="N347" s="1">
        <v>42334</v>
      </c>
      <c r="O347" s="1"/>
      <c r="P347" t="s">
        <v>29</v>
      </c>
      <c r="Q347" t="s">
        <v>30</v>
      </c>
      <c r="R347">
        <v>3562</v>
      </c>
      <c r="S347">
        <v>117</v>
      </c>
      <c r="T347">
        <v>10</v>
      </c>
      <c r="U347" t="str">
        <f t="shared" si="5"/>
        <v>6–10 yrs (Mid Stay)</v>
      </c>
    </row>
    <row r="348" spans="1:21" x14ac:dyDescent="0.25">
      <c r="A348" t="s">
        <v>744</v>
      </c>
      <c r="B348" t="s">
        <v>32</v>
      </c>
      <c r="C348" t="s">
        <v>33</v>
      </c>
      <c r="D348" t="s">
        <v>745</v>
      </c>
      <c r="E348">
        <v>28</v>
      </c>
      <c r="F348" s="2">
        <v>1808.6399999999999</v>
      </c>
      <c r="G348" s="2">
        <v>21703.68</v>
      </c>
      <c r="H348">
        <f>IF(employee_turnover_dataset__1[[#This Row],[Employee_status]]="Exited", ROUND(employee_turnover_dataset__1[[#This Row],[Annual Salary]]*0.333,0), 0)</f>
        <v>0</v>
      </c>
      <c r="I348">
        <v>10</v>
      </c>
      <c r="J348">
        <v>4</v>
      </c>
      <c r="K348">
        <f>IF(employee_turnover_dataset__1[[#This Row],[Attrition]]="Yes",1,0)</f>
        <v>0</v>
      </c>
      <c r="L348" t="s">
        <v>27</v>
      </c>
      <c r="M348" t="s">
        <v>28</v>
      </c>
      <c r="N348" s="1">
        <v>43847</v>
      </c>
      <c r="O348" s="1"/>
      <c r="P348" t="s">
        <v>29</v>
      </c>
      <c r="Q348" t="s">
        <v>30</v>
      </c>
      <c r="R348">
        <v>2049</v>
      </c>
      <c r="S348">
        <v>67</v>
      </c>
      <c r="T348">
        <v>6</v>
      </c>
      <c r="U348" t="str">
        <f t="shared" si="5"/>
        <v>6–10 yrs (Mid Stay)</v>
      </c>
    </row>
    <row r="349" spans="1:21" x14ac:dyDescent="0.25">
      <c r="A349" t="s">
        <v>746</v>
      </c>
      <c r="B349" t="s">
        <v>32</v>
      </c>
      <c r="C349" t="s">
        <v>71</v>
      </c>
      <c r="D349" t="s">
        <v>747</v>
      </c>
      <c r="E349">
        <v>23</v>
      </c>
      <c r="F349" s="2">
        <v>2157.63</v>
      </c>
      <c r="G349" s="2">
        <v>25891.56</v>
      </c>
      <c r="H349">
        <f>IF(employee_turnover_dataset__1[[#This Row],[Employee_status]]="Exited", ROUND(employee_turnover_dataset__1[[#This Row],[Annual Salary]]*0.333,0), 0)</f>
        <v>0</v>
      </c>
      <c r="I349">
        <v>2</v>
      </c>
      <c r="J349">
        <v>1</v>
      </c>
      <c r="K349">
        <f>IF(employee_turnover_dataset__1[[#This Row],[Attrition]]="Yes",1,0)</f>
        <v>0</v>
      </c>
      <c r="L349" t="s">
        <v>27</v>
      </c>
      <c r="M349" t="s">
        <v>28</v>
      </c>
      <c r="N349" s="1">
        <v>44193</v>
      </c>
      <c r="O349" s="1"/>
      <c r="P349" t="s">
        <v>29</v>
      </c>
      <c r="Q349" t="s">
        <v>30</v>
      </c>
      <c r="R349">
        <v>1703</v>
      </c>
      <c r="S349">
        <v>56</v>
      </c>
      <c r="T349">
        <v>5</v>
      </c>
      <c r="U349" t="str">
        <f t="shared" si="5"/>
        <v>2–5 yrs (Short Stay)</v>
      </c>
    </row>
    <row r="350" spans="1:21" x14ac:dyDescent="0.25">
      <c r="A350" t="s">
        <v>748</v>
      </c>
      <c r="B350" t="s">
        <v>32</v>
      </c>
      <c r="C350" t="s">
        <v>33</v>
      </c>
      <c r="D350" t="s">
        <v>749</v>
      </c>
      <c r="E350">
        <v>52</v>
      </c>
      <c r="F350" s="2">
        <v>2674.44</v>
      </c>
      <c r="G350" s="2">
        <v>32093.279999999999</v>
      </c>
      <c r="H350">
        <f>IF(employee_turnover_dataset__1[[#This Row],[Employee_status]]="Exited", ROUND(employee_turnover_dataset__1[[#This Row],[Annual Salary]]*0.333,0), 0)</f>
        <v>0</v>
      </c>
      <c r="I350">
        <v>4</v>
      </c>
      <c r="J350">
        <v>4</v>
      </c>
      <c r="K350">
        <f>IF(employee_turnover_dataset__1[[#This Row],[Attrition]]="Yes",1,0)</f>
        <v>0</v>
      </c>
      <c r="L350" t="s">
        <v>27</v>
      </c>
      <c r="M350" t="s">
        <v>28</v>
      </c>
      <c r="N350" s="1">
        <v>44358</v>
      </c>
      <c r="O350" s="1"/>
      <c r="P350" t="s">
        <v>29</v>
      </c>
      <c r="Q350" t="s">
        <v>30</v>
      </c>
      <c r="R350">
        <v>1538</v>
      </c>
      <c r="S350">
        <v>50</v>
      </c>
      <c r="T350">
        <v>4</v>
      </c>
      <c r="U350" t="str">
        <f t="shared" si="5"/>
        <v>2–5 yrs (Short Stay)</v>
      </c>
    </row>
    <row r="351" spans="1:21" x14ac:dyDescent="0.25">
      <c r="A351" t="s">
        <v>750</v>
      </c>
      <c r="B351" t="s">
        <v>32</v>
      </c>
      <c r="C351" t="s">
        <v>33</v>
      </c>
      <c r="D351" t="s">
        <v>751</v>
      </c>
      <c r="E351">
        <v>53</v>
      </c>
      <c r="F351" s="2">
        <v>750.54</v>
      </c>
      <c r="G351" s="2">
        <v>9006.48</v>
      </c>
      <c r="H351">
        <f>IF(employee_turnover_dataset__1[[#This Row],[Employee_status]]="Exited", ROUND(employee_turnover_dataset__1[[#This Row],[Annual Salary]]*0.333,0), 0)</f>
        <v>2999</v>
      </c>
      <c r="I351">
        <v>4</v>
      </c>
      <c r="J351">
        <v>5</v>
      </c>
      <c r="K351">
        <f>IF(employee_turnover_dataset__1[[#This Row],[Attrition]]="Yes",1,0)</f>
        <v>1</v>
      </c>
      <c r="L351" t="s">
        <v>20</v>
      </c>
      <c r="M351" t="s">
        <v>119</v>
      </c>
      <c r="N351" s="1">
        <v>43036</v>
      </c>
      <c r="O351" s="1">
        <v>45437</v>
      </c>
      <c r="P351" t="s">
        <v>22</v>
      </c>
      <c r="Q351" t="s">
        <v>119</v>
      </c>
      <c r="R351">
        <v>2401</v>
      </c>
      <c r="S351">
        <v>79</v>
      </c>
      <c r="T351">
        <v>7</v>
      </c>
      <c r="U351" t="str">
        <f t="shared" si="5"/>
        <v>6–10 yrs (Mid Stay)</v>
      </c>
    </row>
    <row r="352" spans="1:21" x14ac:dyDescent="0.25">
      <c r="A352" t="s">
        <v>752</v>
      </c>
      <c r="B352" t="s">
        <v>51</v>
      </c>
      <c r="C352" t="s">
        <v>88</v>
      </c>
      <c r="D352" t="s">
        <v>753</v>
      </c>
      <c r="E352">
        <v>43</v>
      </c>
      <c r="F352" s="2">
        <v>1240.08</v>
      </c>
      <c r="G352" s="2">
        <v>14880.96</v>
      </c>
      <c r="H352">
        <f>IF(employee_turnover_dataset__1[[#This Row],[Employee_status]]="Exited", ROUND(employee_turnover_dataset__1[[#This Row],[Annual Salary]]*0.333,0), 0)</f>
        <v>4955</v>
      </c>
      <c r="I352">
        <v>6</v>
      </c>
      <c r="J352">
        <v>1</v>
      </c>
      <c r="K352">
        <f>IF(employee_turnover_dataset__1[[#This Row],[Attrition]]="Yes",1,0)</f>
        <v>1</v>
      </c>
      <c r="L352" t="s">
        <v>20</v>
      </c>
      <c r="M352" t="s">
        <v>35</v>
      </c>
      <c r="N352" s="1">
        <v>44120</v>
      </c>
      <c r="O352" s="1">
        <v>44240</v>
      </c>
      <c r="P352" t="s">
        <v>22</v>
      </c>
      <c r="Q352" t="s">
        <v>35</v>
      </c>
      <c r="R352">
        <v>120</v>
      </c>
      <c r="S352">
        <v>4</v>
      </c>
      <c r="T352">
        <v>0</v>
      </c>
      <c r="U352" t="str">
        <f t="shared" si="5"/>
        <v>0–1 yrs (New Hire)</v>
      </c>
    </row>
    <row r="353" spans="1:21" x14ac:dyDescent="0.25">
      <c r="A353" t="s">
        <v>754</v>
      </c>
      <c r="B353" t="s">
        <v>67</v>
      </c>
      <c r="C353" t="s">
        <v>107</v>
      </c>
      <c r="D353" t="s">
        <v>755</v>
      </c>
      <c r="E353">
        <v>53</v>
      </c>
      <c r="F353" s="2">
        <v>1419.3600000000001</v>
      </c>
      <c r="G353" s="2">
        <v>17032.32</v>
      </c>
      <c r="H353">
        <f>IF(employee_turnover_dataset__1[[#This Row],[Employee_status]]="Exited", ROUND(employee_turnover_dataset__1[[#This Row],[Annual Salary]]*0.333,0), 0)</f>
        <v>0</v>
      </c>
      <c r="I353">
        <v>1</v>
      </c>
      <c r="J353">
        <v>2</v>
      </c>
      <c r="K353">
        <f>IF(employee_turnover_dataset__1[[#This Row],[Attrition]]="Yes",1,0)</f>
        <v>0</v>
      </c>
      <c r="L353" t="s">
        <v>27</v>
      </c>
      <c r="M353" t="s">
        <v>28</v>
      </c>
      <c r="N353" s="1">
        <v>45129</v>
      </c>
      <c r="O353" s="1"/>
      <c r="P353" t="s">
        <v>29</v>
      </c>
      <c r="Q353" t="s">
        <v>30</v>
      </c>
      <c r="R353">
        <v>767</v>
      </c>
      <c r="S353">
        <v>25</v>
      </c>
      <c r="T353">
        <v>2</v>
      </c>
      <c r="U353" t="str">
        <f t="shared" si="5"/>
        <v>2–5 yrs (Short Stay)</v>
      </c>
    </row>
    <row r="354" spans="1:21" x14ac:dyDescent="0.25">
      <c r="A354" t="s">
        <v>756</v>
      </c>
      <c r="B354" t="s">
        <v>17</v>
      </c>
      <c r="C354" t="s">
        <v>37</v>
      </c>
      <c r="D354" t="s">
        <v>757</v>
      </c>
      <c r="E354">
        <v>34</v>
      </c>
      <c r="F354" s="2">
        <v>924.34500000000003</v>
      </c>
      <c r="G354" s="2">
        <v>11092.14</v>
      </c>
      <c r="H354">
        <f>IF(employee_turnover_dataset__1[[#This Row],[Employee_status]]="Exited", ROUND(employee_turnover_dataset__1[[#This Row],[Annual Salary]]*0.333,0), 0)</f>
        <v>0</v>
      </c>
      <c r="I354">
        <v>9</v>
      </c>
      <c r="J354">
        <v>5</v>
      </c>
      <c r="K354">
        <f>IF(employee_turnover_dataset__1[[#This Row],[Attrition]]="Yes",1,0)</f>
        <v>0</v>
      </c>
      <c r="L354" t="s">
        <v>27</v>
      </c>
      <c r="M354" t="s">
        <v>28</v>
      </c>
      <c r="N354" s="1">
        <v>44163</v>
      </c>
      <c r="O354" s="1"/>
      <c r="P354" t="s">
        <v>29</v>
      </c>
      <c r="Q354" t="s">
        <v>30</v>
      </c>
      <c r="R354">
        <v>1733</v>
      </c>
      <c r="S354">
        <v>57</v>
      </c>
      <c r="T354">
        <v>5</v>
      </c>
      <c r="U354" t="str">
        <f t="shared" si="5"/>
        <v>2–5 yrs (Short Stay)</v>
      </c>
    </row>
    <row r="355" spans="1:21" x14ac:dyDescent="0.25">
      <c r="A355" t="s">
        <v>758</v>
      </c>
      <c r="B355" t="s">
        <v>67</v>
      </c>
      <c r="C355" t="s">
        <v>68</v>
      </c>
      <c r="D355" t="s">
        <v>759</v>
      </c>
      <c r="E355">
        <v>34</v>
      </c>
      <c r="F355" s="2">
        <v>1268.8050000000001</v>
      </c>
      <c r="G355" s="2">
        <v>15225.66</v>
      </c>
      <c r="H355">
        <f>IF(employee_turnover_dataset__1[[#This Row],[Employee_status]]="Exited", ROUND(employee_turnover_dataset__1[[#This Row],[Annual Salary]]*0.333,0), 0)</f>
        <v>0</v>
      </c>
      <c r="I355">
        <v>4</v>
      </c>
      <c r="J355">
        <v>3</v>
      </c>
      <c r="K355">
        <f>IF(employee_turnover_dataset__1[[#This Row],[Attrition]]="Yes",1,0)</f>
        <v>0</v>
      </c>
      <c r="L355" t="s">
        <v>27</v>
      </c>
      <c r="M355" t="s">
        <v>28</v>
      </c>
      <c r="N355" s="1">
        <v>42840</v>
      </c>
      <c r="O355" s="1"/>
      <c r="P355" t="s">
        <v>29</v>
      </c>
      <c r="Q355" t="s">
        <v>30</v>
      </c>
      <c r="R355">
        <v>3056</v>
      </c>
      <c r="S355">
        <v>100</v>
      </c>
      <c r="T355">
        <v>8</v>
      </c>
      <c r="U355" t="str">
        <f t="shared" si="5"/>
        <v>6–10 yrs (Mid Stay)</v>
      </c>
    </row>
    <row r="356" spans="1:21" x14ac:dyDescent="0.25">
      <c r="A356" t="s">
        <v>760</v>
      </c>
      <c r="B356" t="s">
        <v>67</v>
      </c>
      <c r="C356" t="s">
        <v>128</v>
      </c>
      <c r="D356" t="s">
        <v>761</v>
      </c>
      <c r="E356">
        <v>50</v>
      </c>
      <c r="F356" s="2">
        <v>2424.48</v>
      </c>
      <c r="G356" s="2">
        <v>29093.760000000002</v>
      </c>
      <c r="H356">
        <f>IF(employee_turnover_dataset__1[[#This Row],[Employee_status]]="Exited", ROUND(employee_turnover_dataset__1[[#This Row],[Annual Salary]]*0.333,0), 0)</f>
        <v>9688</v>
      </c>
      <c r="I356">
        <v>5</v>
      </c>
      <c r="J356">
        <v>4</v>
      </c>
      <c r="K356">
        <f>IF(employee_turnover_dataset__1[[#This Row],[Attrition]]="Yes",1,0)</f>
        <v>1</v>
      </c>
      <c r="L356" t="s">
        <v>20</v>
      </c>
      <c r="M356" t="s">
        <v>35</v>
      </c>
      <c r="N356" s="1">
        <v>43942</v>
      </c>
      <c r="O356" s="1">
        <v>44026</v>
      </c>
      <c r="P356" t="s">
        <v>22</v>
      </c>
      <c r="Q356" t="s">
        <v>35</v>
      </c>
      <c r="R356">
        <v>84</v>
      </c>
      <c r="S356">
        <v>3</v>
      </c>
      <c r="T356">
        <v>0</v>
      </c>
      <c r="U356" t="str">
        <f t="shared" si="5"/>
        <v>0–1 yrs (New Hire)</v>
      </c>
    </row>
    <row r="357" spans="1:21" x14ac:dyDescent="0.25">
      <c r="A357" t="s">
        <v>762</v>
      </c>
      <c r="B357" t="s">
        <v>51</v>
      </c>
      <c r="C357" t="s">
        <v>52</v>
      </c>
      <c r="D357" t="s">
        <v>763</v>
      </c>
      <c r="E357">
        <v>28</v>
      </c>
      <c r="F357" s="2">
        <v>2390.145</v>
      </c>
      <c r="G357" s="2">
        <v>28681.739999999998</v>
      </c>
      <c r="H357">
        <f>IF(employee_turnover_dataset__1[[#This Row],[Employee_status]]="Exited", ROUND(employee_turnover_dataset__1[[#This Row],[Annual Salary]]*0.333,0), 0)</f>
        <v>9551</v>
      </c>
      <c r="I357">
        <v>9</v>
      </c>
      <c r="J357">
        <v>3</v>
      </c>
      <c r="K357">
        <f>IF(employee_turnover_dataset__1[[#This Row],[Attrition]]="Yes",1,0)</f>
        <v>1</v>
      </c>
      <c r="L357" t="s">
        <v>20</v>
      </c>
      <c r="M357" t="s">
        <v>119</v>
      </c>
      <c r="N357" s="1">
        <v>44490</v>
      </c>
      <c r="O357" s="1">
        <v>44935</v>
      </c>
      <c r="P357" t="s">
        <v>22</v>
      </c>
      <c r="Q357" t="s">
        <v>119</v>
      </c>
      <c r="R357">
        <v>445</v>
      </c>
      <c r="S357">
        <v>15</v>
      </c>
      <c r="T357">
        <v>1</v>
      </c>
      <c r="U357" t="str">
        <f t="shared" si="5"/>
        <v>0–1 yrs (New Hire)</v>
      </c>
    </row>
    <row r="358" spans="1:21" x14ac:dyDescent="0.25">
      <c r="A358" t="s">
        <v>764</v>
      </c>
      <c r="B358" t="s">
        <v>67</v>
      </c>
      <c r="C358" t="s">
        <v>68</v>
      </c>
      <c r="D358" t="s">
        <v>765</v>
      </c>
      <c r="E358">
        <v>54</v>
      </c>
      <c r="F358" s="2">
        <v>765.68999999999994</v>
      </c>
      <c r="G358" s="2">
        <v>9188.2799999999988</v>
      </c>
      <c r="H358">
        <f>IF(employee_turnover_dataset__1[[#This Row],[Employee_status]]="Exited", ROUND(employee_turnover_dataset__1[[#This Row],[Annual Salary]]*0.333,0), 0)</f>
        <v>0</v>
      </c>
      <c r="I358">
        <v>4</v>
      </c>
      <c r="J358">
        <v>3</v>
      </c>
      <c r="K358">
        <f>IF(employee_turnover_dataset__1[[#This Row],[Attrition]]="Yes",1,0)</f>
        <v>0</v>
      </c>
      <c r="L358" t="s">
        <v>27</v>
      </c>
      <c r="M358" t="s">
        <v>28</v>
      </c>
      <c r="N358" s="1">
        <v>43715</v>
      </c>
      <c r="O358" s="1"/>
      <c r="P358" t="s">
        <v>29</v>
      </c>
      <c r="Q358" t="s">
        <v>30</v>
      </c>
      <c r="R358">
        <v>2181</v>
      </c>
      <c r="S358">
        <v>72</v>
      </c>
      <c r="T358">
        <v>6</v>
      </c>
      <c r="U358" t="str">
        <f t="shared" si="5"/>
        <v>6–10 yrs (Mid Stay)</v>
      </c>
    </row>
    <row r="359" spans="1:21" x14ac:dyDescent="0.25">
      <c r="A359" t="s">
        <v>766</v>
      </c>
      <c r="B359" t="s">
        <v>51</v>
      </c>
      <c r="C359" t="s">
        <v>88</v>
      </c>
      <c r="D359" t="s">
        <v>767</v>
      </c>
      <c r="E359">
        <v>27</v>
      </c>
      <c r="F359" s="2">
        <v>2443.7400000000002</v>
      </c>
      <c r="G359" s="2">
        <v>29324.880000000005</v>
      </c>
      <c r="H359">
        <f>IF(employee_turnover_dataset__1[[#This Row],[Employee_status]]="Exited", ROUND(employee_turnover_dataset__1[[#This Row],[Annual Salary]]*0.333,0), 0)</f>
        <v>9765</v>
      </c>
      <c r="I359">
        <v>7</v>
      </c>
      <c r="J359">
        <v>5</v>
      </c>
      <c r="K359">
        <f>IF(employee_turnover_dataset__1[[#This Row],[Attrition]]="Yes",1,0)</f>
        <v>1</v>
      </c>
      <c r="L359" t="s">
        <v>20</v>
      </c>
      <c r="M359" t="s">
        <v>35</v>
      </c>
      <c r="N359" s="1">
        <v>42448</v>
      </c>
      <c r="O359" s="1">
        <v>45752</v>
      </c>
      <c r="P359" t="s">
        <v>22</v>
      </c>
      <c r="Q359" t="s">
        <v>35</v>
      </c>
      <c r="R359">
        <v>3304</v>
      </c>
      <c r="S359">
        <v>108</v>
      </c>
      <c r="T359">
        <v>9</v>
      </c>
      <c r="U359" t="str">
        <f t="shared" si="5"/>
        <v>6–10 yrs (Mid Stay)</v>
      </c>
    </row>
    <row r="360" spans="1:21" x14ac:dyDescent="0.25">
      <c r="A360" t="s">
        <v>768</v>
      </c>
      <c r="B360" t="s">
        <v>32</v>
      </c>
      <c r="C360" t="s">
        <v>71</v>
      </c>
      <c r="D360" t="s">
        <v>769</v>
      </c>
      <c r="E360">
        <v>39</v>
      </c>
      <c r="F360" s="2">
        <v>807.31500000000005</v>
      </c>
      <c r="G360" s="2">
        <v>9687.7800000000007</v>
      </c>
      <c r="H360">
        <f>IF(employee_turnover_dataset__1[[#This Row],[Employee_status]]="Exited", ROUND(employee_turnover_dataset__1[[#This Row],[Annual Salary]]*0.333,0), 0)</f>
        <v>0</v>
      </c>
      <c r="I360">
        <v>1</v>
      </c>
      <c r="J360">
        <v>4</v>
      </c>
      <c r="K360">
        <f>IF(employee_turnover_dataset__1[[#This Row],[Attrition]]="Yes",1,0)</f>
        <v>0</v>
      </c>
      <c r="L360" t="s">
        <v>27</v>
      </c>
      <c r="M360" t="s">
        <v>28</v>
      </c>
      <c r="N360" s="1">
        <v>42961</v>
      </c>
      <c r="O360" s="1"/>
      <c r="P360" t="s">
        <v>29</v>
      </c>
      <c r="Q360" t="s">
        <v>30</v>
      </c>
      <c r="R360">
        <v>2935</v>
      </c>
      <c r="S360">
        <v>96</v>
      </c>
      <c r="T360">
        <v>8</v>
      </c>
      <c r="U360" t="str">
        <f t="shared" si="5"/>
        <v>6–10 yrs (Mid Stay)</v>
      </c>
    </row>
    <row r="361" spans="1:21" x14ac:dyDescent="0.25">
      <c r="A361" t="s">
        <v>770</v>
      </c>
      <c r="B361" t="s">
        <v>17</v>
      </c>
      <c r="C361" t="s">
        <v>37</v>
      </c>
      <c r="D361" t="s">
        <v>771</v>
      </c>
      <c r="E361">
        <v>53</v>
      </c>
      <c r="F361" s="2">
        <v>2164.5149999999999</v>
      </c>
      <c r="G361" s="2">
        <v>25974.18</v>
      </c>
      <c r="H361">
        <f>IF(employee_turnover_dataset__1[[#This Row],[Employee_status]]="Exited", ROUND(employee_turnover_dataset__1[[#This Row],[Annual Salary]]*0.333,0), 0)</f>
        <v>8649</v>
      </c>
      <c r="I361">
        <v>1</v>
      </c>
      <c r="J361">
        <v>3</v>
      </c>
      <c r="K361">
        <f>IF(employee_turnover_dataset__1[[#This Row],[Attrition]]="Yes",1,0)</f>
        <v>1</v>
      </c>
      <c r="L361" t="s">
        <v>20</v>
      </c>
      <c r="M361" t="s">
        <v>158</v>
      </c>
      <c r="N361" s="1">
        <v>43000</v>
      </c>
      <c r="O361" s="1">
        <v>43022</v>
      </c>
      <c r="P361" t="s">
        <v>22</v>
      </c>
      <c r="Q361" t="s">
        <v>158</v>
      </c>
      <c r="R361">
        <v>22</v>
      </c>
      <c r="S361">
        <v>1</v>
      </c>
      <c r="T361">
        <v>0</v>
      </c>
      <c r="U361" t="str">
        <f t="shared" si="5"/>
        <v>0–1 yrs (New Hire)</v>
      </c>
    </row>
    <row r="362" spans="1:21" x14ac:dyDescent="0.25">
      <c r="A362" t="s">
        <v>772</v>
      </c>
      <c r="B362" t="s">
        <v>32</v>
      </c>
      <c r="C362" t="s">
        <v>174</v>
      </c>
      <c r="D362" t="s">
        <v>773</v>
      </c>
      <c r="E362">
        <v>38</v>
      </c>
      <c r="F362" s="2">
        <v>2424.9900000000002</v>
      </c>
      <c r="G362" s="2">
        <v>29099.880000000005</v>
      </c>
      <c r="H362">
        <f>IF(employee_turnover_dataset__1[[#This Row],[Employee_status]]="Exited", ROUND(employee_turnover_dataset__1[[#This Row],[Annual Salary]]*0.333,0), 0)</f>
        <v>0</v>
      </c>
      <c r="I362">
        <v>5</v>
      </c>
      <c r="J362">
        <v>1</v>
      </c>
      <c r="K362">
        <f>IF(employee_turnover_dataset__1[[#This Row],[Attrition]]="Yes",1,0)</f>
        <v>0</v>
      </c>
      <c r="L362" t="s">
        <v>27</v>
      </c>
      <c r="M362" t="s">
        <v>28</v>
      </c>
      <c r="N362" s="1">
        <v>42766</v>
      </c>
      <c r="O362" s="1"/>
      <c r="P362" t="s">
        <v>29</v>
      </c>
      <c r="Q362" t="s">
        <v>30</v>
      </c>
      <c r="R362">
        <v>3130</v>
      </c>
      <c r="S362">
        <v>103</v>
      </c>
      <c r="T362">
        <v>9</v>
      </c>
      <c r="U362" t="str">
        <f t="shared" si="5"/>
        <v>6–10 yrs (Mid Stay)</v>
      </c>
    </row>
    <row r="363" spans="1:21" x14ac:dyDescent="0.25">
      <c r="A363" t="s">
        <v>774</v>
      </c>
      <c r="B363" t="s">
        <v>17</v>
      </c>
      <c r="C363" t="s">
        <v>37</v>
      </c>
      <c r="D363" t="s">
        <v>775</v>
      </c>
      <c r="E363">
        <v>40</v>
      </c>
      <c r="F363" s="2">
        <v>1682.9549999999999</v>
      </c>
      <c r="G363" s="2">
        <v>20195.46</v>
      </c>
      <c r="H363">
        <f>IF(employee_turnover_dataset__1[[#This Row],[Employee_status]]="Exited", ROUND(employee_turnover_dataset__1[[#This Row],[Annual Salary]]*0.333,0), 0)</f>
        <v>0</v>
      </c>
      <c r="I363">
        <v>10</v>
      </c>
      <c r="J363">
        <v>3</v>
      </c>
      <c r="K363">
        <f>IF(employee_turnover_dataset__1[[#This Row],[Attrition]]="Yes",1,0)</f>
        <v>0</v>
      </c>
      <c r="L363" t="s">
        <v>27</v>
      </c>
      <c r="M363" t="s">
        <v>28</v>
      </c>
      <c r="N363" s="1">
        <v>44176</v>
      </c>
      <c r="O363" s="1"/>
      <c r="P363" t="s">
        <v>29</v>
      </c>
      <c r="Q363" t="s">
        <v>30</v>
      </c>
      <c r="R363">
        <v>1720</v>
      </c>
      <c r="S363">
        <v>56</v>
      </c>
      <c r="T363">
        <v>5</v>
      </c>
      <c r="U363" t="str">
        <f t="shared" si="5"/>
        <v>2–5 yrs (Short Stay)</v>
      </c>
    </row>
    <row r="364" spans="1:21" x14ac:dyDescent="0.25">
      <c r="A364" t="s">
        <v>776</v>
      </c>
      <c r="B364" t="s">
        <v>17</v>
      </c>
      <c r="C364" t="s">
        <v>37</v>
      </c>
      <c r="D364" t="s">
        <v>777</v>
      </c>
      <c r="E364">
        <v>40</v>
      </c>
      <c r="F364" s="2">
        <v>1649.6100000000001</v>
      </c>
      <c r="G364" s="2">
        <v>19795.32</v>
      </c>
      <c r="H364">
        <f>IF(employee_turnover_dataset__1[[#This Row],[Employee_status]]="Exited", ROUND(employee_turnover_dataset__1[[#This Row],[Annual Salary]]*0.333,0), 0)</f>
        <v>0</v>
      </c>
      <c r="I364">
        <v>10</v>
      </c>
      <c r="J364">
        <v>2</v>
      </c>
      <c r="K364">
        <f>IF(employee_turnover_dataset__1[[#This Row],[Attrition]]="Yes",1,0)</f>
        <v>0</v>
      </c>
      <c r="L364" t="s">
        <v>27</v>
      </c>
      <c r="M364" t="s">
        <v>28</v>
      </c>
      <c r="N364" s="1">
        <v>43556</v>
      </c>
      <c r="O364" s="1"/>
      <c r="P364" t="s">
        <v>29</v>
      </c>
      <c r="Q364" t="s">
        <v>30</v>
      </c>
      <c r="R364">
        <v>2340</v>
      </c>
      <c r="S364">
        <v>77</v>
      </c>
      <c r="T364">
        <v>6</v>
      </c>
      <c r="U364" t="str">
        <f t="shared" si="5"/>
        <v>6–10 yrs (Mid Stay)</v>
      </c>
    </row>
    <row r="365" spans="1:21" x14ac:dyDescent="0.25">
      <c r="A365" t="s">
        <v>778</v>
      </c>
      <c r="B365" t="s">
        <v>67</v>
      </c>
      <c r="C365" t="s">
        <v>107</v>
      </c>
      <c r="D365" t="s">
        <v>779</v>
      </c>
      <c r="E365">
        <v>54</v>
      </c>
      <c r="F365" s="2">
        <v>1891.41</v>
      </c>
      <c r="G365" s="2">
        <v>22696.920000000002</v>
      </c>
      <c r="H365">
        <f>IF(employee_turnover_dataset__1[[#This Row],[Employee_status]]="Exited", ROUND(employee_turnover_dataset__1[[#This Row],[Annual Salary]]*0.333,0), 0)</f>
        <v>0</v>
      </c>
      <c r="I365">
        <v>6</v>
      </c>
      <c r="J365">
        <v>4</v>
      </c>
      <c r="K365">
        <f>IF(employee_turnover_dataset__1[[#This Row],[Attrition]]="Yes",1,0)</f>
        <v>0</v>
      </c>
      <c r="L365" t="s">
        <v>27</v>
      </c>
      <c r="M365" t="s">
        <v>28</v>
      </c>
      <c r="N365" s="1">
        <v>43671</v>
      </c>
      <c r="O365" s="1"/>
      <c r="P365" t="s">
        <v>29</v>
      </c>
      <c r="Q365" t="s">
        <v>30</v>
      </c>
      <c r="R365">
        <v>2225</v>
      </c>
      <c r="S365">
        <v>73</v>
      </c>
      <c r="T365">
        <v>6</v>
      </c>
      <c r="U365" t="str">
        <f t="shared" si="5"/>
        <v>6–10 yrs (Mid Stay)</v>
      </c>
    </row>
    <row r="366" spans="1:21" x14ac:dyDescent="0.25">
      <c r="A366" t="s">
        <v>780</v>
      </c>
      <c r="B366" t="s">
        <v>67</v>
      </c>
      <c r="C366" t="s">
        <v>128</v>
      </c>
      <c r="D366" t="s">
        <v>781</v>
      </c>
      <c r="E366">
        <v>28</v>
      </c>
      <c r="F366" s="2">
        <v>1027.4250000000002</v>
      </c>
      <c r="G366" s="2">
        <v>12329.100000000002</v>
      </c>
      <c r="H366">
        <f>IF(employee_turnover_dataset__1[[#This Row],[Employee_status]]="Exited", ROUND(employee_turnover_dataset__1[[#This Row],[Annual Salary]]*0.333,0), 0)</f>
        <v>4106</v>
      </c>
      <c r="I366">
        <v>8</v>
      </c>
      <c r="J366">
        <v>1</v>
      </c>
      <c r="K366">
        <f>IF(employee_turnover_dataset__1[[#This Row],[Attrition]]="Yes",1,0)</f>
        <v>1</v>
      </c>
      <c r="L366" t="s">
        <v>20</v>
      </c>
      <c r="M366" t="s">
        <v>63</v>
      </c>
      <c r="N366" s="1">
        <v>42265</v>
      </c>
      <c r="O366" s="1">
        <v>44148</v>
      </c>
      <c r="P366" t="s">
        <v>22</v>
      </c>
      <c r="Q366" t="s">
        <v>63</v>
      </c>
      <c r="R366">
        <v>1883</v>
      </c>
      <c r="S366">
        <v>62</v>
      </c>
      <c r="T366">
        <v>5</v>
      </c>
      <c r="U366" t="str">
        <f t="shared" si="5"/>
        <v>2–5 yrs (Short Stay)</v>
      </c>
    </row>
    <row r="367" spans="1:21" x14ac:dyDescent="0.25">
      <c r="A367" t="s">
        <v>782</v>
      </c>
      <c r="B367" t="s">
        <v>32</v>
      </c>
      <c r="C367" t="s">
        <v>174</v>
      </c>
      <c r="D367" t="s">
        <v>783</v>
      </c>
      <c r="E367">
        <v>53</v>
      </c>
      <c r="F367" s="2">
        <v>2116.6799999999998</v>
      </c>
      <c r="G367" s="2">
        <v>25400.159999999996</v>
      </c>
      <c r="H367">
        <f>IF(employee_turnover_dataset__1[[#This Row],[Employee_status]]="Exited", ROUND(employee_turnover_dataset__1[[#This Row],[Annual Salary]]*0.333,0), 0)</f>
        <v>0</v>
      </c>
      <c r="I367">
        <v>5</v>
      </c>
      <c r="J367">
        <v>1</v>
      </c>
      <c r="K367">
        <f>IF(employee_turnover_dataset__1[[#This Row],[Attrition]]="Yes",1,0)</f>
        <v>0</v>
      </c>
      <c r="L367" t="s">
        <v>27</v>
      </c>
      <c r="M367" t="s">
        <v>28</v>
      </c>
      <c r="N367" s="1">
        <v>44074</v>
      </c>
      <c r="O367" s="1"/>
      <c r="P367" t="s">
        <v>29</v>
      </c>
      <c r="Q367" t="s">
        <v>30</v>
      </c>
      <c r="R367">
        <v>1822</v>
      </c>
      <c r="S367">
        <v>60</v>
      </c>
      <c r="T367">
        <v>5</v>
      </c>
      <c r="U367" t="str">
        <f t="shared" si="5"/>
        <v>2–5 yrs (Short Stay)</v>
      </c>
    </row>
    <row r="368" spans="1:21" x14ac:dyDescent="0.25">
      <c r="A368" t="s">
        <v>784</v>
      </c>
      <c r="B368" t="s">
        <v>32</v>
      </c>
      <c r="C368" t="s">
        <v>71</v>
      </c>
      <c r="D368" t="s">
        <v>785</v>
      </c>
      <c r="E368">
        <v>27</v>
      </c>
      <c r="F368" s="2">
        <v>2018.37</v>
      </c>
      <c r="G368" s="2">
        <v>24220.44</v>
      </c>
      <c r="H368">
        <f>IF(employee_turnover_dataset__1[[#This Row],[Employee_status]]="Exited", ROUND(employee_turnover_dataset__1[[#This Row],[Annual Salary]]*0.333,0), 0)</f>
        <v>0</v>
      </c>
      <c r="I368">
        <v>4</v>
      </c>
      <c r="J368">
        <v>5</v>
      </c>
      <c r="K368">
        <f>IF(employee_turnover_dataset__1[[#This Row],[Attrition]]="Yes",1,0)</f>
        <v>0</v>
      </c>
      <c r="L368" t="s">
        <v>27</v>
      </c>
      <c r="M368" t="s">
        <v>28</v>
      </c>
      <c r="N368" s="1">
        <v>44832</v>
      </c>
      <c r="O368" s="1"/>
      <c r="P368" t="s">
        <v>29</v>
      </c>
      <c r="Q368" t="s">
        <v>30</v>
      </c>
      <c r="R368">
        <v>1064</v>
      </c>
      <c r="S368">
        <v>35</v>
      </c>
      <c r="T368">
        <v>3</v>
      </c>
      <c r="U368" t="str">
        <f t="shared" si="5"/>
        <v>2–5 yrs (Short Stay)</v>
      </c>
    </row>
    <row r="369" spans="1:21" x14ac:dyDescent="0.25">
      <c r="A369" t="s">
        <v>786</v>
      </c>
      <c r="B369" t="s">
        <v>17</v>
      </c>
      <c r="C369" t="s">
        <v>18</v>
      </c>
      <c r="D369" t="s">
        <v>787</v>
      </c>
      <c r="E369">
        <v>50</v>
      </c>
      <c r="F369" s="2">
        <v>2654.1150000000002</v>
      </c>
      <c r="G369" s="2">
        <v>31849.380000000005</v>
      </c>
      <c r="H369">
        <f>IF(employee_turnover_dataset__1[[#This Row],[Employee_status]]="Exited", ROUND(employee_turnover_dataset__1[[#This Row],[Annual Salary]]*0.333,0), 0)</f>
        <v>0</v>
      </c>
      <c r="I369">
        <v>7</v>
      </c>
      <c r="J369">
        <v>2</v>
      </c>
      <c r="K369">
        <f>IF(employee_turnover_dataset__1[[#This Row],[Attrition]]="Yes",1,0)</f>
        <v>0</v>
      </c>
      <c r="L369" t="s">
        <v>27</v>
      </c>
      <c r="M369" t="s">
        <v>28</v>
      </c>
      <c r="N369" s="1">
        <v>44180</v>
      </c>
      <c r="O369" s="1"/>
      <c r="P369" t="s">
        <v>29</v>
      </c>
      <c r="Q369" t="s">
        <v>30</v>
      </c>
      <c r="R369">
        <v>1716</v>
      </c>
      <c r="S369">
        <v>56</v>
      </c>
      <c r="T369">
        <v>5</v>
      </c>
      <c r="U369" t="str">
        <f t="shared" si="5"/>
        <v>2–5 yrs (Short Stay)</v>
      </c>
    </row>
    <row r="370" spans="1:21" x14ac:dyDescent="0.25">
      <c r="A370" t="s">
        <v>788</v>
      </c>
      <c r="B370" t="s">
        <v>17</v>
      </c>
      <c r="C370" t="s">
        <v>56</v>
      </c>
      <c r="D370" t="s">
        <v>789</v>
      </c>
      <c r="E370">
        <v>42</v>
      </c>
      <c r="F370" s="2">
        <v>1106.07</v>
      </c>
      <c r="G370" s="2">
        <v>13272.84</v>
      </c>
      <c r="H370">
        <f>IF(employee_turnover_dataset__1[[#This Row],[Employee_status]]="Exited", ROUND(employee_turnover_dataset__1[[#This Row],[Annual Salary]]*0.333,0), 0)</f>
        <v>0</v>
      </c>
      <c r="I370">
        <v>9</v>
      </c>
      <c r="J370">
        <v>2</v>
      </c>
      <c r="K370">
        <f>IF(employee_turnover_dataset__1[[#This Row],[Attrition]]="Yes",1,0)</f>
        <v>0</v>
      </c>
      <c r="L370" t="s">
        <v>27</v>
      </c>
      <c r="M370" t="s">
        <v>28</v>
      </c>
      <c r="N370" s="1">
        <v>44277</v>
      </c>
      <c r="O370" s="1"/>
      <c r="P370" t="s">
        <v>29</v>
      </c>
      <c r="Q370" t="s">
        <v>30</v>
      </c>
      <c r="R370">
        <v>1619</v>
      </c>
      <c r="S370">
        <v>53</v>
      </c>
      <c r="T370">
        <v>4</v>
      </c>
      <c r="U370" t="str">
        <f t="shared" si="5"/>
        <v>2–5 yrs (Short Stay)</v>
      </c>
    </row>
    <row r="371" spans="1:21" x14ac:dyDescent="0.25">
      <c r="A371" t="s">
        <v>790</v>
      </c>
      <c r="B371" t="s">
        <v>51</v>
      </c>
      <c r="C371" t="s">
        <v>52</v>
      </c>
      <c r="D371" t="s">
        <v>791</v>
      </c>
      <c r="E371">
        <v>39</v>
      </c>
      <c r="F371" s="2">
        <v>1470.405</v>
      </c>
      <c r="G371" s="2">
        <v>17644.86</v>
      </c>
      <c r="H371">
        <f>IF(employee_turnover_dataset__1[[#This Row],[Employee_status]]="Exited", ROUND(employee_turnover_dataset__1[[#This Row],[Annual Salary]]*0.333,0), 0)</f>
        <v>5876</v>
      </c>
      <c r="I371">
        <v>0</v>
      </c>
      <c r="J371">
        <v>4</v>
      </c>
      <c r="K371">
        <f>IF(employee_turnover_dataset__1[[#This Row],[Attrition]]="Yes",1,0)</f>
        <v>1</v>
      </c>
      <c r="L371" t="s">
        <v>20</v>
      </c>
      <c r="M371" t="s">
        <v>158</v>
      </c>
      <c r="N371" s="1">
        <v>44111</v>
      </c>
      <c r="O371" s="1">
        <v>44600</v>
      </c>
      <c r="P371" t="s">
        <v>22</v>
      </c>
      <c r="Q371" t="s">
        <v>158</v>
      </c>
      <c r="R371">
        <v>489</v>
      </c>
      <c r="S371">
        <v>16</v>
      </c>
      <c r="T371">
        <v>1</v>
      </c>
      <c r="U371" t="str">
        <f t="shared" si="5"/>
        <v>0–1 yrs (New Hire)</v>
      </c>
    </row>
    <row r="372" spans="1:21" x14ac:dyDescent="0.25">
      <c r="A372" t="s">
        <v>792</v>
      </c>
      <c r="B372" t="s">
        <v>32</v>
      </c>
      <c r="C372" t="s">
        <v>33</v>
      </c>
      <c r="D372" t="s">
        <v>793</v>
      </c>
      <c r="E372">
        <v>49</v>
      </c>
      <c r="F372" s="2">
        <v>1520.3249999999998</v>
      </c>
      <c r="G372" s="2">
        <v>18243.899999999998</v>
      </c>
      <c r="H372">
        <f>IF(employee_turnover_dataset__1[[#This Row],[Employee_status]]="Exited", ROUND(employee_turnover_dataset__1[[#This Row],[Annual Salary]]*0.333,0), 0)</f>
        <v>6075</v>
      </c>
      <c r="I372">
        <v>0</v>
      </c>
      <c r="J372">
        <v>4</v>
      </c>
      <c r="K372">
        <f>IF(employee_turnover_dataset__1[[#This Row],[Attrition]]="Yes",1,0)</f>
        <v>1</v>
      </c>
      <c r="L372" t="s">
        <v>20</v>
      </c>
      <c r="M372" t="s">
        <v>21</v>
      </c>
      <c r="N372" s="1">
        <v>43135</v>
      </c>
      <c r="O372" s="1">
        <v>44952</v>
      </c>
      <c r="P372" t="s">
        <v>22</v>
      </c>
      <c r="Q372" t="s">
        <v>21</v>
      </c>
      <c r="R372">
        <v>1817</v>
      </c>
      <c r="S372">
        <v>60</v>
      </c>
      <c r="T372">
        <v>5</v>
      </c>
      <c r="U372" t="str">
        <f t="shared" si="5"/>
        <v>2–5 yrs (Short Stay)</v>
      </c>
    </row>
    <row r="373" spans="1:21" x14ac:dyDescent="0.25">
      <c r="A373" t="s">
        <v>794</v>
      </c>
      <c r="B373" t="s">
        <v>17</v>
      </c>
      <c r="C373" t="s">
        <v>37</v>
      </c>
      <c r="D373" t="s">
        <v>795</v>
      </c>
      <c r="E373">
        <v>34</v>
      </c>
      <c r="F373" s="2">
        <v>2301.6000000000004</v>
      </c>
      <c r="G373" s="2">
        <v>27619.200000000004</v>
      </c>
      <c r="H373">
        <f>IF(employee_turnover_dataset__1[[#This Row],[Employee_status]]="Exited", ROUND(employee_turnover_dataset__1[[#This Row],[Annual Salary]]*0.333,0), 0)</f>
        <v>9197</v>
      </c>
      <c r="I373">
        <v>3</v>
      </c>
      <c r="J373">
        <v>3</v>
      </c>
      <c r="K373">
        <f>IF(employee_turnover_dataset__1[[#This Row],[Attrition]]="Yes",1,0)</f>
        <v>1</v>
      </c>
      <c r="L373" t="s">
        <v>20</v>
      </c>
      <c r="M373" t="s">
        <v>54</v>
      </c>
      <c r="N373" s="1">
        <v>43688</v>
      </c>
      <c r="O373" s="1">
        <v>45422</v>
      </c>
      <c r="P373" t="s">
        <v>22</v>
      </c>
      <c r="Q373" t="s">
        <v>54</v>
      </c>
      <c r="R373">
        <v>1734</v>
      </c>
      <c r="S373">
        <v>57</v>
      </c>
      <c r="T373">
        <v>5</v>
      </c>
      <c r="U373" t="str">
        <f t="shared" si="5"/>
        <v>2–5 yrs (Short Stay)</v>
      </c>
    </row>
    <row r="374" spans="1:21" x14ac:dyDescent="0.25">
      <c r="A374" t="s">
        <v>796</v>
      </c>
      <c r="B374" t="s">
        <v>24</v>
      </c>
      <c r="C374" t="s">
        <v>121</v>
      </c>
      <c r="D374" t="s">
        <v>797</v>
      </c>
      <c r="E374">
        <v>32</v>
      </c>
      <c r="F374" s="2">
        <v>2982.96</v>
      </c>
      <c r="G374" s="2">
        <v>35795.520000000004</v>
      </c>
      <c r="H374">
        <f>IF(employee_turnover_dataset__1[[#This Row],[Employee_status]]="Exited", ROUND(employee_turnover_dataset__1[[#This Row],[Annual Salary]]*0.333,0), 0)</f>
        <v>0</v>
      </c>
      <c r="I374">
        <v>6</v>
      </c>
      <c r="J374">
        <v>1</v>
      </c>
      <c r="K374">
        <f>IF(employee_turnover_dataset__1[[#This Row],[Attrition]]="Yes",1,0)</f>
        <v>0</v>
      </c>
      <c r="L374" t="s">
        <v>27</v>
      </c>
      <c r="M374" t="s">
        <v>28</v>
      </c>
      <c r="N374" s="1">
        <v>44279</v>
      </c>
      <c r="O374" s="1"/>
      <c r="P374" t="s">
        <v>29</v>
      </c>
      <c r="Q374" t="s">
        <v>30</v>
      </c>
      <c r="R374">
        <v>1617</v>
      </c>
      <c r="S374">
        <v>53</v>
      </c>
      <c r="T374">
        <v>4</v>
      </c>
      <c r="U374" t="str">
        <f t="shared" si="5"/>
        <v>2–5 yrs (Short Stay)</v>
      </c>
    </row>
    <row r="375" spans="1:21" x14ac:dyDescent="0.25">
      <c r="A375" t="s">
        <v>798</v>
      </c>
      <c r="B375" t="s">
        <v>44</v>
      </c>
      <c r="C375" t="s">
        <v>48</v>
      </c>
      <c r="D375" t="s">
        <v>799</v>
      </c>
      <c r="E375">
        <v>24</v>
      </c>
      <c r="F375" s="2">
        <v>2325.33</v>
      </c>
      <c r="G375" s="2">
        <v>27903.96</v>
      </c>
      <c r="H375">
        <f>IF(employee_turnover_dataset__1[[#This Row],[Employee_status]]="Exited", ROUND(employee_turnover_dataset__1[[#This Row],[Annual Salary]]*0.333,0), 0)</f>
        <v>9292</v>
      </c>
      <c r="I375">
        <v>3</v>
      </c>
      <c r="J375">
        <v>5</v>
      </c>
      <c r="K375">
        <f>IF(employee_turnover_dataset__1[[#This Row],[Attrition]]="Yes",1,0)</f>
        <v>1</v>
      </c>
      <c r="L375" t="s">
        <v>20</v>
      </c>
      <c r="M375" t="s">
        <v>21</v>
      </c>
      <c r="N375" s="1">
        <v>44337</v>
      </c>
      <c r="O375" s="1">
        <v>44426</v>
      </c>
      <c r="P375" t="s">
        <v>22</v>
      </c>
      <c r="Q375" t="s">
        <v>21</v>
      </c>
      <c r="R375">
        <v>89</v>
      </c>
      <c r="S375">
        <v>3</v>
      </c>
      <c r="T375">
        <v>0</v>
      </c>
      <c r="U375" t="str">
        <f t="shared" si="5"/>
        <v>0–1 yrs (New Hire)</v>
      </c>
    </row>
    <row r="376" spans="1:21" x14ac:dyDescent="0.25">
      <c r="A376" t="s">
        <v>800</v>
      </c>
      <c r="B376" t="s">
        <v>44</v>
      </c>
      <c r="C376" t="s">
        <v>61</v>
      </c>
      <c r="D376" t="s">
        <v>801</v>
      </c>
      <c r="E376">
        <v>28</v>
      </c>
      <c r="F376" s="2">
        <v>1265.1600000000001</v>
      </c>
      <c r="G376" s="2">
        <v>15181.920000000002</v>
      </c>
      <c r="H376">
        <f>IF(employee_turnover_dataset__1[[#This Row],[Employee_status]]="Exited", ROUND(employee_turnover_dataset__1[[#This Row],[Annual Salary]]*0.333,0), 0)</f>
        <v>0</v>
      </c>
      <c r="I376">
        <v>10</v>
      </c>
      <c r="J376">
        <v>2</v>
      </c>
      <c r="K376">
        <f>IF(employee_turnover_dataset__1[[#This Row],[Attrition]]="Yes",1,0)</f>
        <v>0</v>
      </c>
      <c r="L376" t="s">
        <v>27</v>
      </c>
      <c r="M376" t="s">
        <v>28</v>
      </c>
      <c r="N376" s="1">
        <v>43020</v>
      </c>
      <c r="O376" s="1"/>
      <c r="P376" t="s">
        <v>29</v>
      </c>
      <c r="Q376" t="s">
        <v>30</v>
      </c>
      <c r="R376">
        <v>2876</v>
      </c>
      <c r="S376">
        <v>94</v>
      </c>
      <c r="T376">
        <v>8</v>
      </c>
      <c r="U376" t="str">
        <f t="shared" si="5"/>
        <v>6–10 yrs (Mid Stay)</v>
      </c>
    </row>
    <row r="377" spans="1:21" x14ac:dyDescent="0.25">
      <c r="A377" t="s">
        <v>802</v>
      </c>
      <c r="B377" t="s">
        <v>51</v>
      </c>
      <c r="C377" t="s">
        <v>78</v>
      </c>
      <c r="D377" t="s">
        <v>803</v>
      </c>
      <c r="E377">
        <v>47</v>
      </c>
      <c r="F377" s="2">
        <v>2138.415</v>
      </c>
      <c r="G377" s="2">
        <v>25660.98</v>
      </c>
      <c r="H377">
        <f>IF(employee_turnover_dataset__1[[#This Row],[Employee_status]]="Exited", ROUND(employee_turnover_dataset__1[[#This Row],[Annual Salary]]*0.333,0), 0)</f>
        <v>0</v>
      </c>
      <c r="I377">
        <v>10</v>
      </c>
      <c r="J377">
        <v>1</v>
      </c>
      <c r="K377">
        <f>IF(employee_turnover_dataset__1[[#This Row],[Attrition]]="Yes",1,0)</f>
        <v>0</v>
      </c>
      <c r="L377" t="s">
        <v>27</v>
      </c>
      <c r="M377" t="s">
        <v>28</v>
      </c>
      <c r="N377" s="1">
        <v>44123</v>
      </c>
      <c r="O377" s="1"/>
      <c r="P377" t="s">
        <v>29</v>
      </c>
      <c r="Q377" t="s">
        <v>30</v>
      </c>
      <c r="R377">
        <v>1773</v>
      </c>
      <c r="S377">
        <v>58</v>
      </c>
      <c r="T377">
        <v>5</v>
      </c>
      <c r="U377" t="str">
        <f t="shared" si="5"/>
        <v>2–5 yrs (Short Stay)</v>
      </c>
    </row>
    <row r="378" spans="1:21" x14ac:dyDescent="0.25">
      <c r="A378" t="s">
        <v>804</v>
      </c>
      <c r="B378" t="s">
        <v>67</v>
      </c>
      <c r="C378" t="s">
        <v>128</v>
      </c>
      <c r="D378" t="s">
        <v>805</v>
      </c>
      <c r="E378">
        <v>26</v>
      </c>
      <c r="F378" s="2">
        <v>894.49500000000012</v>
      </c>
      <c r="G378" s="2">
        <v>10733.940000000002</v>
      </c>
      <c r="H378">
        <f>IF(employee_turnover_dataset__1[[#This Row],[Employee_status]]="Exited", ROUND(employee_turnover_dataset__1[[#This Row],[Annual Salary]]*0.333,0), 0)</f>
        <v>0</v>
      </c>
      <c r="I378">
        <v>8</v>
      </c>
      <c r="J378">
        <v>4</v>
      </c>
      <c r="K378">
        <f>IF(employee_turnover_dataset__1[[#This Row],[Attrition]]="Yes",1,0)</f>
        <v>0</v>
      </c>
      <c r="L378" t="s">
        <v>27</v>
      </c>
      <c r="M378" t="s">
        <v>28</v>
      </c>
      <c r="N378" s="1">
        <v>43761</v>
      </c>
      <c r="O378" s="1"/>
      <c r="P378" t="s">
        <v>29</v>
      </c>
      <c r="Q378" t="s">
        <v>30</v>
      </c>
      <c r="R378">
        <v>2135</v>
      </c>
      <c r="S378">
        <v>70</v>
      </c>
      <c r="T378">
        <v>6</v>
      </c>
      <c r="U378" t="str">
        <f t="shared" si="5"/>
        <v>6–10 yrs (Mid Stay)</v>
      </c>
    </row>
    <row r="379" spans="1:21" x14ac:dyDescent="0.25">
      <c r="A379" t="s">
        <v>806</v>
      </c>
      <c r="B379" t="s">
        <v>17</v>
      </c>
      <c r="C379" t="s">
        <v>56</v>
      </c>
      <c r="D379" t="s">
        <v>807</v>
      </c>
      <c r="E379">
        <v>55</v>
      </c>
      <c r="F379" s="2">
        <v>2841.6750000000002</v>
      </c>
      <c r="G379" s="2">
        <v>34100.100000000006</v>
      </c>
      <c r="H379">
        <f>IF(employee_turnover_dataset__1[[#This Row],[Employee_status]]="Exited", ROUND(employee_turnover_dataset__1[[#This Row],[Annual Salary]]*0.333,0), 0)</f>
        <v>0</v>
      </c>
      <c r="I379">
        <v>6</v>
      </c>
      <c r="J379">
        <v>2</v>
      </c>
      <c r="K379">
        <f>IF(employee_turnover_dataset__1[[#This Row],[Attrition]]="Yes",1,0)</f>
        <v>0</v>
      </c>
      <c r="L379" t="s">
        <v>27</v>
      </c>
      <c r="M379" t="s">
        <v>28</v>
      </c>
      <c r="N379" s="1">
        <v>42602</v>
      </c>
      <c r="O379" s="1"/>
      <c r="P379" t="s">
        <v>29</v>
      </c>
      <c r="Q379" t="s">
        <v>30</v>
      </c>
      <c r="R379">
        <v>3294</v>
      </c>
      <c r="S379">
        <v>108</v>
      </c>
      <c r="T379">
        <v>9</v>
      </c>
      <c r="U379" t="str">
        <f t="shared" si="5"/>
        <v>6–10 yrs (Mid Stay)</v>
      </c>
    </row>
    <row r="380" spans="1:21" x14ac:dyDescent="0.25">
      <c r="A380" t="s">
        <v>808</v>
      </c>
      <c r="B380" t="s">
        <v>51</v>
      </c>
      <c r="C380" t="s">
        <v>52</v>
      </c>
      <c r="D380" t="s">
        <v>809</v>
      </c>
      <c r="E380">
        <v>43</v>
      </c>
      <c r="F380" s="2">
        <v>1426.665</v>
      </c>
      <c r="G380" s="2">
        <v>17119.98</v>
      </c>
      <c r="H380">
        <f>IF(employee_turnover_dataset__1[[#This Row],[Employee_status]]="Exited", ROUND(employee_turnover_dataset__1[[#This Row],[Annual Salary]]*0.333,0), 0)</f>
        <v>0</v>
      </c>
      <c r="I380">
        <v>7</v>
      </c>
      <c r="J380">
        <v>5</v>
      </c>
      <c r="K380">
        <f>IF(employee_turnover_dataset__1[[#This Row],[Attrition]]="Yes",1,0)</f>
        <v>0</v>
      </c>
      <c r="L380" t="s">
        <v>27</v>
      </c>
      <c r="M380" t="s">
        <v>28</v>
      </c>
      <c r="N380" s="1">
        <v>44425</v>
      </c>
      <c r="O380" s="1"/>
      <c r="P380" t="s">
        <v>29</v>
      </c>
      <c r="Q380" t="s">
        <v>30</v>
      </c>
      <c r="R380">
        <v>1471</v>
      </c>
      <c r="S380">
        <v>48</v>
      </c>
      <c r="T380">
        <v>4</v>
      </c>
      <c r="U380" t="str">
        <f t="shared" si="5"/>
        <v>2–5 yrs (Short Stay)</v>
      </c>
    </row>
    <row r="381" spans="1:21" x14ac:dyDescent="0.25">
      <c r="A381" t="s">
        <v>810</v>
      </c>
      <c r="B381" t="s">
        <v>24</v>
      </c>
      <c r="C381" t="s">
        <v>83</v>
      </c>
      <c r="D381" t="s">
        <v>811</v>
      </c>
      <c r="E381">
        <v>59</v>
      </c>
      <c r="F381" s="2">
        <v>2434.6349999999998</v>
      </c>
      <c r="G381" s="2">
        <v>29215.619999999995</v>
      </c>
      <c r="H381">
        <f>IF(employee_turnover_dataset__1[[#This Row],[Employee_status]]="Exited", ROUND(employee_turnover_dataset__1[[#This Row],[Annual Salary]]*0.333,0), 0)</f>
        <v>0</v>
      </c>
      <c r="I381">
        <v>1</v>
      </c>
      <c r="J381">
        <v>5</v>
      </c>
      <c r="K381">
        <f>IF(employee_turnover_dataset__1[[#This Row],[Attrition]]="Yes",1,0)</f>
        <v>0</v>
      </c>
      <c r="L381" t="s">
        <v>27</v>
      </c>
      <c r="M381" t="s">
        <v>28</v>
      </c>
      <c r="N381" s="1">
        <v>44442</v>
      </c>
      <c r="O381" s="1"/>
      <c r="P381" t="s">
        <v>29</v>
      </c>
      <c r="Q381" t="s">
        <v>30</v>
      </c>
      <c r="R381">
        <v>1454</v>
      </c>
      <c r="S381">
        <v>48</v>
      </c>
      <c r="T381">
        <v>4</v>
      </c>
      <c r="U381" t="str">
        <f t="shared" si="5"/>
        <v>2–5 yrs (Short Stay)</v>
      </c>
    </row>
    <row r="382" spans="1:21" x14ac:dyDescent="0.25">
      <c r="A382" t="s">
        <v>812</v>
      </c>
      <c r="B382" t="s">
        <v>24</v>
      </c>
      <c r="C382" t="s">
        <v>25</v>
      </c>
      <c r="D382" t="s">
        <v>813</v>
      </c>
      <c r="E382">
        <v>49</v>
      </c>
      <c r="F382" s="2">
        <v>2444.8500000000004</v>
      </c>
      <c r="G382" s="2">
        <v>29338.200000000004</v>
      </c>
      <c r="H382">
        <f>IF(employee_turnover_dataset__1[[#This Row],[Employee_status]]="Exited", ROUND(employee_turnover_dataset__1[[#This Row],[Annual Salary]]*0.333,0), 0)</f>
        <v>0</v>
      </c>
      <c r="I382">
        <v>3</v>
      </c>
      <c r="J382">
        <v>1</v>
      </c>
      <c r="K382">
        <f>IF(employee_turnover_dataset__1[[#This Row],[Attrition]]="Yes",1,0)</f>
        <v>0</v>
      </c>
      <c r="L382" t="s">
        <v>27</v>
      </c>
      <c r="M382" t="s">
        <v>28</v>
      </c>
      <c r="N382" s="1">
        <v>44963</v>
      </c>
      <c r="O382" s="1"/>
      <c r="P382" t="s">
        <v>29</v>
      </c>
      <c r="Q382" t="s">
        <v>30</v>
      </c>
      <c r="R382">
        <v>933</v>
      </c>
      <c r="S382">
        <v>31</v>
      </c>
      <c r="T382">
        <v>3</v>
      </c>
      <c r="U382" t="str">
        <f t="shared" si="5"/>
        <v>2–5 yrs (Short Stay)</v>
      </c>
    </row>
    <row r="383" spans="1:21" x14ac:dyDescent="0.25">
      <c r="A383" t="s">
        <v>814</v>
      </c>
      <c r="B383" t="s">
        <v>67</v>
      </c>
      <c r="C383" t="s">
        <v>68</v>
      </c>
      <c r="D383" t="s">
        <v>815</v>
      </c>
      <c r="E383">
        <v>41</v>
      </c>
      <c r="F383" s="2">
        <v>2010.5700000000002</v>
      </c>
      <c r="G383" s="2">
        <v>24126.840000000004</v>
      </c>
      <c r="H383">
        <f>IF(employee_turnover_dataset__1[[#This Row],[Employee_status]]="Exited", ROUND(employee_turnover_dataset__1[[#This Row],[Annual Salary]]*0.333,0), 0)</f>
        <v>0</v>
      </c>
      <c r="I383">
        <v>8</v>
      </c>
      <c r="J383">
        <v>5</v>
      </c>
      <c r="K383">
        <f>IF(employee_turnover_dataset__1[[#This Row],[Attrition]]="Yes",1,0)</f>
        <v>0</v>
      </c>
      <c r="L383" t="s">
        <v>27</v>
      </c>
      <c r="M383" t="s">
        <v>28</v>
      </c>
      <c r="N383" s="1">
        <v>45047</v>
      </c>
      <c r="O383" s="1"/>
      <c r="P383" t="s">
        <v>29</v>
      </c>
      <c r="Q383" t="s">
        <v>30</v>
      </c>
      <c r="R383">
        <v>849</v>
      </c>
      <c r="S383">
        <v>28</v>
      </c>
      <c r="T383">
        <v>2</v>
      </c>
      <c r="U383" t="str">
        <f t="shared" si="5"/>
        <v>2–5 yrs (Short Stay)</v>
      </c>
    </row>
    <row r="384" spans="1:21" x14ac:dyDescent="0.25">
      <c r="A384" t="s">
        <v>816</v>
      </c>
      <c r="B384" t="s">
        <v>32</v>
      </c>
      <c r="C384" t="s">
        <v>33</v>
      </c>
      <c r="D384" t="s">
        <v>817</v>
      </c>
      <c r="E384">
        <v>55</v>
      </c>
      <c r="F384" s="2">
        <v>528.45000000000005</v>
      </c>
      <c r="G384" s="2">
        <v>6341.4000000000005</v>
      </c>
      <c r="H384">
        <f>IF(employee_turnover_dataset__1[[#This Row],[Employee_status]]="Exited", ROUND(employee_turnover_dataset__1[[#This Row],[Annual Salary]]*0.333,0), 0)</f>
        <v>0</v>
      </c>
      <c r="I384">
        <v>0</v>
      </c>
      <c r="J384">
        <v>2</v>
      </c>
      <c r="K384">
        <f>IF(employee_turnover_dataset__1[[#This Row],[Attrition]]="Yes",1,0)</f>
        <v>0</v>
      </c>
      <c r="L384" t="s">
        <v>27</v>
      </c>
      <c r="M384" t="s">
        <v>28</v>
      </c>
      <c r="N384" s="1">
        <v>42608</v>
      </c>
      <c r="O384" s="1"/>
      <c r="P384" t="s">
        <v>29</v>
      </c>
      <c r="Q384" t="s">
        <v>30</v>
      </c>
      <c r="R384">
        <v>3288</v>
      </c>
      <c r="S384">
        <v>108</v>
      </c>
      <c r="T384">
        <v>9</v>
      </c>
      <c r="U384" t="str">
        <f t="shared" si="5"/>
        <v>6–10 yrs (Mid Stay)</v>
      </c>
    </row>
    <row r="385" spans="1:21" x14ac:dyDescent="0.25">
      <c r="A385" t="s">
        <v>818</v>
      </c>
      <c r="B385" t="s">
        <v>17</v>
      </c>
      <c r="C385" t="s">
        <v>56</v>
      </c>
      <c r="D385" t="s">
        <v>819</v>
      </c>
      <c r="E385">
        <v>59</v>
      </c>
      <c r="F385" s="2">
        <v>1858.3650000000002</v>
      </c>
      <c r="G385" s="2">
        <v>22300.380000000005</v>
      </c>
      <c r="H385">
        <f>IF(employee_turnover_dataset__1[[#This Row],[Employee_status]]="Exited", ROUND(employee_turnover_dataset__1[[#This Row],[Annual Salary]]*0.333,0), 0)</f>
        <v>0</v>
      </c>
      <c r="I385">
        <v>3</v>
      </c>
      <c r="J385">
        <v>2</v>
      </c>
      <c r="K385">
        <f>IF(employee_turnover_dataset__1[[#This Row],[Attrition]]="Yes",1,0)</f>
        <v>0</v>
      </c>
      <c r="L385" t="s">
        <v>27</v>
      </c>
      <c r="M385" t="s">
        <v>28</v>
      </c>
      <c r="N385" s="1">
        <v>43319</v>
      </c>
      <c r="O385" s="1"/>
      <c r="P385" t="s">
        <v>29</v>
      </c>
      <c r="Q385" t="s">
        <v>30</v>
      </c>
      <c r="R385">
        <v>2577</v>
      </c>
      <c r="S385">
        <v>85</v>
      </c>
      <c r="T385">
        <v>7</v>
      </c>
      <c r="U385" t="str">
        <f t="shared" si="5"/>
        <v>6–10 yrs (Mid Stay)</v>
      </c>
    </row>
    <row r="386" spans="1:21" x14ac:dyDescent="0.25">
      <c r="A386" t="s">
        <v>820</v>
      </c>
      <c r="B386" t="s">
        <v>17</v>
      </c>
      <c r="C386" t="s">
        <v>18</v>
      </c>
      <c r="D386" t="s">
        <v>821</v>
      </c>
      <c r="E386">
        <v>28</v>
      </c>
      <c r="F386" s="2">
        <v>2089.6349999999998</v>
      </c>
      <c r="G386" s="2">
        <v>25075.619999999995</v>
      </c>
      <c r="H386">
        <f>IF(employee_turnover_dataset__1[[#This Row],[Employee_status]]="Exited", ROUND(employee_turnover_dataset__1[[#This Row],[Annual Salary]]*0.333,0), 0)</f>
        <v>0</v>
      </c>
      <c r="I386">
        <v>1</v>
      </c>
      <c r="J386">
        <v>4</v>
      </c>
      <c r="K386">
        <f>IF(employee_turnover_dataset__1[[#This Row],[Attrition]]="Yes",1,0)</f>
        <v>0</v>
      </c>
      <c r="L386" t="s">
        <v>27</v>
      </c>
      <c r="M386" t="s">
        <v>28</v>
      </c>
      <c r="N386" s="1">
        <v>42899</v>
      </c>
      <c r="O386" s="1"/>
      <c r="P386" t="s">
        <v>29</v>
      </c>
      <c r="Q386" t="s">
        <v>30</v>
      </c>
      <c r="R386">
        <v>2997</v>
      </c>
      <c r="S386">
        <v>98</v>
      </c>
      <c r="T386">
        <v>8</v>
      </c>
      <c r="U386" t="str">
        <f t="shared" ref="U386:U449" si="6">IF(T386&lt;=1,"0–1 yrs (New Hire)",
IF(T386&lt;=5,"2–5 yrs (Short Stay)",
IF(T386&lt;=10,"6–10 yrs (Mid Stay)",
IF(T386&lt;=20,"11–20 yrs (Long Stay)",
"20+ yrs (Very Long Stay)"))))</f>
        <v>6–10 yrs (Mid Stay)</v>
      </c>
    </row>
    <row r="387" spans="1:21" x14ac:dyDescent="0.25">
      <c r="A387" t="s">
        <v>822</v>
      </c>
      <c r="B387" t="s">
        <v>51</v>
      </c>
      <c r="C387" t="s">
        <v>78</v>
      </c>
      <c r="D387" t="s">
        <v>823</v>
      </c>
      <c r="E387">
        <v>41</v>
      </c>
      <c r="F387" s="2">
        <v>1699.8000000000002</v>
      </c>
      <c r="G387" s="2">
        <v>20397.600000000002</v>
      </c>
      <c r="H387">
        <f>IF(employee_turnover_dataset__1[[#This Row],[Employee_status]]="Exited", ROUND(employee_turnover_dataset__1[[#This Row],[Annual Salary]]*0.333,0), 0)</f>
        <v>6792</v>
      </c>
      <c r="I387">
        <v>7</v>
      </c>
      <c r="J387">
        <v>2</v>
      </c>
      <c r="K387">
        <f>IF(employee_turnover_dataset__1[[#This Row],[Attrition]]="Yes",1,0)</f>
        <v>1</v>
      </c>
      <c r="L387" t="s">
        <v>20</v>
      </c>
      <c r="M387" t="s">
        <v>158</v>
      </c>
      <c r="N387" s="1">
        <v>43431</v>
      </c>
      <c r="O387" s="1">
        <v>43515</v>
      </c>
      <c r="P387" t="s">
        <v>22</v>
      </c>
      <c r="Q387" t="s">
        <v>158</v>
      </c>
      <c r="R387">
        <v>84</v>
      </c>
      <c r="S387">
        <v>3</v>
      </c>
      <c r="T387">
        <v>0</v>
      </c>
      <c r="U387" t="str">
        <f t="shared" si="6"/>
        <v>0–1 yrs (New Hire)</v>
      </c>
    </row>
    <row r="388" spans="1:21" x14ac:dyDescent="0.25">
      <c r="A388" t="s">
        <v>824</v>
      </c>
      <c r="B388" t="s">
        <v>24</v>
      </c>
      <c r="C388" t="s">
        <v>25</v>
      </c>
      <c r="D388" t="s">
        <v>825</v>
      </c>
      <c r="E388">
        <v>37</v>
      </c>
      <c r="F388" s="2">
        <v>2500.875</v>
      </c>
      <c r="G388" s="2">
        <v>30010.5</v>
      </c>
      <c r="H388">
        <f>IF(employee_turnover_dataset__1[[#This Row],[Employee_status]]="Exited", ROUND(employee_turnover_dataset__1[[#This Row],[Annual Salary]]*0.333,0), 0)</f>
        <v>0</v>
      </c>
      <c r="I388">
        <v>2</v>
      </c>
      <c r="J388">
        <v>3</v>
      </c>
      <c r="K388">
        <f>IF(employee_turnover_dataset__1[[#This Row],[Attrition]]="Yes",1,0)</f>
        <v>0</v>
      </c>
      <c r="L388" t="s">
        <v>27</v>
      </c>
      <c r="M388" t="s">
        <v>28</v>
      </c>
      <c r="N388" s="1">
        <v>43814</v>
      </c>
      <c r="O388" s="1"/>
      <c r="P388" t="s">
        <v>29</v>
      </c>
      <c r="Q388" t="s">
        <v>30</v>
      </c>
      <c r="R388">
        <v>2082</v>
      </c>
      <c r="S388">
        <v>68</v>
      </c>
      <c r="T388">
        <v>6</v>
      </c>
      <c r="U388" t="str">
        <f t="shared" si="6"/>
        <v>6–10 yrs (Mid Stay)</v>
      </c>
    </row>
    <row r="389" spans="1:21" x14ac:dyDescent="0.25">
      <c r="A389" t="s">
        <v>826</v>
      </c>
      <c r="B389" t="s">
        <v>51</v>
      </c>
      <c r="C389" t="s">
        <v>52</v>
      </c>
      <c r="D389" t="s">
        <v>827</v>
      </c>
      <c r="E389">
        <v>39</v>
      </c>
      <c r="F389" s="2">
        <v>1066.4250000000002</v>
      </c>
      <c r="G389" s="2">
        <v>12797.100000000002</v>
      </c>
      <c r="H389">
        <f>IF(employee_turnover_dataset__1[[#This Row],[Employee_status]]="Exited", ROUND(employee_turnover_dataset__1[[#This Row],[Annual Salary]]*0.333,0), 0)</f>
        <v>4261</v>
      </c>
      <c r="I389">
        <v>2</v>
      </c>
      <c r="J389">
        <v>1</v>
      </c>
      <c r="K389">
        <f>IF(employee_turnover_dataset__1[[#This Row],[Attrition]]="Yes",1,0)</f>
        <v>1</v>
      </c>
      <c r="L389" t="s">
        <v>20</v>
      </c>
      <c r="M389" t="s">
        <v>35</v>
      </c>
      <c r="N389" s="1">
        <v>43227</v>
      </c>
      <c r="O389" s="1">
        <v>44679</v>
      </c>
      <c r="P389" t="s">
        <v>22</v>
      </c>
      <c r="Q389" t="s">
        <v>35</v>
      </c>
      <c r="R389">
        <v>1452</v>
      </c>
      <c r="S389">
        <v>48</v>
      </c>
      <c r="T389">
        <v>4</v>
      </c>
      <c r="U389" t="str">
        <f t="shared" si="6"/>
        <v>2–5 yrs (Short Stay)</v>
      </c>
    </row>
    <row r="390" spans="1:21" x14ac:dyDescent="0.25">
      <c r="A390" t="s">
        <v>828</v>
      </c>
      <c r="B390" t="s">
        <v>17</v>
      </c>
      <c r="C390" t="s">
        <v>18</v>
      </c>
      <c r="D390" t="s">
        <v>829</v>
      </c>
      <c r="E390">
        <v>32</v>
      </c>
      <c r="F390" s="2">
        <v>487.56000000000006</v>
      </c>
      <c r="G390" s="2">
        <v>5850.7200000000012</v>
      </c>
      <c r="H390">
        <f>IF(employee_turnover_dataset__1[[#This Row],[Employee_status]]="Exited", ROUND(employee_turnover_dataset__1[[#This Row],[Annual Salary]]*0.333,0), 0)</f>
        <v>1948</v>
      </c>
      <c r="I390">
        <v>2</v>
      </c>
      <c r="J390">
        <v>5</v>
      </c>
      <c r="K390">
        <f>IF(employee_turnover_dataset__1[[#This Row],[Attrition]]="Yes",1,0)</f>
        <v>1</v>
      </c>
      <c r="L390" t="s">
        <v>20</v>
      </c>
      <c r="M390" t="s">
        <v>21</v>
      </c>
      <c r="N390" s="1">
        <v>44257</v>
      </c>
      <c r="O390" s="1">
        <v>45705</v>
      </c>
      <c r="P390" t="s">
        <v>22</v>
      </c>
      <c r="Q390" t="s">
        <v>21</v>
      </c>
      <c r="R390">
        <v>1448</v>
      </c>
      <c r="S390">
        <v>48</v>
      </c>
      <c r="T390">
        <v>4</v>
      </c>
      <c r="U390" t="str">
        <f t="shared" si="6"/>
        <v>2–5 yrs (Short Stay)</v>
      </c>
    </row>
    <row r="391" spans="1:21" x14ac:dyDescent="0.25">
      <c r="A391" t="s">
        <v>830</v>
      </c>
      <c r="B391" t="s">
        <v>32</v>
      </c>
      <c r="C391" t="s">
        <v>174</v>
      </c>
      <c r="D391" t="s">
        <v>831</v>
      </c>
      <c r="E391">
        <v>31</v>
      </c>
      <c r="F391" s="2">
        <v>498.54</v>
      </c>
      <c r="G391" s="2">
        <v>5982.4800000000005</v>
      </c>
      <c r="H391">
        <f>IF(employee_turnover_dataset__1[[#This Row],[Employee_status]]="Exited", ROUND(employee_turnover_dataset__1[[#This Row],[Annual Salary]]*0.333,0), 0)</f>
        <v>1992</v>
      </c>
      <c r="I391">
        <v>0</v>
      </c>
      <c r="J391">
        <v>5</v>
      </c>
      <c r="K391">
        <f>IF(employee_turnover_dataset__1[[#This Row],[Attrition]]="Yes",1,0)</f>
        <v>1</v>
      </c>
      <c r="L391" t="s">
        <v>20</v>
      </c>
      <c r="M391" t="s">
        <v>158</v>
      </c>
      <c r="N391" s="1">
        <v>44218</v>
      </c>
      <c r="O391" s="1">
        <v>45638</v>
      </c>
      <c r="P391" t="s">
        <v>22</v>
      </c>
      <c r="Q391" t="s">
        <v>158</v>
      </c>
      <c r="R391">
        <v>1420</v>
      </c>
      <c r="S391">
        <v>47</v>
      </c>
      <c r="T391">
        <v>4</v>
      </c>
      <c r="U391" t="str">
        <f t="shared" si="6"/>
        <v>2–5 yrs (Short Stay)</v>
      </c>
    </row>
    <row r="392" spans="1:21" x14ac:dyDescent="0.25">
      <c r="A392" t="s">
        <v>832</v>
      </c>
      <c r="B392" t="s">
        <v>67</v>
      </c>
      <c r="C392" t="s">
        <v>107</v>
      </c>
      <c r="D392" t="s">
        <v>833</v>
      </c>
      <c r="E392">
        <v>39</v>
      </c>
      <c r="F392" s="2">
        <v>2744.835</v>
      </c>
      <c r="G392" s="2">
        <v>32938.020000000004</v>
      </c>
      <c r="H392">
        <f>IF(employee_turnover_dataset__1[[#This Row],[Employee_status]]="Exited", ROUND(employee_turnover_dataset__1[[#This Row],[Annual Salary]]*0.333,0), 0)</f>
        <v>0</v>
      </c>
      <c r="I392">
        <v>6</v>
      </c>
      <c r="J392">
        <v>2</v>
      </c>
      <c r="K392">
        <f>IF(employee_turnover_dataset__1[[#This Row],[Attrition]]="Yes",1,0)</f>
        <v>0</v>
      </c>
      <c r="L392" t="s">
        <v>27</v>
      </c>
      <c r="M392" t="s">
        <v>28</v>
      </c>
      <c r="N392" s="1">
        <v>43205</v>
      </c>
      <c r="O392" s="1"/>
      <c r="P392" t="s">
        <v>29</v>
      </c>
      <c r="Q392" t="s">
        <v>30</v>
      </c>
      <c r="R392">
        <v>2691</v>
      </c>
      <c r="S392">
        <v>88</v>
      </c>
      <c r="T392">
        <v>7</v>
      </c>
      <c r="U392" t="str">
        <f t="shared" si="6"/>
        <v>6–10 yrs (Mid Stay)</v>
      </c>
    </row>
    <row r="393" spans="1:21" x14ac:dyDescent="0.25">
      <c r="A393" t="s">
        <v>834</v>
      </c>
      <c r="B393" t="s">
        <v>44</v>
      </c>
      <c r="C393" t="s">
        <v>48</v>
      </c>
      <c r="D393" t="s">
        <v>835</v>
      </c>
      <c r="E393">
        <v>28</v>
      </c>
      <c r="F393" s="2">
        <v>2191.5749999999998</v>
      </c>
      <c r="G393" s="2">
        <v>26298.899999999998</v>
      </c>
      <c r="H393">
        <f>IF(employee_turnover_dataset__1[[#This Row],[Employee_status]]="Exited", ROUND(employee_turnover_dataset__1[[#This Row],[Annual Salary]]*0.333,0), 0)</f>
        <v>8758</v>
      </c>
      <c r="I393">
        <v>0</v>
      </c>
      <c r="J393">
        <v>3</v>
      </c>
      <c r="K393">
        <f>IF(employee_turnover_dataset__1[[#This Row],[Attrition]]="Yes",1,0)</f>
        <v>1</v>
      </c>
      <c r="L393" t="s">
        <v>20</v>
      </c>
      <c r="M393" t="s">
        <v>35</v>
      </c>
      <c r="N393" s="1">
        <v>44027</v>
      </c>
      <c r="O393" s="1">
        <v>44999</v>
      </c>
      <c r="P393" t="s">
        <v>22</v>
      </c>
      <c r="Q393" t="s">
        <v>35</v>
      </c>
      <c r="R393">
        <v>972</v>
      </c>
      <c r="S393">
        <v>32</v>
      </c>
      <c r="T393">
        <v>3</v>
      </c>
      <c r="U393" t="str">
        <f t="shared" si="6"/>
        <v>2–5 yrs (Short Stay)</v>
      </c>
    </row>
    <row r="394" spans="1:21" x14ac:dyDescent="0.25">
      <c r="A394" t="s">
        <v>836</v>
      </c>
      <c r="B394" t="s">
        <v>67</v>
      </c>
      <c r="C394" t="s">
        <v>128</v>
      </c>
      <c r="D394" t="s">
        <v>837</v>
      </c>
      <c r="E394">
        <v>37</v>
      </c>
      <c r="F394" s="2">
        <v>1692.6150000000002</v>
      </c>
      <c r="G394" s="2">
        <v>20311.380000000005</v>
      </c>
      <c r="H394">
        <f>IF(employee_turnover_dataset__1[[#This Row],[Employee_status]]="Exited", ROUND(employee_turnover_dataset__1[[#This Row],[Annual Salary]]*0.333,0), 0)</f>
        <v>6764</v>
      </c>
      <c r="I394">
        <v>9</v>
      </c>
      <c r="J394">
        <v>2</v>
      </c>
      <c r="K394">
        <f>IF(employee_turnover_dataset__1[[#This Row],[Attrition]]="Yes",1,0)</f>
        <v>1</v>
      </c>
      <c r="L394" t="s">
        <v>20</v>
      </c>
      <c r="M394" t="s">
        <v>63</v>
      </c>
      <c r="N394" s="1">
        <v>42589</v>
      </c>
      <c r="O394" s="1">
        <v>43360</v>
      </c>
      <c r="P394" t="s">
        <v>22</v>
      </c>
      <c r="Q394" t="s">
        <v>63</v>
      </c>
      <c r="R394">
        <v>771</v>
      </c>
      <c r="S394">
        <v>25</v>
      </c>
      <c r="T394">
        <v>2</v>
      </c>
      <c r="U394" t="str">
        <f t="shared" si="6"/>
        <v>2–5 yrs (Short Stay)</v>
      </c>
    </row>
    <row r="395" spans="1:21" x14ac:dyDescent="0.25">
      <c r="A395" t="s">
        <v>838</v>
      </c>
      <c r="B395" t="s">
        <v>24</v>
      </c>
      <c r="C395" t="s">
        <v>83</v>
      </c>
      <c r="D395" t="s">
        <v>839</v>
      </c>
      <c r="E395">
        <v>32</v>
      </c>
      <c r="F395" s="2">
        <v>2333.91</v>
      </c>
      <c r="G395" s="2">
        <v>28006.92</v>
      </c>
      <c r="H395">
        <f>IF(employee_turnover_dataset__1[[#This Row],[Employee_status]]="Exited", ROUND(employee_turnover_dataset__1[[#This Row],[Annual Salary]]*0.333,0), 0)</f>
        <v>0</v>
      </c>
      <c r="I395">
        <v>2</v>
      </c>
      <c r="J395">
        <v>1</v>
      </c>
      <c r="K395">
        <f>IF(employee_turnover_dataset__1[[#This Row],[Attrition]]="Yes",1,0)</f>
        <v>0</v>
      </c>
      <c r="L395" t="s">
        <v>27</v>
      </c>
      <c r="M395" t="s">
        <v>28</v>
      </c>
      <c r="N395" s="1">
        <v>43042</v>
      </c>
      <c r="O395" s="1"/>
      <c r="P395" t="s">
        <v>29</v>
      </c>
      <c r="Q395" t="s">
        <v>30</v>
      </c>
      <c r="R395">
        <v>2854</v>
      </c>
      <c r="S395">
        <v>94</v>
      </c>
      <c r="T395">
        <v>8</v>
      </c>
      <c r="U395" t="str">
        <f t="shared" si="6"/>
        <v>6–10 yrs (Mid Stay)</v>
      </c>
    </row>
    <row r="396" spans="1:21" x14ac:dyDescent="0.25">
      <c r="A396" t="s">
        <v>840</v>
      </c>
      <c r="B396" t="s">
        <v>44</v>
      </c>
      <c r="C396" t="s">
        <v>48</v>
      </c>
      <c r="D396" t="s">
        <v>841</v>
      </c>
      <c r="E396">
        <v>41</v>
      </c>
      <c r="F396" s="2">
        <v>1586.1000000000001</v>
      </c>
      <c r="G396" s="2">
        <v>19033.2</v>
      </c>
      <c r="H396">
        <f>IF(employee_turnover_dataset__1[[#This Row],[Employee_status]]="Exited", ROUND(employee_turnover_dataset__1[[#This Row],[Annual Salary]]*0.333,0), 0)</f>
        <v>0</v>
      </c>
      <c r="I396">
        <v>0</v>
      </c>
      <c r="J396">
        <v>4</v>
      </c>
      <c r="K396">
        <f>IF(employee_turnover_dataset__1[[#This Row],[Attrition]]="Yes",1,0)</f>
        <v>0</v>
      </c>
      <c r="L396" t="s">
        <v>27</v>
      </c>
      <c r="M396" t="s">
        <v>28</v>
      </c>
      <c r="N396" s="1">
        <v>43465</v>
      </c>
      <c r="O396" s="1"/>
      <c r="P396" t="s">
        <v>29</v>
      </c>
      <c r="Q396" t="s">
        <v>30</v>
      </c>
      <c r="R396">
        <v>2431</v>
      </c>
      <c r="S396">
        <v>80</v>
      </c>
      <c r="T396">
        <v>7</v>
      </c>
      <c r="U396" t="str">
        <f t="shared" si="6"/>
        <v>6–10 yrs (Mid Stay)</v>
      </c>
    </row>
    <row r="397" spans="1:21" x14ac:dyDescent="0.25">
      <c r="A397" t="s">
        <v>842</v>
      </c>
      <c r="B397" t="s">
        <v>32</v>
      </c>
      <c r="C397" t="s">
        <v>71</v>
      </c>
      <c r="D397" t="s">
        <v>843</v>
      </c>
      <c r="E397">
        <v>34</v>
      </c>
      <c r="F397" s="2">
        <v>1517.6849999999999</v>
      </c>
      <c r="G397" s="2">
        <v>18212.22</v>
      </c>
      <c r="H397">
        <f>IF(employee_turnover_dataset__1[[#This Row],[Employee_status]]="Exited", ROUND(employee_turnover_dataset__1[[#This Row],[Annual Salary]]*0.333,0), 0)</f>
        <v>6065</v>
      </c>
      <c r="I397">
        <v>0</v>
      </c>
      <c r="J397">
        <v>3</v>
      </c>
      <c r="K397">
        <f>IF(employee_turnover_dataset__1[[#This Row],[Attrition]]="Yes",1,0)</f>
        <v>1</v>
      </c>
      <c r="L397" t="s">
        <v>20</v>
      </c>
      <c r="M397" t="s">
        <v>119</v>
      </c>
      <c r="N397" s="1">
        <v>43599</v>
      </c>
      <c r="O397" s="1">
        <v>44456</v>
      </c>
      <c r="P397" t="s">
        <v>22</v>
      </c>
      <c r="Q397" t="s">
        <v>119</v>
      </c>
      <c r="R397">
        <v>857</v>
      </c>
      <c r="S397">
        <v>28</v>
      </c>
      <c r="T397">
        <v>2</v>
      </c>
      <c r="U397" t="str">
        <f t="shared" si="6"/>
        <v>2–5 yrs (Short Stay)</v>
      </c>
    </row>
    <row r="398" spans="1:21" x14ac:dyDescent="0.25">
      <c r="A398" t="s">
        <v>844</v>
      </c>
      <c r="B398" t="s">
        <v>17</v>
      </c>
      <c r="C398" t="s">
        <v>37</v>
      </c>
      <c r="D398" t="s">
        <v>845</v>
      </c>
      <c r="E398">
        <v>22</v>
      </c>
      <c r="F398" s="2">
        <v>1766.7449999999999</v>
      </c>
      <c r="G398" s="2">
        <v>21200.94</v>
      </c>
      <c r="H398">
        <f>IF(employee_turnover_dataset__1[[#This Row],[Employee_status]]="Exited", ROUND(employee_turnover_dataset__1[[#This Row],[Annual Salary]]*0.333,0), 0)</f>
        <v>0</v>
      </c>
      <c r="I398">
        <v>8</v>
      </c>
      <c r="J398">
        <v>1</v>
      </c>
      <c r="K398">
        <f>IF(employee_turnover_dataset__1[[#This Row],[Attrition]]="Yes",1,0)</f>
        <v>0</v>
      </c>
      <c r="L398" t="s">
        <v>27</v>
      </c>
      <c r="M398" t="s">
        <v>28</v>
      </c>
      <c r="N398" s="1">
        <v>44246</v>
      </c>
      <c r="O398" s="1"/>
      <c r="P398" t="s">
        <v>29</v>
      </c>
      <c r="Q398" t="s">
        <v>30</v>
      </c>
      <c r="R398">
        <v>1650</v>
      </c>
      <c r="S398">
        <v>54</v>
      </c>
      <c r="T398">
        <v>5</v>
      </c>
      <c r="U398" t="str">
        <f t="shared" si="6"/>
        <v>2–5 yrs (Short Stay)</v>
      </c>
    </row>
    <row r="399" spans="1:21" x14ac:dyDescent="0.25">
      <c r="A399" t="s">
        <v>846</v>
      </c>
      <c r="B399" t="s">
        <v>67</v>
      </c>
      <c r="C399" t="s">
        <v>68</v>
      </c>
      <c r="D399" t="s">
        <v>847</v>
      </c>
      <c r="E399">
        <v>42</v>
      </c>
      <c r="F399" s="2">
        <v>1030.83</v>
      </c>
      <c r="G399" s="2">
        <v>12369.96</v>
      </c>
      <c r="H399">
        <f>IF(employee_turnover_dataset__1[[#This Row],[Employee_status]]="Exited", ROUND(employee_turnover_dataset__1[[#This Row],[Annual Salary]]*0.333,0), 0)</f>
        <v>0</v>
      </c>
      <c r="I399">
        <v>4</v>
      </c>
      <c r="J399">
        <v>5</v>
      </c>
      <c r="K399">
        <f>IF(employee_turnover_dataset__1[[#This Row],[Attrition]]="Yes",1,0)</f>
        <v>0</v>
      </c>
      <c r="L399" t="s">
        <v>27</v>
      </c>
      <c r="M399" t="s">
        <v>28</v>
      </c>
      <c r="N399" s="1">
        <v>43651</v>
      </c>
      <c r="O399" s="1"/>
      <c r="P399" t="s">
        <v>29</v>
      </c>
      <c r="Q399" t="s">
        <v>30</v>
      </c>
      <c r="R399">
        <v>2245</v>
      </c>
      <c r="S399">
        <v>74</v>
      </c>
      <c r="T399">
        <v>6</v>
      </c>
      <c r="U399" t="str">
        <f t="shared" si="6"/>
        <v>6–10 yrs (Mid Stay)</v>
      </c>
    </row>
    <row r="400" spans="1:21" x14ac:dyDescent="0.25">
      <c r="A400" t="s">
        <v>848</v>
      </c>
      <c r="B400" t="s">
        <v>24</v>
      </c>
      <c r="C400" t="s">
        <v>121</v>
      </c>
      <c r="D400" t="s">
        <v>849</v>
      </c>
      <c r="E400">
        <v>58</v>
      </c>
      <c r="F400" s="2">
        <v>412.20000000000005</v>
      </c>
      <c r="G400" s="2">
        <v>4946.4000000000005</v>
      </c>
      <c r="H400">
        <f>IF(employee_turnover_dataset__1[[#This Row],[Employee_status]]="Exited", ROUND(employee_turnover_dataset__1[[#This Row],[Annual Salary]]*0.333,0), 0)</f>
        <v>0</v>
      </c>
      <c r="I400">
        <v>4</v>
      </c>
      <c r="J400">
        <v>5</v>
      </c>
      <c r="K400">
        <f>IF(employee_turnover_dataset__1[[#This Row],[Attrition]]="Yes",1,0)</f>
        <v>0</v>
      </c>
      <c r="L400" t="s">
        <v>27</v>
      </c>
      <c r="M400" t="s">
        <v>28</v>
      </c>
      <c r="N400" s="1">
        <v>43225</v>
      </c>
      <c r="O400" s="1"/>
      <c r="P400" t="s">
        <v>29</v>
      </c>
      <c r="Q400" t="s">
        <v>30</v>
      </c>
      <c r="R400">
        <v>2671</v>
      </c>
      <c r="S400">
        <v>88</v>
      </c>
      <c r="T400">
        <v>7</v>
      </c>
      <c r="U400" t="str">
        <f t="shared" si="6"/>
        <v>6–10 yrs (Mid Stay)</v>
      </c>
    </row>
    <row r="401" spans="1:21" x14ac:dyDescent="0.25">
      <c r="A401" t="s">
        <v>850</v>
      </c>
      <c r="B401" t="s">
        <v>67</v>
      </c>
      <c r="C401" t="s">
        <v>68</v>
      </c>
      <c r="D401" t="s">
        <v>851</v>
      </c>
      <c r="E401">
        <v>39</v>
      </c>
      <c r="F401" s="2">
        <v>655.36500000000001</v>
      </c>
      <c r="G401" s="2">
        <v>7864.38</v>
      </c>
      <c r="H401">
        <f>IF(employee_turnover_dataset__1[[#This Row],[Employee_status]]="Exited", ROUND(employee_turnover_dataset__1[[#This Row],[Annual Salary]]*0.333,0), 0)</f>
        <v>0</v>
      </c>
      <c r="I401">
        <v>1</v>
      </c>
      <c r="J401">
        <v>3</v>
      </c>
      <c r="K401">
        <f>IF(employee_turnover_dataset__1[[#This Row],[Attrition]]="Yes",1,0)</f>
        <v>0</v>
      </c>
      <c r="L401" t="s">
        <v>27</v>
      </c>
      <c r="M401" t="s">
        <v>28</v>
      </c>
      <c r="N401" s="1">
        <v>44716</v>
      </c>
      <c r="O401" s="1"/>
      <c r="P401" t="s">
        <v>29</v>
      </c>
      <c r="Q401" t="s">
        <v>30</v>
      </c>
      <c r="R401">
        <v>1180</v>
      </c>
      <c r="S401">
        <v>39</v>
      </c>
      <c r="T401">
        <v>3</v>
      </c>
      <c r="U401" t="str">
        <f t="shared" si="6"/>
        <v>2–5 yrs (Short Stay)</v>
      </c>
    </row>
    <row r="402" spans="1:21" x14ac:dyDescent="0.25">
      <c r="A402" t="s">
        <v>852</v>
      </c>
      <c r="B402" t="s">
        <v>17</v>
      </c>
      <c r="C402" t="s">
        <v>37</v>
      </c>
      <c r="D402" t="s">
        <v>853</v>
      </c>
      <c r="E402">
        <v>57</v>
      </c>
      <c r="F402" s="2">
        <v>995.79</v>
      </c>
      <c r="G402" s="2">
        <v>11949.48</v>
      </c>
      <c r="H402">
        <f>IF(employee_turnover_dataset__1[[#This Row],[Employee_status]]="Exited", ROUND(employee_turnover_dataset__1[[#This Row],[Annual Salary]]*0.333,0), 0)</f>
        <v>0</v>
      </c>
      <c r="I402">
        <v>3</v>
      </c>
      <c r="J402">
        <v>5</v>
      </c>
      <c r="K402">
        <f>IF(employee_turnover_dataset__1[[#This Row],[Attrition]]="Yes",1,0)</f>
        <v>0</v>
      </c>
      <c r="L402" t="s">
        <v>27</v>
      </c>
      <c r="M402" t="s">
        <v>28</v>
      </c>
      <c r="N402" s="1">
        <v>42683</v>
      </c>
      <c r="O402" s="1"/>
      <c r="P402" t="s">
        <v>29</v>
      </c>
      <c r="Q402" t="s">
        <v>30</v>
      </c>
      <c r="R402">
        <v>3213</v>
      </c>
      <c r="S402">
        <v>106</v>
      </c>
      <c r="T402">
        <v>9</v>
      </c>
      <c r="U402" t="str">
        <f t="shared" si="6"/>
        <v>6–10 yrs (Mid Stay)</v>
      </c>
    </row>
    <row r="403" spans="1:21" x14ac:dyDescent="0.25">
      <c r="A403" t="s">
        <v>854</v>
      </c>
      <c r="B403" t="s">
        <v>24</v>
      </c>
      <c r="C403" t="s">
        <v>121</v>
      </c>
      <c r="D403" t="s">
        <v>855</v>
      </c>
      <c r="E403">
        <v>41</v>
      </c>
      <c r="F403" s="2">
        <v>2999.58</v>
      </c>
      <c r="G403" s="2">
        <v>35994.959999999999</v>
      </c>
      <c r="H403">
        <f>IF(employee_turnover_dataset__1[[#This Row],[Employee_status]]="Exited", ROUND(employee_turnover_dataset__1[[#This Row],[Annual Salary]]*0.333,0), 0)</f>
        <v>0</v>
      </c>
      <c r="I403">
        <v>3</v>
      </c>
      <c r="J403">
        <v>3</v>
      </c>
      <c r="K403">
        <f>IF(employee_turnover_dataset__1[[#This Row],[Attrition]]="Yes",1,0)</f>
        <v>0</v>
      </c>
      <c r="L403" t="s">
        <v>27</v>
      </c>
      <c r="M403" t="s">
        <v>28</v>
      </c>
      <c r="N403" s="1">
        <v>44668</v>
      </c>
      <c r="O403" s="1"/>
      <c r="P403" t="s">
        <v>29</v>
      </c>
      <c r="Q403" t="s">
        <v>30</v>
      </c>
      <c r="R403">
        <v>1228</v>
      </c>
      <c r="S403">
        <v>40</v>
      </c>
      <c r="T403">
        <v>3</v>
      </c>
      <c r="U403" t="str">
        <f t="shared" si="6"/>
        <v>2–5 yrs (Short Stay)</v>
      </c>
    </row>
    <row r="404" spans="1:21" x14ac:dyDescent="0.25">
      <c r="A404" t="s">
        <v>856</v>
      </c>
      <c r="B404" t="s">
        <v>17</v>
      </c>
      <c r="C404" t="s">
        <v>56</v>
      </c>
      <c r="D404" t="s">
        <v>857</v>
      </c>
      <c r="E404">
        <v>41</v>
      </c>
      <c r="F404" s="2">
        <v>1683.4349999999999</v>
      </c>
      <c r="G404" s="2">
        <v>20201.22</v>
      </c>
      <c r="H404">
        <f>IF(employee_turnover_dataset__1[[#This Row],[Employee_status]]="Exited", ROUND(employee_turnover_dataset__1[[#This Row],[Annual Salary]]*0.333,0), 0)</f>
        <v>0</v>
      </c>
      <c r="I404">
        <v>4</v>
      </c>
      <c r="J404">
        <v>2</v>
      </c>
      <c r="K404">
        <f>IF(employee_turnover_dataset__1[[#This Row],[Attrition]]="Yes",1,0)</f>
        <v>0</v>
      </c>
      <c r="L404" t="s">
        <v>27</v>
      </c>
      <c r="M404" t="s">
        <v>28</v>
      </c>
      <c r="N404" s="1">
        <v>42491</v>
      </c>
      <c r="O404" s="1"/>
      <c r="P404" t="s">
        <v>29</v>
      </c>
      <c r="Q404" t="s">
        <v>30</v>
      </c>
      <c r="R404">
        <v>3405</v>
      </c>
      <c r="S404">
        <v>112</v>
      </c>
      <c r="T404">
        <v>9</v>
      </c>
      <c r="U404" t="str">
        <f t="shared" si="6"/>
        <v>6–10 yrs (Mid Stay)</v>
      </c>
    </row>
    <row r="405" spans="1:21" x14ac:dyDescent="0.25">
      <c r="A405" t="s">
        <v>858</v>
      </c>
      <c r="B405" t="s">
        <v>32</v>
      </c>
      <c r="C405" t="s">
        <v>71</v>
      </c>
      <c r="D405" t="s">
        <v>859</v>
      </c>
      <c r="E405">
        <v>51</v>
      </c>
      <c r="F405" s="2">
        <v>470.05500000000001</v>
      </c>
      <c r="G405" s="2">
        <v>5640.66</v>
      </c>
      <c r="H405">
        <f>IF(employee_turnover_dataset__1[[#This Row],[Employee_status]]="Exited", ROUND(employee_turnover_dataset__1[[#This Row],[Annual Salary]]*0.333,0), 0)</f>
        <v>1878</v>
      </c>
      <c r="I405">
        <v>1</v>
      </c>
      <c r="J405">
        <v>2</v>
      </c>
      <c r="K405">
        <f>IF(employee_turnover_dataset__1[[#This Row],[Attrition]]="Yes",1,0)</f>
        <v>1</v>
      </c>
      <c r="L405" t="s">
        <v>20</v>
      </c>
      <c r="M405" t="s">
        <v>21</v>
      </c>
      <c r="N405" s="1">
        <v>44772</v>
      </c>
      <c r="O405" s="1">
        <v>45827</v>
      </c>
      <c r="P405" t="s">
        <v>22</v>
      </c>
      <c r="Q405" t="s">
        <v>21</v>
      </c>
      <c r="R405">
        <v>1055</v>
      </c>
      <c r="S405">
        <v>35</v>
      </c>
      <c r="T405">
        <v>3</v>
      </c>
      <c r="U405" t="str">
        <f t="shared" si="6"/>
        <v>2–5 yrs (Short Stay)</v>
      </c>
    </row>
    <row r="406" spans="1:21" x14ac:dyDescent="0.25">
      <c r="A406" t="s">
        <v>860</v>
      </c>
      <c r="B406" t="s">
        <v>32</v>
      </c>
      <c r="C406" t="s">
        <v>33</v>
      </c>
      <c r="D406" t="s">
        <v>861</v>
      </c>
      <c r="E406">
        <v>60</v>
      </c>
      <c r="F406" s="2">
        <v>2848.4700000000003</v>
      </c>
      <c r="G406" s="2">
        <v>34181.64</v>
      </c>
      <c r="H406">
        <f>IF(employee_turnover_dataset__1[[#This Row],[Employee_status]]="Exited", ROUND(employee_turnover_dataset__1[[#This Row],[Annual Salary]]*0.333,0), 0)</f>
        <v>11382</v>
      </c>
      <c r="I406">
        <v>3</v>
      </c>
      <c r="J406">
        <v>3</v>
      </c>
      <c r="K406">
        <f>IF(employee_turnover_dataset__1[[#This Row],[Attrition]]="Yes",1,0)</f>
        <v>1</v>
      </c>
      <c r="L406" t="s">
        <v>20</v>
      </c>
      <c r="M406" t="s">
        <v>158</v>
      </c>
      <c r="N406" s="1">
        <v>43148</v>
      </c>
      <c r="O406" s="1">
        <v>43724</v>
      </c>
      <c r="P406" t="s">
        <v>22</v>
      </c>
      <c r="Q406" t="s">
        <v>158</v>
      </c>
      <c r="R406">
        <v>576</v>
      </c>
      <c r="S406">
        <v>19</v>
      </c>
      <c r="T406">
        <v>2</v>
      </c>
      <c r="U406" t="str">
        <f t="shared" si="6"/>
        <v>2–5 yrs (Short Stay)</v>
      </c>
    </row>
    <row r="407" spans="1:21" x14ac:dyDescent="0.25">
      <c r="A407" t="s">
        <v>862</v>
      </c>
      <c r="B407" t="s">
        <v>51</v>
      </c>
      <c r="C407" t="s">
        <v>78</v>
      </c>
      <c r="D407" t="s">
        <v>863</v>
      </c>
      <c r="E407">
        <v>24</v>
      </c>
      <c r="F407" s="2">
        <v>1663.53</v>
      </c>
      <c r="G407" s="2">
        <v>19962.36</v>
      </c>
      <c r="H407">
        <f>IF(employee_turnover_dataset__1[[#This Row],[Employee_status]]="Exited", ROUND(employee_turnover_dataset__1[[#This Row],[Annual Salary]]*0.333,0), 0)</f>
        <v>0</v>
      </c>
      <c r="I407">
        <v>5</v>
      </c>
      <c r="J407">
        <v>2</v>
      </c>
      <c r="K407">
        <f>IF(employee_turnover_dataset__1[[#This Row],[Attrition]]="Yes",1,0)</f>
        <v>0</v>
      </c>
      <c r="L407" t="s">
        <v>27</v>
      </c>
      <c r="M407" t="s">
        <v>28</v>
      </c>
      <c r="N407" s="1">
        <v>42635</v>
      </c>
      <c r="O407" s="1"/>
      <c r="P407" t="s">
        <v>29</v>
      </c>
      <c r="Q407" t="s">
        <v>30</v>
      </c>
      <c r="R407">
        <v>3261</v>
      </c>
      <c r="S407">
        <v>107</v>
      </c>
      <c r="T407">
        <v>9</v>
      </c>
      <c r="U407" t="str">
        <f t="shared" si="6"/>
        <v>6–10 yrs (Mid Stay)</v>
      </c>
    </row>
    <row r="408" spans="1:21" x14ac:dyDescent="0.25">
      <c r="A408" t="s">
        <v>864</v>
      </c>
      <c r="B408" t="s">
        <v>44</v>
      </c>
      <c r="C408" t="s">
        <v>45</v>
      </c>
      <c r="D408" t="s">
        <v>865</v>
      </c>
      <c r="E408">
        <v>44</v>
      </c>
      <c r="F408" s="2">
        <v>2508.2400000000002</v>
      </c>
      <c r="G408" s="2">
        <v>30098.880000000005</v>
      </c>
      <c r="H408">
        <f>IF(employee_turnover_dataset__1[[#This Row],[Employee_status]]="Exited", ROUND(employee_turnover_dataset__1[[#This Row],[Annual Salary]]*0.333,0), 0)</f>
        <v>10023</v>
      </c>
      <c r="I408">
        <v>8</v>
      </c>
      <c r="J408">
        <v>5</v>
      </c>
      <c r="K408">
        <f>IF(employee_turnover_dataset__1[[#This Row],[Attrition]]="Yes",1,0)</f>
        <v>1</v>
      </c>
      <c r="L408" t="s">
        <v>20</v>
      </c>
      <c r="M408" t="s">
        <v>158</v>
      </c>
      <c r="N408" s="1">
        <v>43157</v>
      </c>
      <c r="O408" s="1">
        <v>44141</v>
      </c>
      <c r="P408" t="s">
        <v>22</v>
      </c>
      <c r="Q408" t="s">
        <v>158</v>
      </c>
      <c r="R408">
        <v>984</v>
      </c>
      <c r="S408">
        <v>32</v>
      </c>
      <c r="T408">
        <v>3</v>
      </c>
      <c r="U408" t="str">
        <f t="shared" si="6"/>
        <v>2–5 yrs (Short Stay)</v>
      </c>
    </row>
    <row r="409" spans="1:21" x14ac:dyDescent="0.25">
      <c r="A409" t="s">
        <v>866</v>
      </c>
      <c r="B409" t="s">
        <v>51</v>
      </c>
      <c r="C409" t="s">
        <v>52</v>
      </c>
      <c r="D409" t="s">
        <v>867</v>
      </c>
      <c r="E409">
        <v>47</v>
      </c>
      <c r="F409" s="2">
        <v>2511.27</v>
      </c>
      <c r="G409" s="2">
        <v>30135.239999999998</v>
      </c>
      <c r="H409">
        <f>IF(employee_turnover_dataset__1[[#This Row],[Employee_status]]="Exited", ROUND(employee_turnover_dataset__1[[#This Row],[Annual Salary]]*0.333,0), 0)</f>
        <v>10035</v>
      </c>
      <c r="I409">
        <v>1</v>
      </c>
      <c r="J409">
        <v>3</v>
      </c>
      <c r="K409">
        <f>IF(employee_turnover_dataset__1[[#This Row],[Attrition]]="Yes",1,0)</f>
        <v>1</v>
      </c>
      <c r="L409" t="s">
        <v>20</v>
      </c>
      <c r="M409" t="s">
        <v>54</v>
      </c>
      <c r="N409" s="1">
        <v>44375</v>
      </c>
      <c r="O409" s="1">
        <v>45116</v>
      </c>
      <c r="P409" t="s">
        <v>22</v>
      </c>
      <c r="Q409" t="s">
        <v>54</v>
      </c>
      <c r="R409">
        <v>741</v>
      </c>
      <c r="S409">
        <v>24</v>
      </c>
      <c r="T409">
        <v>2</v>
      </c>
      <c r="U409" t="str">
        <f t="shared" si="6"/>
        <v>2–5 yrs (Short Stay)</v>
      </c>
    </row>
    <row r="410" spans="1:21" x14ac:dyDescent="0.25">
      <c r="A410" t="s">
        <v>868</v>
      </c>
      <c r="B410" t="s">
        <v>67</v>
      </c>
      <c r="C410" t="s">
        <v>107</v>
      </c>
      <c r="D410" t="s">
        <v>869</v>
      </c>
      <c r="E410">
        <v>39</v>
      </c>
      <c r="F410" s="2">
        <v>1613.8200000000002</v>
      </c>
      <c r="G410" s="2">
        <v>19365.840000000004</v>
      </c>
      <c r="H410">
        <f>IF(employee_turnover_dataset__1[[#This Row],[Employee_status]]="Exited", ROUND(employee_turnover_dataset__1[[#This Row],[Annual Salary]]*0.333,0), 0)</f>
        <v>6449</v>
      </c>
      <c r="I410">
        <v>6</v>
      </c>
      <c r="J410">
        <v>5</v>
      </c>
      <c r="K410">
        <f>IF(employee_turnover_dataset__1[[#This Row],[Attrition]]="Yes",1,0)</f>
        <v>1</v>
      </c>
      <c r="L410" t="s">
        <v>20</v>
      </c>
      <c r="M410" t="s">
        <v>54</v>
      </c>
      <c r="N410" s="1">
        <v>44653</v>
      </c>
      <c r="O410" s="1">
        <v>44934</v>
      </c>
      <c r="P410" t="s">
        <v>22</v>
      </c>
      <c r="Q410" t="s">
        <v>54</v>
      </c>
      <c r="R410">
        <v>281</v>
      </c>
      <c r="S410">
        <v>9</v>
      </c>
      <c r="T410">
        <v>1</v>
      </c>
      <c r="U410" t="str">
        <f t="shared" si="6"/>
        <v>0–1 yrs (New Hire)</v>
      </c>
    </row>
    <row r="411" spans="1:21" x14ac:dyDescent="0.25">
      <c r="A411" t="s">
        <v>870</v>
      </c>
      <c r="B411" t="s">
        <v>17</v>
      </c>
      <c r="C411" t="s">
        <v>56</v>
      </c>
      <c r="D411" t="s">
        <v>871</v>
      </c>
      <c r="E411">
        <v>22</v>
      </c>
      <c r="F411" s="2">
        <v>1791.2850000000001</v>
      </c>
      <c r="G411" s="2">
        <v>21495.420000000002</v>
      </c>
      <c r="H411">
        <f>IF(employee_turnover_dataset__1[[#This Row],[Employee_status]]="Exited", ROUND(employee_turnover_dataset__1[[#This Row],[Annual Salary]]*0.333,0), 0)</f>
        <v>0</v>
      </c>
      <c r="I411">
        <v>3</v>
      </c>
      <c r="J411">
        <v>2</v>
      </c>
      <c r="K411">
        <f>IF(employee_turnover_dataset__1[[#This Row],[Attrition]]="Yes",1,0)</f>
        <v>0</v>
      </c>
      <c r="L411" t="s">
        <v>27</v>
      </c>
      <c r="M411" t="s">
        <v>28</v>
      </c>
      <c r="N411" s="1">
        <v>44224</v>
      </c>
      <c r="O411" s="1"/>
      <c r="P411" t="s">
        <v>29</v>
      </c>
      <c r="Q411" t="s">
        <v>30</v>
      </c>
      <c r="R411">
        <v>1672</v>
      </c>
      <c r="S411">
        <v>55</v>
      </c>
      <c r="T411">
        <v>5</v>
      </c>
      <c r="U411" t="str">
        <f t="shared" si="6"/>
        <v>2–5 yrs (Short Stay)</v>
      </c>
    </row>
    <row r="412" spans="1:21" x14ac:dyDescent="0.25">
      <c r="A412" t="s">
        <v>872</v>
      </c>
      <c r="B412" t="s">
        <v>67</v>
      </c>
      <c r="C412" t="s">
        <v>107</v>
      </c>
      <c r="D412" t="s">
        <v>873</v>
      </c>
      <c r="E412">
        <v>55</v>
      </c>
      <c r="F412" s="2">
        <v>811.125</v>
      </c>
      <c r="G412" s="2">
        <v>9733.5</v>
      </c>
      <c r="H412">
        <f>IF(employee_turnover_dataset__1[[#This Row],[Employee_status]]="Exited", ROUND(employee_turnover_dataset__1[[#This Row],[Annual Salary]]*0.333,0), 0)</f>
        <v>0</v>
      </c>
      <c r="I412">
        <v>6</v>
      </c>
      <c r="J412">
        <v>4</v>
      </c>
      <c r="K412">
        <f>IF(employee_turnover_dataset__1[[#This Row],[Attrition]]="Yes",1,0)</f>
        <v>0</v>
      </c>
      <c r="L412" t="s">
        <v>27</v>
      </c>
      <c r="M412" t="s">
        <v>28</v>
      </c>
      <c r="N412" s="1">
        <v>42524</v>
      </c>
      <c r="O412" s="1"/>
      <c r="P412" t="s">
        <v>29</v>
      </c>
      <c r="Q412" t="s">
        <v>30</v>
      </c>
      <c r="R412">
        <v>3372</v>
      </c>
      <c r="S412">
        <v>111</v>
      </c>
      <c r="T412">
        <v>9</v>
      </c>
      <c r="U412" t="str">
        <f t="shared" si="6"/>
        <v>6–10 yrs (Mid Stay)</v>
      </c>
    </row>
    <row r="413" spans="1:21" x14ac:dyDescent="0.25">
      <c r="A413" t="s">
        <v>874</v>
      </c>
      <c r="B413" t="s">
        <v>51</v>
      </c>
      <c r="C413" t="s">
        <v>52</v>
      </c>
      <c r="D413" t="s">
        <v>875</v>
      </c>
      <c r="E413">
        <v>32</v>
      </c>
      <c r="F413" s="2">
        <v>1237.335</v>
      </c>
      <c r="G413" s="2">
        <v>14848.02</v>
      </c>
      <c r="H413">
        <f>IF(employee_turnover_dataset__1[[#This Row],[Employee_status]]="Exited", ROUND(employee_turnover_dataset__1[[#This Row],[Annual Salary]]*0.333,0), 0)</f>
        <v>4944</v>
      </c>
      <c r="I413">
        <v>1</v>
      </c>
      <c r="J413">
        <v>1</v>
      </c>
      <c r="K413">
        <f>IF(employee_turnover_dataset__1[[#This Row],[Attrition]]="Yes",1,0)</f>
        <v>1</v>
      </c>
      <c r="L413" t="s">
        <v>20</v>
      </c>
      <c r="M413" t="s">
        <v>54</v>
      </c>
      <c r="N413" s="1">
        <v>44274</v>
      </c>
      <c r="O413" s="1">
        <v>45084</v>
      </c>
      <c r="P413" t="s">
        <v>22</v>
      </c>
      <c r="Q413" t="s">
        <v>54</v>
      </c>
      <c r="R413">
        <v>810</v>
      </c>
      <c r="S413">
        <v>27</v>
      </c>
      <c r="T413">
        <v>2</v>
      </c>
      <c r="U413" t="str">
        <f t="shared" si="6"/>
        <v>2–5 yrs (Short Stay)</v>
      </c>
    </row>
    <row r="414" spans="1:21" x14ac:dyDescent="0.25">
      <c r="A414" t="s">
        <v>876</v>
      </c>
      <c r="B414" t="s">
        <v>67</v>
      </c>
      <c r="C414" t="s">
        <v>68</v>
      </c>
      <c r="D414" t="s">
        <v>877</v>
      </c>
      <c r="E414">
        <v>51</v>
      </c>
      <c r="F414" s="2">
        <v>1248.0749999999998</v>
      </c>
      <c r="G414" s="2">
        <v>14976.899999999998</v>
      </c>
      <c r="H414">
        <f>IF(employee_turnover_dataset__1[[#This Row],[Employee_status]]="Exited", ROUND(employee_turnover_dataset__1[[#This Row],[Annual Salary]]*0.333,0), 0)</f>
        <v>0</v>
      </c>
      <c r="I414">
        <v>3</v>
      </c>
      <c r="J414">
        <v>1</v>
      </c>
      <c r="K414">
        <f>IF(employee_turnover_dataset__1[[#This Row],[Attrition]]="Yes",1,0)</f>
        <v>0</v>
      </c>
      <c r="L414" t="s">
        <v>27</v>
      </c>
      <c r="M414" t="s">
        <v>28</v>
      </c>
      <c r="N414" s="1">
        <v>43730</v>
      </c>
      <c r="O414" s="1"/>
      <c r="P414" t="s">
        <v>29</v>
      </c>
      <c r="Q414" t="s">
        <v>30</v>
      </c>
      <c r="R414">
        <v>2166</v>
      </c>
      <c r="S414">
        <v>71</v>
      </c>
      <c r="T414">
        <v>6</v>
      </c>
      <c r="U414" t="str">
        <f t="shared" si="6"/>
        <v>6–10 yrs (Mid Stay)</v>
      </c>
    </row>
    <row r="415" spans="1:21" x14ac:dyDescent="0.25">
      <c r="A415" t="s">
        <v>878</v>
      </c>
      <c r="B415" t="s">
        <v>32</v>
      </c>
      <c r="C415" t="s">
        <v>71</v>
      </c>
      <c r="D415" t="s">
        <v>879</v>
      </c>
      <c r="E415">
        <v>33</v>
      </c>
      <c r="F415" s="2">
        <v>920.08500000000004</v>
      </c>
      <c r="G415" s="2">
        <v>11041.02</v>
      </c>
      <c r="H415">
        <f>IF(employee_turnover_dataset__1[[#This Row],[Employee_status]]="Exited", ROUND(employee_turnover_dataset__1[[#This Row],[Annual Salary]]*0.333,0), 0)</f>
        <v>0</v>
      </c>
      <c r="I415">
        <v>2</v>
      </c>
      <c r="J415">
        <v>3</v>
      </c>
      <c r="K415">
        <f>IF(employee_turnover_dataset__1[[#This Row],[Attrition]]="Yes",1,0)</f>
        <v>0</v>
      </c>
      <c r="L415" t="s">
        <v>27</v>
      </c>
      <c r="M415" t="s">
        <v>28</v>
      </c>
      <c r="N415" s="1">
        <v>44329</v>
      </c>
      <c r="O415" s="1"/>
      <c r="P415" t="s">
        <v>29</v>
      </c>
      <c r="Q415" t="s">
        <v>30</v>
      </c>
      <c r="R415">
        <v>1567</v>
      </c>
      <c r="S415">
        <v>51</v>
      </c>
      <c r="T415">
        <v>4</v>
      </c>
      <c r="U415" t="str">
        <f t="shared" si="6"/>
        <v>2–5 yrs (Short Stay)</v>
      </c>
    </row>
    <row r="416" spans="1:21" x14ac:dyDescent="0.25">
      <c r="A416" t="s">
        <v>880</v>
      </c>
      <c r="B416" t="s">
        <v>32</v>
      </c>
      <c r="C416" t="s">
        <v>33</v>
      </c>
      <c r="D416" t="s">
        <v>881</v>
      </c>
      <c r="E416">
        <v>31</v>
      </c>
      <c r="F416" s="2">
        <v>1903.4549999999999</v>
      </c>
      <c r="G416" s="2">
        <v>22841.46</v>
      </c>
      <c r="H416">
        <f>IF(employee_turnover_dataset__1[[#This Row],[Employee_status]]="Exited", ROUND(employee_turnover_dataset__1[[#This Row],[Annual Salary]]*0.333,0), 0)</f>
        <v>0</v>
      </c>
      <c r="I416">
        <v>2</v>
      </c>
      <c r="J416">
        <v>3</v>
      </c>
      <c r="K416">
        <f>IF(employee_turnover_dataset__1[[#This Row],[Attrition]]="Yes",1,0)</f>
        <v>0</v>
      </c>
      <c r="L416" t="s">
        <v>27</v>
      </c>
      <c r="M416" t="s">
        <v>28</v>
      </c>
      <c r="N416" s="1">
        <v>43109</v>
      </c>
      <c r="O416" s="1"/>
      <c r="P416" t="s">
        <v>29</v>
      </c>
      <c r="Q416" t="s">
        <v>30</v>
      </c>
      <c r="R416">
        <v>2787</v>
      </c>
      <c r="S416">
        <v>92</v>
      </c>
      <c r="T416">
        <v>8</v>
      </c>
      <c r="U416" t="str">
        <f t="shared" si="6"/>
        <v>6–10 yrs (Mid Stay)</v>
      </c>
    </row>
    <row r="417" spans="1:21" x14ac:dyDescent="0.25">
      <c r="A417" t="s">
        <v>882</v>
      </c>
      <c r="B417" t="s">
        <v>51</v>
      </c>
      <c r="C417" t="s">
        <v>78</v>
      </c>
      <c r="D417" t="s">
        <v>883</v>
      </c>
      <c r="E417">
        <v>54</v>
      </c>
      <c r="F417" s="2">
        <v>2846.46</v>
      </c>
      <c r="G417" s="2">
        <v>34157.520000000004</v>
      </c>
      <c r="H417">
        <f>IF(employee_turnover_dataset__1[[#This Row],[Employee_status]]="Exited", ROUND(employee_turnover_dataset__1[[#This Row],[Annual Salary]]*0.333,0), 0)</f>
        <v>0</v>
      </c>
      <c r="I417">
        <v>9</v>
      </c>
      <c r="J417">
        <v>3</v>
      </c>
      <c r="K417">
        <f>IF(employee_turnover_dataset__1[[#This Row],[Attrition]]="Yes",1,0)</f>
        <v>0</v>
      </c>
      <c r="L417" t="s">
        <v>27</v>
      </c>
      <c r="M417" t="s">
        <v>28</v>
      </c>
      <c r="N417" s="1">
        <v>43730</v>
      </c>
      <c r="O417" s="1"/>
      <c r="P417" t="s">
        <v>29</v>
      </c>
      <c r="Q417" t="s">
        <v>30</v>
      </c>
      <c r="R417">
        <v>2166</v>
      </c>
      <c r="S417">
        <v>71</v>
      </c>
      <c r="T417">
        <v>6</v>
      </c>
      <c r="U417" t="str">
        <f t="shared" si="6"/>
        <v>6–10 yrs (Mid Stay)</v>
      </c>
    </row>
    <row r="418" spans="1:21" x14ac:dyDescent="0.25">
      <c r="A418" t="s">
        <v>884</v>
      </c>
      <c r="B418" t="s">
        <v>44</v>
      </c>
      <c r="C418" t="s">
        <v>45</v>
      </c>
      <c r="D418" t="s">
        <v>885</v>
      </c>
      <c r="E418">
        <v>30</v>
      </c>
      <c r="F418" s="2">
        <v>1004.79</v>
      </c>
      <c r="G418" s="2">
        <v>12057.48</v>
      </c>
      <c r="H418">
        <f>IF(employee_turnover_dataset__1[[#This Row],[Employee_status]]="Exited", ROUND(employee_turnover_dataset__1[[#This Row],[Annual Salary]]*0.333,0), 0)</f>
        <v>0</v>
      </c>
      <c r="I418">
        <v>0</v>
      </c>
      <c r="J418">
        <v>3</v>
      </c>
      <c r="K418">
        <f>IF(employee_turnover_dataset__1[[#This Row],[Attrition]]="Yes",1,0)</f>
        <v>0</v>
      </c>
      <c r="L418" t="s">
        <v>27</v>
      </c>
      <c r="M418" t="s">
        <v>28</v>
      </c>
      <c r="N418" s="1">
        <v>42401</v>
      </c>
      <c r="O418" s="1"/>
      <c r="P418" t="s">
        <v>29</v>
      </c>
      <c r="Q418" t="s">
        <v>30</v>
      </c>
      <c r="R418">
        <v>3495</v>
      </c>
      <c r="S418">
        <v>115</v>
      </c>
      <c r="T418">
        <v>10</v>
      </c>
      <c r="U418" t="str">
        <f t="shared" si="6"/>
        <v>6–10 yrs (Mid Stay)</v>
      </c>
    </row>
    <row r="419" spans="1:21" x14ac:dyDescent="0.25">
      <c r="A419" t="s">
        <v>886</v>
      </c>
      <c r="B419" t="s">
        <v>24</v>
      </c>
      <c r="C419" t="s">
        <v>83</v>
      </c>
      <c r="D419" t="s">
        <v>887</v>
      </c>
      <c r="E419">
        <v>36</v>
      </c>
      <c r="F419" s="2">
        <v>1516.8899999999999</v>
      </c>
      <c r="G419" s="2">
        <v>18202.68</v>
      </c>
      <c r="H419">
        <f>IF(employee_turnover_dataset__1[[#This Row],[Employee_status]]="Exited", ROUND(employee_turnover_dataset__1[[#This Row],[Annual Salary]]*0.333,0), 0)</f>
        <v>0</v>
      </c>
      <c r="I419">
        <v>3</v>
      </c>
      <c r="J419">
        <v>2</v>
      </c>
      <c r="K419">
        <f>IF(employee_turnover_dataset__1[[#This Row],[Attrition]]="Yes",1,0)</f>
        <v>0</v>
      </c>
      <c r="L419" t="s">
        <v>27</v>
      </c>
      <c r="M419" t="s">
        <v>28</v>
      </c>
      <c r="N419" s="1">
        <v>42443</v>
      </c>
      <c r="O419" s="1"/>
      <c r="P419" t="s">
        <v>29</v>
      </c>
      <c r="Q419" t="s">
        <v>30</v>
      </c>
      <c r="R419">
        <v>3453</v>
      </c>
      <c r="S419">
        <v>113</v>
      </c>
      <c r="T419">
        <v>9</v>
      </c>
      <c r="U419" t="str">
        <f t="shared" si="6"/>
        <v>6–10 yrs (Mid Stay)</v>
      </c>
    </row>
    <row r="420" spans="1:21" x14ac:dyDescent="0.25">
      <c r="A420" t="s">
        <v>888</v>
      </c>
      <c r="B420" t="s">
        <v>67</v>
      </c>
      <c r="C420" t="s">
        <v>107</v>
      </c>
      <c r="D420" t="s">
        <v>889</v>
      </c>
      <c r="E420">
        <v>49</v>
      </c>
      <c r="F420" s="2">
        <v>1139.145</v>
      </c>
      <c r="G420" s="2">
        <v>13669.74</v>
      </c>
      <c r="H420">
        <f>IF(employee_turnover_dataset__1[[#This Row],[Employee_status]]="Exited", ROUND(employee_turnover_dataset__1[[#This Row],[Annual Salary]]*0.333,0), 0)</f>
        <v>0</v>
      </c>
      <c r="I420">
        <v>4</v>
      </c>
      <c r="J420">
        <v>3</v>
      </c>
      <c r="K420">
        <f>IF(employee_turnover_dataset__1[[#This Row],[Attrition]]="Yes",1,0)</f>
        <v>0</v>
      </c>
      <c r="L420" t="s">
        <v>27</v>
      </c>
      <c r="M420" t="s">
        <v>28</v>
      </c>
      <c r="N420" s="1">
        <v>42645</v>
      </c>
      <c r="O420" s="1"/>
      <c r="P420" t="s">
        <v>29</v>
      </c>
      <c r="Q420" t="s">
        <v>30</v>
      </c>
      <c r="R420">
        <v>3251</v>
      </c>
      <c r="S420">
        <v>107</v>
      </c>
      <c r="T420">
        <v>9</v>
      </c>
      <c r="U420" t="str">
        <f t="shared" si="6"/>
        <v>6–10 yrs (Mid Stay)</v>
      </c>
    </row>
    <row r="421" spans="1:21" x14ac:dyDescent="0.25">
      <c r="A421" t="s">
        <v>890</v>
      </c>
      <c r="B421" t="s">
        <v>24</v>
      </c>
      <c r="C421" t="s">
        <v>25</v>
      </c>
      <c r="D421" t="s">
        <v>891</v>
      </c>
      <c r="E421">
        <v>51</v>
      </c>
      <c r="F421" s="2">
        <v>2597.8200000000002</v>
      </c>
      <c r="G421" s="2">
        <v>31173.840000000004</v>
      </c>
      <c r="H421">
        <f>IF(employee_turnover_dataset__1[[#This Row],[Employee_status]]="Exited", ROUND(employee_turnover_dataset__1[[#This Row],[Annual Salary]]*0.333,0), 0)</f>
        <v>0</v>
      </c>
      <c r="I421">
        <v>9</v>
      </c>
      <c r="J421">
        <v>2</v>
      </c>
      <c r="K421">
        <f>IF(employee_turnover_dataset__1[[#This Row],[Attrition]]="Yes",1,0)</f>
        <v>0</v>
      </c>
      <c r="L421" t="s">
        <v>27</v>
      </c>
      <c r="M421" t="s">
        <v>28</v>
      </c>
      <c r="N421" s="1">
        <v>43456</v>
      </c>
      <c r="O421" s="1"/>
      <c r="P421" t="s">
        <v>29</v>
      </c>
      <c r="Q421" t="s">
        <v>30</v>
      </c>
      <c r="R421">
        <v>2440</v>
      </c>
      <c r="S421">
        <v>80</v>
      </c>
      <c r="T421">
        <v>7</v>
      </c>
      <c r="U421" t="str">
        <f t="shared" si="6"/>
        <v>6–10 yrs (Mid Stay)</v>
      </c>
    </row>
    <row r="422" spans="1:21" x14ac:dyDescent="0.25">
      <c r="A422" t="s">
        <v>892</v>
      </c>
      <c r="B422" t="s">
        <v>44</v>
      </c>
      <c r="C422" t="s">
        <v>61</v>
      </c>
      <c r="D422" t="s">
        <v>893</v>
      </c>
      <c r="E422">
        <v>40</v>
      </c>
      <c r="F422" s="2">
        <v>524.625</v>
      </c>
      <c r="G422" s="2">
        <v>6295.5</v>
      </c>
      <c r="H422">
        <f>IF(employee_turnover_dataset__1[[#This Row],[Employee_status]]="Exited", ROUND(employee_turnover_dataset__1[[#This Row],[Annual Salary]]*0.333,0), 0)</f>
        <v>0</v>
      </c>
      <c r="I422">
        <v>10</v>
      </c>
      <c r="J422">
        <v>4</v>
      </c>
      <c r="K422">
        <f>IF(employee_turnover_dataset__1[[#This Row],[Attrition]]="Yes",1,0)</f>
        <v>0</v>
      </c>
      <c r="L422" t="s">
        <v>27</v>
      </c>
      <c r="M422" t="s">
        <v>28</v>
      </c>
      <c r="N422" s="1">
        <v>42652</v>
      </c>
      <c r="O422" s="1"/>
      <c r="P422" t="s">
        <v>29</v>
      </c>
      <c r="Q422" t="s">
        <v>30</v>
      </c>
      <c r="R422">
        <v>3244</v>
      </c>
      <c r="S422">
        <v>106</v>
      </c>
      <c r="T422">
        <v>9</v>
      </c>
      <c r="U422" t="str">
        <f t="shared" si="6"/>
        <v>6–10 yrs (Mid Stay)</v>
      </c>
    </row>
    <row r="423" spans="1:21" x14ac:dyDescent="0.25">
      <c r="A423" t="s">
        <v>894</v>
      </c>
      <c r="B423" t="s">
        <v>67</v>
      </c>
      <c r="C423" t="s">
        <v>68</v>
      </c>
      <c r="D423" t="s">
        <v>895</v>
      </c>
      <c r="E423">
        <v>33</v>
      </c>
      <c r="F423" s="2">
        <v>1415.0250000000001</v>
      </c>
      <c r="G423" s="2">
        <v>16980.300000000003</v>
      </c>
      <c r="H423">
        <f>IF(employee_turnover_dataset__1[[#This Row],[Employee_status]]="Exited", ROUND(employee_turnover_dataset__1[[#This Row],[Annual Salary]]*0.333,0), 0)</f>
        <v>0</v>
      </c>
      <c r="I423">
        <v>9</v>
      </c>
      <c r="J423">
        <v>3</v>
      </c>
      <c r="K423">
        <f>IF(employee_turnover_dataset__1[[#This Row],[Attrition]]="Yes",1,0)</f>
        <v>0</v>
      </c>
      <c r="L423" t="s">
        <v>27</v>
      </c>
      <c r="M423" t="s">
        <v>28</v>
      </c>
      <c r="N423" s="1">
        <v>44489</v>
      </c>
      <c r="O423" s="1"/>
      <c r="P423" t="s">
        <v>29</v>
      </c>
      <c r="Q423" t="s">
        <v>30</v>
      </c>
      <c r="R423">
        <v>1407</v>
      </c>
      <c r="S423">
        <v>46</v>
      </c>
      <c r="T423">
        <v>4</v>
      </c>
      <c r="U423" t="str">
        <f t="shared" si="6"/>
        <v>2–5 yrs (Short Stay)</v>
      </c>
    </row>
    <row r="424" spans="1:21" x14ac:dyDescent="0.25">
      <c r="A424" t="s">
        <v>896</v>
      </c>
      <c r="B424" t="s">
        <v>67</v>
      </c>
      <c r="C424" t="s">
        <v>68</v>
      </c>
      <c r="D424" t="s">
        <v>897</v>
      </c>
      <c r="E424">
        <v>36</v>
      </c>
      <c r="F424" s="2">
        <v>1361.1750000000002</v>
      </c>
      <c r="G424" s="2">
        <v>16334.100000000002</v>
      </c>
      <c r="H424">
        <f>IF(employee_turnover_dataset__1[[#This Row],[Employee_status]]="Exited", ROUND(employee_turnover_dataset__1[[#This Row],[Annual Salary]]*0.333,0), 0)</f>
        <v>0</v>
      </c>
      <c r="I424">
        <v>4</v>
      </c>
      <c r="J424">
        <v>5</v>
      </c>
      <c r="K424">
        <f>IF(employee_turnover_dataset__1[[#This Row],[Attrition]]="Yes",1,0)</f>
        <v>0</v>
      </c>
      <c r="L424" t="s">
        <v>27</v>
      </c>
      <c r="M424" t="s">
        <v>28</v>
      </c>
      <c r="N424" s="1">
        <v>42451</v>
      </c>
      <c r="O424" s="1"/>
      <c r="P424" t="s">
        <v>29</v>
      </c>
      <c r="Q424" t="s">
        <v>30</v>
      </c>
      <c r="R424">
        <v>3445</v>
      </c>
      <c r="S424">
        <v>113</v>
      </c>
      <c r="T424">
        <v>9</v>
      </c>
      <c r="U424" t="str">
        <f t="shared" si="6"/>
        <v>6–10 yrs (Mid Stay)</v>
      </c>
    </row>
    <row r="425" spans="1:21" x14ac:dyDescent="0.25">
      <c r="A425" t="s">
        <v>898</v>
      </c>
      <c r="B425" t="s">
        <v>51</v>
      </c>
      <c r="C425" t="s">
        <v>88</v>
      </c>
      <c r="D425" t="s">
        <v>899</v>
      </c>
      <c r="E425">
        <v>44</v>
      </c>
      <c r="F425" s="2">
        <v>2078.5650000000001</v>
      </c>
      <c r="G425" s="2">
        <v>24942.78</v>
      </c>
      <c r="H425">
        <f>IF(employee_turnover_dataset__1[[#This Row],[Employee_status]]="Exited", ROUND(employee_turnover_dataset__1[[#This Row],[Annual Salary]]*0.333,0), 0)</f>
        <v>8306</v>
      </c>
      <c r="I425">
        <v>3</v>
      </c>
      <c r="J425">
        <v>1</v>
      </c>
      <c r="K425">
        <f>IF(employee_turnover_dataset__1[[#This Row],[Attrition]]="Yes",1,0)</f>
        <v>1</v>
      </c>
      <c r="L425" t="s">
        <v>20</v>
      </c>
      <c r="M425" t="s">
        <v>158</v>
      </c>
      <c r="N425" s="1">
        <v>42741</v>
      </c>
      <c r="O425" s="1">
        <v>43930</v>
      </c>
      <c r="P425" t="s">
        <v>22</v>
      </c>
      <c r="Q425" t="s">
        <v>158</v>
      </c>
      <c r="R425">
        <v>1189</v>
      </c>
      <c r="S425">
        <v>39</v>
      </c>
      <c r="T425">
        <v>3</v>
      </c>
      <c r="U425" t="str">
        <f t="shared" si="6"/>
        <v>2–5 yrs (Short Stay)</v>
      </c>
    </row>
    <row r="426" spans="1:21" x14ac:dyDescent="0.25">
      <c r="A426" t="s">
        <v>900</v>
      </c>
      <c r="B426" t="s">
        <v>32</v>
      </c>
      <c r="C426" t="s">
        <v>33</v>
      </c>
      <c r="D426" t="s">
        <v>901</v>
      </c>
      <c r="E426">
        <v>44</v>
      </c>
      <c r="F426" s="2">
        <v>2069.9700000000003</v>
      </c>
      <c r="G426" s="2">
        <v>24839.640000000003</v>
      </c>
      <c r="H426">
        <f>IF(employee_turnover_dataset__1[[#This Row],[Employee_status]]="Exited", ROUND(employee_turnover_dataset__1[[#This Row],[Annual Salary]]*0.333,0), 0)</f>
        <v>0</v>
      </c>
      <c r="I426">
        <v>6</v>
      </c>
      <c r="J426">
        <v>2</v>
      </c>
      <c r="K426">
        <f>IF(employee_turnover_dataset__1[[#This Row],[Attrition]]="Yes",1,0)</f>
        <v>0</v>
      </c>
      <c r="L426" t="s">
        <v>27</v>
      </c>
      <c r="M426" t="s">
        <v>28</v>
      </c>
      <c r="N426" s="1">
        <v>43100</v>
      </c>
      <c r="O426" s="1"/>
      <c r="P426" t="s">
        <v>29</v>
      </c>
      <c r="Q426" t="s">
        <v>30</v>
      </c>
      <c r="R426">
        <v>2796</v>
      </c>
      <c r="S426">
        <v>92</v>
      </c>
      <c r="T426">
        <v>8</v>
      </c>
      <c r="U426" t="str">
        <f t="shared" si="6"/>
        <v>6–10 yrs (Mid Stay)</v>
      </c>
    </row>
    <row r="427" spans="1:21" x14ac:dyDescent="0.25">
      <c r="A427" t="s">
        <v>902</v>
      </c>
      <c r="B427" t="s">
        <v>51</v>
      </c>
      <c r="C427" t="s">
        <v>88</v>
      </c>
      <c r="D427" t="s">
        <v>903</v>
      </c>
      <c r="E427">
        <v>29</v>
      </c>
      <c r="F427" s="2">
        <v>2746.05</v>
      </c>
      <c r="G427" s="2">
        <v>32952.600000000006</v>
      </c>
      <c r="H427">
        <f>IF(employee_turnover_dataset__1[[#This Row],[Employee_status]]="Exited", ROUND(employee_turnover_dataset__1[[#This Row],[Annual Salary]]*0.333,0), 0)</f>
        <v>0</v>
      </c>
      <c r="I427">
        <v>8</v>
      </c>
      <c r="J427">
        <v>2</v>
      </c>
      <c r="K427">
        <f>IF(employee_turnover_dataset__1[[#This Row],[Attrition]]="Yes",1,0)</f>
        <v>0</v>
      </c>
      <c r="L427" t="s">
        <v>27</v>
      </c>
      <c r="M427" t="s">
        <v>28</v>
      </c>
      <c r="N427" s="1">
        <v>43928</v>
      </c>
      <c r="O427" s="1"/>
      <c r="P427" t="s">
        <v>29</v>
      </c>
      <c r="Q427" t="s">
        <v>30</v>
      </c>
      <c r="R427">
        <v>1968</v>
      </c>
      <c r="S427">
        <v>65</v>
      </c>
      <c r="T427">
        <v>5</v>
      </c>
      <c r="U427" t="str">
        <f t="shared" si="6"/>
        <v>2–5 yrs (Short Stay)</v>
      </c>
    </row>
    <row r="428" spans="1:21" x14ac:dyDescent="0.25">
      <c r="A428" t="s">
        <v>904</v>
      </c>
      <c r="B428" t="s">
        <v>32</v>
      </c>
      <c r="C428" t="s">
        <v>33</v>
      </c>
      <c r="D428" t="s">
        <v>905</v>
      </c>
      <c r="E428">
        <v>26</v>
      </c>
      <c r="F428" s="2">
        <v>2653.9650000000001</v>
      </c>
      <c r="G428" s="2">
        <v>31847.58</v>
      </c>
      <c r="H428">
        <f>IF(employee_turnover_dataset__1[[#This Row],[Employee_status]]="Exited", ROUND(employee_turnover_dataset__1[[#This Row],[Annual Salary]]*0.333,0), 0)</f>
        <v>0</v>
      </c>
      <c r="I428">
        <v>6</v>
      </c>
      <c r="J428">
        <v>2</v>
      </c>
      <c r="K428">
        <f>IF(employee_turnover_dataset__1[[#This Row],[Attrition]]="Yes",1,0)</f>
        <v>0</v>
      </c>
      <c r="L428" t="s">
        <v>27</v>
      </c>
      <c r="M428" t="s">
        <v>28</v>
      </c>
      <c r="N428" s="1">
        <v>44142</v>
      </c>
      <c r="O428" s="1"/>
      <c r="P428" t="s">
        <v>29</v>
      </c>
      <c r="Q428" t="s">
        <v>30</v>
      </c>
      <c r="R428">
        <v>1754</v>
      </c>
      <c r="S428">
        <v>58</v>
      </c>
      <c r="T428">
        <v>5</v>
      </c>
      <c r="U428" t="str">
        <f t="shared" si="6"/>
        <v>2–5 yrs (Short Stay)</v>
      </c>
    </row>
    <row r="429" spans="1:21" x14ac:dyDescent="0.25">
      <c r="A429" t="s">
        <v>906</v>
      </c>
      <c r="B429" t="s">
        <v>51</v>
      </c>
      <c r="C429" t="s">
        <v>88</v>
      </c>
      <c r="D429" t="s">
        <v>907</v>
      </c>
      <c r="E429">
        <v>22</v>
      </c>
      <c r="F429" s="2">
        <v>1548.5249999999999</v>
      </c>
      <c r="G429" s="2">
        <v>18582.3</v>
      </c>
      <c r="H429">
        <f>IF(employee_turnover_dataset__1[[#This Row],[Employee_status]]="Exited", ROUND(employee_turnover_dataset__1[[#This Row],[Annual Salary]]*0.333,0), 0)</f>
        <v>0</v>
      </c>
      <c r="I429">
        <v>7</v>
      </c>
      <c r="J429">
        <v>1</v>
      </c>
      <c r="K429">
        <f>IF(employee_turnover_dataset__1[[#This Row],[Attrition]]="Yes",1,0)</f>
        <v>0</v>
      </c>
      <c r="L429" t="s">
        <v>27</v>
      </c>
      <c r="M429" t="s">
        <v>28</v>
      </c>
      <c r="N429" s="1">
        <v>43804</v>
      </c>
      <c r="O429" s="1"/>
      <c r="P429" t="s">
        <v>29</v>
      </c>
      <c r="Q429" t="s">
        <v>30</v>
      </c>
      <c r="R429">
        <v>2092</v>
      </c>
      <c r="S429">
        <v>69</v>
      </c>
      <c r="T429">
        <v>6</v>
      </c>
      <c r="U429" t="str">
        <f t="shared" si="6"/>
        <v>6–10 yrs (Mid Stay)</v>
      </c>
    </row>
    <row r="430" spans="1:21" x14ac:dyDescent="0.25">
      <c r="A430" t="s">
        <v>908</v>
      </c>
      <c r="B430" t="s">
        <v>17</v>
      </c>
      <c r="C430" t="s">
        <v>18</v>
      </c>
      <c r="D430" t="s">
        <v>909</v>
      </c>
      <c r="E430">
        <v>29</v>
      </c>
      <c r="F430" s="2">
        <v>1543.17</v>
      </c>
      <c r="G430" s="2">
        <v>18518.04</v>
      </c>
      <c r="H430">
        <f>IF(employee_turnover_dataset__1[[#This Row],[Employee_status]]="Exited", ROUND(employee_turnover_dataset__1[[#This Row],[Annual Salary]]*0.333,0), 0)</f>
        <v>0</v>
      </c>
      <c r="I430">
        <v>8</v>
      </c>
      <c r="J430">
        <v>4</v>
      </c>
      <c r="K430">
        <f>IF(employee_turnover_dataset__1[[#This Row],[Attrition]]="Yes",1,0)</f>
        <v>0</v>
      </c>
      <c r="L430" t="s">
        <v>27</v>
      </c>
      <c r="M430" t="s">
        <v>28</v>
      </c>
      <c r="N430" s="1">
        <v>44729</v>
      </c>
      <c r="O430" s="1"/>
      <c r="P430" t="s">
        <v>29</v>
      </c>
      <c r="Q430" t="s">
        <v>30</v>
      </c>
      <c r="R430">
        <v>1167</v>
      </c>
      <c r="S430">
        <v>38</v>
      </c>
      <c r="T430">
        <v>3</v>
      </c>
      <c r="U430" t="str">
        <f t="shared" si="6"/>
        <v>2–5 yrs (Short Stay)</v>
      </c>
    </row>
    <row r="431" spans="1:21" x14ac:dyDescent="0.25">
      <c r="A431" t="s">
        <v>910</v>
      </c>
      <c r="B431" t="s">
        <v>24</v>
      </c>
      <c r="C431" t="s">
        <v>121</v>
      </c>
      <c r="D431" t="s">
        <v>911</v>
      </c>
      <c r="E431">
        <v>23</v>
      </c>
      <c r="F431" s="2">
        <v>1999.8000000000002</v>
      </c>
      <c r="G431" s="2">
        <v>23997.600000000002</v>
      </c>
      <c r="H431">
        <f>IF(employee_turnover_dataset__1[[#This Row],[Employee_status]]="Exited", ROUND(employee_turnover_dataset__1[[#This Row],[Annual Salary]]*0.333,0), 0)</f>
        <v>7991</v>
      </c>
      <c r="I431">
        <v>1</v>
      </c>
      <c r="J431">
        <v>4</v>
      </c>
      <c r="K431">
        <f>IF(employee_turnover_dataset__1[[#This Row],[Attrition]]="Yes",1,0)</f>
        <v>1</v>
      </c>
      <c r="L431" t="s">
        <v>20</v>
      </c>
      <c r="M431" t="s">
        <v>21</v>
      </c>
      <c r="N431" s="1">
        <v>44520</v>
      </c>
      <c r="O431" s="1">
        <v>45555</v>
      </c>
      <c r="P431" t="s">
        <v>22</v>
      </c>
      <c r="Q431" t="s">
        <v>21</v>
      </c>
      <c r="R431">
        <v>1035</v>
      </c>
      <c r="S431">
        <v>34</v>
      </c>
      <c r="T431">
        <v>3</v>
      </c>
      <c r="U431" t="str">
        <f t="shared" si="6"/>
        <v>2–5 yrs (Short Stay)</v>
      </c>
    </row>
    <row r="432" spans="1:21" x14ac:dyDescent="0.25">
      <c r="A432" t="s">
        <v>912</v>
      </c>
      <c r="B432" t="s">
        <v>51</v>
      </c>
      <c r="C432" t="s">
        <v>52</v>
      </c>
      <c r="D432" t="s">
        <v>913</v>
      </c>
      <c r="E432">
        <v>32</v>
      </c>
      <c r="F432" s="2">
        <v>393.73500000000001</v>
      </c>
      <c r="G432" s="2">
        <v>4724.82</v>
      </c>
      <c r="H432">
        <f>IF(employee_turnover_dataset__1[[#This Row],[Employee_status]]="Exited", ROUND(employee_turnover_dataset__1[[#This Row],[Annual Salary]]*0.333,0), 0)</f>
        <v>0</v>
      </c>
      <c r="I432">
        <v>6</v>
      </c>
      <c r="J432">
        <v>2</v>
      </c>
      <c r="K432">
        <f>IF(employee_turnover_dataset__1[[#This Row],[Attrition]]="Yes",1,0)</f>
        <v>0</v>
      </c>
      <c r="L432" t="s">
        <v>27</v>
      </c>
      <c r="M432" t="s">
        <v>28</v>
      </c>
      <c r="N432" s="1">
        <v>42622</v>
      </c>
      <c r="O432" s="1"/>
      <c r="P432" t="s">
        <v>29</v>
      </c>
      <c r="Q432" t="s">
        <v>30</v>
      </c>
      <c r="R432">
        <v>3274</v>
      </c>
      <c r="S432">
        <v>108</v>
      </c>
      <c r="T432">
        <v>9</v>
      </c>
      <c r="U432" t="str">
        <f t="shared" si="6"/>
        <v>6–10 yrs (Mid Stay)</v>
      </c>
    </row>
    <row r="433" spans="1:21" x14ac:dyDescent="0.25">
      <c r="A433" t="s">
        <v>914</v>
      </c>
      <c r="B433" t="s">
        <v>32</v>
      </c>
      <c r="C433" t="s">
        <v>71</v>
      </c>
      <c r="D433" t="s">
        <v>915</v>
      </c>
      <c r="E433">
        <v>27</v>
      </c>
      <c r="F433" s="2">
        <v>2759.88</v>
      </c>
      <c r="G433" s="2">
        <v>33118.559999999998</v>
      </c>
      <c r="H433">
        <f>IF(employee_turnover_dataset__1[[#This Row],[Employee_status]]="Exited", ROUND(employee_turnover_dataset__1[[#This Row],[Annual Salary]]*0.333,0), 0)</f>
        <v>0</v>
      </c>
      <c r="I433">
        <v>5</v>
      </c>
      <c r="J433">
        <v>2</v>
      </c>
      <c r="K433">
        <f>IF(employee_turnover_dataset__1[[#This Row],[Attrition]]="Yes",1,0)</f>
        <v>0</v>
      </c>
      <c r="L433" t="s">
        <v>27</v>
      </c>
      <c r="M433" t="s">
        <v>28</v>
      </c>
      <c r="N433" s="1">
        <v>43345</v>
      </c>
      <c r="O433" s="1"/>
      <c r="P433" t="s">
        <v>29</v>
      </c>
      <c r="Q433" t="s">
        <v>30</v>
      </c>
      <c r="R433">
        <v>2551</v>
      </c>
      <c r="S433">
        <v>84</v>
      </c>
      <c r="T433">
        <v>7</v>
      </c>
      <c r="U433" t="str">
        <f t="shared" si="6"/>
        <v>6–10 yrs (Mid Stay)</v>
      </c>
    </row>
    <row r="434" spans="1:21" x14ac:dyDescent="0.25">
      <c r="A434" t="s">
        <v>916</v>
      </c>
      <c r="B434" t="s">
        <v>32</v>
      </c>
      <c r="C434" t="s">
        <v>33</v>
      </c>
      <c r="D434" t="s">
        <v>917</v>
      </c>
      <c r="E434">
        <v>44</v>
      </c>
      <c r="F434" s="2">
        <v>2915.31</v>
      </c>
      <c r="G434" s="2">
        <v>34983.72</v>
      </c>
      <c r="H434">
        <f>IF(employee_turnover_dataset__1[[#This Row],[Employee_status]]="Exited", ROUND(employee_turnover_dataset__1[[#This Row],[Annual Salary]]*0.333,0), 0)</f>
        <v>0</v>
      </c>
      <c r="I434">
        <v>4</v>
      </c>
      <c r="J434">
        <v>5</v>
      </c>
      <c r="K434">
        <f>IF(employee_turnover_dataset__1[[#This Row],[Attrition]]="Yes",1,0)</f>
        <v>0</v>
      </c>
      <c r="L434" t="s">
        <v>27</v>
      </c>
      <c r="M434" t="s">
        <v>28</v>
      </c>
      <c r="N434" s="1">
        <v>43101</v>
      </c>
      <c r="O434" s="1"/>
      <c r="P434" t="s">
        <v>29</v>
      </c>
      <c r="Q434" t="s">
        <v>30</v>
      </c>
      <c r="R434">
        <v>2795</v>
      </c>
      <c r="S434">
        <v>92</v>
      </c>
      <c r="T434">
        <v>8</v>
      </c>
      <c r="U434" t="str">
        <f t="shared" si="6"/>
        <v>6–10 yrs (Mid Stay)</v>
      </c>
    </row>
    <row r="435" spans="1:21" x14ac:dyDescent="0.25">
      <c r="A435" t="s">
        <v>918</v>
      </c>
      <c r="B435" t="s">
        <v>67</v>
      </c>
      <c r="C435" t="s">
        <v>128</v>
      </c>
      <c r="D435" t="s">
        <v>919</v>
      </c>
      <c r="E435">
        <v>36</v>
      </c>
      <c r="F435" s="2">
        <v>2789.2350000000001</v>
      </c>
      <c r="G435" s="2">
        <v>33470.82</v>
      </c>
      <c r="H435">
        <f>IF(employee_turnover_dataset__1[[#This Row],[Employee_status]]="Exited", ROUND(employee_turnover_dataset__1[[#This Row],[Annual Salary]]*0.333,0), 0)</f>
        <v>0</v>
      </c>
      <c r="I435">
        <v>9</v>
      </c>
      <c r="J435">
        <v>1</v>
      </c>
      <c r="K435">
        <f>IF(employee_turnover_dataset__1[[#This Row],[Attrition]]="Yes",1,0)</f>
        <v>0</v>
      </c>
      <c r="L435" t="s">
        <v>27</v>
      </c>
      <c r="M435" t="s">
        <v>28</v>
      </c>
      <c r="N435" s="1">
        <v>44105</v>
      </c>
      <c r="O435" s="1"/>
      <c r="P435" t="s">
        <v>29</v>
      </c>
      <c r="Q435" t="s">
        <v>30</v>
      </c>
      <c r="R435">
        <v>1791</v>
      </c>
      <c r="S435">
        <v>59</v>
      </c>
      <c r="T435">
        <v>5</v>
      </c>
      <c r="U435" t="str">
        <f t="shared" si="6"/>
        <v>2–5 yrs (Short Stay)</v>
      </c>
    </row>
    <row r="436" spans="1:21" x14ac:dyDescent="0.25">
      <c r="A436" t="s">
        <v>920</v>
      </c>
      <c r="B436" t="s">
        <v>44</v>
      </c>
      <c r="C436" t="s">
        <v>48</v>
      </c>
      <c r="D436" t="s">
        <v>921</v>
      </c>
      <c r="E436">
        <v>56</v>
      </c>
      <c r="F436" s="2">
        <v>2212.0950000000003</v>
      </c>
      <c r="G436" s="2">
        <v>26545.140000000003</v>
      </c>
      <c r="H436">
        <f>IF(employee_turnover_dataset__1[[#This Row],[Employee_status]]="Exited", ROUND(employee_turnover_dataset__1[[#This Row],[Annual Salary]]*0.333,0), 0)</f>
        <v>0</v>
      </c>
      <c r="I436">
        <v>10</v>
      </c>
      <c r="J436">
        <v>1</v>
      </c>
      <c r="K436">
        <f>IF(employee_turnover_dataset__1[[#This Row],[Attrition]]="Yes",1,0)</f>
        <v>0</v>
      </c>
      <c r="L436" t="s">
        <v>27</v>
      </c>
      <c r="M436" t="s">
        <v>28</v>
      </c>
      <c r="N436" s="1">
        <v>44389</v>
      </c>
      <c r="O436" s="1"/>
      <c r="P436" t="s">
        <v>29</v>
      </c>
      <c r="Q436" t="s">
        <v>30</v>
      </c>
      <c r="R436">
        <v>1507</v>
      </c>
      <c r="S436">
        <v>50</v>
      </c>
      <c r="T436">
        <v>4</v>
      </c>
      <c r="U436" t="str">
        <f t="shared" si="6"/>
        <v>2–5 yrs (Short Stay)</v>
      </c>
    </row>
    <row r="437" spans="1:21" x14ac:dyDescent="0.25">
      <c r="A437" t="s">
        <v>922</v>
      </c>
      <c r="B437" t="s">
        <v>67</v>
      </c>
      <c r="C437" t="s">
        <v>107</v>
      </c>
      <c r="D437" t="s">
        <v>923</v>
      </c>
      <c r="E437">
        <v>52</v>
      </c>
      <c r="F437" s="2">
        <v>378.40500000000003</v>
      </c>
      <c r="G437" s="2">
        <v>4540.8600000000006</v>
      </c>
      <c r="H437">
        <f>IF(employee_turnover_dataset__1[[#This Row],[Employee_status]]="Exited", ROUND(employee_turnover_dataset__1[[#This Row],[Annual Salary]]*0.333,0), 0)</f>
        <v>1512</v>
      </c>
      <c r="I437">
        <v>3</v>
      </c>
      <c r="J437">
        <v>1</v>
      </c>
      <c r="K437">
        <f>IF(employee_turnover_dataset__1[[#This Row],[Attrition]]="Yes",1,0)</f>
        <v>1</v>
      </c>
      <c r="L437" t="s">
        <v>20</v>
      </c>
      <c r="M437" t="s">
        <v>21</v>
      </c>
      <c r="N437" s="1">
        <v>44766</v>
      </c>
      <c r="O437" s="1">
        <v>45289</v>
      </c>
      <c r="P437" t="s">
        <v>22</v>
      </c>
      <c r="Q437" t="s">
        <v>21</v>
      </c>
      <c r="R437">
        <v>523</v>
      </c>
      <c r="S437">
        <v>17</v>
      </c>
      <c r="T437">
        <v>1</v>
      </c>
      <c r="U437" t="str">
        <f t="shared" si="6"/>
        <v>0–1 yrs (New Hire)</v>
      </c>
    </row>
    <row r="438" spans="1:21" x14ac:dyDescent="0.25">
      <c r="A438" t="s">
        <v>924</v>
      </c>
      <c r="B438" t="s">
        <v>24</v>
      </c>
      <c r="C438" t="s">
        <v>25</v>
      </c>
      <c r="D438" t="s">
        <v>925</v>
      </c>
      <c r="E438">
        <v>44</v>
      </c>
      <c r="F438" s="2">
        <v>1763.4900000000002</v>
      </c>
      <c r="G438" s="2">
        <v>21161.880000000005</v>
      </c>
      <c r="H438">
        <f>IF(employee_turnover_dataset__1[[#This Row],[Employee_status]]="Exited", ROUND(employee_turnover_dataset__1[[#This Row],[Annual Salary]]*0.333,0), 0)</f>
        <v>7047</v>
      </c>
      <c r="I438">
        <v>5</v>
      </c>
      <c r="J438">
        <v>3</v>
      </c>
      <c r="K438">
        <f>IF(employee_turnover_dataset__1[[#This Row],[Attrition]]="Yes",1,0)</f>
        <v>1</v>
      </c>
      <c r="L438" t="s">
        <v>20</v>
      </c>
      <c r="M438" t="s">
        <v>21</v>
      </c>
      <c r="N438" s="1">
        <v>43405</v>
      </c>
      <c r="O438" s="1">
        <v>45556</v>
      </c>
      <c r="P438" t="s">
        <v>22</v>
      </c>
      <c r="Q438" t="s">
        <v>21</v>
      </c>
      <c r="R438">
        <v>2151</v>
      </c>
      <c r="S438">
        <v>71</v>
      </c>
      <c r="T438">
        <v>6</v>
      </c>
      <c r="U438" t="str">
        <f t="shared" si="6"/>
        <v>6–10 yrs (Mid Stay)</v>
      </c>
    </row>
    <row r="439" spans="1:21" x14ac:dyDescent="0.25">
      <c r="A439" t="s">
        <v>926</v>
      </c>
      <c r="B439" t="s">
        <v>17</v>
      </c>
      <c r="C439" t="s">
        <v>56</v>
      </c>
      <c r="D439" t="s">
        <v>927</v>
      </c>
      <c r="E439">
        <v>48</v>
      </c>
      <c r="F439" s="2">
        <v>1988.8049999999998</v>
      </c>
      <c r="G439" s="2">
        <v>23865.659999999996</v>
      </c>
      <c r="H439">
        <f>IF(employee_turnover_dataset__1[[#This Row],[Employee_status]]="Exited", ROUND(employee_turnover_dataset__1[[#This Row],[Annual Salary]]*0.333,0), 0)</f>
        <v>0</v>
      </c>
      <c r="I439">
        <v>3</v>
      </c>
      <c r="J439">
        <v>4</v>
      </c>
      <c r="K439">
        <f>IF(employee_turnover_dataset__1[[#This Row],[Attrition]]="Yes",1,0)</f>
        <v>0</v>
      </c>
      <c r="L439" t="s">
        <v>27</v>
      </c>
      <c r="M439" t="s">
        <v>28</v>
      </c>
      <c r="N439" s="1">
        <v>44642</v>
      </c>
      <c r="O439" s="1"/>
      <c r="P439" t="s">
        <v>29</v>
      </c>
      <c r="Q439" t="s">
        <v>30</v>
      </c>
      <c r="R439">
        <v>1254</v>
      </c>
      <c r="S439">
        <v>41</v>
      </c>
      <c r="T439">
        <v>3</v>
      </c>
      <c r="U439" t="str">
        <f t="shared" si="6"/>
        <v>2–5 yrs (Short Stay)</v>
      </c>
    </row>
    <row r="440" spans="1:21" x14ac:dyDescent="0.25">
      <c r="A440" t="s">
        <v>928</v>
      </c>
      <c r="B440" t="s">
        <v>17</v>
      </c>
      <c r="C440" t="s">
        <v>18</v>
      </c>
      <c r="D440" t="s">
        <v>929</v>
      </c>
      <c r="E440">
        <v>52</v>
      </c>
      <c r="F440" s="2">
        <v>457.30500000000001</v>
      </c>
      <c r="G440" s="2">
        <v>5487.66</v>
      </c>
      <c r="H440">
        <f>IF(employee_turnover_dataset__1[[#This Row],[Employee_status]]="Exited", ROUND(employee_turnover_dataset__1[[#This Row],[Annual Salary]]*0.333,0), 0)</f>
        <v>1827</v>
      </c>
      <c r="I440">
        <v>3</v>
      </c>
      <c r="J440">
        <v>3</v>
      </c>
      <c r="K440">
        <f>IF(employee_turnover_dataset__1[[#This Row],[Attrition]]="Yes",1,0)</f>
        <v>1</v>
      </c>
      <c r="L440" t="s">
        <v>20</v>
      </c>
      <c r="M440" t="s">
        <v>158</v>
      </c>
      <c r="N440" s="1">
        <v>43199</v>
      </c>
      <c r="O440" s="1">
        <v>45260</v>
      </c>
      <c r="P440" t="s">
        <v>22</v>
      </c>
      <c r="Q440" t="s">
        <v>158</v>
      </c>
      <c r="R440">
        <v>2061</v>
      </c>
      <c r="S440">
        <v>68</v>
      </c>
      <c r="T440">
        <v>6</v>
      </c>
      <c r="U440" t="str">
        <f t="shared" si="6"/>
        <v>6–10 yrs (Mid Stay)</v>
      </c>
    </row>
    <row r="441" spans="1:21" x14ac:dyDescent="0.25">
      <c r="A441" t="s">
        <v>930</v>
      </c>
      <c r="B441" t="s">
        <v>44</v>
      </c>
      <c r="C441" t="s">
        <v>61</v>
      </c>
      <c r="D441" t="s">
        <v>931</v>
      </c>
      <c r="E441">
        <v>49</v>
      </c>
      <c r="F441" s="2">
        <v>1242.99</v>
      </c>
      <c r="G441" s="2">
        <v>14915.880000000001</v>
      </c>
      <c r="H441">
        <f>IF(employee_turnover_dataset__1[[#This Row],[Employee_status]]="Exited", ROUND(employee_turnover_dataset__1[[#This Row],[Annual Salary]]*0.333,0), 0)</f>
        <v>0</v>
      </c>
      <c r="I441">
        <v>0</v>
      </c>
      <c r="J441">
        <v>1</v>
      </c>
      <c r="K441">
        <f>IF(employee_turnover_dataset__1[[#This Row],[Attrition]]="Yes",1,0)</f>
        <v>0</v>
      </c>
      <c r="L441" t="s">
        <v>27</v>
      </c>
      <c r="M441" t="s">
        <v>28</v>
      </c>
      <c r="N441" s="1">
        <v>43376</v>
      </c>
      <c r="O441" s="1"/>
      <c r="P441" t="s">
        <v>29</v>
      </c>
      <c r="Q441" t="s">
        <v>30</v>
      </c>
      <c r="R441">
        <v>2520</v>
      </c>
      <c r="S441">
        <v>83</v>
      </c>
      <c r="T441">
        <v>7</v>
      </c>
      <c r="U441" t="str">
        <f t="shared" si="6"/>
        <v>6–10 yrs (Mid Stay)</v>
      </c>
    </row>
    <row r="442" spans="1:21" x14ac:dyDescent="0.25">
      <c r="A442" t="s">
        <v>932</v>
      </c>
      <c r="B442" t="s">
        <v>67</v>
      </c>
      <c r="C442" t="s">
        <v>128</v>
      </c>
      <c r="D442" t="s">
        <v>933</v>
      </c>
      <c r="E442">
        <v>28</v>
      </c>
      <c r="F442" s="2">
        <v>1445.115</v>
      </c>
      <c r="G442" s="2">
        <v>17341.38</v>
      </c>
      <c r="H442">
        <f>IF(employee_turnover_dataset__1[[#This Row],[Employee_status]]="Exited", ROUND(employee_turnover_dataset__1[[#This Row],[Annual Salary]]*0.333,0), 0)</f>
        <v>0</v>
      </c>
      <c r="I442">
        <v>5</v>
      </c>
      <c r="J442">
        <v>4</v>
      </c>
      <c r="K442">
        <f>IF(employee_turnover_dataset__1[[#This Row],[Attrition]]="Yes",1,0)</f>
        <v>0</v>
      </c>
      <c r="L442" t="s">
        <v>27</v>
      </c>
      <c r="M442" t="s">
        <v>28</v>
      </c>
      <c r="N442" s="1">
        <v>42584</v>
      </c>
      <c r="O442" s="1"/>
      <c r="P442" t="s">
        <v>29</v>
      </c>
      <c r="Q442" t="s">
        <v>30</v>
      </c>
      <c r="R442">
        <v>3312</v>
      </c>
      <c r="S442">
        <v>109</v>
      </c>
      <c r="T442">
        <v>9</v>
      </c>
      <c r="U442" t="str">
        <f t="shared" si="6"/>
        <v>6–10 yrs (Mid Stay)</v>
      </c>
    </row>
    <row r="443" spans="1:21" x14ac:dyDescent="0.25">
      <c r="A443" t="s">
        <v>934</v>
      </c>
      <c r="B443" t="s">
        <v>24</v>
      </c>
      <c r="C443" t="s">
        <v>25</v>
      </c>
      <c r="D443" t="s">
        <v>935</v>
      </c>
      <c r="E443">
        <v>34</v>
      </c>
      <c r="F443" s="2">
        <v>2651.31</v>
      </c>
      <c r="G443" s="2">
        <v>31815.72</v>
      </c>
      <c r="H443">
        <f>IF(employee_turnover_dataset__1[[#This Row],[Employee_status]]="Exited", ROUND(employee_turnover_dataset__1[[#This Row],[Annual Salary]]*0.333,0), 0)</f>
        <v>0</v>
      </c>
      <c r="I443">
        <v>2</v>
      </c>
      <c r="J443">
        <v>4</v>
      </c>
      <c r="K443">
        <f>IF(employee_turnover_dataset__1[[#This Row],[Attrition]]="Yes",1,0)</f>
        <v>0</v>
      </c>
      <c r="L443" t="s">
        <v>27</v>
      </c>
      <c r="M443" t="s">
        <v>28</v>
      </c>
      <c r="N443" s="1">
        <v>44065</v>
      </c>
      <c r="O443" s="1"/>
      <c r="P443" t="s">
        <v>29</v>
      </c>
      <c r="Q443" t="s">
        <v>30</v>
      </c>
      <c r="R443">
        <v>1831</v>
      </c>
      <c r="S443">
        <v>60</v>
      </c>
      <c r="T443">
        <v>5</v>
      </c>
      <c r="U443" t="str">
        <f t="shared" si="6"/>
        <v>2–5 yrs (Short Stay)</v>
      </c>
    </row>
    <row r="444" spans="1:21" x14ac:dyDescent="0.25">
      <c r="A444" t="s">
        <v>936</v>
      </c>
      <c r="B444" t="s">
        <v>24</v>
      </c>
      <c r="C444" t="s">
        <v>25</v>
      </c>
      <c r="D444" t="s">
        <v>937</v>
      </c>
      <c r="E444">
        <v>46</v>
      </c>
      <c r="F444" s="2">
        <v>2854.86</v>
      </c>
      <c r="G444" s="2">
        <v>34258.32</v>
      </c>
      <c r="H444">
        <f>IF(employee_turnover_dataset__1[[#This Row],[Employee_status]]="Exited", ROUND(employee_turnover_dataset__1[[#This Row],[Annual Salary]]*0.333,0), 0)</f>
        <v>0</v>
      </c>
      <c r="I444">
        <v>2</v>
      </c>
      <c r="J444">
        <v>4</v>
      </c>
      <c r="K444">
        <f>IF(employee_turnover_dataset__1[[#This Row],[Attrition]]="Yes",1,0)</f>
        <v>0</v>
      </c>
      <c r="L444" t="s">
        <v>27</v>
      </c>
      <c r="M444" t="s">
        <v>28</v>
      </c>
      <c r="N444" s="1">
        <v>45050</v>
      </c>
      <c r="O444" s="1"/>
      <c r="P444" t="s">
        <v>29</v>
      </c>
      <c r="Q444" t="s">
        <v>30</v>
      </c>
      <c r="R444">
        <v>846</v>
      </c>
      <c r="S444">
        <v>28</v>
      </c>
      <c r="T444">
        <v>2</v>
      </c>
      <c r="U444" t="str">
        <f t="shared" si="6"/>
        <v>2–5 yrs (Short Stay)</v>
      </c>
    </row>
    <row r="445" spans="1:21" x14ac:dyDescent="0.25">
      <c r="A445" t="s">
        <v>938</v>
      </c>
      <c r="B445" t="s">
        <v>32</v>
      </c>
      <c r="C445" t="s">
        <v>174</v>
      </c>
      <c r="D445" t="s">
        <v>939</v>
      </c>
      <c r="E445">
        <v>58</v>
      </c>
      <c r="F445" s="2">
        <v>768.83999999999992</v>
      </c>
      <c r="G445" s="2">
        <v>9226.0799999999981</v>
      </c>
      <c r="H445">
        <f>IF(employee_turnover_dataset__1[[#This Row],[Employee_status]]="Exited", ROUND(employee_turnover_dataset__1[[#This Row],[Annual Salary]]*0.333,0), 0)</f>
        <v>0</v>
      </c>
      <c r="I445">
        <v>7</v>
      </c>
      <c r="J445">
        <v>1</v>
      </c>
      <c r="K445">
        <f>IF(employee_turnover_dataset__1[[#This Row],[Attrition]]="Yes",1,0)</f>
        <v>0</v>
      </c>
      <c r="L445" t="s">
        <v>27</v>
      </c>
      <c r="M445" t="s">
        <v>28</v>
      </c>
      <c r="N445" s="1">
        <v>43852</v>
      </c>
      <c r="O445" s="1"/>
      <c r="P445" t="s">
        <v>29</v>
      </c>
      <c r="Q445" t="s">
        <v>30</v>
      </c>
      <c r="R445">
        <v>2044</v>
      </c>
      <c r="S445">
        <v>67</v>
      </c>
      <c r="T445">
        <v>6</v>
      </c>
      <c r="U445" t="str">
        <f t="shared" si="6"/>
        <v>6–10 yrs (Mid Stay)</v>
      </c>
    </row>
    <row r="446" spans="1:21" x14ac:dyDescent="0.25">
      <c r="A446" t="s">
        <v>940</v>
      </c>
      <c r="B446" t="s">
        <v>44</v>
      </c>
      <c r="C446" t="s">
        <v>48</v>
      </c>
      <c r="D446" t="s">
        <v>941</v>
      </c>
      <c r="E446">
        <v>48</v>
      </c>
      <c r="F446" s="2">
        <v>457.5</v>
      </c>
      <c r="G446" s="2">
        <v>5490</v>
      </c>
      <c r="H446">
        <f>IF(employee_turnover_dataset__1[[#This Row],[Employee_status]]="Exited", ROUND(employee_turnover_dataset__1[[#This Row],[Annual Salary]]*0.333,0), 0)</f>
        <v>0</v>
      </c>
      <c r="I446">
        <v>6</v>
      </c>
      <c r="J446">
        <v>3</v>
      </c>
      <c r="K446">
        <f>IF(employee_turnover_dataset__1[[#This Row],[Attrition]]="Yes",1,0)</f>
        <v>0</v>
      </c>
      <c r="L446" t="s">
        <v>27</v>
      </c>
      <c r="M446" t="s">
        <v>28</v>
      </c>
      <c r="N446" s="1">
        <v>43948</v>
      </c>
      <c r="O446" s="1"/>
      <c r="P446" t="s">
        <v>29</v>
      </c>
      <c r="Q446" t="s">
        <v>30</v>
      </c>
      <c r="R446">
        <v>1948</v>
      </c>
      <c r="S446">
        <v>64</v>
      </c>
      <c r="T446">
        <v>5</v>
      </c>
      <c r="U446" t="str">
        <f t="shared" si="6"/>
        <v>2–5 yrs (Short Stay)</v>
      </c>
    </row>
    <row r="447" spans="1:21" x14ac:dyDescent="0.25">
      <c r="A447" t="s">
        <v>942</v>
      </c>
      <c r="B447" t="s">
        <v>51</v>
      </c>
      <c r="C447" t="s">
        <v>88</v>
      </c>
      <c r="D447" t="s">
        <v>943</v>
      </c>
      <c r="E447">
        <v>23</v>
      </c>
      <c r="F447" s="2">
        <v>487.27500000000003</v>
      </c>
      <c r="G447" s="2">
        <v>5847.3</v>
      </c>
      <c r="H447">
        <f>IF(employee_turnover_dataset__1[[#This Row],[Employee_status]]="Exited", ROUND(employee_turnover_dataset__1[[#This Row],[Annual Salary]]*0.333,0), 0)</f>
        <v>0</v>
      </c>
      <c r="I447">
        <v>1</v>
      </c>
      <c r="J447">
        <v>2</v>
      </c>
      <c r="K447">
        <f>IF(employee_turnover_dataset__1[[#This Row],[Attrition]]="Yes",1,0)</f>
        <v>0</v>
      </c>
      <c r="L447" t="s">
        <v>27</v>
      </c>
      <c r="M447" t="s">
        <v>28</v>
      </c>
      <c r="N447" s="1">
        <v>44075</v>
      </c>
      <c r="O447" s="1"/>
      <c r="P447" t="s">
        <v>29</v>
      </c>
      <c r="Q447" t="s">
        <v>30</v>
      </c>
      <c r="R447">
        <v>1821</v>
      </c>
      <c r="S447">
        <v>60</v>
      </c>
      <c r="T447">
        <v>5</v>
      </c>
      <c r="U447" t="str">
        <f t="shared" si="6"/>
        <v>2–5 yrs (Short Stay)</v>
      </c>
    </row>
    <row r="448" spans="1:21" x14ac:dyDescent="0.25">
      <c r="A448" t="s">
        <v>944</v>
      </c>
      <c r="B448" t="s">
        <v>17</v>
      </c>
      <c r="C448" t="s">
        <v>56</v>
      </c>
      <c r="D448" t="s">
        <v>945</v>
      </c>
      <c r="E448">
        <v>51</v>
      </c>
      <c r="F448" s="2">
        <v>443.88</v>
      </c>
      <c r="G448" s="2">
        <v>5326.5599999999995</v>
      </c>
      <c r="H448">
        <f>IF(employee_turnover_dataset__1[[#This Row],[Employee_status]]="Exited", ROUND(employee_turnover_dataset__1[[#This Row],[Annual Salary]]*0.333,0), 0)</f>
        <v>0</v>
      </c>
      <c r="I448">
        <v>5</v>
      </c>
      <c r="J448">
        <v>5</v>
      </c>
      <c r="K448">
        <f>IF(employee_turnover_dataset__1[[#This Row],[Attrition]]="Yes",1,0)</f>
        <v>0</v>
      </c>
      <c r="L448" t="s">
        <v>27</v>
      </c>
      <c r="M448" t="s">
        <v>28</v>
      </c>
      <c r="N448" s="1">
        <v>42297</v>
      </c>
      <c r="O448" s="1"/>
      <c r="P448" t="s">
        <v>29</v>
      </c>
      <c r="Q448" t="s">
        <v>30</v>
      </c>
      <c r="R448">
        <v>3599</v>
      </c>
      <c r="S448">
        <v>118</v>
      </c>
      <c r="T448">
        <v>10</v>
      </c>
      <c r="U448" t="str">
        <f t="shared" si="6"/>
        <v>6–10 yrs (Mid Stay)</v>
      </c>
    </row>
    <row r="449" spans="1:21" x14ac:dyDescent="0.25">
      <c r="A449" t="s">
        <v>946</v>
      </c>
      <c r="B449" t="s">
        <v>51</v>
      </c>
      <c r="C449" t="s">
        <v>78</v>
      </c>
      <c r="D449" t="s">
        <v>947</v>
      </c>
      <c r="E449">
        <v>34</v>
      </c>
      <c r="F449" s="2">
        <v>2264.5950000000003</v>
      </c>
      <c r="G449" s="2">
        <v>27175.140000000003</v>
      </c>
      <c r="H449">
        <f>IF(employee_turnover_dataset__1[[#This Row],[Employee_status]]="Exited", ROUND(employee_turnover_dataset__1[[#This Row],[Annual Salary]]*0.333,0), 0)</f>
        <v>0</v>
      </c>
      <c r="I449">
        <v>10</v>
      </c>
      <c r="J449">
        <v>3</v>
      </c>
      <c r="K449">
        <f>IF(employee_turnover_dataset__1[[#This Row],[Attrition]]="Yes",1,0)</f>
        <v>0</v>
      </c>
      <c r="L449" t="s">
        <v>27</v>
      </c>
      <c r="M449" t="s">
        <v>28</v>
      </c>
      <c r="N449" s="1">
        <v>42884</v>
      </c>
      <c r="O449" s="1"/>
      <c r="P449" t="s">
        <v>29</v>
      </c>
      <c r="Q449" t="s">
        <v>30</v>
      </c>
      <c r="R449">
        <v>3012</v>
      </c>
      <c r="S449">
        <v>99</v>
      </c>
      <c r="T449">
        <v>8</v>
      </c>
      <c r="U449" t="str">
        <f t="shared" si="6"/>
        <v>6–10 yrs (Mid Stay)</v>
      </c>
    </row>
    <row r="450" spans="1:21" x14ac:dyDescent="0.25">
      <c r="A450" t="s">
        <v>948</v>
      </c>
      <c r="B450" t="s">
        <v>44</v>
      </c>
      <c r="C450" t="s">
        <v>61</v>
      </c>
      <c r="D450" t="s">
        <v>949</v>
      </c>
      <c r="E450">
        <v>37</v>
      </c>
      <c r="F450" s="2">
        <v>424.40999999999997</v>
      </c>
      <c r="G450" s="2">
        <v>5092.92</v>
      </c>
      <c r="H450">
        <f>IF(employee_turnover_dataset__1[[#This Row],[Employee_status]]="Exited", ROUND(employee_turnover_dataset__1[[#This Row],[Annual Salary]]*0.333,0), 0)</f>
        <v>1696</v>
      </c>
      <c r="I450">
        <v>7</v>
      </c>
      <c r="J450">
        <v>4</v>
      </c>
      <c r="K450">
        <f>IF(employee_turnover_dataset__1[[#This Row],[Attrition]]="Yes",1,0)</f>
        <v>1</v>
      </c>
      <c r="L450" t="s">
        <v>20</v>
      </c>
      <c r="M450" t="s">
        <v>35</v>
      </c>
      <c r="N450" s="1">
        <v>44746</v>
      </c>
      <c r="O450" s="1">
        <v>44958</v>
      </c>
      <c r="P450" t="s">
        <v>22</v>
      </c>
      <c r="Q450" t="s">
        <v>35</v>
      </c>
      <c r="R450">
        <v>212</v>
      </c>
      <c r="S450">
        <v>7</v>
      </c>
      <c r="T450">
        <v>1</v>
      </c>
      <c r="U450" t="str">
        <f t="shared" ref="U450:U513" si="7">IF(T450&lt;=1,"0–1 yrs (New Hire)",
IF(T450&lt;=5,"2–5 yrs (Short Stay)",
IF(T450&lt;=10,"6–10 yrs (Mid Stay)",
IF(T450&lt;=20,"11–20 yrs (Long Stay)",
"20+ yrs (Very Long Stay)"))))</f>
        <v>0–1 yrs (New Hire)</v>
      </c>
    </row>
    <row r="451" spans="1:21" x14ac:dyDescent="0.25">
      <c r="A451" t="s">
        <v>950</v>
      </c>
      <c r="B451" t="s">
        <v>51</v>
      </c>
      <c r="C451" t="s">
        <v>88</v>
      </c>
      <c r="D451" t="s">
        <v>951</v>
      </c>
      <c r="E451">
        <v>47</v>
      </c>
      <c r="F451" s="2">
        <v>1084.26</v>
      </c>
      <c r="G451" s="2">
        <v>13011.119999999999</v>
      </c>
      <c r="H451">
        <f>IF(employee_turnover_dataset__1[[#This Row],[Employee_status]]="Exited", ROUND(employee_turnover_dataset__1[[#This Row],[Annual Salary]]*0.333,0), 0)</f>
        <v>4333</v>
      </c>
      <c r="I451">
        <v>7</v>
      </c>
      <c r="J451">
        <v>3</v>
      </c>
      <c r="K451">
        <f>IF(employee_turnover_dataset__1[[#This Row],[Attrition]]="Yes",1,0)</f>
        <v>1</v>
      </c>
      <c r="L451" t="s">
        <v>20</v>
      </c>
      <c r="M451" t="s">
        <v>35</v>
      </c>
      <c r="N451" s="1">
        <v>42951</v>
      </c>
      <c r="O451" s="1">
        <v>44292</v>
      </c>
      <c r="P451" t="s">
        <v>22</v>
      </c>
      <c r="Q451" t="s">
        <v>35</v>
      </c>
      <c r="R451">
        <v>1341</v>
      </c>
      <c r="S451">
        <v>44</v>
      </c>
      <c r="T451">
        <v>4</v>
      </c>
      <c r="U451" t="str">
        <f t="shared" si="7"/>
        <v>2–5 yrs (Short Stay)</v>
      </c>
    </row>
    <row r="452" spans="1:21" x14ac:dyDescent="0.25">
      <c r="A452" t="s">
        <v>952</v>
      </c>
      <c r="B452" t="s">
        <v>51</v>
      </c>
      <c r="C452" t="s">
        <v>88</v>
      </c>
      <c r="D452" t="s">
        <v>953</v>
      </c>
      <c r="E452">
        <v>46</v>
      </c>
      <c r="F452" s="2">
        <v>1757.1000000000001</v>
      </c>
      <c r="G452" s="2">
        <v>21085.200000000001</v>
      </c>
      <c r="H452">
        <f>IF(employee_turnover_dataset__1[[#This Row],[Employee_status]]="Exited", ROUND(employee_turnover_dataset__1[[#This Row],[Annual Salary]]*0.333,0), 0)</f>
        <v>0</v>
      </c>
      <c r="I452">
        <v>7</v>
      </c>
      <c r="J452">
        <v>4</v>
      </c>
      <c r="K452">
        <f>IF(employee_turnover_dataset__1[[#This Row],[Attrition]]="Yes",1,0)</f>
        <v>0</v>
      </c>
      <c r="L452" t="s">
        <v>27</v>
      </c>
      <c r="M452" t="s">
        <v>28</v>
      </c>
      <c r="N452" s="1">
        <v>44446</v>
      </c>
      <c r="O452" s="1"/>
      <c r="P452" t="s">
        <v>29</v>
      </c>
      <c r="Q452" t="s">
        <v>30</v>
      </c>
      <c r="R452">
        <v>1450</v>
      </c>
      <c r="S452">
        <v>48</v>
      </c>
      <c r="T452">
        <v>4</v>
      </c>
      <c r="U452" t="str">
        <f t="shared" si="7"/>
        <v>2–5 yrs (Short Stay)</v>
      </c>
    </row>
    <row r="453" spans="1:21" x14ac:dyDescent="0.25">
      <c r="A453" t="s">
        <v>954</v>
      </c>
      <c r="B453" t="s">
        <v>17</v>
      </c>
      <c r="C453" t="s">
        <v>18</v>
      </c>
      <c r="D453" t="s">
        <v>955</v>
      </c>
      <c r="E453">
        <v>26</v>
      </c>
      <c r="F453" s="2">
        <v>2210.37</v>
      </c>
      <c r="G453" s="2">
        <v>26524.44</v>
      </c>
      <c r="H453">
        <f>IF(employee_turnover_dataset__1[[#This Row],[Employee_status]]="Exited", ROUND(employee_turnover_dataset__1[[#This Row],[Annual Salary]]*0.333,0), 0)</f>
        <v>8833</v>
      </c>
      <c r="I453">
        <v>4</v>
      </c>
      <c r="J453">
        <v>5</v>
      </c>
      <c r="K453">
        <f>IF(employee_turnover_dataset__1[[#This Row],[Attrition]]="Yes",1,0)</f>
        <v>1</v>
      </c>
      <c r="L453" t="s">
        <v>20</v>
      </c>
      <c r="M453" t="s">
        <v>35</v>
      </c>
      <c r="N453" s="1">
        <v>43689</v>
      </c>
      <c r="O453" s="1">
        <v>45330</v>
      </c>
      <c r="P453" t="s">
        <v>22</v>
      </c>
      <c r="Q453" t="s">
        <v>35</v>
      </c>
      <c r="R453">
        <v>1641</v>
      </c>
      <c r="S453">
        <v>54</v>
      </c>
      <c r="T453">
        <v>4</v>
      </c>
      <c r="U453" t="str">
        <f t="shared" si="7"/>
        <v>2–5 yrs (Short Stay)</v>
      </c>
    </row>
    <row r="454" spans="1:21" x14ac:dyDescent="0.25">
      <c r="A454" t="s">
        <v>956</v>
      </c>
      <c r="B454" t="s">
        <v>51</v>
      </c>
      <c r="C454" t="s">
        <v>78</v>
      </c>
      <c r="D454" t="s">
        <v>957</v>
      </c>
      <c r="E454">
        <v>25</v>
      </c>
      <c r="F454" s="2">
        <v>2331.3450000000003</v>
      </c>
      <c r="G454" s="2">
        <v>27976.140000000003</v>
      </c>
      <c r="H454">
        <f>IF(employee_turnover_dataset__1[[#This Row],[Employee_status]]="Exited", ROUND(employee_turnover_dataset__1[[#This Row],[Annual Salary]]*0.333,0), 0)</f>
        <v>0</v>
      </c>
      <c r="I454">
        <v>9</v>
      </c>
      <c r="J454">
        <v>1</v>
      </c>
      <c r="K454">
        <f>IF(employee_turnover_dataset__1[[#This Row],[Attrition]]="Yes",1,0)</f>
        <v>0</v>
      </c>
      <c r="L454" t="s">
        <v>27</v>
      </c>
      <c r="M454" t="s">
        <v>28</v>
      </c>
      <c r="N454" s="1">
        <v>43671</v>
      </c>
      <c r="O454" s="1"/>
      <c r="P454" t="s">
        <v>29</v>
      </c>
      <c r="Q454" t="s">
        <v>30</v>
      </c>
      <c r="R454">
        <v>2225</v>
      </c>
      <c r="S454">
        <v>73</v>
      </c>
      <c r="T454">
        <v>6</v>
      </c>
      <c r="U454" t="str">
        <f t="shared" si="7"/>
        <v>6–10 yrs (Mid Stay)</v>
      </c>
    </row>
    <row r="455" spans="1:21" x14ac:dyDescent="0.25">
      <c r="A455" t="s">
        <v>958</v>
      </c>
      <c r="B455" t="s">
        <v>32</v>
      </c>
      <c r="C455" t="s">
        <v>174</v>
      </c>
      <c r="D455" t="s">
        <v>959</v>
      </c>
      <c r="E455">
        <v>60</v>
      </c>
      <c r="F455" s="2">
        <v>1927.77</v>
      </c>
      <c r="G455" s="2">
        <v>23133.239999999998</v>
      </c>
      <c r="H455">
        <f>IF(employee_turnover_dataset__1[[#This Row],[Employee_status]]="Exited", ROUND(employee_turnover_dataset__1[[#This Row],[Annual Salary]]*0.333,0), 0)</f>
        <v>0</v>
      </c>
      <c r="I455">
        <v>4</v>
      </c>
      <c r="J455">
        <v>2</v>
      </c>
      <c r="K455">
        <f>IF(employee_turnover_dataset__1[[#This Row],[Attrition]]="Yes",1,0)</f>
        <v>0</v>
      </c>
      <c r="L455" t="s">
        <v>27</v>
      </c>
      <c r="M455" t="s">
        <v>28</v>
      </c>
      <c r="N455" s="1">
        <v>42521</v>
      </c>
      <c r="O455" s="1"/>
      <c r="P455" t="s">
        <v>29</v>
      </c>
      <c r="Q455" t="s">
        <v>30</v>
      </c>
      <c r="R455">
        <v>3375</v>
      </c>
      <c r="S455">
        <v>111</v>
      </c>
      <c r="T455">
        <v>9</v>
      </c>
      <c r="U455" t="str">
        <f t="shared" si="7"/>
        <v>6–10 yrs (Mid Stay)</v>
      </c>
    </row>
    <row r="456" spans="1:21" x14ac:dyDescent="0.25">
      <c r="A456" t="s">
        <v>960</v>
      </c>
      <c r="B456" t="s">
        <v>51</v>
      </c>
      <c r="C456" t="s">
        <v>78</v>
      </c>
      <c r="D456" t="s">
        <v>961</v>
      </c>
      <c r="E456">
        <v>33</v>
      </c>
      <c r="F456" s="2">
        <v>2758.8150000000001</v>
      </c>
      <c r="G456" s="2">
        <v>33105.78</v>
      </c>
      <c r="H456">
        <f>IF(employee_turnover_dataset__1[[#This Row],[Employee_status]]="Exited", ROUND(employee_turnover_dataset__1[[#This Row],[Annual Salary]]*0.333,0), 0)</f>
        <v>0</v>
      </c>
      <c r="I456">
        <v>5</v>
      </c>
      <c r="J456">
        <v>5</v>
      </c>
      <c r="K456">
        <f>IF(employee_turnover_dataset__1[[#This Row],[Attrition]]="Yes",1,0)</f>
        <v>0</v>
      </c>
      <c r="L456" t="s">
        <v>27</v>
      </c>
      <c r="M456" t="s">
        <v>28</v>
      </c>
      <c r="N456" s="1">
        <v>44929</v>
      </c>
      <c r="O456" s="1"/>
      <c r="P456" t="s">
        <v>29</v>
      </c>
      <c r="Q456" t="s">
        <v>30</v>
      </c>
      <c r="R456">
        <v>967</v>
      </c>
      <c r="S456">
        <v>32</v>
      </c>
      <c r="T456">
        <v>3</v>
      </c>
      <c r="U456" t="str">
        <f t="shared" si="7"/>
        <v>2–5 yrs (Short Stay)</v>
      </c>
    </row>
    <row r="457" spans="1:21" x14ac:dyDescent="0.25">
      <c r="A457" t="s">
        <v>962</v>
      </c>
      <c r="B457" t="s">
        <v>44</v>
      </c>
      <c r="C457" t="s">
        <v>61</v>
      </c>
      <c r="D457" t="s">
        <v>963</v>
      </c>
      <c r="E457">
        <v>35</v>
      </c>
      <c r="F457" s="2">
        <v>1884.06</v>
      </c>
      <c r="G457" s="2">
        <v>22608.720000000001</v>
      </c>
      <c r="H457">
        <f>IF(employee_turnover_dataset__1[[#This Row],[Employee_status]]="Exited", ROUND(employee_turnover_dataset__1[[#This Row],[Annual Salary]]*0.333,0), 0)</f>
        <v>0</v>
      </c>
      <c r="I457">
        <v>10</v>
      </c>
      <c r="J457">
        <v>5</v>
      </c>
      <c r="K457">
        <f>IF(employee_turnover_dataset__1[[#This Row],[Attrition]]="Yes",1,0)</f>
        <v>0</v>
      </c>
      <c r="L457" t="s">
        <v>27</v>
      </c>
      <c r="M457" t="s">
        <v>28</v>
      </c>
      <c r="N457" s="1">
        <v>43551</v>
      </c>
      <c r="O457" s="1"/>
      <c r="P457" t="s">
        <v>29</v>
      </c>
      <c r="Q457" t="s">
        <v>30</v>
      </c>
      <c r="R457">
        <v>2345</v>
      </c>
      <c r="S457">
        <v>77</v>
      </c>
      <c r="T457">
        <v>6</v>
      </c>
      <c r="U457" t="str">
        <f t="shared" si="7"/>
        <v>6–10 yrs (Mid Stay)</v>
      </c>
    </row>
    <row r="458" spans="1:21" x14ac:dyDescent="0.25">
      <c r="A458" t="s">
        <v>964</v>
      </c>
      <c r="B458" t="s">
        <v>24</v>
      </c>
      <c r="C458" t="s">
        <v>25</v>
      </c>
      <c r="D458" t="s">
        <v>965</v>
      </c>
      <c r="E458">
        <v>59</v>
      </c>
      <c r="F458" s="2">
        <v>497.92499999999995</v>
      </c>
      <c r="G458" s="2">
        <v>5975.0999999999995</v>
      </c>
      <c r="H458">
        <f>IF(employee_turnover_dataset__1[[#This Row],[Employee_status]]="Exited", ROUND(employee_turnover_dataset__1[[#This Row],[Annual Salary]]*0.333,0), 0)</f>
        <v>1990</v>
      </c>
      <c r="I458">
        <v>9</v>
      </c>
      <c r="J458">
        <v>3</v>
      </c>
      <c r="K458">
        <f>IF(employee_turnover_dataset__1[[#This Row],[Attrition]]="Yes",1,0)</f>
        <v>1</v>
      </c>
      <c r="L458" t="s">
        <v>20</v>
      </c>
      <c r="M458" t="s">
        <v>35</v>
      </c>
      <c r="N458" s="1">
        <v>44061</v>
      </c>
      <c r="O458" s="1">
        <v>44886</v>
      </c>
      <c r="P458" t="s">
        <v>22</v>
      </c>
      <c r="Q458" t="s">
        <v>35</v>
      </c>
      <c r="R458">
        <v>825</v>
      </c>
      <c r="S458">
        <v>27</v>
      </c>
      <c r="T458">
        <v>2</v>
      </c>
      <c r="U458" t="str">
        <f t="shared" si="7"/>
        <v>2–5 yrs (Short Stay)</v>
      </c>
    </row>
    <row r="459" spans="1:21" x14ac:dyDescent="0.25">
      <c r="A459" t="s">
        <v>966</v>
      </c>
      <c r="B459" t="s">
        <v>44</v>
      </c>
      <c r="C459" t="s">
        <v>48</v>
      </c>
      <c r="D459" t="s">
        <v>967</v>
      </c>
      <c r="E459">
        <v>53</v>
      </c>
      <c r="F459" s="2">
        <v>2656.38</v>
      </c>
      <c r="G459" s="2">
        <v>31876.560000000001</v>
      </c>
      <c r="H459">
        <f>IF(employee_turnover_dataset__1[[#This Row],[Employee_status]]="Exited", ROUND(employee_turnover_dataset__1[[#This Row],[Annual Salary]]*0.333,0), 0)</f>
        <v>0</v>
      </c>
      <c r="I459">
        <v>9</v>
      </c>
      <c r="J459">
        <v>4</v>
      </c>
      <c r="K459">
        <f>IF(employee_turnover_dataset__1[[#This Row],[Attrition]]="Yes",1,0)</f>
        <v>0</v>
      </c>
      <c r="L459" t="s">
        <v>27</v>
      </c>
      <c r="M459" t="s">
        <v>28</v>
      </c>
      <c r="N459" s="1">
        <v>42976</v>
      </c>
      <c r="O459" s="1"/>
      <c r="P459" t="s">
        <v>29</v>
      </c>
      <c r="Q459" t="s">
        <v>30</v>
      </c>
      <c r="R459">
        <v>2920</v>
      </c>
      <c r="S459">
        <v>96</v>
      </c>
      <c r="T459">
        <v>8</v>
      </c>
      <c r="U459" t="str">
        <f t="shared" si="7"/>
        <v>6–10 yrs (Mid Stay)</v>
      </c>
    </row>
    <row r="460" spans="1:21" x14ac:dyDescent="0.25">
      <c r="A460" t="s">
        <v>968</v>
      </c>
      <c r="B460" t="s">
        <v>24</v>
      </c>
      <c r="C460" t="s">
        <v>83</v>
      </c>
      <c r="D460" t="s">
        <v>969</v>
      </c>
      <c r="E460">
        <v>25</v>
      </c>
      <c r="F460" s="2">
        <v>1059.9000000000001</v>
      </c>
      <c r="G460" s="2">
        <v>12718.800000000001</v>
      </c>
      <c r="H460">
        <f>IF(employee_turnover_dataset__1[[#This Row],[Employee_status]]="Exited", ROUND(employee_turnover_dataset__1[[#This Row],[Annual Salary]]*0.333,0), 0)</f>
        <v>4235</v>
      </c>
      <c r="I460">
        <v>2</v>
      </c>
      <c r="J460">
        <v>3</v>
      </c>
      <c r="K460">
        <f>IF(employee_turnover_dataset__1[[#This Row],[Attrition]]="Yes",1,0)</f>
        <v>1</v>
      </c>
      <c r="L460" t="s">
        <v>20</v>
      </c>
      <c r="M460" t="s">
        <v>119</v>
      </c>
      <c r="N460" s="1">
        <v>44492</v>
      </c>
      <c r="O460" s="1">
        <v>45240</v>
      </c>
      <c r="P460" t="s">
        <v>22</v>
      </c>
      <c r="Q460" t="s">
        <v>119</v>
      </c>
      <c r="R460">
        <v>748</v>
      </c>
      <c r="S460">
        <v>24</v>
      </c>
      <c r="T460">
        <v>2</v>
      </c>
      <c r="U460" t="str">
        <f t="shared" si="7"/>
        <v>2–5 yrs (Short Stay)</v>
      </c>
    </row>
    <row r="461" spans="1:21" x14ac:dyDescent="0.25">
      <c r="A461" t="s">
        <v>970</v>
      </c>
      <c r="B461" t="s">
        <v>44</v>
      </c>
      <c r="C461" t="s">
        <v>48</v>
      </c>
      <c r="D461" t="s">
        <v>971</v>
      </c>
      <c r="E461">
        <v>25</v>
      </c>
      <c r="F461" s="2">
        <v>1781.8500000000001</v>
      </c>
      <c r="G461" s="2">
        <v>21382.2</v>
      </c>
      <c r="H461">
        <f>IF(employee_turnover_dataset__1[[#This Row],[Employee_status]]="Exited", ROUND(employee_turnover_dataset__1[[#This Row],[Annual Salary]]*0.333,0), 0)</f>
        <v>0</v>
      </c>
      <c r="I461">
        <v>2</v>
      </c>
      <c r="J461">
        <v>1</v>
      </c>
      <c r="K461">
        <f>IF(employee_turnover_dataset__1[[#This Row],[Attrition]]="Yes",1,0)</f>
        <v>0</v>
      </c>
      <c r="L461" t="s">
        <v>27</v>
      </c>
      <c r="M461" t="s">
        <v>28</v>
      </c>
      <c r="N461" s="1">
        <v>44812</v>
      </c>
      <c r="O461" s="1"/>
      <c r="P461" t="s">
        <v>29</v>
      </c>
      <c r="Q461" t="s">
        <v>30</v>
      </c>
      <c r="R461">
        <v>1084</v>
      </c>
      <c r="S461">
        <v>36</v>
      </c>
      <c r="T461">
        <v>3</v>
      </c>
      <c r="U461" t="str">
        <f t="shared" si="7"/>
        <v>2–5 yrs (Short Stay)</v>
      </c>
    </row>
    <row r="462" spans="1:21" x14ac:dyDescent="0.25">
      <c r="A462" t="s">
        <v>972</v>
      </c>
      <c r="B462" t="s">
        <v>17</v>
      </c>
      <c r="C462" t="s">
        <v>56</v>
      </c>
      <c r="D462" t="s">
        <v>973</v>
      </c>
      <c r="E462">
        <v>37</v>
      </c>
      <c r="F462" s="2">
        <v>2256.5099999999998</v>
      </c>
      <c r="G462" s="2">
        <v>27078.119999999995</v>
      </c>
      <c r="H462">
        <f>IF(employee_turnover_dataset__1[[#This Row],[Employee_status]]="Exited", ROUND(employee_turnover_dataset__1[[#This Row],[Annual Salary]]*0.333,0), 0)</f>
        <v>9017</v>
      </c>
      <c r="I462">
        <v>1</v>
      </c>
      <c r="J462">
        <v>3</v>
      </c>
      <c r="K462">
        <f>IF(employee_turnover_dataset__1[[#This Row],[Attrition]]="Yes",1,0)</f>
        <v>1</v>
      </c>
      <c r="L462" t="s">
        <v>20</v>
      </c>
      <c r="M462" t="s">
        <v>63</v>
      </c>
      <c r="N462" s="1">
        <v>45021</v>
      </c>
      <c r="O462" s="1">
        <v>45272</v>
      </c>
      <c r="P462" t="s">
        <v>22</v>
      </c>
      <c r="Q462" t="s">
        <v>63</v>
      </c>
      <c r="R462">
        <v>251</v>
      </c>
      <c r="S462">
        <v>8</v>
      </c>
      <c r="T462">
        <v>1</v>
      </c>
      <c r="U462" t="str">
        <f t="shared" si="7"/>
        <v>0–1 yrs (New Hire)</v>
      </c>
    </row>
    <row r="463" spans="1:21" x14ac:dyDescent="0.25">
      <c r="A463" t="s">
        <v>974</v>
      </c>
      <c r="B463" t="s">
        <v>44</v>
      </c>
      <c r="C463" t="s">
        <v>45</v>
      </c>
      <c r="D463" t="s">
        <v>975</v>
      </c>
      <c r="E463">
        <v>33</v>
      </c>
      <c r="F463" s="2">
        <v>785.56500000000005</v>
      </c>
      <c r="G463" s="2">
        <v>9426.7800000000007</v>
      </c>
      <c r="H463">
        <f>IF(employee_turnover_dataset__1[[#This Row],[Employee_status]]="Exited", ROUND(employee_turnover_dataset__1[[#This Row],[Annual Salary]]*0.333,0), 0)</f>
        <v>0</v>
      </c>
      <c r="I463">
        <v>8</v>
      </c>
      <c r="J463">
        <v>4</v>
      </c>
      <c r="K463">
        <f>IF(employee_turnover_dataset__1[[#This Row],[Attrition]]="Yes",1,0)</f>
        <v>0</v>
      </c>
      <c r="L463" t="s">
        <v>27</v>
      </c>
      <c r="M463" t="s">
        <v>28</v>
      </c>
      <c r="N463" s="1">
        <v>43238</v>
      </c>
      <c r="O463" s="1"/>
      <c r="P463" t="s">
        <v>29</v>
      </c>
      <c r="Q463" t="s">
        <v>30</v>
      </c>
      <c r="R463">
        <v>2658</v>
      </c>
      <c r="S463">
        <v>87</v>
      </c>
      <c r="T463">
        <v>7</v>
      </c>
      <c r="U463" t="str">
        <f t="shared" si="7"/>
        <v>6–10 yrs (Mid Stay)</v>
      </c>
    </row>
    <row r="464" spans="1:21" x14ac:dyDescent="0.25">
      <c r="A464" t="s">
        <v>976</v>
      </c>
      <c r="B464" t="s">
        <v>44</v>
      </c>
      <c r="C464" t="s">
        <v>45</v>
      </c>
      <c r="D464" t="s">
        <v>977</v>
      </c>
      <c r="E464">
        <v>42</v>
      </c>
      <c r="F464" s="2">
        <v>2973.06</v>
      </c>
      <c r="G464" s="2">
        <v>35676.720000000001</v>
      </c>
      <c r="H464">
        <f>IF(employee_turnover_dataset__1[[#This Row],[Employee_status]]="Exited", ROUND(employee_turnover_dataset__1[[#This Row],[Annual Salary]]*0.333,0), 0)</f>
        <v>0</v>
      </c>
      <c r="I464">
        <v>8</v>
      </c>
      <c r="J464">
        <v>3</v>
      </c>
      <c r="K464">
        <f>IF(employee_turnover_dataset__1[[#This Row],[Attrition]]="Yes",1,0)</f>
        <v>0</v>
      </c>
      <c r="L464" t="s">
        <v>27</v>
      </c>
      <c r="M464" t="s">
        <v>28</v>
      </c>
      <c r="N464" s="1">
        <v>43360</v>
      </c>
      <c r="O464" s="1"/>
      <c r="P464" t="s">
        <v>29</v>
      </c>
      <c r="Q464" t="s">
        <v>30</v>
      </c>
      <c r="R464">
        <v>2536</v>
      </c>
      <c r="S464">
        <v>83</v>
      </c>
      <c r="T464">
        <v>7</v>
      </c>
      <c r="U464" t="str">
        <f t="shared" si="7"/>
        <v>6–10 yrs (Mid Stay)</v>
      </c>
    </row>
    <row r="465" spans="1:21" x14ac:dyDescent="0.25">
      <c r="A465" t="s">
        <v>978</v>
      </c>
      <c r="B465" t="s">
        <v>67</v>
      </c>
      <c r="C465" t="s">
        <v>107</v>
      </c>
      <c r="D465" t="s">
        <v>979</v>
      </c>
      <c r="E465">
        <v>26</v>
      </c>
      <c r="F465" s="2">
        <v>1840.47</v>
      </c>
      <c r="G465" s="2">
        <v>22085.64</v>
      </c>
      <c r="H465">
        <f>IF(employee_turnover_dataset__1[[#This Row],[Employee_status]]="Exited", ROUND(employee_turnover_dataset__1[[#This Row],[Annual Salary]]*0.333,0), 0)</f>
        <v>7355</v>
      </c>
      <c r="I465">
        <v>1</v>
      </c>
      <c r="J465">
        <v>1</v>
      </c>
      <c r="K465">
        <f>IF(employee_turnover_dataset__1[[#This Row],[Attrition]]="Yes",1,0)</f>
        <v>1</v>
      </c>
      <c r="L465" t="s">
        <v>20</v>
      </c>
      <c r="M465" t="s">
        <v>35</v>
      </c>
      <c r="N465" s="1">
        <v>42676</v>
      </c>
      <c r="O465" s="1">
        <v>45590</v>
      </c>
      <c r="P465" t="s">
        <v>22</v>
      </c>
      <c r="Q465" t="s">
        <v>35</v>
      </c>
      <c r="R465">
        <v>2914</v>
      </c>
      <c r="S465">
        <v>96</v>
      </c>
      <c r="T465">
        <v>8</v>
      </c>
      <c r="U465" t="str">
        <f t="shared" si="7"/>
        <v>6–10 yrs (Mid Stay)</v>
      </c>
    </row>
    <row r="466" spans="1:21" x14ac:dyDescent="0.25">
      <c r="A466" t="s">
        <v>980</v>
      </c>
      <c r="B466" t="s">
        <v>24</v>
      </c>
      <c r="C466" t="s">
        <v>25</v>
      </c>
      <c r="D466" t="s">
        <v>981</v>
      </c>
      <c r="E466">
        <v>26</v>
      </c>
      <c r="F466" s="2">
        <v>487.40999999999997</v>
      </c>
      <c r="G466" s="2">
        <v>5848.92</v>
      </c>
      <c r="H466">
        <f>IF(employee_turnover_dataset__1[[#This Row],[Employee_status]]="Exited", ROUND(employee_turnover_dataset__1[[#This Row],[Annual Salary]]*0.333,0), 0)</f>
        <v>1948</v>
      </c>
      <c r="I466">
        <v>0</v>
      </c>
      <c r="J466">
        <v>3</v>
      </c>
      <c r="K466">
        <f>IF(employee_turnover_dataset__1[[#This Row],[Attrition]]="Yes",1,0)</f>
        <v>1</v>
      </c>
      <c r="L466" t="s">
        <v>20</v>
      </c>
      <c r="M466" t="s">
        <v>54</v>
      </c>
      <c r="N466" s="1">
        <v>42852</v>
      </c>
      <c r="O466" s="1">
        <v>45776</v>
      </c>
      <c r="P466" t="s">
        <v>22</v>
      </c>
      <c r="Q466" t="s">
        <v>54</v>
      </c>
      <c r="R466">
        <v>2924</v>
      </c>
      <c r="S466">
        <v>96</v>
      </c>
      <c r="T466">
        <v>8</v>
      </c>
      <c r="U466" t="str">
        <f t="shared" si="7"/>
        <v>6–10 yrs (Mid Stay)</v>
      </c>
    </row>
    <row r="467" spans="1:21" x14ac:dyDescent="0.25">
      <c r="A467" t="s">
        <v>982</v>
      </c>
      <c r="B467" t="s">
        <v>32</v>
      </c>
      <c r="C467" t="s">
        <v>174</v>
      </c>
      <c r="D467" t="s">
        <v>983</v>
      </c>
      <c r="E467">
        <v>22</v>
      </c>
      <c r="F467" s="2">
        <v>530.64</v>
      </c>
      <c r="G467" s="2">
        <v>6367.68</v>
      </c>
      <c r="H467">
        <f>IF(employee_turnover_dataset__1[[#This Row],[Employee_status]]="Exited", ROUND(employee_turnover_dataset__1[[#This Row],[Annual Salary]]*0.333,0), 0)</f>
        <v>0</v>
      </c>
      <c r="I467">
        <v>1</v>
      </c>
      <c r="J467">
        <v>1</v>
      </c>
      <c r="K467">
        <f>IF(employee_turnover_dataset__1[[#This Row],[Attrition]]="Yes",1,0)</f>
        <v>0</v>
      </c>
      <c r="L467" t="s">
        <v>27</v>
      </c>
      <c r="M467" t="s">
        <v>28</v>
      </c>
      <c r="N467" s="1">
        <v>44714</v>
      </c>
      <c r="O467" s="1"/>
      <c r="P467" t="s">
        <v>29</v>
      </c>
      <c r="Q467" t="s">
        <v>30</v>
      </c>
      <c r="R467">
        <v>1182</v>
      </c>
      <c r="S467">
        <v>39</v>
      </c>
      <c r="T467">
        <v>3</v>
      </c>
      <c r="U467" t="str">
        <f t="shared" si="7"/>
        <v>2–5 yrs (Short Stay)</v>
      </c>
    </row>
    <row r="468" spans="1:21" x14ac:dyDescent="0.25">
      <c r="A468" t="s">
        <v>984</v>
      </c>
      <c r="B468" t="s">
        <v>32</v>
      </c>
      <c r="C468" t="s">
        <v>71</v>
      </c>
      <c r="D468" t="s">
        <v>985</v>
      </c>
      <c r="E468">
        <v>53</v>
      </c>
      <c r="F468" s="2">
        <v>2981.3999999999996</v>
      </c>
      <c r="G468" s="2">
        <v>35776.799999999996</v>
      </c>
      <c r="H468">
        <f>IF(employee_turnover_dataset__1[[#This Row],[Employee_status]]="Exited", ROUND(employee_turnover_dataset__1[[#This Row],[Annual Salary]]*0.333,0), 0)</f>
        <v>0</v>
      </c>
      <c r="I468">
        <v>8</v>
      </c>
      <c r="J468">
        <v>2</v>
      </c>
      <c r="K468">
        <f>IF(employee_turnover_dataset__1[[#This Row],[Attrition]]="Yes",1,0)</f>
        <v>0</v>
      </c>
      <c r="L468" t="s">
        <v>27</v>
      </c>
      <c r="M468" t="s">
        <v>28</v>
      </c>
      <c r="N468" s="1">
        <v>44993</v>
      </c>
      <c r="O468" s="1"/>
      <c r="P468" t="s">
        <v>29</v>
      </c>
      <c r="Q468" t="s">
        <v>30</v>
      </c>
      <c r="R468">
        <v>903</v>
      </c>
      <c r="S468">
        <v>30</v>
      </c>
      <c r="T468">
        <v>2</v>
      </c>
      <c r="U468" t="str">
        <f t="shared" si="7"/>
        <v>2–5 yrs (Short Stay)</v>
      </c>
    </row>
    <row r="469" spans="1:21" x14ac:dyDescent="0.25">
      <c r="A469" t="s">
        <v>986</v>
      </c>
      <c r="B469" t="s">
        <v>24</v>
      </c>
      <c r="C469" t="s">
        <v>83</v>
      </c>
      <c r="D469" t="s">
        <v>987</v>
      </c>
      <c r="E469">
        <v>54</v>
      </c>
      <c r="F469" s="2">
        <v>1868.3249999999998</v>
      </c>
      <c r="G469" s="2">
        <v>22419.899999999998</v>
      </c>
      <c r="H469">
        <f>IF(employee_turnover_dataset__1[[#This Row],[Employee_status]]="Exited", ROUND(employee_turnover_dataset__1[[#This Row],[Annual Salary]]*0.333,0), 0)</f>
        <v>0</v>
      </c>
      <c r="I469">
        <v>0</v>
      </c>
      <c r="J469">
        <v>3</v>
      </c>
      <c r="K469">
        <f>IF(employee_turnover_dataset__1[[#This Row],[Attrition]]="Yes",1,0)</f>
        <v>0</v>
      </c>
      <c r="L469" t="s">
        <v>27</v>
      </c>
      <c r="M469" t="s">
        <v>28</v>
      </c>
      <c r="N469" s="1">
        <v>43130</v>
      </c>
      <c r="O469" s="1"/>
      <c r="P469" t="s">
        <v>29</v>
      </c>
      <c r="Q469" t="s">
        <v>30</v>
      </c>
      <c r="R469">
        <v>2766</v>
      </c>
      <c r="S469">
        <v>91</v>
      </c>
      <c r="T469">
        <v>8</v>
      </c>
      <c r="U469" t="str">
        <f t="shared" si="7"/>
        <v>6–10 yrs (Mid Stay)</v>
      </c>
    </row>
    <row r="470" spans="1:21" x14ac:dyDescent="0.25">
      <c r="A470" t="s">
        <v>988</v>
      </c>
      <c r="B470" t="s">
        <v>67</v>
      </c>
      <c r="C470" t="s">
        <v>128</v>
      </c>
      <c r="D470" t="s">
        <v>989</v>
      </c>
      <c r="E470">
        <v>31</v>
      </c>
      <c r="F470" s="2">
        <v>2154.7350000000001</v>
      </c>
      <c r="G470" s="2">
        <v>25856.82</v>
      </c>
      <c r="H470">
        <f>IF(employee_turnover_dataset__1[[#This Row],[Employee_status]]="Exited", ROUND(employee_turnover_dataset__1[[#This Row],[Annual Salary]]*0.333,0), 0)</f>
        <v>0</v>
      </c>
      <c r="I470">
        <v>10</v>
      </c>
      <c r="J470">
        <v>3</v>
      </c>
      <c r="K470">
        <f>IF(employee_turnover_dataset__1[[#This Row],[Attrition]]="Yes",1,0)</f>
        <v>0</v>
      </c>
      <c r="L470" t="s">
        <v>27</v>
      </c>
      <c r="M470" t="s">
        <v>28</v>
      </c>
      <c r="N470" s="1">
        <v>42793</v>
      </c>
      <c r="O470" s="1"/>
      <c r="P470" t="s">
        <v>29</v>
      </c>
      <c r="Q470" t="s">
        <v>30</v>
      </c>
      <c r="R470">
        <v>3103</v>
      </c>
      <c r="S470">
        <v>102</v>
      </c>
      <c r="T470">
        <v>8</v>
      </c>
      <c r="U470" t="str">
        <f t="shared" si="7"/>
        <v>6–10 yrs (Mid Stay)</v>
      </c>
    </row>
    <row r="471" spans="1:21" x14ac:dyDescent="0.25">
      <c r="A471" t="s">
        <v>990</v>
      </c>
      <c r="B471" t="s">
        <v>32</v>
      </c>
      <c r="C471" t="s">
        <v>174</v>
      </c>
      <c r="D471" t="s">
        <v>991</v>
      </c>
      <c r="E471">
        <v>33</v>
      </c>
      <c r="F471" s="2">
        <v>1884.3000000000002</v>
      </c>
      <c r="G471" s="2">
        <v>22611.600000000002</v>
      </c>
      <c r="H471">
        <f>IF(employee_turnover_dataset__1[[#This Row],[Employee_status]]="Exited", ROUND(employee_turnover_dataset__1[[#This Row],[Annual Salary]]*0.333,0), 0)</f>
        <v>0</v>
      </c>
      <c r="I471">
        <v>7</v>
      </c>
      <c r="J471">
        <v>1</v>
      </c>
      <c r="K471">
        <f>IF(employee_turnover_dataset__1[[#This Row],[Attrition]]="Yes",1,0)</f>
        <v>0</v>
      </c>
      <c r="L471" t="s">
        <v>27</v>
      </c>
      <c r="M471" t="s">
        <v>28</v>
      </c>
      <c r="N471" s="1">
        <v>42407</v>
      </c>
      <c r="O471" s="1"/>
      <c r="P471" t="s">
        <v>29</v>
      </c>
      <c r="Q471" t="s">
        <v>30</v>
      </c>
      <c r="R471">
        <v>3489</v>
      </c>
      <c r="S471">
        <v>115</v>
      </c>
      <c r="T471">
        <v>10</v>
      </c>
      <c r="U471" t="str">
        <f t="shared" si="7"/>
        <v>6–10 yrs (Mid Stay)</v>
      </c>
    </row>
    <row r="472" spans="1:21" x14ac:dyDescent="0.25">
      <c r="A472" t="s">
        <v>992</v>
      </c>
      <c r="B472" t="s">
        <v>51</v>
      </c>
      <c r="C472" t="s">
        <v>52</v>
      </c>
      <c r="D472" t="s">
        <v>993</v>
      </c>
      <c r="E472">
        <v>27</v>
      </c>
      <c r="F472" s="2">
        <v>1288.4250000000002</v>
      </c>
      <c r="G472" s="2">
        <v>15461.100000000002</v>
      </c>
      <c r="H472">
        <f>IF(employee_turnover_dataset__1[[#This Row],[Employee_status]]="Exited", ROUND(employee_turnover_dataset__1[[#This Row],[Annual Salary]]*0.333,0), 0)</f>
        <v>5149</v>
      </c>
      <c r="I472">
        <v>10</v>
      </c>
      <c r="J472">
        <v>5</v>
      </c>
      <c r="K472">
        <f>IF(employee_turnover_dataset__1[[#This Row],[Attrition]]="Yes",1,0)</f>
        <v>1</v>
      </c>
      <c r="L472" t="s">
        <v>20</v>
      </c>
      <c r="M472" t="s">
        <v>119</v>
      </c>
      <c r="N472" s="1">
        <v>42864</v>
      </c>
      <c r="O472" s="1">
        <v>44548</v>
      </c>
      <c r="P472" t="s">
        <v>22</v>
      </c>
      <c r="Q472" t="s">
        <v>119</v>
      </c>
      <c r="R472">
        <v>1684</v>
      </c>
      <c r="S472">
        <v>55</v>
      </c>
      <c r="T472">
        <v>5</v>
      </c>
      <c r="U472" t="str">
        <f t="shared" si="7"/>
        <v>2–5 yrs (Short Stay)</v>
      </c>
    </row>
    <row r="473" spans="1:21" x14ac:dyDescent="0.25">
      <c r="A473" t="s">
        <v>994</v>
      </c>
      <c r="B473" t="s">
        <v>32</v>
      </c>
      <c r="C473" t="s">
        <v>71</v>
      </c>
      <c r="D473" t="s">
        <v>995</v>
      </c>
      <c r="E473">
        <v>35</v>
      </c>
      <c r="F473" s="2">
        <v>1022.355</v>
      </c>
      <c r="G473" s="2">
        <v>12268.26</v>
      </c>
      <c r="H473">
        <f>IF(employee_turnover_dataset__1[[#This Row],[Employee_status]]="Exited", ROUND(employee_turnover_dataset__1[[#This Row],[Annual Salary]]*0.333,0), 0)</f>
        <v>0</v>
      </c>
      <c r="I473">
        <v>3</v>
      </c>
      <c r="J473">
        <v>4</v>
      </c>
      <c r="K473">
        <f>IF(employee_turnover_dataset__1[[#This Row],[Attrition]]="Yes",1,0)</f>
        <v>0</v>
      </c>
      <c r="L473" t="s">
        <v>27</v>
      </c>
      <c r="M473" t="s">
        <v>28</v>
      </c>
      <c r="N473" s="1">
        <v>43597</v>
      </c>
      <c r="O473" s="1"/>
      <c r="P473" t="s">
        <v>29</v>
      </c>
      <c r="Q473" t="s">
        <v>30</v>
      </c>
      <c r="R473">
        <v>2299</v>
      </c>
      <c r="S473">
        <v>76</v>
      </c>
      <c r="T473">
        <v>6</v>
      </c>
      <c r="U473" t="str">
        <f t="shared" si="7"/>
        <v>6–10 yrs (Mid Stay)</v>
      </c>
    </row>
    <row r="474" spans="1:21" x14ac:dyDescent="0.25">
      <c r="A474" t="s">
        <v>996</v>
      </c>
      <c r="B474" t="s">
        <v>32</v>
      </c>
      <c r="C474" t="s">
        <v>71</v>
      </c>
      <c r="D474" t="s">
        <v>997</v>
      </c>
      <c r="E474">
        <v>49</v>
      </c>
      <c r="F474" s="2">
        <v>2875.8</v>
      </c>
      <c r="G474" s="2">
        <v>34509.600000000006</v>
      </c>
      <c r="H474">
        <f>IF(employee_turnover_dataset__1[[#This Row],[Employee_status]]="Exited", ROUND(employee_turnover_dataset__1[[#This Row],[Annual Salary]]*0.333,0), 0)</f>
        <v>0</v>
      </c>
      <c r="I474">
        <v>6</v>
      </c>
      <c r="J474">
        <v>1</v>
      </c>
      <c r="K474">
        <f>IF(employee_turnover_dataset__1[[#This Row],[Attrition]]="Yes",1,0)</f>
        <v>0</v>
      </c>
      <c r="L474" t="s">
        <v>27</v>
      </c>
      <c r="M474" t="s">
        <v>28</v>
      </c>
      <c r="N474" s="1">
        <v>42783</v>
      </c>
      <c r="O474" s="1"/>
      <c r="P474" t="s">
        <v>29</v>
      </c>
      <c r="Q474" t="s">
        <v>30</v>
      </c>
      <c r="R474">
        <v>3113</v>
      </c>
      <c r="S474">
        <v>102</v>
      </c>
      <c r="T474">
        <v>9</v>
      </c>
      <c r="U474" t="str">
        <f t="shared" si="7"/>
        <v>6–10 yrs (Mid Stay)</v>
      </c>
    </row>
    <row r="475" spans="1:21" x14ac:dyDescent="0.25">
      <c r="A475" t="s">
        <v>998</v>
      </c>
      <c r="B475" t="s">
        <v>44</v>
      </c>
      <c r="C475" t="s">
        <v>45</v>
      </c>
      <c r="D475" t="s">
        <v>999</v>
      </c>
      <c r="E475">
        <v>28</v>
      </c>
      <c r="F475" s="2">
        <v>2695.5749999999998</v>
      </c>
      <c r="G475" s="2">
        <v>32346.899999999998</v>
      </c>
      <c r="H475">
        <f>IF(employee_turnover_dataset__1[[#This Row],[Employee_status]]="Exited", ROUND(employee_turnover_dataset__1[[#This Row],[Annual Salary]]*0.333,0), 0)</f>
        <v>0</v>
      </c>
      <c r="I475">
        <v>1</v>
      </c>
      <c r="J475">
        <v>4</v>
      </c>
      <c r="K475">
        <f>IF(employee_turnover_dataset__1[[#This Row],[Attrition]]="Yes",1,0)</f>
        <v>0</v>
      </c>
      <c r="L475" t="s">
        <v>27</v>
      </c>
      <c r="M475" t="s">
        <v>28</v>
      </c>
      <c r="N475" s="1">
        <v>44871</v>
      </c>
      <c r="O475" s="1"/>
      <c r="P475" t="s">
        <v>29</v>
      </c>
      <c r="Q475" t="s">
        <v>30</v>
      </c>
      <c r="R475">
        <v>1025</v>
      </c>
      <c r="S475">
        <v>34</v>
      </c>
      <c r="T475">
        <v>3</v>
      </c>
      <c r="U475" t="str">
        <f t="shared" si="7"/>
        <v>2–5 yrs (Short Stay)</v>
      </c>
    </row>
    <row r="476" spans="1:21" x14ac:dyDescent="0.25">
      <c r="A476" t="s">
        <v>1000</v>
      </c>
      <c r="B476" t="s">
        <v>24</v>
      </c>
      <c r="C476" t="s">
        <v>25</v>
      </c>
      <c r="D476" t="s">
        <v>1001</v>
      </c>
      <c r="E476">
        <v>29</v>
      </c>
      <c r="F476" s="2">
        <v>1062.78</v>
      </c>
      <c r="G476" s="2">
        <v>12753.36</v>
      </c>
      <c r="H476">
        <f>IF(employee_turnover_dataset__1[[#This Row],[Employee_status]]="Exited", ROUND(employee_turnover_dataset__1[[#This Row],[Annual Salary]]*0.333,0), 0)</f>
        <v>0</v>
      </c>
      <c r="I476">
        <v>1</v>
      </c>
      <c r="J476">
        <v>3</v>
      </c>
      <c r="K476">
        <f>IF(employee_turnover_dataset__1[[#This Row],[Attrition]]="Yes",1,0)</f>
        <v>0</v>
      </c>
      <c r="L476" t="s">
        <v>27</v>
      </c>
      <c r="M476" t="s">
        <v>28</v>
      </c>
      <c r="N476" s="1">
        <v>43158</v>
      </c>
      <c r="O476" s="1"/>
      <c r="P476" t="s">
        <v>29</v>
      </c>
      <c r="Q476" t="s">
        <v>30</v>
      </c>
      <c r="R476">
        <v>2738</v>
      </c>
      <c r="S476">
        <v>90</v>
      </c>
      <c r="T476">
        <v>7</v>
      </c>
      <c r="U476" t="str">
        <f t="shared" si="7"/>
        <v>6–10 yrs (Mid Stay)</v>
      </c>
    </row>
    <row r="477" spans="1:21" x14ac:dyDescent="0.25">
      <c r="A477" t="s">
        <v>1002</v>
      </c>
      <c r="B477" t="s">
        <v>17</v>
      </c>
      <c r="C477" t="s">
        <v>37</v>
      </c>
      <c r="D477" t="s">
        <v>1003</v>
      </c>
      <c r="E477">
        <v>56</v>
      </c>
      <c r="F477" s="2">
        <v>993.94499999999994</v>
      </c>
      <c r="G477" s="2">
        <v>11927.34</v>
      </c>
      <c r="H477">
        <f>IF(employee_turnover_dataset__1[[#This Row],[Employee_status]]="Exited", ROUND(employee_turnover_dataset__1[[#This Row],[Annual Salary]]*0.333,0), 0)</f>
        <v>0</v>
      </c>
      <c r="I477">
        <v>1</v>
      </c>
      <c r="J477">
        <v>4</v>
      </c>
      <c r="K477">
        <f>IF(employee_turnover_dataset__1[[#This Row],[Attrition]]="Yes",1,0)</f>
        <v>0</v>
      </c>
      <c r="L477" t="s">
        <v>27</v>
      </c>
      <c r="M477" t="s">
        <v>28</v>
      </c>
      <c r="N477" s="1">
        <v>43879</v>
      </c>
      <c r="O477" s="1"/>
      <c r="P477" t="s">
        <v>29</v>
      </c>
      <c r="Q477" t="s">
        <v>30</v>
      </c>
      <c r="R477">
        <v>2017</v>
      </c>
      <c r="S477">
        <v>66</v>
      </c>
      <c r="T477">
        <v>6</v>
      </c>
      <c r="U477" t="str">
        <f t="shared" si="7"/>
        <v>6–10 yrs (Mid Stay)</v>
      </c>
    </row>
    <row r="478" spans="1:21" x14ac:dyDescent="0.25">
      <c r="A478" t="s">
        <v>1004</v>
      </c>
      <c r="B478" t="s">
        <v>17</v>
      </c>
      <c r="C478" t="s">
        <v>56</v>
      </c>
      <c r="D478" t="s">
        <v>1005</v>
      </c>
      <c r="E478">
        <v>22</v>
      </c>
      <c r="F478" s="2">
        <v>1882.56</v>
      </c>
      <c r="G478" s="2">
        <v>22590.720000000001</v>
      </c>
      <c r="H478">
        <f>IF(employee_turnover_dataset__1[[#This Row],[Employee_status]]="Exited", ROUND(employee_turnover_dataset__1[[#This Row],[Annual Salary]]*0.333,0), 0)</f>
        <v>7523</v>
      </c>
      <c r="I478">
        <v>10</v>
      </c>
      <c r="J478">
        <v>5</v>
      </c>
      <c r="K478">
        <f>IF(employee_turnover_dataset__1[[#This Row],[Attrition]]="Yes",1,0)</f>
        <v>1</v>
      </c>
      <c r="L478" t="s">
        <v>20</v>
      </c>
      <c r="M478" t="s">
        <v>54</v>
      </c>
      <c r="N478" s="1">
        <v>42953</v>
      </c>
      <c r="O478" s="1">
        <v>44574</v>
      </c>
      <c r="P478" t="s">
        <v>22</v>
      </c>
      <c r="Q478" t="s">
        <v>54</v>
      </c>
      <c r="R478">
        <v>1621</v>
      </c>
      <c r="S478">
        <v>53</v>
      </c>
      <c r="T478">
        <v>4</v>
      </c>
      <c r="U478" t="str">
        <f t="shared" si="7"/>
        <v>2–5 yrs (Short Stay)</v>
      </c>
    </row>
    <row r="479" spans="1:21" x14ac:dyDescent="0.25">
      <c r="A479" t="s">
        <v>1006</v>
      </c>
      <c r="B479" t="s">
        <v>51</v>
      </c>
      <c r="C479" t="s">
        <v>78</v>
      </c>
      <c r="D479" t="s">
        <v>1007</v>
      </c>
      <c r="E479">
        <v>22</v>
      </c>
      <c r="F479" s="2">
        <v>2446.8450000000003</v>
      </c>
      <c r="G479" s="2">
        <v>29362.140000000003</v>
      </c>
      <c r="H479">
        <f>IF(employee_turnover_dataset__1[[#This Row],[Employee_status]]="Exited", ROUND(employee_turnover_dataset__1[[#This Row],[Annual Salary]]*0.333,0), 0)</f>
        <v>0</v>
      </c>
      <c r="I479">
        <v>6</v>
      </c>
      <c r="J479">
        <v>1</v>
      </c>
      <c r="K479">
        <f>IF(employee_turnover_dataset__1[[#This Row],[Attrition]]="Yes",1,0)</f>
        <v>0</v>
      </c>
      <c r="L479" t="s">
        <v>27</v>
      </c>
      <c r="M479" t="s">
        <v>28</v>
      </c>
      <c r="N479" s="1">
        <v>42499</v>
      </c>
      <c r="O479" s="1"/>
      <c r="P479" t="s">
        <v>29</v>
      </c>
      <c r="Q479" t="s">
        <v>30</v>
      </c>
      <c r="R479">
        <v>3397</v>
      </c>
      <c r="S479">
        <v>112</v>
      </c>
      <c r="T479">
        <v>9</v>
      </c>
      <c r="U479" t="str">
        <f t="shared" si="7"/>
        <v>6–10 yrs (Mid Stay)</v>
      </c>
    </row>
    <row r="480" spans="1:21" x14ac:dyDescent="0.25">
      <c r="A480" t="s">
        <v>1008</v>
      </c>
      <c r="B480" t="s">
        <v>17</v>
      </c>
      <c r="C480" t="s">
        <v>56</v>
      </c>
      <c r="D480" t="s">
        <v>1009</v>
      </c>
      <c r="E480">
        <v>25</v>
      </c>
      <c r="F480" s="2">
        <v>2706.2250000000004</v>
      </c>
      <c r="G480" s="2">
        <v>32474.700000000004</v>
      </c>
      <c r="H480">
        <f>IF(employee_turnover_dataset__1[[#This Row],[Employee_status]]="Exited", ROUND(employee_turnover_dataset__1[[#This Row],[Annual Salary]]*0.333,0), 0)</f>
        <v>0</v>
      </c>
      <c r="I480">
        <v>0</v>
      </c>
      <c r="J480">
        <v>4</v>
      </c>
      <c r="K480">
        <f>IF(employee_turnover_dataset__1[[#This Row],[Attrition]]="Yes",1,0)</f>
        <v>0</v>
      </c>
      <c r="L480" t="s">
        <v>27</v>
      </c>
      <c r="M480" t="s">
        <v>28</v>
      </c>
      <c r="N480" s="1">
        <v>43759</v>
      </c>
      <c r="O480" s="1"/>
      <c r="P480" t="s">
        <v>29</v>
      </c>
      <c r="Q480" t="s">
        <v>30</v>
      </c>
      <c r="R480">
        <v>2137</v>
      </c>
      <c r="S480">
        <v>70</v>
      </c>
      <c r="T480">
        <v>6</v>
      </c>
      <c r="U480" t="str">
        <f t="shared" si="7"/>
        <v>6–10 yrs (Mid Stay)</v>
      </c>
    </row>
    <row r="481" spans="1:21" x14ac:dyDescent="0.25">
      <c r="A481" t="s">
        <v>1010</v>
      </c>
      <c r="B481" t="s">
        <v>44</v>
      </c>
      <c r="C481" t="s">
        <v>45</v>
      </c>
      <c r="D481" t="s">
        <v>1011</v>
      </c>
      <c r="E481">
        <v>35</v>
      </c>
      <c r="F481" s="2">
        <v>1147.26</v>
      </c>
      <c r="G481" s="2">
        <v>13767.119999999999</v>
      </c>
      <c r="H481">
        <f>IF(employee_turnover_dataset__1[[#This Row],[Employee_status]]="Exited", ROUND(employee_turnover_dataset__1[[#This Row],[Annual Salary]]*0.333,0), 0)</f>
        <v>4584</v>
      </c>
      <c r="I481">
        <v>2</v>
      </c>
      <c r="J481">
        <v>2</v>
      </c>
      <c r="K481">
        <f>IF(employee_turnover_dataset__1[[#This Row],[Attrition]]="Yes",1,0)</f>
        <v>1</v>
      </c>
      <c r="L481" t="s">
        <v>20</v>
      </c>
      <c r="M481" t="s">
        <v>54</v>
      </c>
      <c r="N481" s="1">
        <v>42353</v>
      </c>
      <c r="O481" s="1">
        <v>43778</v>
      </c>
      <c r="P481" t="s">
        <v>22</v>
      </c>
      <c r="Q481" t="s">
        <v>54</v>
      </c>
      <c r="R481">
        <v>1425</v>
      </c>
      <c r="S481">
        <v>47</v>
      </c>
      <c r="T481">
        <v>4</v>
      </c>
      <c r="U481" t="str">
        <f t="shared" si="7"/>
        <v>2–5 yrs (Short Stay)</v>
      </c>
    </row>
    <row r="482" spans="1:21" x14ac:dyDescent="0.25">
      <c r="A482" t="s">
        <v>1012</v>
      </c>
      <c r="B482" t="s">
        <v>17</v>
      </c>
      <c r="C482" t="s">
        <v>18</v>
      </c>
      <c r="D482" t="s">
        <v>1013</v>
      </c>
      <c r="E482">
        <v>47</v>
      </c>
      <c r="F482" s="2">
        <v>2581.3650000000002</v>
      </c>
      <c r="G482" s="2">
        <v>30976.380000000005</v>
      </c>
      <c r="H482">
        <f>IF(employee_turnover_dataset__1[[#This Row],[Employee_status]]="Exited", ROUND(employee_turnover_dataset__1[[#This Row],[Annual Salary]]*0.333,0), 0)</f>
        <v>0</v>
      </c>
      <c r="I482">
        <v>7</v>
      </c>
      <c r="J482">
        <v>1</v>
      </c>
      <c r="K482">
        <f>IF(employee_turnover_dataset__1[[#This Row],[Attrition]]="Yes",1,0)</f>
        <v>0</v>
      </c>
      <c r="L482" t="s">
        <v>27</v>
      </c>
      <c r="M482" t="s">
        <v>28</v>
      </c>
      <c r="N482" s="1">
        <v>42285</v>
      </c>
      <c r="O482" s="1"/>
      <c r="P482" t="s">
        <v>29</v>
      </c>
      <c r="Q482" t="s">
        <v>30</v>
      </c>
      <c r="R482">
        <v>3611</v>
      </c>
      <c r="S482">
        <v>119</v>
      </c>
      <c r="T482">
        <v>10</v>
      </c>
      <c r="U482" t="str">
        <f t="shared" si="7"/>
        <v>6–10 yrs (Mid Stay)</v>
      </c>
    </row>
    <row r="483" spans="1:21" x14ac:dyDescent="0.25">
      <c r="A483" t="s">
        <v>1014</v>
      </c>
      <c r="B483" t="s">
        <v>67</v>
      </c>
      <c r="C483" t="s">
        <v>68</v>
      </c>
      <c r="D483" t="s">
        <v>1015</v>
      </c>
      <c r="E483">
        <v>28</v>
      </c>
      <c r="F483" s="2">
        <v>2673.42</v>
      </c>
      <c r="G483" s="2">
        <v>32081.040000000001</v>
      </c>
      <c r="H483">
        <f>IF(employee_turnover_dataset__1[[#This Row],[Employee_status]]="Exited", ROUND(employee_turnover_dataset__1[[#This Row],[Annual Salary]]*0.333,0), 0)</f>
        <v>10683</v>
      </c>
      <c r="I483">
        <v>3</v>
      </c>
      <c r="J483">
        <v>2</v>
      </c>
      <c r="K483">
        <f>IF(employee_turnover_dataset__1[[#This Row],[Attrition]]="Yes",1,0)</f>
        <v>1</v>
      </c>
      <c r="L483" t="s">
        <v>20</v>
      </c>
      <c r="M483" t="s">
        <v>158</v>
      </c>
      <c r="N483" s="1">
        <v>44342</v>
      </c>
      <c r="O483" s="1">
        <v>45087</v>
      </c>
      <c r="P483" t="s">
        <v>22</v>
      </c>
      <c r="Q483" t="s">
        <v>158</v>
      </c>
      <c r="R483">
        <v>745</v>
      </c>
      <c r="S483">
        <v>24</v>
      </c>
      <c r="T483">
        <v>2</v>
      </c>
      <c r="U483" t="str">
        <f t="shared" si="7"/>
        <v>2–5 yrs (Short Stay)</v>
      </c>
    </row>
    <row r="484" spans="1:21" x14ac:dyDescent="0.25">
      <c r="A484" t="s">
        <v>1016</v>
      </c>
      <c r="B484" t="s">
        <v>44</v>
      </c>
      <c r="C484" t="s">
        <v>48</v>
      </c>
      <c r="D484" t="s">
        <v>1017</v>
      </c>
      <c r="E484">
        <v>50</v>
      </c>
      <c r="F484" s="2">
        <v>2173.7550000000001</v>
      </c>
      <c r="G484" s="2">
        <v>26085.06</v>
      </c>
      <c r="H484">
        <f>IF(employee_turnover_dataset__1[[#This Row],[Employee_status]]="Exited", ROUND(employee_turnover_dataset__1[[#This Row],[Annual Salary]]*0.333,0), 0)</f>
        <v>0</v>
      </c>
      <c r="I484">
        <v>1</v>
      </c>
      <c r="J484">
        <v>3</v>
      </c>
      <c r="K484">
        <f>IF(employee_turnover_dataset__1[[#This Row],[Attrition]]="Yes",1,0)</f>
        <v>0</v>
      </c>
      <c r="L484" t="s">
        <v>27</v>
      </c>
      <c r="M484" t="s">
        <v>28</v>
      </c>
      <c r="N484" s="1">
        <v>43013</v>
      </c>
      <c r="O484" s="1"/>
      <c r="P484" t="s">
        <v>29</v>
      </c>
      <c r="Q484" t="s">
        <v>30</v>
      </c>
      <c r="R484">
        <v>2883</v>
      </c>
      <c r="S484">
        <v>95</v>
      </c>
      <c r="T484">
        <v>8</v>
      </c>
      <c r="U484" t="str">
        <f t="shared" si="7"/>
        <v>6–10 yrs (Mid Stay)</v>
      </c>
    </row>
    <row r="485" spans="1:21" x14ac:dyDescent="0.25">
      <c r="A485" t="s">
        <v>1018</v>
      </c>
      <c r="B485" t="s">
        <v>67</v>
      </c>
      <c r="C485" t="s">
        <v>68</v>
      </c>
      <c r="D485" t="s">
        <v>1019</v>
      </c>
      <c r="E485">
        <v>55</v>
      </c>
      <c r="F485" s="2">
        <v>1376.28</v>
      </c>
      <c r="G485" s="2">
        <v>16515.36</v>
      </c>
      <c r="H485">
        <f>IF(employee_turnover_dataset__1[[#This Row],[Employee_status]]="Exited", ROUND(employee_turnover_dataset__1[[#This Row],[Annual Salary]]*0.333,0), 0)</f>
        <v>5500</v>
      </c>
      <c r="I485">
        <v>1</v>
      </c>
      <c r="J485">
        <v>4</v>
      </c>
      <c r="K485">
        <f>IF(employee_turnover_dataset__1[[#This Row],[Attrition]]="Yes",1,0)</f>
        <v>1</v>
      </c>
      <c r="L485" t="s">
        <v>20</v>
      </c>
      <c r="M485" t="s">
        <v>119</v>
      </c>
      <c r="N485" s="1">
        <v>45056</v>
      </c>
      <c r="O485" s="1">
        <v>45576</v>
      </c>
      <c r="P485" t="s">
        <v>22</v>
      </c>
      <c r="Q485" t="s">
        <v>119</v>
      </c>
      <c r="R485">
        <v>520</v>
      </c>
      <c r="S485">
        <v>17</v>
      </c>
      <c r="T485">
        <v>1</v>
      </c>
      <c r="U485" t="str">
        <f t="shared" si="7"/>
        <v>0–1 yrs (New Hire)</v>
      </c>
    </row>
    <row r="486" spans="1:21" x14ac:dyDescent="0.25">
      <c r="A486" t="s">
        <v>1020</v>
      </c>
      <c r="B486" t="s">
        <v>44</v>
      </c>
      <c r="C486" t="s">
        <v>61</v>
      </c>
      <c r="D486" t="s">
        <v>1021</v>
      </c>
      <c r="E486">
        <v>47</v>
      </c>
      <c r="F486" s="2">
        <v>1743.8849999999998</v>
      </c>
      <c r="G486" s="2">
        <v>20926.619999999995</v>
      </c>
      <c r="H486">
        <f>IF(employee_turnover_dataset__1[[#This Row],[Employee_status]]="Exited", ROUND(employee_turnover_dataset__1[[#This Row],[Annual Salary]]*0.333,0), 0)</f>
        <v>6969</v>
      </c>
      <c r="I486">
        <v>7</v>
      </c>
      <c r="J486">
        <v>2</v>
      </c>
      <c r="K486">
        <f>IF(employee_turnover_dataset__1[[#This Row],[Attrition]]="Yes",1,0)</f>
        <v>1</v>
      </c>
      <c r="L486" t="s">
        <v>20</v>
      </c>
      <c r="M486" t="s">
        <v>21</v>
      </c>
      <c r="N486" s="1">
        <v>44401</v>
      </c>
      <c r="O486" s="1">
        <v>45135</v>
      </c>
      <c r="P486" t="s">
        <v>22</v>
      </c>
      <c r="Q486" t="s">
        <v>21</v>
      </c>
      <c r="R486">
        <v>734</v>
      </c>
      <c r="S486">
        <v>24</v>
      </c>
      <c r="T486">
        <v>2</v>
      </c>
      <c r="U486" t="str">
        <f t="shared" si="7"/>
        <v>2–5 yrs (Short Stay)</v>
      </c>
    </row>
    <row r="487" spans="1:21" x14ac:dyDescent="0.25">
      <c r="A487" t="s">
        <v>1022</v>
      </c>
      <c r="B487" t="s">
        <v>24</v>
      </c>
      <c r="C487" t="s">
        <v>25</v>
      </c>
      <c r="D487" t="s">
        <v>1023</v>
      </c>
      <c r="E487">
        <v>32</v>
      </c>
      <c r="F487" s="2">
        <v>2791.59</v>
      </c>
      <c r="G487" s="2">
        <v>33499.08</v>
      </c>
      <c r="H487">
        <f>IF(employee_turnover_dataset__1[[#This Row],[Employee_status]]="Exited", ROUND(employee_turnover_dataset__1[[#This Row],[Annual Salary]]*0.333,0), 0)</f>
        <v>11155</v>
      </c>
      <c r="I487">
        <v>8</v>
      </c>
      <c r="J487">
        <v>3</v>
      </c>
      <c r="K487">
        <f>IF(employee_turnover_dataset__1[[#This Row],[Attrition]]="Yes",1,0)</f>
        <v>1</v>
      </c>
      <c r="L487" t="s">
        <v>20</v>
      </c>
      <c r="M487" t="s">
        <v>158</v>
      </c>
      <c r="N487" s="1">
        <v>43377</v>
      </c>
      <c r="O487" s="1">
        <v>45183</v>
      </c>
      <c r="P487" t="s">
        <v>22</v>
      </c>
      <c r="Q487" t="s">
        <v>158</v>
      </c>
      <c r="R487">
        <v>1806</v>
      </c>
      <c r="S487">
        <v>59</v>
      </c>
      <c r="T487">
        <v>5</v>
      </c>
      <c r="U487" t="str">
        <f t="shared" si="7"/>
        <v>2–5 yrs (Short Stay)</v>
      </c>
    </row>
    <row r="488" spans="1:21" x14ac:dyDescent="0.25">
      <c r="A488" t="s">
        <v>1024</v>
      </c>
      <c r="B488" t="s">
        <v>32</v>
      </c>
      <c r="C488" t="s">
        <v>174</v>
      </c>
      <c r="D488" t="s">
        <v>1025</v>
      </c>
      <c r="E488">
        <v>57</v>
      </c>
      <c r="F488" s="2">
        <v>1345.2149999999999</v>
      </c>
      <c r="G488" s="2">
        <v>16142.579999999998</v>
      </c>
      <c r="H488">
        <f>IF(employee_turnover_dataset__1[[#This Row],[Employee_status]]="Exited", ROUND(employee_turnover_dataset__1[[#This Row],[Annual Salary]]*0.333,0), 0)</f>
        <v>0</v>
      </c>
      <c r="I488">
        <v>2</v>
      </c>
      <c r="J488">
        <v>4</v>
      </c>
      <c r="K488">
        <f>IF(employee_turnover_dataset__1[[#This Row],[Attrition]]="Yes",1,0)</f>
        <v>0</v>
      </c>
      <c r="L488" t="s">
        <v>27</v>
      </c>
      <c r="M488" t="s">
        <v>28</v>
      </c>
      <c r="N488" s="1">
        <v>44336</v>
      </c>
      <c r="O488" s="1"/>
      <c r="P488" t="s">
        <v>29</v>
      </c>
      <c r="Q488" t="s">
        <v>30</v>
      </c>
      <c r="R488">
        <v>1560</v>
      </c>
      <c r="S488">
        <v>51</v>
      </c>
      <c r="T488">
        <v>4</v>
      </c>
      <c r="U488" t="str">
        <f t="shared" si="7"/>
        <v>2–5 yrs (Short Stay)</v>
      </c>
    </row>
    <row r="489" spans="1:21" x14ac:dyDescent="0.25">
      <c r="A489" t="s">
        <v>1026</v>
      </c>
      <c r="B489" t="s">
        <v>67</v>
      </c>
      <c r="C489" t="s">
        <v>107</v>
      </c>
      <c r="D489" t="s">
        <v>1027</v>
      </c>
      <c r="E489">
        <v>27</v>
      </c>
      <c r="F489" s="2">
        <v>2255.6999999999998</v>
      </c>
      <c r="G489" s="2">
        <v>27068.399999999998</v>
      </c>
      <c r="H489">
        <f>IF(employee_turnover_dataset__1[[#This Row],[Employee_status]]="Exited", ROUND(employee_turnover_dataset__1[[#This Row],[Annual Salary]]*0.333,0), 0)</f>
        <v>0</v>
      </c>
      <c r="I489">
        <v>1</v>
      </c>
      <c r="J489">
        <v>4</v>
      </c>
      <c r="K489">
        <f>IF(employee_turnover_dataset__1[[#This Row],[Attrition]]="Yes",1,0)</f>
        <v>0</v>
      </c>
      <c r="L489" t="s">
        <v>27</v>
      </c>
      <c r="M489" t="s">
        <v>28</v>
      </c>
      <c r="N489" s="1">
        <v>43484</v>
      </c>
      <c r="O489" s="1"/>
      <c r="P489" t="s">
        <v>29</v>
      </c>
      <c r="Q489" t="s">
        <v>30</v>
      </c>
      <c r="R489">
        <v>2412</v>
      </c>
      <c r="S489">
        <v>79</v>
      </c>
      <c r="T489">
        <v>7</v>
      </c>
      <c r="U489" t="str">
        <f t="shared" si="7"/>
        <v>6–10 yrs (Mid Stay)</v>
      </c>
    </row>
    <row r="490" spans="1:21" x14ac:dyDescent="0.25">
      <c r="A490" t="s">
        <v>1028</v>
      </c>
      <c r="B490" t="s">
        <v>67</v>
      </c>
      <c r="C490" t="s">
        <v>107</v>
      </c>
      <c r="D490" t="s">
        <v>1029</v>
      </c>
      <c r="E490">
        <v>52</v>
      </c>
      <c r="F490" s="2">
        <v>1476.885</v>
      </c>
      <c r="G490" s="2">
        <v>17722.62</v>
      </c>
      <c r="H490">
        <f>IF(employee_turnover_dataset__1[[#This Row],[Employee_status]]="Exited", ROUND(employee_turnover_dataset__1[[#This Row],[Annual Salary]]*0.333,0), 0)</f>
        <v>5902</v>
      </c>
      <c r="I490">
        <v>10</v>
      </c>
      <c r="J490">
        <v>4</v>
      </c>
      <c r="K490">
        <f>IF(employee_turnover_dataset__1[[#This Row],[Attrition]]="Yes",1,0)</f>
        <v>1</v>
      </c>
      <c r="L490" t="s">
        <v>20</v>
      </c>
      <c r="M490" t="s">
        <v>21</v>
      </c>
      <c r="N490" s="1">
        <v>44788</v>
      </c>
      <c r="O490" s="1">
        <v>45862</v>
      </c>
      <c r="P490" t="s">
        <v>22</v>
      </c>
      <c r="Q490" t="s">
        <v>21</v>
      </c>
      <c r="R490">
        <v>1074</v>
      </c>
      <c r="S490">
        <v>35</v>
      </c>
      <c r="T490">
        <v>3</v>
      </c>
      <c r="U490" t="str">
        <f t="shared" si="7"/>
        <v>2–5 yrs (Short Stay)</v>
      </c>
    </row>
    <row r="491" spans="1:21" x14ac:dyDescent="0.25">
      <c r="A491" t="s">
        <v>1030</v>
      </c>
      <c r="B491" t="s">
        <v>24</v>
      </c>
      <c r="C491" t="s">
        <v>25</v>
      </c>
      <c r="D491" t="s">
        <v>1031</v>
      </c>
      <c r="E491">
        <v>57</v>
      </c>
      <c r="F491" s="2">
        <v>1539.0749999999998</v>
      </c>
      <c r="G491" s="2">
        <v>18468.899999999998</v>
      </c>
      <c r="H491">
        <f>IF(employee_turnover_dataset__1[[#This Row],[Employee_status]]="Exited", ROUND(employee_turnover_dataset__1[[#This Row],[Annual Salary]]*0.333,0), 0)</f>
        <v>0</v>
      </c>
      <c r="I491">
        <v>4</v>
      </c>
      <c r="J491">
        <v>2</v>
      </c>
      <c r="K491">
        <f>IF(employee_turnover_dataset__1[[#This Row],[Attrition]]="Yes",1,0)</f>
        <v>0</v>
      </c>
      <c r="L491" t="s">
        <v>27</v>
      </c>
      <c r="M491" t="s">
        <v>28</v>
      </c>
      <c r="N491" s="1">
        <v>44195</v>
      </c>
      <c r="O491" s="1"/>
      <c r="P491" t="s">
        <v>29</v>
      </c>
      <c r="Q491" t="s">
        <v>30</v>
      </c>
      <c r="R491">
        <v>1701</v>
      </c>
      <c r="S491">
        <v>56</v>
      </c>
      <c r="T491">
        <v>5</v>
      </c>
      <c r="U491" t="str">
        <f t="shared" si="7"/>
        <v>2–5 yrs (Short Stay)</v>
      </c>
    </row>
    <row r="492" spans="1:21" x14ac:dyDescent="0.25">
      <c r="A492" t="s">
        <v>1032</v>
      </c>
      <c r="B492" t="s">
        <v>67</v>
      </c>
      <c r="C492" t="s">
        <v>128</v>
      </c>
      <c r="D492" t="s">
        <v>1033</v>
      </c>
      <c r="E492">
        <v>24</v>
      </c>
      <c r="F492" s="2">
        <v>1107.18</v>
      </c>
      <c r="G492" s="2">
        <v>13286.16</v>
      </c>
      <c r="H492">
        <f>IF(employee_turnover_dataset__1[[#This Row],[Employee_status]]="Exited", ROUND(employee_turnover_dataset__1[[#This Row],[Annual Salary]]*0.333,0), 0)</f>
        <v>0</v>
      </c>
      <c r="I492">
        <v>6</v>
      </c>
      <c r="J492">
        <v>4</v>
      </c>
      <c r="K492">
        <f>IF(employee_turnover_dataset__1[[#This Row],[Attrition]]="Yes",1,0)</f>
        <v>0</v>
      </c>
      <c r="L492" t="s">
        <v>27</v>
      </c>
      <c r="M492" t="s">
        <v>28</v>
      </c>
      <c r="N492" s="1">
        <v>44272</v>
      </c>
      <c r="O492" s="1"/>
      <c r="P492" t="s">
        <v>29</v>
      </c>
      <c r="Q492" t="s">
        <v>30</v>
      </c>
      <c r="R492">
        <v>1624</v>
      </c>
      <c r="S492">
        <v>53</v>
      </c>
      <c r="T492">
        <v>4</v>
      </c>
      <c r="U492" t="str">
        <f t="shared" si="7"/>
        <v>2–5 yrs (Short Stay)</v>
      </c>
    </row>
    <row r="493" spans="1:21" x14ac:dyDescent="0.25">
      <c r="A493" t="s">
        <v>1034</v>
      </c>
      <c r="B493" t="s">
        <v>32</v>
      </c>
      <c r="C493" t="s">
        <v>33</v>
      </c>
      <c r="D493" t="s">
        <v>1035</v>
      </c>
      <c r="E493">
        <v>30</v>
      </c>
      <c r="F493" s="2">
        <v>765.33</v>
      </c>
      <c r="G493" s="2">
        <v>9183.9600000000009</v>
      </c>
      <c r="H493">
        <f>IF(employee_turnover_dataset__1[[#This Row],[Employee_status]]="Exited", ROUND(employee_turnover_dataset__1[[#This Row],[Annual Salary]]*0.333,0), 0)</f>
        <v>0</v>
      </c>
      <c r="I493">
        <v>1</v>
      </c>
      <c r="J493">
        <v>1</v>
      </c>
      <c r="K493">
        <f>IF(employee_turnover_dataset__1[[#This Row],[Attrition]]="Yes",1,0)</f>
        <v>0</v>
      </c>
      <c r="L493" t="s">
        <v>27</v>
      </c>
      <c r="M493" t="s">
        <v>28</v>
      </c>
      <c r="N493" s="1">
        <v>44563</v>
      </c>
      <c r="O493" s="1"/>
      <c r="P493" t="s">
        <v>29</v>
      </c>
      <c r="Q493" t="s">
        <v>30</v>
      </c>
      <c r="R493">
        <v>1333</v>
      </c>
      <c r="S493">
        <v>44</v>
      </c>
      <c r="T493">
        <v>4</v>
      </c>
      <c r="U493" t="str">
        <f t="shared" si="7"/>
        <v>2–5 yrs (Short Stay)</v>
      </c>
    </row>
    <row r="494" spans="1:21" x14ac:dyDescent="0.25">
      <c r="A494" t="s">
        <v>1036</v>
      </c>
      <c r="B494" t="s">
        <v>32</v>
      </c>
      <c r="C494" t="s">
        <v>71</v>
      </c>
      <c r="D494" t="s">
        <v>1037</v>
      </c>
      <c r="E494">
        <v>22</v>
      </c>
      <c r="F494" s="2">
        <v>805.26</v>
      </c>
      <c r="G494" s="2">
        <v>9663.119999999999</v>
      </c>
      <c r="H494">
        <f>IF(employee_turnover_dataset__1[[#This Row],[Employee_status]]="Exited", ROUND(employee_turnover_dataset__1[[#This Row],[Annual Salary]]*0.333,0), 0)</f>
        <v>0</v>
      </c>
      <c r="I494">
        <v>3</v>
      </c>
      <c r="J494">
        <v>5</v>
      </c>
      <c r="K494">
        <f>IF(employee_turnover_dataset__1[[#This Row],[Attrition]]="Yes",1,0)</f>
        <v>0</v>
      </c>
      <c r="L494" t="s">
        <v>27</v>
      </c>
      <c r="M494" t="s">
        <v>28</v>
      </c>
      <c r="N494" s="1">
        <v>43870</v>
      </c>
      <c r="O494" s="1"/>
      <c r="P494" t="s">
        <v>29</v>
      </c>
      <c r="Q494" t="s">
        <v>30</v>
      </c>
      <c r="R494">
        <v>2026</v>
      </c>
      <c r="S494">
        <v>66</v>
      </c>
      <c r="T494">
        <v>6</v>
      </c>
      <c r="U494" t="str">
        <f t="shared" si="7"/>
        <v>6–10 yrs (Mid Stay)</v>
      </c>
    </row>
    <row r="495" spans="1:21" x14ac:dyDescent="0.25">
      <c r="A495" t="s">
        <v>1038</v>
      </c>
      <c r="B495" t="s">
        <v>24</v>
      </c>
      <c r="C495" t="s">
        <v>121</v>
      </c>
      <c r="D495" t="s">
        <v>1039</v>
      </c>
      <c r="E495">
        <v>42</v>
      </c>
      <c r="F495" s="2">
        <v>1715.835</v>
      </c>
      <c r="G495" s="2">
        <v>20590.02</v>
      </c>
      <c r="H495">
        <f>IF(employee_turnover_dataset__1[[#This Row],[Employee_status]]="Exited", ROUND(employee_turnover_dataset__1[[#This Row],[Annual Salary]]*0.333,0), 0)</f>
        <v>0</v>
      </c>
      <c r="I495">
        <v>10</v>
      </c>
      <c r="J495">
        <v>2</v>
      </c>
      <c r="K495">
        <f>IF(employee_turnover_dataset__1[[#This Row],[Attrition]]="Yes",1,0)</f>
        <v>0</v>
      </c>
      <c r="L495" t="s">
        <v>27</v>
      </c>
      <c r="M495" t="s">
        <v>28</v>
      </c>
      <c r="N495" s="1">
        <v>43424</v>
      </c>
      <c r="O495" s="1"/>
      <c r="P495" t="s">
        <v>29</v>
      </c>
      <c r="Q495" t="s">
        <v>30</v>
      </c>
      <c r="R495">
        <v>2472</v>
      </c>
      <c r="S495">
        <v>81</v>
      </c>
      <c r="T495">
        <v>7</v>
      </c>
      <c r="U495" t="str">
        <f t="shared" si="7"/>
        <v>6–10 yrs (Mid Stay)</v>
      </c>
    </row>
    <row r="496" spans="1:21" x14ac:dyDescent="0.25">
      <c r="A496" t="s">
        <v>1040</v>
      </c>
      <c r="B496" t="s">
        <v>44</v>
      </c>
      <c r="C496" t="s">
        <v>61</v>
      </c>
      <c r="D496" t="s">
        <v>1041</v>
      </c>
      <c r="E496">
        <v>43</v>
      </c>
      <c r="F496" s="2">
        <v>397.20000000000005</v>
      </c>
      <c r="G496" s="2">
        <v>4766.4000000000005</v>
      </c>
      <c r="H496">
        <f>IF(employee_turnover_dataset__1[[#This Row],[Employee_status]]="Exited", ROUND(employee_turnover_dataset__1[[#This Row],[Annual Salary]]*0.333,0), 0)</f>
        <v>1587</v>
      </c>
      <c r="I496">
        <v>8</v>
      </c>
      <c r="J496">
        <v>2</v>
      </c>
      <c r="K496">
        <f>IF(employee_turnover_dataset__1[[#This Row],[Attrition]]="Yes",1,0)</f>
        <v>1</v>
      </c>
      <c r="L496" t="s">
        <v>20</v>
      </c>
      <c r="M496" t="s">
        <v>35</v>
      </c>
      <c r="N496" s="1">
        <v>44533</v>
      </c>
      <c r="O496" s="1">
        <v>44546</v>
      </c>
      <c r="P496" t="s">
        <v>22</v>
      </c>
      <c r="Q496" t="s">
        <v>35</v>
      </c>
      <c r="R496">
        <v>13</v>
      </c>
      <c r="S496">
        <v>0</v>
      </c>
      <c r="T496">
        <v>0</v>
      </c>
      <c r="U496" t="str">
        <f t="shared" si="7"/>
        <v>0–1 yrs (New Hire)</v>
      </c>
    </row>
    <row r="497" spans="1:21" x14ac:dyDescent="0.25">
      <c r="A497" t="s">
        <v>1042</v>
      </c>
      <c r="B497" t="s">
        <v>51</v>
      </c>
      <c r="C497" t="s">
        <v>78</v>
      </c>
      <c r="D497" t="s">
        <v>1043</v>
      </c>
      <c r="E497">
        <v>32</v>
      </c>
      <c r="F497" s="2">
        <v>2236.7849999999999</v>
      </c>
      <c r="G497" s="2">
        <v>26841.42</v>
      </c>
      <c r="H497">
        <f>IF(employee_turnover_dataset__1[[#This Row],[Employee_status]]="Exited", ROUND(employee_turnover_dataset__1[[#This Row],[Annual Salary]]*0.333,0), 0)</f>
        <v>8938</v>
      </c>
      <c r="I497">
        <v>9</v>
      </c>
      <c r="J497">
        <v>5</v>
      </c>
      <c r="K497">
        <f>IF(employee_turnover_dataset__1[[#This Row],[Attrition]]="Yes",1,0)</f>
        <v>1</v>
      </c>
      <c r="L497" t="s">
        <v>20</v>
      </c>
      <c r="M497" t="s">
        <v>21</v>
      </c>
      <c r="N497" s="1">
        <v>43959</v>
      </c>
      <c r="O497" s="1">
        <v>44133</v>
      </c>
      <c r="P497" t="s">
        <v>22</v>
      </c>
      <c r="Q497" t="s">
        <v>21</v>
      </c>
      <c r="R497">
        <v>174</v>
      </c>
      <c r="S497">
        <v>6</v>
      </c>
      <c r="T497">
        <v>0</v>
      </c>
      <c r="U497" t="str">
        <f t="shared" si="7"/>
        <v>0–1 yrs (New Hire)</v>
      </c>
    </row>
    <row r="498" spans="1:21" x14ac:dyDescent="0.25">
      <c r="A498" t="s">
        <v>1044</v>
      </c>
      <c r="B498" t="s">
        <v>17</v>
      </c>
      <c r="C498" t="s">
        <v>37</v>
      </c>
      <c r="D498" t="s">
        <v>1045</v>
      </c>
      <c r="E498">
        <v>57</v>
      </c>
      <c r="F498" s="2">
        <v>1589.5500000000002</v>
      </c>
      <c r="G498" s="2">
        <v>19074.600000000002</v>
      </c>
      <c r="H498">
        <f>IF(employee_turnover_dataset__1[[#This Row],[Employee_status]]="Exited", ROUND(employee_turnover_dataset__1[[#This Row],[Annual Salary]]*0.333,0), 0)</f>
        <v>6352</v>
      </c>
      <c r="I498">
        <v>7</v>
      </c>
      <c r="J498">
        <v>1</v>
      </c>
      <c r="K498">
        <f>IF(employee_turnover_dataset__1[[#This Row],[Attrition]]="Yes",1,0)</f>
        <v>1</v>
      </c>
      <c r="L498" t="s">
        <v>20</v>
      </c>
      <c r="M498" t="s">
        <v>63</v>
      </c>
      <c r="N498" s="1">
        <v>44793</v>
      </c>
      <c r="O498" s="1">
        <v>45661</v>
      </c>
      <c r="P498" t="s">
        <v>22</v>
      </c>
      <c r="Q498" t="s">
        <v>63</v>
      </c>
      <c r="R498">
        <v>868</v>
      </c>
      <c r="S498">
        <v>28</v>
      </c>
      <c r="T498">
        <v>2</v>
      </c>
      <c r="U498" t="str">
        <f t="shared" si="7"/>
        <v>2–5 yrs (Short Stay)</v>
      </c>
    </row>
    <row r="499" spans="1:21" x14ac:dyDescent="0.25">
      <c r="A499" t="s">
        <v>1046</v>
      </c>
      <c r="B499" t="s">
        <v>44</v>
      </c>
      <c r="C499" t="s">
        <v>45</v>
      </c>
      <c r="D499" t="s">
        <v>1047</v>
      </c>
      <c r="E499">
        <v>32</v>
      </c>
      <c r="F499" s="2">
        <v>1103.67</v>
      </c>
      <c r="G499" s="2">
        <v>13244.04</v>
      </c>
      <c r="H499">
        <f>IF(employee_turnover_dataset__1[[#This Row],[Employee_status]]="Exited", ROUND(employee_turnover_dataset__1[[#This Row],[Annual Salary]]*0.333,0), 0)</f>
        <v>4410</v>
      </c>
      <c r="I499">
        <v>9</v>
      </c>
      <c r="J499">
        <v>4</v>
      </c>
      <c r="K499">
        <f>IF(employee_turnover_dataset__1[[#This Row],[Attrition]]="Yes",1,0)</f>
        <v>1</v>
      </c>
      <c r="L499" t="s">
        <v>20</v>
      </c>
      <c r="M499" t="s">
        <v>119</v>
      </c>
      <c r="N499" s="1">
        <v>44223</v>
      </c>
      <c r="O499" s="1">
        <v>44681</v>
      </c>
      <c r="P499" t="s">
        <v>22</v>
      </c>
      <c r="Q499" t="s">
        <v>119</v>
      </c>
      <c r="R499">
        <v>458</v>
      </c>
      <c r="S499">
        <v>15</v>
      </c>
      <c r="T499">
        <v>1</v>
      </c>
      <c r="U499" t="str">
        <f t="shared" si="7"/>
        <v>0–1 yrs (New Hire)</v>
      </c>
    </row>
    <row r="500" spans="1:21" x14ac:dyDescent="0.25">
      <c r="A500" t="s">
        <v>1048</v>
      </c>
      <c r="B500" t="s">
        <v>17</v>
      </c>
      <c r="C500" t="s">
        <v>18</v>
      </c>
      <c r="D500" t="s">
        <v>1049</v>
      </c>
      <c r="E500">
        <v>49</v>
      </c>
      <c r="F500" s="2">
        <v>2701.44</v>
      </c>
      <c r="G500" s="2">
        <v>32417.279999999999</v>
      </c>
      <c r="H500">
        <f>IF(employee_turnover_dataset__1[[#This Row],[Employee_status]]="Exited", ROUND(employee_turnover_dataset__1[[#This Row],[Annual Salary]]*0.333,0), 0)</f>
        <v>0</v>
      </c>
      <c r="I500">
        <v>3</v>
      </c>
      <c r="J500">
        <v>5</v>
      </c>
      <c r="K500">
        <f>IF(employee_turnover_dataset__1[[#This Row],[Attrition]]="Yes",1,0)</f>
        <v>0</v>
      </c>
      <c r="L500" t="s">
        <v>27</v>
      </c>
      <c r="M500" t="s">
        <v>28</v>
      </c>
      <c r="N500" s="1">
        <v>43435</v>
      </c>
      <c r="O500" s="1"/>
      <c r="P500" t="s">
        <v>29</v>
      </c>
      <c r="Q500" t="s">
        <v>30</v>
      </c>
      <c r="R500">
        <v>2461</v>
      </c>
      <c r="S500">
        <v>81</v>
      </c>
      <c r="T500">
        <v>7</v>
      </c>
      <c r="U500" t="str">
        <f t="shared" si="7"/>
        <v>6–10 yrs (Mid Stay)</v>
      </c>
    </row>
    <row r="501" spans="1:21" x14ac:dyDescent="0.25">
      <c r="A501" t="s">
        <v>1050</v>
      </c>
      <c r="B501" t="s">
        <v>24</v>
      </c>
      <c r="C501" t="s">
        <v>121</v>
      </c>
      <c r="D501" t="s">
        <v>1051</v>
      </c>
      <c r="E501">
        <v>42</v>
      </c>
      <c r="F501" s="2">
        <v>1292.3249999999998</v>
      </c>
      <c r="G501" s="2">
        <v>15507.899999999998</v>
      </c>
      <c r="H501">
        <f>IF(employee_turnover_dataset__1[[#This Row],[Employee_status]]="Exited", ROUND(employee_turnover_dataset__1[[#This Row],[Annual Salary]]*0.333,0), 0)</f>
        <v>0</v>
      </c>
      <c r="I501">
        <v>7</v>
      </c>
      <c r="J501">
        <v>4</v>
      </c>
      <c r="K501">
        <f>IF(employee_turnover_dataset__1[[#This Row],[Attrition]]="Yes",1,0)</f>
        <v>0</v>
      </c>
      <c r="L501" t="s">
        <v>27</v>
      </c>
      <c r="M501" t="s">
        <v>28</v>
      </c>
      <c r="N501" s="1">
        <v>44438</v>
      </c>
      <c r="O501" s="1"/>
      <c r="P501" t="s">
        <v>29</v>
      </c>
      <c r="Q501" t="s">
        <v>30</v>
      </c>
      <c r="R501">
        <v>1458</v>
      </c>
      <c r="S501">
        <v>48</v>
      </c>
      <c r="T501">
        <v>4</v>
      </c>
      <c r="U501" t="str">
        <f t="shared" si="7"/>
        <v>2–5 yrs (Short Stay)</v>
      </c>
    </row>
    <row r="502" spans="1:21" x14ac:dyDescent="0.25">
      <c r="A502" t="s">
        <v>1052</v>
      </c>
      <c r="B502" t="s">
        <v>51</v>
      </c>
      <c r="C502" t="s">
        <v>52</v>
      </c>
      <c r="D502" t="s">
        <v>1053</v>
      </c>
      <c r="E502">
        <v>30</v>
      </c>
      <c r="F502" s="2">
        <v>564.19499999999994</v>
      </c>
      <c r="G502" s="2">
        <v>6770.3399999999992</v>
      </c>
      <c r="H502">
        <f>IF(employee_turnover_dataset__1[[#This Row],[Employee_status]]="Exited", ROUND(employee_turnover_dataset__1[[#This Row],[Annual Salary]]*0.333,0), 0)</f>
        <v>2255</v>
      </c>
      <c r="I502">
        <v>2</v>
      </c>
      <c r="J502">
        <v>4</v>
      </c>
      <c r="K502">
        <f>IF(employee_turnover_dataset__1[[#This Row],[Attrition]]="Yes",1,0)</f>
        <v>1</v>
      </c>
      <c r="L502" t="s">
        <v>20</v>
      </c>
      <c r="M502" t="s">
        <v>21</v>
      </c>
      <c r="N502" s="1">
        <v>43672</v>
      </c>
      <c r="O502" s="1">
        <v>45230</v>
      </c>
      <c r="P502" t="s">
        <v>22</v>
      </c>
      <c r="Q502" t="s">
        <v>21</v>
      </c>
      <c r="R502">
        <v>1558</v>
      </c>
      <c r="S502">
        <v>51</v>
      </c>
      <c r="T502">
        <v>4</v>
      </c>
      <c r="U502" t="str">
        <f t="shared" si="7"/>
        <v>2–5 yrs (Short Stay)</v>
      </c>
    </row>
    <row r="503" spans="1:21" x14ac:dyDescent="0.25">
      <c r="A503" t="s">
        <v>1054</v>
      </c>
      <c r="B503" t="s">
        <v>51</v>
      </c>
      <c r="C503" t="s">
        <v>52</v>
      </c>
      <c r="D503" t="s">
        <v>1055</v>
      </c>
      <c r="E503">
        <v>47</v>
      </c>
      <c r="F503" s="2">
        <v>1010.655</v>
      </c>
      <c r="G503" s="2">
        <v>12127.86</v>
      </c>
      <c r="H503">
        <f>IF(employee_turnover_dataset__1[[#This Row],[Employee_status]]="Exited", ROUND(employee_turnover_dataset__1[[#This Row],[Annual Salary]]*0.333,0), 0)</f>
        <v>4039</v>
      </c>
      <c r="I503">
        <v>8</v>
      </c>
      <c r="J503">
        <v>2</v>
      </c>
      <c r="K503">
        <f>IF(employee_turnover_dataset__1[[#This Row],[Attrition]]="Yes",1,0)</f>
        <v>1</v>
      </c>
      <c r="L503" t="s">
        <v>20</v>
      </c>
      <c r="M503" t="s">
        <v>54</v>
      </c>
      <c r="N503" s="1">
        <v>43121</v>
      </c>
      <c r="O503" s="1">
        <v>45866</v>
      </c>
      <c r="P503" t="s">
        <v>22</v>
      </c>
      <c r="Q503" t="s">
        <v>54</v>
      </c>
      <c r="R503">
        <v>2745</v>
      </c>
      <c r="S503">
        <v>90</v>
      </c>
      <c r="T503">
        <v>8</v>
      </c>
      <c r="U503" t="str">
        <f t="shared" si="7"/>
        <v>6–10 yrs (Mid Stay)</v>
      </c>
    </row>
    <row r="504" spans="1:21" x14ac:dyDescent="0.25">
      <c r="A504" t="s">
        <v>1056</v>
      </c>
      <c r="B504" t="s">
        <v>44</v>
      </c>
      <c r="C504" t="s">
        <v>48</v>
      </c>
      <c r="D504" t="s">
        <v>1057</v>
      </c>
      <c r="E504">
        <v>26</v>
      </c>
      <c r="F504" s="2">
        <v>1061.6100000000001</v>
      </c>
      <c r="G504" s="2">
        <v>12739.320000000002</v>
      </c>
      <c r="H504">
        <f>IF(employee_turnover_dataset__1[[#This Row],[Employee_status]]="Exited", ROUND(employee_turnover_dataset__1[[#This Row],[Annual Salary]]*0.333,0), 0)</f>
        <v>4242</v>
      </c>
      <c r="I504">
        <v>2</v>
      </c>
      <c r="J504">
        <v>1</v>
      </c>
      <c r="K504">
        <f>IF(employee_turnover_dataset__1[[#This Row],[Attrition]]="Yes",1,0)</f>
        <v>1</v>
      </c>
      <c r="L504" t="s">
        <v>20</v>
      </c>
      <c r="M504" t="s">
        <v>35</v>
      </c>
      <c r="N504" s="1">
        <v>42551</v>
      </c>
      <c r="O504" s="1">
        <v>43288</v>
      </c>
      <c r="P504" t="s">
        <v>22</v>
      </c>
      <c r="Q504" t="s">
        <v>35</v>
      </c>
      <c r="R504">
        <v>737</v>
      </c>
      <c r="S504">
        <v>24</v>
      </c>
      <c r="T504">
        <v>2</v>
      </c>
      <c r="U504" t="str">
        <f t="shared" si="7"/>
        <v>2–5 yrs (Short Stay)</v>
      </c>
    </row>
    <row r="505" spans="1:21" x14ac:dyDescent="0.25">
      <c r="A505" t="s">
        <v>1058</v>
      </c>
      <c r="B505" t="s">
        <v>44</v>
      </c>
      <c r="C505" t="s">
        <v>61</v>
      </c>
      <c r="D505" t="s">
        <v>1059</v>
      </c>
      <c r="E505">
        <v>41</v>
      </c>
      <c r="F505" s="2">
        <v>2859.21</v>
      </c>
      <c r="G505" s="2">
        <v>34310.520000000004</v>
      </c>
      <c r="H505">
        <f>IF(employee_turnover_dataset__1[[#This Row],[Employee_status]]="Exited", ROUND(employee_turnover_dataset__1[[#This Row],[Annual Salary]]*0.333,0), 0)</f>
        <v>0</v>
      </c>
      <c r="I505">
        <v>8</v>
      </c>
      <c r="J505">
        <v>2</v>
      </c>
      <c r="K505">
        <f>IF(employee_turnover_dataset__1[[#This Row],[Attrition]]="Yes",1,0)</f>
        <v>0</v>
      </c>
      <c r="L505" t="s">
        <v>27</v>
      </c>
      <c r="M505" t="s">
        <v>28</v>
      </c>
      <c r="N505" s="1">
        <v>45053</v>
      </c>
      <c r="O505" s="1"/>
      <c r="P505" t="s">
        <v>29</v>
      </c>
      <c r="Q505" t="s">
        <v>30</v>
      </c>
      <c r="R505">
        <v>843</v>
      </c>
      <c r="S505">
        <v>28</v>
      </c>
      <c r="T505">
        <v>2</v>
      </c>
      <c r="U505" t="str">
        <f t="shared" si="7"/>
        <v>2–5 yrs (Short Stay)</v>
      </c>
    </row>
    <row r="506" spans="1:21" x14ac:dyDescent="0.25">
      <c r="A506" t="s">
        <v>1060</v>
      </c>
      <c r="B506" t="s">
        <v>32</v>
      </c>
      <c r="C506" t="s">
        <v>33</v>
      </c>
      <c r="D506" t="s">
        <v>1061</v>
      </c>
      <c r="E506">
        <v>27</v>
      </c>
      <c r="F506" s="2">
        <v>1585.8899999999999</v>
      </c>
      <c r="G506" s="2">
        <v>19030.68</v>
      </c>
      <c r="H506">
        <f>IF(employee_turnover_dataset__1[[#This Row],[Employee_status]]="Exited", ROUND(employee_turnover_dataset__1[[#This Row],[Annual Salary]]*0.333,0), 0)</f>
        <v>6337</v>
      </c>
      <c r="I506">
        <v>7</v>
      </c>
      <c r="J506">
        <v>3</v>
      </c>
      <c r="K506">
        <f>IF(employee_turnover_dataset__1[[#This Row],[Attrition]]="Yes",1,0)</f>
        <v>1</v>
      </c>
      <c r="L506" t="s">
        <v>20</v>
      </c>
      <c r="M506" t="s">
        <v>63</v>
      </c>
      <c r="N506" s="1">
        <v>42981</v>
      </c>
      <c r="O506" s="1">
        <v>44703</v>
      </c>
      <c r="P506" t="s">
        <v>22</v>
      </c>
      <c r="Q506" t="s">
        <v>63</v>
      </c>
      <c r="R506">
        <v>1722</v>
      </c>
      <c r="S506">
        <v>56</v>
      </c>
      <c r="T506">
        <v>5</v>
      </c>
      <c r="U506" t="str">
        <f t="shared" si="7"/>
        <v>2–5 yrs (Short Stay)</v>
      </c>
    </row>
    <row r="507" spans="1:21" x14ac:dyDescent="0.25">
      <c r="A507" t="s">
        <v>1062</v>
      </c>
      <c r="B507" t="s">
        <v>67</v>
      </c>
      <c r="C507" t="s">
        <v>128</v>
      </c>
      <c r="D507" t="s">
        <v>1063</v>
      </c>
      <c r="E507">
        <v>57</v>
      </c>
      <c r="F507" s="2">
        <v>1741.8899999999999</v>
      </c>
      <c r="G507" s="2">
        <v>20902.68</v>
      </c>
      <c r="H507">
        <f>IF(employee_turnover_dataset__1[[#This Row],[Employee_status]]="Exited", ROUND(employee_turnover_dataset__1[[#This Row],[Annual Salary]]*0.333,0), 0)</f>
        <v>0</v>
      </c>
      <c r="I507">
        <v>8</v>
      </c>
      <c r="J507">
        <v>2</v>
      </c>
      <c r="K507">
        <f>IF(employee_turnover_dataset__1[[#This Row],[Attrition]]="Yes",1,0)</f>
        <v>0</v>
      </c>
      <c r="L507" t="s">
        <v>27</v>
      </c>
      <c r="M507" t="s">
        <v>28</v>
      </c>
      <c r="N507" s="1">
        <v>43640</v>
      </c>
      <c r="O507" s="1"/>
      <c r="P507" t="s">
        <v>29</v>
      </c>
      <c r="Q507" t="s">
        <v>30</v>
      </c>
      <c r="R507">
        <v>2256</v>
      </c>
      <c r="S507">
        <v>74</v>
      </c>
      <c r="T507">
        <v>6</v>
      </c>
      <c r="U507" t="str">
        <f t="shared" si="7"/>
        <v>6–10 yrs (Mid Stay)</v>
      </c>
    </row>
    <row r="508" spans="1:21" x14ac:dyDescent="0.25">
      <c r="A508" t="s">
        <v>1064</v>
      </c>
      <c r="B508" t="s">
        <v>67</v>
      </c>
      <c r="C508" t="s">
        <v>107</v>
      </c>
      <c r="D508" t="s">
        <v>1065</v>
      </c>
      <c r="E508">
        <v>33</v>
      </c>
      <c r="F508" s="2">
        <v>2439.1499999999996</v>
      </c>
      <c r="G508" s="2">
        <v>29269.799999999996</v>
      </c>
      <c r="H508">
        <f>IF(employee_turnover_dataset__1[[#This Row],[Employee_status]]="Exited", ROUND(employee_turnover_dataset__1[[#This Row],[Annual Salary]]*0.333,0), 0)</f>
        <v>0</v>
      </c>
      <c r="I508">
        <v>0</v>
      </c>
      <c r="J508">
        <v>1</v>
      </c>
      <c r="K508">
        <f>IF(employee_turnover_dataset__1[[#This Row],[Attrition]]="Yes",1,0)</f>
        <v>0</v>
      </c>
      <c r="L508" t="s">
        <v>27</v>
      </c>
      <c r="M508" t="s">
        <v>28</v>
      </c>
      <c r="N508" s="1">
        <v>43070</v>
      </c>
      <c r="O508" s="1"/>
      <c r="P508" t="s">
        <v>29</v>
      </c>
      <c r="Q508" t="s">
        <v>30</v>
      </c>
      <c r="R508">
        <v>2826</v>
      </c>
      <c r="S508">
        <v>93</v>
      </c>
      <c r="T508">
        <v>8</v>
      </c>
      <c r="U508" t="str">
        <f t="shared" si="7"/>
        <v>6–10 yrs (Mid Stay)</v>
      </c>
    </row>
    <row r="509" spans="1:21" x14ac:dyDescent="0.25">
      <c r="A509" t="s">
        <v>1066</v>
      </c>
      <c r="B509" t="s">
        <v>67</v>
      </c>
      <c r="C509" t="s">
        <v>107</v>
      </c>
      <c r="D509" t="s">
        <v>1067</v>
      </c>
      <c r="E509">
        <v>59</v>
      </c>
      <c r="F509" s="2">
        <v>820.18499999999995</v>
      </c>
      <c r="G509" s="2">
        <v>9842.2199999999993</v>
      </c>
      <c r="H509">
        <f>IF(employee_turnover_dataset__1[[#This Row],[Employee_status]]="Exited", ROUND(employee_turnover_dataset__1[[#This Row],[Annual Salary]]*0.333,0), 0)</f>
        <v>3277</v>
      </c>
      <c r="I509">
        <v>2</v>
      </c>
      <c r="J509">
        <v>2</v>
      </c>
      <c r="K509">
        <f>IF(employee_turnover_dataset__1[[#This Row],[Attrition]]="Yes",1,0)</f>
        <v>1</v>
      </c>
      <c r="L509" t="s">
        <v>20</v>
      </c>
      <c r="M509" t="s">
        <v>158</v>
      </c>
      <c r="N509" s="1">
        <v>43606</v>
      </c>
      <c r="O509" s="1">
        <v>45152</v>
      </c>
      <c r="P509" t="s">
        <v>22</v>
      </c>
      <c r="Q509" t="s">
        <v>158</v>
      </c>
      <c r="R509">
        <v>1546</v>
      </c>
      <c r="S509">
        <v>51</v>
      </c>
      <c r="T509">
        <v>4</v>
      </c>
      <c r="U509" t="str">
        <f t="shared" si="7"/>
        <v>2–5 yrs (Short Stay)</v>
      </c>
    </row>
    <row r="510" spans="1:21" x14ac:dyDescent="0.25">
      <c r="A510" t="s">
        <v>1068</v>
      </c>
      <c r="B510" t="s">
        <v>24</v>
      </c>
      <c r="C510" t="s">
        <v>25</v>
      </c>
      <c r="D510" t="s">
        <v>1069</v>
      </c>
      <c r="E510">
        <v>51</v>
      </c>
      <c r="F510" s="2">
        <v>689.505</v>
      </c>
      <c r="G510" s="2">
        <v>8274.06</v>
      </c>
      <c r="H510">
        <f>IF(employee_turnover_dataset__1[[#This Row],[Employee_status]]="Exited", ROUND(employee_turnover_dataset__1[[#This Row],[Annual Salary]]*0.333,0), 0)</f>
        <v>2755</v>
      </c>
      <c r="I510">
        <v>2</v>
      </c>
      <c r="J510">
        <v>4</v>
      </c>
      <c r="K510">
        <f>IF(employee_turnover_dataset__1[[#This Row],[Attrition]]="Yes",1,0)</f>
        <v>1</v>
      </c>
      <c r="L510" t="s">
        <v>20</v>
      </c>
      <c r="M510" t="s">
        <v>21</v>
      </c>
      <c r="N510" s="1">
        <v>42301</v>
      </c>
      <c r="O510" s="1">
        <v>45226</v>
      </c>
      <c r="P510" t="s">
        <v>22</v>
      </c>
      <c r="Q510" t="s">
        <v>21</v>
      </c>
      <c r="R510">
        <v>2925</v>
      </c>
      <c r="S510">
        <v>96</v>
      </c>
      <c r="T510">
        <v>8</v>
      </c>
      <c r="U510" t="str">
        <f t="shared" si="7"/>
        <v>6–10 yrs (Mid Stay)</v>
      </c>
    </row>
    <row r="511" spans="1:21" x14ac:dyDescent="0.25">
      <c r="A511" t="s">
        <v>1070</v>
      </c>
      <c r="B511" t="s">
        <v>51</v>
      </c>
      <c r="C511" t="s">
        <v>78</v>
      </c>
      <c r="D511" t="s">
        <v>1071</v>
      </c>
      <c r="E511">
        <v>46</v>
      </c>
      <c r="F511" s="2">
        <v>2809.8150000000001</v>
      </c>
      <c r="G511" s="2">
        <v>33717.78</v>
      </c>
      <c r="H511">
        <f>IF(employee_turnover_dataset__1[[#This Row],[Employee_status]]="Exited", ROUND(employee_turnover_dataset__1[[#This Row],[Annual Salary]]*0.333,0), 0)</f>
        <v>11228</v>
      </c>
      <c r="I511">
        <v>8</v>
      </c>
      <c r="J511">
        <v>1</v>
      </c>
      <c r="K511">
        <f>IF(employee_turnover_dataset__1[[#This Row],[Attrition]]="Yes",1,0)</f>
        <v>1</v>
      </c>
      <c r="L511" t="s">
        <v>20</v>
      </c>
      <c r="M511" t="s">
        <v>158</v>
      </c>
      <c r="N511" s="1">
        <v>42957</v>
      </c>
      <c r="O511" s="1">
        <v>45155</v>
      </c>
      <c r="P511" t="s">
        <v>22</v>
      </c>
      <c r="Q511" t="s">
        <v>158</v>
      </c>
      <c r="R511">
        <v>2198</v>
      </c>
      <c r="S511">
        <v>72</v>
      </c>
      <c r="T511">
        <v>6</v>
      </c>
      <c r="U511" t="str">
        <f t="shared" si="7"/>
        <v>6–10 yrs (Mid Stay)</v>
      </c>
    </row>
    <row r="512" spans="1:21" x14ac:dyDescent="0.25">
      <c r="A512" t="s">
        <v>1072</v>
      </c>
      <c r="B512" t="s">
        <v>44</v>
      </c>
      <c r="C512" t="s">
        <v>48</v>
      </c>
      <c r="D512" t="s">
        <v>1073</v>
      </c>
      <c r="E512">
        <v>49</v>
      </c>
      <c r="F512" s="2">
        <v>2966.8500000000004</v>
      </c>
      <c r="G512" s="2">
        <v>35602.200000000004</v>
      </c>
      <c r="H512">
        <f>IF(employee_turnover_dataset__1[[#This Row],[Employee_status]]="Exited", ROUND(employee_turnover_dataset__1[[#This Row],[Annual Salary]]*0.333,0), 0)</f>
        <v>0</v>
      </c>
      <c r="I512">
        <v>8</v>
      </c>
      <c r="J512">
        <v>4</v>
      </c>
      <c r="K512">
        <f>IF(employee_turnover_dataset__1[[#This Row],[Attrition]]="Yes",1,0)</f>
        <v>0</v>
      </c>
      <c r="L512" t="s">
        <v>27</v>
      </c>
      <c r="M512" t="s">
        <v>28</v>
      </c>
      <c r="N512" s="1">
        <v>45096</v>
      </c>
      <c r="O512" s="1"/>
      <c r="P512" t="s">
        <v>29</v>
      </c>
      <c r="Q512" t="s">
        <v>30</v>
      </c>
      <c r="R512">
        <v>800</v>
      </c>
      <c r="S512">
        <v>26</v>
      </c>
      <c r="T512">
        <v>2</v>
      </c>
      <c r="U512" t="str">
        <f t="shared" si="7"/>
        <v>2–5 yrs (Short Stay)</v>
      </c>
    </row>
    <row r="513" spans="1:21" x14ac:dyDescent="0.25">
      <c r="A513" t="s">
        <v>1074</v>
      </c>
      <c r="B513" t="s">
        <v>51</v>
      </c>
      <c r="C513" t="s">
        <v>88</v>
      </c>
      <c r="D513" t="s">
        <v>1075</v>
      </c>
      <c r="E513">
        <v>48</v>
      </c>
      <c r="F513" s="2">
        <v>1754.895</v>
      </c>
      <c r="G513" s="2">
        <v>21058.739999999998</v>
      </c>
      <c r="H513">
        <f>IF(employee_turnover_dataset__1[[#This Row],[Employee_status]]="Exited", ROUND(employee_turnover_dataset__1[[#This Row],[Annual Salary]]*0.333,0), 0)</f>
        <v>7013</v>
      </c>
      <c r="I513">
        <v>0</v>
      </c>
      <c r="J513">
        <v>2</v>
      </c>
      <c r="K513">
        <f>IF(employee_turnover_dataset__1[[#This Row],[Attrition]]="Yes",1,0)</f>
        <v>1</v>
      </c>
      <c r="L513" t="s">
        <v>20</v>
      </c>
      <c r="M513" t="s">
        <v>63</v>
      </c>
      <c r="N513" s="1">
        <v>43745</v>
      </c>
      <c r="O513" s="1">
        <v>45881</v>
      </c>
      <c r="P513" t="s">
        <v>22</v>
      </c>
      <c r="Q513" t="s">
        <v>63</v>
      </c>
      <c r="R513">
        <v>2136</v>
      </c>
      <c r="S513">
        <v>70</v>
      </c>
      <c r="T513">
        <v>6</v>
      </c>
      <c r="U513" t="str">
        <f t="shared" si="7"/>
        <v>6–10 yrs (Mid Stay)</v>
      </c>
    </row>
    <row r="514" spans="1:21" x14ac:dyDescent="0.25">
      <c r="A514" t="s">
        <v>1076</v>
      </c>
      <c r="B514" t="s">
        <v>24</v>
      </c>
      <c r="C514" t="s">
        <v>83</v>
      </c>
      <c r="D514" t="s">
        <v>1077</v>
      </c>
      <c r="E514">
        <v>37</v>
      </c>
      <c r="F514" s="2">
        <v>2034.1349999999998</v>
      </c>
      <c r="G514" s="2">
        <v>24409.619999999995</v>
      </c>
      <c r="H514">
        <f>IF(employee_turnover_dataset__1[[#This Row],[Employee_status]]="Exited", ROUND(employee_turnover_dataset__1[[#This Row],[Annual Salary]]*0.333,0), 0)</f>
        <v>8128</v>
      </c>
      <c r="I514">
        <v>1</v>
      </c>
      <c r="J514">
        <v>1</v>
      </c>
      <c r="K514">
        <f>IF(employee_turnover_dataset__1[[#This Row],[Attrition]]="Yes",1,0)</f>
        <v>1</v>
      </c>
      <c r="L514" t="s">
        <v>20</v>
      </c>
      <c r="M514" t="s">
        <v>35</v>
      </c>
      <c r="N514" s="1">
        <v>43341</v>
      </c>
      <c r="O514" s="1">
        <v>43411</v>
      </c>
      <c r="P514" t="s">
        <v>22</v>
      </c>
      <c r="Q514" t="s">
        <v>35</v>
      </c>
      <c r="R514">
        <v>70</v>
      </c>
      <c r="S514">
        <v>2</v>
      </c>
      <c r="T514">
        <v>0</v>
      </c>
      <c r="U514" t="str">
        <f t="shared" ref="U514:U577" si="8">IF(T514&lt;=1,"0–1 yrs (New Hire)",
IF(T514&lt;=5,"2–5 yrs (Short Stay)",
IF(T514&lt;=10,"6–10 yrs (Mid Stay)",
IF(T514&lt;=20,"11–20 yrs (Long Stay)",
"20+ yrs (Very Long Stay)"))))</f>
        <v>0–1 yrs (New Hire)</v>
      </c>
    </row>
    <row r="515" spans="1:21" x14ac:dyDescent="0.25">
      <c r="A515" t="s">
        <v>1078</v>
      </c>
      <c r="B515" t="s">
        <v>67</v>
      </c>
      <c r="C515" t="s">
        <v>107</v>
      </c>
      <c r="D515" t="s">
        <v>1079</v>
      </c>
      <c r="E515">
        <v>28</v>
      </c>
      <c r="F515" s="2">
        <v>2633.415</v>
      </c>
      <c r="G515" s="2">
        <v>31600.98</v>
      </c>
      <c r="H515">
        <f>IF(employee_turnover_dataset__1[[#This Row],[Employee_status]]="Exited", ROUND(employee_turnover_dataset__1[[#This Row],[Annual Salary]]*0.333,0), 0)</f>
        <v>0</v>
      </c>
      <c r="I515">
        <v>2</v>
      </c>
      <c r="J515">
        <v>5</v>
      </c>
      <c r="K515">
        <f>IF(employee_turnover_dataset__1[[#This Row],[Attrition]]="Yes",1,0)</f>
        <v>0</v>
      </c>
      <c r="L515" t="s">
        <v>27</v>
      </c>
      <c r="M515" t="s">
        <v>28</v>
      </c>
      <c r="N515" s="1">
        <v>43877</v>
      </c>
      <c r="O515" s="1"/>
      <c r="P515" t="s">
        <v>29</v>
      </c>
      <c r="Q515" t="s">
        <v>30</v>
      </c>
      <c r="R515">
        <v>2019</v>
      </c>
      <c r="S515">
        <v>66</v>
      </c>
      <c r="T515">
        <v>6</v>
      </c>
      <c r="U515" t="str">
        <f t="shared" si="8"/>
        <v>6–10 yrs (Mid Stay)</v>
      </c>
    </row>
    <row r="516" spans="1:21" x14ac:dyDescent="0.25">
      <c r="A516" t="s">
        <v>1080</v>
      </c>
      <c r="B516" t="s">
        <v>24</v>
      </c>
      <c r="C516" t="s">
        <v>83</v>
      </c>
      <c r="D516" t="s">
        <v>1081</v>
      </c>
      <c r="E516">
        <v>32</v>
      </c>
      <c r="F516" s="2">
        <v>1350.3150000000001</v>
      </c>
      <c r="G516" s="2">
        <v>16203.78</v>
      </c>
      <c r="H516">
        <f>IF(employee_turnover_dataset__1[[#This Row],[Employee_status]]="Exited", ROUND(employee_turnover_dataset__1[[#This Row],[Annual Salary]]*0.333,0), 0)</f>
        <v>0</v>
      </c>
      <c r="I516">
        <v>10</v>
      </c>
      <c r="J516">
        <v>2</v>
      </c>
      <c r="K516">
        <f>IF(employee_turnover_dataset__1[[#This Row],[Attrition]]="Yes",1,0)</f>
        <v>0</v>
      </c>
      <c r="L516" t="s">
        <v>27</v>
      </c>
      <c r="M516" t="s">
        <v>28</v>
      </c>
      <c r="N516" s="1">
        <v>44508</v>
      </c>
      <c r="O516" s="1"/>
      <c r="P516" t="s">
        <v>29</v>
      </c>
      <c r="Q516" t="s">
        <v>30</v>
      </c>
      <c r="R516">
        <v>1388</v>
      </c>
      <c r="S516">
        <v>46</v>
      </c>
      <c r="T516">
        <v>4</v>
      </c>
      <c r="U516" t="str">
        <f t="shared" si="8"/>
        <v>2–5 yrs (Short Stay)</v>
      </c>
    </row>
    <row r="517" spans="1:21" x14ac:dyDescent="0.25">
      <c r="A517" t="s">
        <v>1082</v>
      </c>
      <c r="B517" t="s">
        <v>51</v>
      </c>
      <c r="C517" t="s">
        <v>78</v>
      </c>
      <c r="D517" t="s">
        <v>1083</v>
      </c>
      <c r="E517">
        <v>49</v>
      </c>
      <c r="F517" s="2">
        <v>1690.9499999999998</v>
      </c>
      <c r="G517" s="2">
        <v>20291.399999999998</v>
      </c>
      <c r="H517">
        <f>IF(employee_turnover_dataset__1[[#This Row],[Employee_status]]="Exited", ROUND(employee_turnover_dataset__1[[#This Row],[Annual Salary]]*0.333,0), 0)</f>
        <v>0</v>
      </c>
      <c r="I517">
        <v>4</v>
      </c>
      <c r="J517">
        <v>5</v>
      </c>
      <c r="K517">
        <f>IF(employee_turnover_dataset__1[[#This Row],[Attrition]]="Yes",1,0)</f>
        <v>0</v>
      </c>
      <c r="L517" t="s">
        <v>27</v>
      </c>
      <c r="M517" t="s">
        <v>28</v>
      </c>
      <c r="N517" s="1">
        <v>44034</v>
      </c>
      <c r="O517" s="1"/>
      <c r="P517" t="s">
        <v>29</v>
      </c>
      <c r="Q517" t="s">
        <v>30</v>
      </c>
      <c r="R517">
        <v>1862</v>
      </c>
      <c r="S517">
        <v>61</v>
      </c>
      <c r="T517">
        <v>5</v>
      </c>
      <c r="U517" t="str">
        <f t="shared" si="8"/>
        <v>2–5 yrs (Short Stay)</v>
      </c>
    </row>
    <row r="518" spans="1:21" x14ac:dyDescent="0.25">
      <c r="A518" t="s">
        <v>1084</v>
      </c>
      <c r="B518" t="s">
        <v>67</v>
      </c>
      <c r="C518" t="s">
        <v>128</v>
      </c>
      <c r="D518" t="s">
        <v>1085</v>
      </c>
      <c r="E518">
        <v>45</v>
      </c>
      <c r="F518" s="2">
        <v>1579.4850000000001</v>
      </c>
      <c r="G518" s="2">
        <v>18953.82</v>
      </c>
      <c r="H518">
        <f>IF(employee_turnover_dataset__1[[#This Row],[Employee_status]]="Exited", ROUND(employee_turnover_dataset__1[[#This Row],[Annual Salary]]*0.333,0), 0)</f>
        <v>0</v>
      </c>
      <c r="I518">
        <v>10</v>
      </c>
      <c r="J518">
        <v>5</v>
      </c>
      <c r="K518">
        <f>IF(employee_turnover_dataset__1[[#This Row],[Attrition]]="Yes",1,0)</f>
        <v>0</v>
      </c>
      <c r="L518" t="s">
        <v>27</v>
      </c>
      <c r="M518" t="s">
        <v>28</v>
      </c>
      <c r="N518" s="1">
        <v>42275</v>
      </c>
      <c r="O518" s="1"/>
      <c r="P518" t="s">
        <v>29</v>
      </c>
      <c r="Q518" t="s">
        <v>30</v>
      </c>
      <c r="R518">
        <v>3621</v>
      </c>
      <c r="S518">
        <v>119</v>
      </c>
      <c r="T518">
        <v>10</v>
      </c>
      <c r="U518" t="str">
        <f t="shared" si="8"/>
        <v>6–10 yrs (Mid Stay)</v>
      </c>
    </row>
    <row r="519" spans="1:21" x14ac:dyDescent="0.25">
      <c r="A519" t="s">
        <v>1086</v>
      </c>
      <c r="B519" t="s">
        <v>51</v>
      </c>
      <c r="C519" t="s">
        <v>78</v>
      </c>
      <c r="D519" t="s">
        <v>1087</v>
      </c>
      <c r="E519">
        <v>29</v>
      </c>
      <c r="F519" s="2">
        <v>435.13499999999999</v>
      </c>
      <c r="G519" s="2">
        <v>5221.62</v>
      </c>
      <c r="H519">
        <f>IF(employee_turnover_dataset__1[[#This Row],[Employee_status]]="Exited", ROUND(employee_turnover_dataset__1[[#This Row],[Annual Salary]]*0.333,0), 0)</f>
        <v>0</v>
      </c>
      <c r="I519">
        <v>2</v>
      </c>
      <c r="J519">
        <v>2</v>
      </c>
      <c r="K519">
        <f>IF(employee_turnover_dataset__1[[#This Row],[Attrition]]="Yes",1,0)</f>
        <v>0</v>
      </c>
      <c r="L519" t="s">
        <v>27</v>
      </c>
      <c r="M519" t="s">
        <v>28</v>
      </c>
      <c r="N519" s="1">
        <v>44326</v>
      </c>
      <c r="O519" s="1"/>
      <c r="P519" t="s">
        <v>29</v>
      </c>
      <c r="Q519" t="s">
        <v>30</v>
      </c>
      <c r="R519">
        <v>1570</v>
      </c>
      <c r="S519">
        <v>52</v>
      </c>
      <c r="T519">
        <v>4</v>
      </c>
      <c r="U519" t="str">
        <f t="shared" si="8"/>
        <v>2–5 yrs (Short Stay)</v>
      </c>
    </row>
    <row r="520" spans="1:21" x14ac:dyDescent="0.25">
      <c r="A520" t="s">
        <v>1088</v>
      </c>
      <c r="B520" t="s">
        <v>24</v>
      </c>
      <c r="C520" t="s">
        <v>83</v>
      </c>
      <c r="D520" t="s">
        <v>1089</v>
      </c>
      <c r="E520">
        <v>53</v>
      </c>
      <c r="F520" s="2">
        <v>1315.8600000000001</v>
      </c>
      <c r="G520" s="2">
        <v>15790.320000000002</v>
      </c>
      <c r="H520">
        <f>IF(employee_turnover_dataset__1[[#This Row],[Employee_status]]="Exited", ROUND(employee_turnover_dataset__1[[#This Row],[Annual Salary]]*0.333,0), 0)</f>
        <v>0</v>
      </c>
      <c r="I520">
        <v>8</v>
      </c>
      <c r="J520">
        <v>1</v>
      </c>
      <c r="K520">
        <f>IF(employee_turnover_dataset__1[[#This Row],[Attrition]]="Yes",1,0)</f>
        <v>0</v>
      </c>
      <c r="L520" t="s">
        <v>27</v>
      </c>
      <c r="M520" t="s">
        <v>28</v>
      </c>
      <c r="N520" s="1">
        <v>44996</v>
      </c>
      <c r="O520" s="1"/>
      <c r="P520" t="s">
        <v>29</v>
      </c>
      <c r="Q520" t="s">
        <v>30</v>
      </c>
      <c r="R520">
        <v>900</v>
      </c>
      <c r="S520">
        <v>30</v>
      </c>
      <c r="T520">
        <v>2</v>
      </c>
      <c r="U520" t="str">
        <f t="shared" si="8"/>
        <v>2–5 yrs (Short Stay)</v>
      </c>
    </row>
    <row r="521" spans="1:21" x14ac:dyDescent="0.25">
      <c r="A521" t="s">
        <v>1090</v>
      </c>
      <c r="B521" t="s">
        <v>32</v>
      </c>
      <c r="C521" t="s">
        <v>33</v>
      </c>
      <c r="D521" t="s">
        <v>1091</v>
      </c>
      <c r="E521">
        <v>40</v>
      </c>
      <c r="F521" s="2">
        <v>585.27</v>
      </c>
      <c r="G521" s="2">
        <v>7023.24</v>
      </c>
      <c r="H521">
        <f>IF(employee_turnover_dataset__1[[#This Row],[Employee_status]]="Exited", ROUND(employee_turnover_dataset__1[[#This Row],[Annual Salary]]*0.333,0), 0)</f>
        <v>0</v>
      </c>
      <c r="I521">
        <v>4</v>
      </c>
      <c r="J521">
        <v>4</v>
      </c>
      <c r="K521">
        <f>IF(employee_turnover_dataset__1[[#This Row],[Attrition]]="Yes",1,0)</f>
        <v>0</v>
      </c>
      <c r="L521" t="s">
        <v>27</v>
      </c>
      <c r="M521" t="s">
        <v>28</v>
      </c>
      <c r="N521" s="1">
        <v>43683</v>
      </c>
      <c r="O521" s="1"/>
      <c r="P521" t="s">
        <v>29</v>
      </c>
      <c r="Q521" t="s">
        <v>30</v>
      </c>
      <c r="R521">
        <v>2213</v>
      </c>
      <c r="S521">
        <v>73</v>
      </c>
      <c r="T521">
        <v>6</v>
      </c>
      <c r="U521" t="str">
        <f t="shared" si="8"/>
        <v>6–10 yrs (Mid Stay)</v>
      </c>
    </row>
    <row r="522" spans="1:21" x14ac:dyDescent="0.25">
      <c r="A522" t="s">
        <v>1092</v>
      </c>
      <c r="B522" t="s">
        <v>32</v>
      </c>
      <c r="C522" t="s">
        <v>71</v>
      </c>
      <c r="D522" t="s">
        <v>1093</v>
      </c>
      <c r="E522">
        <v>36</v>
      </c>
      <c r="F522" s="2">
        <v>1060.1999999999998</v>
      </c>
      <c r="G522" s="2">
        <v>12722.399999999998</v>
      </c>
      <c r="H522">
        <f>IF(employee_turnover_dataset__1[[#This Row],[Employee_status]]="Exited", ROUND(employee_turnover_dataset__1[[#This Row],[Annual Salary]]*0.333,0), 0)</f>
        <v>0</v>
      </c>
      <c r="I522">
        <v>2</v>
      </c>
      <c r="J522">
        <v>2</v>
      </c>
      <c r="K522">
        <f>IF(employee_turnover_dataset__1[[#This Row],[Attrition]]="Yes",1,0)</f>
        <v>0</v>
      </c>
      <c r="L522" t="s">
        <v>27</v>
      </c>
      <c r="M522" t="s">
        <v>28</v>
      </c>
      <c r="N522" s="1">
        <v>42741</v>
      </c>
      <c r="O522" s="1"/>
      <c r="P522" t="s">
        <v>29</v>
      </c>
      <c r="Q522" t="s">
        <v>30</v>
      </c>
      <c r="R522">
        <v>3155</v>
      </c>
      <c r="S522">
        <v>104</v>
      </c>
      <c r="T522">
        <v>9</v>
      </c>
      <c r="U522" t="str">
        <f t="shared" si="8"/>
        <v>6–10 yrs (Mid Stay)</v>
      </c>
    </row>
    <row r="523" spans="1:21" x14ac:dyDescent="0.25">
      <c r="A523" t="s">
        <v>1094</v>
      </c>
      <c r="B523" t="s">
        <v>44</v>
      </c>
      <c r="C523" t="s">
        <v>45</v>
      </c>
      <c r="D523" t="s">
        <v>1095</v>
      </c>
      <c r="E523">
        <v>38</v>
      </c>
      <c r="F523" s="2">
        <v>1716.7350000000001</v>
      </c>
      <c r="G523" s="2">
        <v>20600.82</v>
      </c>
      <c r="H523">
        <f>IF(employee_turnover_dataset__1[[#This Row],[Employee_status]]="Exited", ROUND(employee_turnover_dataset__1[[#This Row],[Annual Salary]]*0.333,0), 0)</f>
        <v>0</v>
      </c>
      <c r="I523">
        <v>2</v>
      </c>
      <c r="J523">
        <v>3</v>
      </c>
      <c r="K523">
        <f>IF(employee_turnover_dataset__1[[#This Row],[Attrition]]="Yes",1,0)</f>
        <v>0</v>
      </c>
      <c r="L523" t="s">
        <v>27</v>
      </c>
      <c r="M523" t="s">
        <v>28</v>
      </c>
      <c r="N523" s="1">
        <v>43926</v>
      </c>
      <c r="O523" s="1"/>
      <c r="P523" t="s">
        <v>29</v>
      </c>
      <c r="Q523" t="s">
        <v>30</v>
      </c>
      <c r="R523">
        <v>1970</v>
      </c>
      <c r="S523">
        <v>65</v>
      </c>
      <c r="T523">
        <v>5</v>
      </c>
      <c r="U523" t="str">
        <f t="shared" si="8"/>
        <v>2–5 yrs (Short Stay)</v>
      </c>
    </row>
    <row r="524" spans="1:21" x14ac:dyDescent="0.25">
      <c r="A524" t="s">
        <v>1096</v>
      </c>
      <c r="B524" t="s">
        <v>67</v>
      </c>
      <c r="C524" t="s">
        <v>128</v>
      </c>
      <c r="D524" t="s">
        <v>1097</v>
      </c>
      <c r="E524">
        <v>41</v>
      </c>
      <c r="F524" s="2">
        <v>1440.78</v>
      </c>
      <c r="G524" s="2">
        <v>17289.36</v>
      </c>
      <c r="H524">
        <f>IF(employee_turnover_dataset__1[[#This Row],[Employee_status]]="Exited", ROUND(employee_turnover_dataset__1[[#This Row],[Annual Salary]]*0.333,0), 0)</f>
        <v>0</v>
      </c>
      <c r="I524">
        <v>9</v>
      </c>
      <c r="J524">
        <v>5</v>
      </c>
      <c r="K524">
        <f>IF(employee_turnover_dataset__1[[#This Row],[Attrition]]="Yes",1,0)</f>
        <v>0</v>
      </c>
      <c r="L524" t="s">
        <v>27</v>
      </c>
      <c r="M524" t="s">
        <v>28</v>
      </c>
      <c r="N524" s="1">
        <v>45141</v>
      </c>
      <c r="O524" s="1"/>
      <c r="P524" t="s">
        <v>29</v>
      </c>
      <c r="Q524" t="s">
        <v>30</v>
      </c>
      <c r="R524">
        <v>755</v>
      </c>
      <c r="S524">
        <v>25</v>
      </c>
      <c r="T524">
        <v>2</v>
      </c>
      <c r="U524" t="str">
        <f t="shared" si="8"/>
        <v>2–5 yrs (Short Stay)</v>
      </c>
    </row>
    <row r="525" spans="1:21" x14ac:dyDescent="0.25">
      <c r="A525" t="s">
        <v>1098</v>
      </c>
      <c r="B525" t="s">
        <v>51</v>
      </c>
      <c r="C525" t="s">
        <v>78</v>
      </c>
      <c r="D525" t="s">
        <v>1099</v>
      </c>
      <c r="E525">
        <v>56</v>
      </c>
      <c r="F525" s="2">
        <v>1152.06</v>
      </c>
      <c r="G525" s="2">
        <v>13824.72</v>
      </c>
      <c r="H525">
        <f>IF(employee_turnover_dataset__1[[#This Row],[Employee_status]]="Exited", ROUND(employee_turnover_dataset__1[[#This Row],[Annual Salary]]*0.333,0), 0)</f>
        <v>0</v>
      </c>
      <c r="I525">
        <v>8</v>
      </c>
      <c r="J525">
        <v>4</v>
      </c>
      <c r="K525">
        <f>IF(employee_turnover_dataset__1[[#This Row],[Attrition]]="Yes",1,0)</f>
        <v>0</v>
      </c>
      <c r="L525" t="s">
        <v>27</v>
      </c>
      <c r="M525" t="s">
        <v>28</v>
      </c>
      <c r="N525" s="1">
        <v>44647</v>
      </c>
      <c r="O525" s="1"/>
      <c r="P525" t="s">
        <v>29</v>
      </c>
      <c r="Q525" t="s">
        <v>30</v>
      </c>
      <c r="R525">
        <v>1249</v>
      </c>
      <c r="S525">
        <v>41</v>
      </c>
      <c r="T525">
        <v>3</v>
      </c>
      <c r="U525" t="str">
        <f t="shared" si="8"/>
        <v>2–5 yrs (Short Stay)</v>
      </c>
    </row>
    <row r="526" spans="1:21" x14ac:dyDescent="0.25">
      <c r="A526" t="s">
        <v>1100</v>
      </c>
      <c r="B526" t="s">
        <v>67</v>
      </c>
      <c r="C526" t="s">
        <v>128</v>
      </c>
      <c r="D526" t="s">
        <v>1101</v>
      </c>
      <c r="E526">
        <v>47</v>
      </c>
      <c r="F526" s="2">
        <v>635.76</v>
      </c>
      <c r="G526" s="2">
        <v>7629.12</v>
      </c>
      <c r="H526">
        <f>IF(employee_turnover_dataset__1[[#This Row],[Employee_status]]="Exited", ROUND(employee_turnover_dataset__1[[#This Row],[Annual Salary]]*0.333,0), 0)</f>
        <v>2540</v>
      </c>
      <c r="I526">
        <v>5</v>
      </c>
      <c r="J526">
        <v>1</v>
      </c>
      <c r="K526">
        <f>IF(employee_turnover_dataset__1[[#This Row],[Attrition]]="Yes",1,0)</f>
        <v>1</v>
      </c>
      <c r="L526" t="s">
        <v>20</v>
      </c>
      <c r="M526" t="s">
        <v>54</v>
      </c>
      <c r="N526" s="1">
        <v>44216</v>
      </c>
      <c r="O526" s="1">
        <v>45260</v>
      </c>
      <c r="P526" t="s">
        <v>22</v>
      </c>
      <c r="Q526" t="s">
        <v>54</v>
      </c>
      <c r="R526">
        <v>1044</v>
      </c>
      <c r="S526">
        <v>34</v>
      </c>
      <c r="T526">
        <v>3</v>
      </c>
      <c r="U526" t="str">
        <f t="shared" si="8"/>
        <v>2–5 yrs (Short Stay)</v>
      </c>
    </row>
    <row r="527" spans="1:21" x14ac:dyDescent="0.25">
      <c r="A527" t="s">
        <v>1102</v>
      </c>
      <c r="B527" t="s">
        <v>51</v>
      </c>
      <c r="C527" t="s">
        <v>52</v>
      </c>
      <c r="D527" t="s">
        <v>1103</v>
      </c>
      <c r="E527">
        <v>37</v>
      </c>
      <c r="F527" s="2">
        <v>2634.8849999999998</v>
      </c>
      <c r="G527" s="2">
        <v>31618.619999999995</v>
      </c>
      <c r="H527">
        <f>IF(employee_turnover_dataset__1[[#This Row],[Employee_status]]="Exited", ROUND(employee_turnover_dataset__1[[#This Row],[Annual Salary]]*0.333,0), 0)</f>
        <v>10529</v>
      </c>
      <c r="I527">
        <v>4</v>
      </c>
      <c r="J527">
        <v>3</v>
      </c>
      <c r="K527">
        <f>IF(employee_turnover_dataset__1[[#This Row],[Attrition]]="Yes",1,0)</f>
        <v>1</v>
      </c>
      <c r="L527" t="s">
        <v>20</v>
      </c>
      <c r="M527" t="s">
        <v>54</v>
      </c>
      <c r="N527" s="1">
        <v>43894</v>
      </c>
      <c r="O527" s="1">
        <v>45517</v>
      </c>
      <c r="P527" t="s">
        <v>22</v>
      </c>
      <c r="Q527" t="s">
        <v>54</v>
      </c>
      <c r="R527">
        <v>1623</v>
      </c>
      <c r="S527">
        <v>53</v>
      </c>
      <c r="T527">
        <v>4</v>
      </c>
      <c r="U527" t="str">
        <f t="shared" si="8"/>
        <v>2–5 yrs (Short Stay)</v>
      </c>
    </row>
    <row r="528" spans="1:21" x14ac:dyDescent="0.25">
      <c r="A528" t="s">
        <v>1104</v>
      </c>
      <c r="B528" t="s">
        <v>17</v>
      </c>
      <c r="C528" t="s">
        <v>56</v>
      </c>
      <c r="D528" t="s">
        <v>1105</v>
      </c>
      <c r="E528">
        <v>34</v>
      </c>
      <c r="F528" s="2">
        <v>1015.29</v>
      </c>
      <c r="G528" s="2">
        <v>12183.48</v>
      </c>
      <c r="H528">
        <f>IF(employee_turnover_dataset__1[[#This Row],[Employee_status]]="Exited", ROUND(employee_turnover_dataset__1[[#This Row],[Annual Salary]]*0.333,0), 0)</f>
        <v>0</v>
      </c>
      <c r="I528">
        <v>7</v>
      </c>
      <c r="J528">
        <v>1</v>
      </c>
      <c r="K528">
        <f>IF(employee_turnover_dataset__1[[#This Row],[Attrition]]="Yes",1,0)</f>
        <v>0</v>
      </c>
      <c r="L528" t="s">
        <v>27</v>
      </c>
      <c r="M528" t="s">
        <v>28</v>
      </c>
      <c r="N528" s="1">
        <v>44685</v>
      </c>
      <c r="O528" s="1"/>
      <c r="P528" t="s">
        <v>29</v>
      </c>
      <c r="Q528" t="s">
        <v>30</v>
      </c>
      <c r="R528">
        <v>1211</v>
      </c>
      <c r="S528">
        <v>40</v>
      </c>
      <c r="T528">
        <v>3</v>
      </c>
      <c r="U528" t="str">
        <f t="shared" si="8"/>
        <v>2–5 yrs (Short Stay)</v>
      </c>
    </row>
    <row r="529" spans="1:21" x14ac:dyDescent="0.25">
      <c r="A529" t="s">
        <v>1106</v>
      </c>
      <c r="B529" t="s">
        <v>51</v>
      </c>
      <c r="C529" t="s">
        <v>78</v>
      </c>
      <c r="D529" t="s">
        <v>1107</v>
      </c>
      <c r="E529">
        <v>30</v>
      </c>
      <c r="F529" s="2">
        <v>1181.52</v>
      </c>
      <c r="G529" s="2">
        <v>14178.24</v>
      </c>
      <c r="H529">
        <f>IF(employee_turnover_dataset__1[[#This Row],[Employee_status]]="Exited", ROUND(employee_turnover_dataset__1[[#This Row],[Annual Salary]]*0.333,0), 0)</f>
        <v>0</v>
      </c>
      <c r="I529">
        <v>7</v>
      </c>
      <c r="J529">
        <v>2</v>
      </c>
      <c r="K529">
        <f>IF(employee_turnover_dataset__1[[#This Row],[Attrition]]="Yes",1,0)</f>
        <v>0</v>
      </c>
      <c r="L529" t="s">
        <v>27</v>
      </c>
      <c r="M529" t="s">
        <v>28</v>
      </c>
      <c r="N529" s="1">
        <v>44478</v>
      </c>
      <c r="O529" s="1"/>
      <c r="P529" t="s">
        <v>29</v>
      </c>
      <c r="Q529" t="s">
        <v>30</v>
      </c>
      <c r="R529">
        <v>1418</v>
      </c>
      <c r="S529">
        <v>46</v>
      </c>
      <c r="T529">
        <v>4</v>
      </c>
      <c r="U529" t="str">
        <f t="shared" si="8"/>
        <v>2–5 yrs (Short Stay)</v>
      </c>
    </row>
    <row r="530" spans="1:21" x14ac:dyDescent="0.25">
      <c r="A530" t="s">
        <v>1108</v>
      </c>
      <c r="B530" t="s">
        <v>17</v>
      </c>
      <c r="C530" t="s">
        <v>18</v>
      </c>
      <c r="D530" t="s">
        <v>1109</v>
      </c>
      <c r="E530">
        <v>33</v>
      </c>
      <c r="F530" s="2">
        <v>389.70000000000005</v>
      </c>
      <c r="G530" s="2">
        <v>4676.4000000000005</v>
      </c>
      <c r="H530">
        <f>IF(employee_turnover_dataset__1[[#This Row],[Employee_status]]="Exited", ROUND(employee_turnover_dataset__1[[#This Row],[Annual Salary]]*0.333,0), 0)</f>
        <v>0</v>
      </c>
      <c r="I530">
        <v>1</v>
      </c>
      <c r="J530">
        <v>5</v>
      </c>
      <c r="K530">
        <f>IF(employee_turnover_dataset__1[[#This Row],[Attrition]]="Yes",1,0)</f>
        <v>0</v>
      </c>
      <c r="L530" t="s">
        <v>27</v>
      </c>
      <c r="M530" t="s">
        <v>28</v>
      </c>
      <c r="N530" s="1">
        <v>42852</v>
      </c>
      <c r="O530" s="1"/>
      <c r="P530" t="s">
        <v>29</v>
      </c>
      <c r="Q530" t="s">
        <v>30</v>
      </c>
      <c r="R530">
        <v>3044</v>
      </c>
      <c r="S530">
        <v>100</v>
      </c>
      <c r="T530">
        <v>8</v>
      </c>
      <c r="U530" t="str">
        <f t="shared" si="8"/>
        <v>6–10 yrs (Mid Stay)</v>
      </c>
    </row>
    <row r="531" spans="1:21" x14ac:dyDescent="0.25">
      <c r="A531" t="s">
        <v>1110</v>
      </c>
      <c r="B531" t="s">
        <v>32</v>
      </c>
      <c r="C531" t="s">
        <v>71</v>
      </c>
      <c r="D531" t="s">
        <v>1111</v>
      </c>
      <c r="E531">
        <v>25</v>
      </c>
      <c r="F531" s="2">
        <v>1123.335</v>
      </c>
      <c r="G531" s="2">
        <v>13480.02</v>
      </c>
      <c r="H531">
        <f>IF(employee_turnover_dataset__1[[#This Row],[Employee_status]]="Exited", ROUND(employee_turnover_dataset__1[[#This Row],[Annual Salary]]*0.333,0), 0)</f>
        <v>0</v>
      </c>
      <c r="I531">
        <v>4</v>
      </c>
      <c r="J531">
        <v>4</v>
      </c>
      <c r="K531">
        <f>IF(employee_turnover_dataset__1[[#This Row],[Attrition]]="Yes",1,0)</f>
        <v>0</v>
      </c>
      <c r="L531" t="s">
        <v>27</v>
      </c>
      <c r="M531" t="s">
        <v>28</v>
      </c>
      <c r="N531" s="1">
        <v>42436</v>
      </c>
      <c r="O531" s="1"/>
      <c r="P531" t="s">
        <v>29</v>
      </c>
      <c r="Q531" t="s">
        <v>30</v>
      </c>
      <c r="R531">
        <v>3460</v>
      </c>
      <c r="S531">
        <v>114</v>
      </c>
      <c r="T531">
        <v>9</v>
      </c>
      <c r="U531" t="str">
        <f t="shared" si="8"/>
        <v>6–10 yrs (Mid Stay)</v>
      </c>
    </row>
    <row r="532" spans="1:21" x14ac:dyDescent="0.25">
      <c r="A532" t="s">
        <v>1112</v>
      </c>
      <c r="B532" t="s">
        <v>51</v>
      </c>
      <c r="C532" t="s">
        <v>78</v>
      </c>
      <c r="D532" t="s">
        <v>1113</v>
      </c>
      <c r="E532">
        <v>34</v>
      </c>
      <c r="F532" s="2">
        <v>2852.4900000000002</v>
      </c>
      <c r="G532" s="2">
        <v>34229.880000000005</v>
      </c>
      <c r="H532">
        <f>IF(employee_turnover_dataset__1[[#This Row],[Employee_status]]="Exited", ROUND(employee_turnover_dataset__1[[#This Row],[Annual Salary]]*0.333,0), 0)</f>
        <v>11399</v>
      </c>
      <c r="I532">
        <v>10</v>
      </c>
      <c r="J532">
        <v>4</v>
      </c>
      <c r="K532">
        <f>IF(employee_turnover_dataset__1[[#This Row],[Attrition]]="Yes",1,0)</f>
        <v>1</v>
      </c>
      <c r="L532" t="s">
        <v>20</v>
      </c>
      <c r="M532" t="s">
        <v>35</v>
      </c>
      <c r="N532" s="1">
        <v>42625</v>
      </c>
      <c r="O532" s="1">
        <v>45507</v>
      </c>
      <c r="P532" t="s">
        <v>22</v>
      </c>
      <c r="Q532" t="s">
        <v>35</v>
      </c>
      <c r="R532">
        <v>2882</v>
      </c>
      <c r="S532">
        <v>95</v>
      </c>
      <c r="T532">
        <v>8</v>
      </c>
      <c r="U532" t="str">
        <f t="shared" si="8"/>
        <v>6–10 yrs (Mid Stay)</v>
      </c>
    </row>
    <row r="533" spans="1:21" x14ac:dyDescent="0.25">
      <c r="A533" t="s">
        <v>1114</v>
      </c>
      <c r="B533" t="s">
        <v>24</v>
      </c>
      <c r="C533" t="s">
        <v>121</v>
      </c>
      <c r="D533" t="s">
        <v>1115</v>
      </c>
      <c r="E533">
        <v>23</v>
      </c>
      <c r="F533" s="2">
        <v>392.20500000000004</v>
      </c>
      <c r="G533" s="2">
        <v>4706.4600000000009</v>
      </c>
      <c r="H533">
        <f>IF(employee_turnover_dataset__1[[#This Row],[Employee_status]]="Exited", ROUND(employee_turnover_dataset__1[[#This Row],[Annual Salary]]*0.333,0), 0)</f>
        <v>1567</v>
      </c>
      <c r="I533">
        <v>7</v>
      </c>
      <c r="J533">
        <v>5</v>
      </c>
      <c r="K533">
        <f>IF(employee_turnover_dataset__1[[#This Row],[Attrition]]="Yes",1,0)</f>
        <v>1</v>
      </c>
      <c r="L533" t="s">
        <v>20</v>
      </c>
      <c r="M533" t="s">
        <v>54</v>
      </c>
      <c r="N533" s="1">
        <v>43882</v>
      </c>
      <c r="O533" s="1">
        <v>44462</v>
      </c>
      <c r="P533" t="s">
        <v>22</v>
      </c>
      <c r="Q533" t="s">
        <v>54</v>
      </c>
      <c r="R533">
        <v>580</v>
      </c>
      <c r="S533">
        <v>19</v>
      </c>
      <c r="T533">
        <v>2</v>
      </c>
      <c r="U533" t="str">
        <f t="shared" si="8"/>
        <v>2–5 yrs (Short Stay)</v>
      </c>
    </row>
    <row r="534" spans="1:21" x14ac:dyDescent="0.25">
      <c r="A534" t="s">
        <v>1116</v>
      </c>
      <c r="B534" t="s">
        <v>44</v>
      </c>
      <c r="C534" t="s">
        <v>48</v>
      </c>
      <c r="D534" t="s">
        <v>1117</v>
      </c>
      <c r="E534">
        <v>41</v>
      </c>
      <c r="F534" s="2">
        <v>615</v>
      </c>
      <c r="G534" s="2">
        <v>7380</v>
      </c>
      <c r="H534">
        <f>IF(employee_turnover_dataset__1[[#This Row],[Employee_status]]="Exited", ROUND(employee_turnover_dataset__1[[#This Row],[Annual Salary]]*0.333,0), 0)</f>
        <v>0</v>
      </c>
      <c r="I534">
        <v>10</v>
      </c>
      <c r="J534">
        <v>4</v>
      </c>
      <c r="K534">
        <f>IF(employee_turnover_dataset__1[[#This Row],[Attrition]]="Yes",1,0)</f>
        <v>0</v>
      </c>
      <c r="L534" t="s">
        <v>27</v>
      </c>
      <c r="M534" t="s">
        <v>28</v>
      </c>
      <c r="N534" s="1">
        <v>43825</v>
      </c>
      <c r="O534" s="1"/>
      <c r="P534" t="s">
        <v>29</v>
      </c>
      <c r="Q534" t="s">
        <v>30</v>
      </c>
      <c r="R534">
        <v>2071</v>
      </c>
      <c r="S534">
        <v>68</v>
      </c>
      <c r="T534">
        <v>6</v>
      </c>
      <c r="U534" t="str">
        <f t="shared" si="8"/>
        <v>6–10 yrs (Mid Stay)</v>
      </c>
    </row>
    <row r="535" spans="1:21" x14ac:dyDescent="0.25">
      <c r="A535" t="s">
        <v>1118</v>
      </c>
      <c r="B535" t="s">
        <v>67</v>
      </c>
      <c r="C535" t="s">
        <v>68</v>
      </c>
      <c r="D535" t="s">
        <v>1119</v>
      </c>
      <c r="E535">
        <v>38</v>
      </c>
      <c r="F535" s="2">
        <v>2075.7449999999999</v>
      </c>
      <c r="G535" s="2">
        <v>24908.94</v>
      </c>
      <c r="H535">
        <f>IF(employee_turnover_dataset__1[[#This Row],[Employee_status]]="Exited", ROUND(employee_turnover_dataset__1[[#This Row],[Annual Salary]]*0.333,0), 0)</f>
        <v>0</v>
      </c>
      <c r="I535">
        <v>10</v>
      </c>
      <c r="J535">
        <v>3</v>
      </c>
      <c r="K535">
        <f>IF(employee_turnover_dataset__1[[#This Row],[Attrition]]="Yes",1,0)</f>
        <v>0</v>
      </c>
      <c r="L535" t="s">
        <v>27</v>
      </c>
      <c r="M535" t="s">
        <v>28</v>
      </c>
      <c r="N535" s="1">
        <v>43419</v>
      </c>
      <c r="O535" s="1"/>
      <c r="P535" t="s">
        <v>29</v>
      </c>
      <c r="Q535" t="s">
        <v>30</v>
      </c>
      <c r="R535">
        <v>2477</v>
      </c>
      <c r="S535">
        <v>81</v>
      </c>
      <c r="T535">
        <v>7</v>
      </c>
      <c r="U535" t="str">
        <f t="shared" si="8"/>
        <v>6–10 yrs (Mid Stay)</v>
      </c>
    </row>
    <row r="536" spans="1:21" x14ac:dyDescent="0.25">
      <c r="A536" t="s">
        <v>1120</v>
      </c>
      <c r="B536" t="s">
        <v>24</v>
      </c>
      <c r="C536" t="s">
        <v>25</v>
      </c>
      <c r="D536" t="s">
        <v>1121</v>
      </c>
      <c r="E536">
        <v>49</v>
      </c>
      <c r="F536" s="2">
        <v>2127.585</v>
      </c>
      <c r="G536" s="2">
        <v>25531.02</v>
      </c>
      <c r="H536">
        <f>IF(employee_turnover_dataset__1[[#This Row],[Employee_status]]="Exited", ROUND(employee_turnover_dataset__1[[#This Row],[Annual Salary]]*0.333,0), 0)</f>
        <v>0</v>
      </c>
      <c r="I536">
        <v>10</v>
      </c>
      <c r="J536">
        <v>5</v>
      </c>
      <c r="K536">
        <f>IF(employee_turnover_dataset__1[[#This Row],[Attrition]]="Yes",1,0)</f>
        <v>0</v>
      </c>
      <c r="L536" t="s">
        <v>27</v>
      </c>
      <c r="M536" t="s">
        <v>28</v>
      </c>
      <c r="N536" s="1">
        <v>44664</v>
      </c>
      <c r="O536" s="1"/>
      <c r="P536" t="s">
        <v>29</v>
      </c>
      <c r="Q536" t="s">
        <v>30</v>
      </c>
      <c r="R536">
        <v>1232</v>
      </c>
      <c r="S536">
        <v>40</v>
      </c>
      <c r="T536">
        <v>3</v>
      </c>
      <c r="U536" t="str">
        <f t="shared" si="8"/>
        <v>2–5 yrs (Short Stay)</v>
      </c>
    </row>
    <row r="537" spans="1:21" x14ac:dyDescent="0.25">
      <c r="A537" t="s">
        <v>1122</v>
      </c>
      <c r="B537" t="s">
        <v>67</v>
      </c>
      <c r="C537" t="s">
        <v>68</v>
      </c>
      <c r="D537" t="s">
        <v>1123</v>
      </c>
      <c r="E537">
        <v>42</v>
      </c>
      <c r="F537" s="2">
        <v>1264.47</v>
      </c>
      <c r="G537" s="2">
        <v>15173.64</v>
      </c>
      <c r="H537">
        <f>IF(employee_turnover_dataset__1[[#This Row],[Employee_status]]="Exited", ROUND(employee_turnover_dataset__1[[#This Row],[Annual Salary]]*0.333,0), 0)</f>
        <v>0</v>
      </c>
      <c r="I537">
        <v>5</v>
      </c>
      <c r="J537">
        <v>3</v>
      </c>
      <c r="K537">
        <f>IF(employee_turnover_dataset__1[[#This Row],[Attrition]]="Yes",1,0)</f>
        <v>0</v>
      </c>
      <c r="L537" t="s">
        <v>27</v>
      </c>
      <c r="M537" t="s">
        <v>28</v>
      </c>
      <c r="N537" s="1">
        <v>44435</v>
      </c>
      <c r="O537" s="1"/>
      <c r="P537" t="s">
        <v>29</v>
      </c>
      <c r="Q537" t="s">
        <v>30</v>
      </c>
      <c r="R537">
        <v>1461</v>
      </c>
      <c r="S537">
        <v>48</v>
      </c>
      <c r="T537">
        <v>4</v>
      </c>
      <c r="U537" t="str">
        <f t="shared" si="8"/>
        <v>2–5 yrs (Short Stay)</v>
      </c>
    </row>
    <row r="538" spans="1:21" x14ac:dyDescent="0.25">
      <c r="A538" t="s">
        <v>1124</v>
      </c>
      <c r="B538" t="s">
        <v>24</v>
      </c>
      <c r="C538" t="s">
        <v>83</v>
      </c>
      <c r="D538" t="s">
        <v>1125</v>
      </c>
      <c r="E538">
        <v>49</v>
      </c>
      <c r="F538" s="2">
        <v>2198.9700000000003</v>
      </c>
      <c r="G538" s="2">
        <v>26387.640000000003</v>
      </c>
      <c r="H538">
        <f>IF(employee_turnover_dataset__1[[#This Row],[Employee_status]]="Exited", ROUND(employee_turnover_dataset__1[[#This Row],[Annual Salary]]*0.333,0), 0)</f>
        <v>0</v>
      </c>
      <c r="I538">
        <v>1</v>
      </c>
      <c r="J538">
        <v>3</v>
      </c>
      <c r="K538">
        <f>IF(employee_turnover_dataset__1[[#This Row],[Attrition]]="Yes",1,0)</f>
        <v>0</v>
      </c>
      <c r="L538" t="s">
        <v>27</v>
      </c>
      <c r="M538" t="s">
        <v>28</v>
      </c>
      <c r="N538" s="1">
        <v>42510</v>
      </c>
      <c r="O538" s="1"/>
      <c r="P538" t="s">
        <v>29</v>
      </c>
      <c r="Q538" t="s">
        <v>30</v>
      </c>
      <c r="R538">
        <v>3386</v>
      </c>
      <c r="S538">
        <v>111</v>
      </c>
      <c r="T538">
        <v>9</v>
      </c>
      <c r="U538" t="str">
        <f t="shared" si="8"/>
        <v>6–10 yrs (Mid Stay)</v>
      </c>
    </row>
    <row r="539" spans="1:21" x14ac:dyDescent="0.25">
      <c r="A539" t="s">
        <v>1126</v>
      </c>
      <c r="B539" t="s">
        <v>32</v>
      </c>
      <c r="C539" t="s">
        <v>174</v>
      </c>
      <c r="D539" t="s">
        <v>1127</v>
      </c>
      <c r="E539">
        <v>24</v>
      </c>
      <c r="F539" s="2">
        <v>483.27</v>
      </c>
      <c r="G539" s="2">
        <v>5799.24</v>
      </c>
      <c r="H539">
        <f>IF(employee_turnover_dataset__1[[#This Row],[Employee_status]]="Exited", ROUND(employee_turnover_dataset__1[[#This Row],[Annual Salary]]*0.333,0), 0)</f>
        <v>1931</v>
      </c>
      <c r="I539">
        <v>8</v>
      </c>
      <c r="J539">
        <v>3</v>
      </c>
      <c r="K539">
        <f>IF(employee_turnover_dataset__1[[#This Row],[Attrition]]="Yes",1,0)</f>
        <v>1</v>
      </c>
      <c r="L539" t="s">
        <v>20</v>
      </c>
      <c r="M539" t="s">
        <v>119</v>
      </c>
      <c r="N539" s="1">
        <v>42687</v>
      </c>
      <c r="O539" s="1">
        <v>44622</v>
      </c>
      <c r="P539" t="s">
        <v>22</v>
      </c>
      <c r="Q539" t="s">
        <v>119</v>
      </c>
      <c r="R539">
        <v>1935</v>
      </c>
      <c r="S539">
        <v>64</v>
      </c>
      <c r="T539">
        <v>5</v>
      </c>
      <c r="U539" t="str">
        <f t="shared" si="8"/>
        <v>2–5 yrs (Short Stay)</v>
      </c>
    </row>
    <row r="540" spans="1:21" x14ac:dyDescent="0.25">
      <c r="A540" t="s">
        <v>1128</v>
      </c>
      <c r="B540" t="s">
        <v>24</v>
      </c>
      <c r="C540" t="s">
        <v>25</v>
      </c>
      <c r="D540" t="s">
        <v>1129</v>
      </c>
      <c r="E540">
        <v>48</v>
      </c>
      <c r="F540" s="2">
        <v>2622.7950000000001</v>
      </c>
      <c r="G540" s="2">
        <v>31473.54</v>
      </c>
      <c r="H540">
        <f>IF(employee_turnover_dataset__1[[#This Row],[Employee_status]]="Exited", ROUND(employee_turnover_dataset__1[[#This Row],[Annual Salary]]*0.333,0), 0)</f>
        <v>0</v>
      </c>
      <c r="I540">
        <v>4</v>
      </c>
      <c r="J540">
        <v>1</v>
      </c>
      <c r="K540">
        <f>IF(employee_turnover_dataset__1[[#This Row],[Attrition]]="Yes",1,0)</f>
        <v>0</v>
      </c>
      <c r="L540" t="s">
        <v>27</v>
      </c>
      <c r="M540" t="s">
        <v>28</v>
      </c>
      <c r="N540" s="1">
        <v>42508</v>
      </c>
      <c r="O540" s="1"/>
      <c r="P540" t="s">
        <v>29</v>
      </c>
      <c r="Q540" t="s">
        <v>30</v>
      </c>
      <c r="R540">
        <v>3388</v>
      </c>
      <c r="S540">
        <v>111</v>
      </c>
      <c r="T540">
        <v>9</v>
      </c>
      <c r="U540" t="str">
        <f t="shared" si="8"/>
        <v>6–10 yrs (Mid Stay)</v>
      </c>
    </row>
    <row r="541" spans="1:21" x14ac:dyDescent="0.25">
      <c r="A541" t="s">
        <v>1130</v>
      </c>
      <c r="B541" t="s">
        <v>67</v>
      </c>
      <c r="C541" t="s">
        <v>68</v>
      </c>
      <c r="D541" t="s">
        <v>1131</v>
      </c>
      <c r="E541">
        <v>22</v>
      </c>
      <c r="F541" s="2">
        <v>2877.06</v>
      </c>
      <c r="G541" s="2">
        <v>34524.720000000001</v>
      </c>
      <c r="H541">
        <f>IF(employee_turnover_dataset__1[[#This Row],[Employee_status]]="Exited", ROUND(employee_turnover_dataset__1[[#This Row],[Annual Salary]]*0.333,0), 0)</f>
        <v>0</v>
      </c>
      <c r="I541">
        <v>4</v>
      </c>
      <c r="J541">
        <v>4</v>
      </c>
      <c r="K541">
        <f>IF(employee_turnover_dataset__1[[#This Row],[Attrition]]="Yes",1,0)</f>
        <v>0</v>
      </c>
      <c r="L541" t="s">
        <v>27</v>
      </c>
      <c r="M541" t="s">
        <v>28</v>
      </c>
      <c r="N541" s="1">
        <v>44051</v>
      </c>
      <c r="O541" s="1"/>
      <c r="P541" t="s">
        <v>29</v>
      </c>
      <c r="Q541" t="s">
        <v>30</v>
      </c>
      <c r="R541">
        <v>1845</v>
      </c>
      <c r="S541">
        <v>61</v>
      </c>
      <c r="T541">
        <v>5</v>
      </c>
      <c r="U541" t="str">
        <f t="shared" si="8"/>
        <v>2–5 yrs (Short Stay)</v>
      </c>
    </row>
    <row r="542" spans="1:21" x14ac:dyDescent="0.25">
      <c r="A542" t="s">
        <v>1132</v>
      </c>
      <c r="B542" t="s">
        <v>17</v>
      </c>
      <c r="C542" t="s">
        <v>56</v>
      </c>
      <c r="D542" t="s">
        <v>1133</v>
      </c>
      <c r="E542">
        <v>46</v>
      </c>
      <c r="F542" s="2">
        <v>2073.4650000000001</v>
      </c>
      <c r="G542" s="2">
        <v>24881.58</v>
      </c>
      <c r="H542">
        <f>IF(employee_turnover_dataset__1[[#This Row],[Employee_status]]="Exited", ROUND(employee_turnover_dataset__1[[#This Row],[Annual Salary]]*0.333,0), 0)</f>
        <v>8286</v>
      </c>
      <c r="I542">
        <v>6</v>
      </c>
      <c r="J542">
        <v>5</v>
      </c>
      <c r="K542">
        <f>IF(employee_turnover_dataset__1[[#This Row],[Attrition]]="Yes",1,0)</f>
        <v>1</v>
      </c>
      <c r="L542" t="s">
        <v>20</v>
      </c>
      <c r="M542" t="s">
        <v>119</v>
      </c>
      <c r="N542" s="1">
        <v>44510</v>
      </c>
      <c r="O542" s="1">
        <v>44564</v>
      </c>
      <c r="P542" t="s">
        <v>22</v>
      </c>
      <c r="Q542" t="s">
        <v>119</v>
      </c>
      <c r="R542">
        <v>54</v>
      </c>
      <c r="S542">
        <v>2</v>
      </c>
      <c r="T542">
        <v>0</v>
      </c>
      <c r="U542" t="str">
        <f t="shared" si="8"/>
        <v>0–1 yrs (New Hire)</v>
      </c>
    </row>
    <row r="543" spans="1:21" x14ac:dyDescent="0.25">
      <c r="A543" t="s">
        <v>1134</v>
      </c>
      <c r="B543" t="s">
        <v>67</v>
      </c>
      <c r="C543" t="s">
        <v>68</v>
      </c>
      <c r="D543" t="s">
        <v>1135</v>
      </c>
      <c r="E543">
        <v>44</v>
      </c>
      <c r="F543" s="2">
        <v>1126.335</v>
      </c>
      <c r="G543" s="2">
        <v>13516.02</v>
      </c>
      <c r="H543">
        <f>IF(employee_turnover_dataset__1[[#This Row],[Employee_status]]="Exited", ROUND(employee_turnover_dataset__1[[#This Row],[Annual Salary]]*0.333,0), 0)</f>
        <v>0</v>
      </c>
      <c r="I543">
        <v>5</v>
      </c>
      <c r="J543">
        <v>1</v>
      </c>
      <c r="K543">
        <f>IF(employee_turnover_dataset__1[[#This Row],[Attrition]]="Yes",1,0)</f>
        <v>0</v>
      </c>
      <c r="L543" t="s">
        <v>27</v>
      </c>
      <c r="M543" t="s">
        <v>28</v>
      </c>
      <c r="N543" s="1">
        <v>42767</v>
      </c>
      <c r="O543" s="1"/>
      <c r="P543" t="s">
        <v>29</v>
      </c>
      <c r="Q543" t="s">
        <v>30</v>
      </c>
      <c r="R543">
        <v>3129</v>
      </c>
      <c r="S543">
        <v>103</v>
      </c>
      <c r="T543">
        <v>9</v>
      </c>
      <c r="U543" t="str">
        <f t="shared" si="8"/>
        <v>6–10 yrs (Mid Stay)</v>
      </c>
    </row>
    <row r="544" spans="1:21" x14ac:dyDescent="0.25">
      <c r="A544" t="s">
        <v>1136</v>
      </c>
      <c r="B544" t="s">
        <v>67</v>
      </c>
      <c r="C544" t="s">
        <v>107</v>
      </c>
      <c r="D544" t="s">
        <v>1137</v>
      </c>
      <c r="E544">
        <v>36</v>
      </c>
      <c r="F544" s="2">
        <v>736.71</v>
      </c>
      <c r="G544" s="2">
        <v>8840.52</v>
      </c>
      <c r="H544">
        <f>IF(employee_turnover_dataset__1[[#This Row],[Employee_status]]="Exited", ROUND(employee_turnover_dataset__1[[#This Row],[Annual Salary]]*0.333,0), 0)</f>
        <v>0</v>
      </c>
      <c r="I544">
        <v>7</v>
      </c>
      <c r="J544">
        <v>5</v>
      </c>
      <c r="K544">
        <f>IF(employee_turnover_dataset__1[[#This Row],[Attrition]]="Yes",1,0)</f>
        <v>0</v>
      </c>
      <c r="L544" t="s">
        <v>27</v>
      </c>
      <c r="M544" t="s">
        <v>28</v>
      </c>
      <c r="N544" s="1">
        <v>42595</v>
      </c>
      <c r="O544" s="1"/>
      <c r="P544" t="s">
        <v>29</v>
      </c>
      <c r="Q544" t="s">
        <v>30</v>
      </c>
      <c r="R544">
        <v>3301</v>
      </c>
      <c r="S544">
        <v>108</v>
      </c>
      <c r="T544">
        <v>9</v>
      </c>
      <c r="U544" t="str">
        <f t="shared" si="8"/>
        <v>6–10 yrs (Mid Stay)</v>
      </c>
    </row>
    <row r="545" spans="1:21" x14ac:dyDescent="0.25">
      <c r="A545" t="s">
        <v>1138</v>
      </c>
      <c r="B545" t="s">
        <v>51</v>
      </c>
      <c r="C545" t="s">
        <v>88</v>
      </c>
      <c r="D545" t="s">
        <v>1139</v>
      </c>
      <c r="E545">
        <v>49</v>
      </c>
      <c r="F545" s="2">
        <v>906.40499999999997</v>
      </c>
      <c r="G545" s="2">
        <v>10876.86</v>
      </c>
      <c r="H545">
        <f>IF(employee_turnover_dataset__1[[#This Row],[Employee_status]]="Exited", ROUND(employee_turnover_dataset__1[[#This Row],[Annual Salary]]*0.333,0), 0)</f>
        <v>0</v>
      </c>
      <c r="I545">
        <v>8</v>
      </c>
      <c r="J545">
        <v>5</v>
      </c>
      <c r="K545">
        <f>IF(employee_turnover_dataset__1[[#This Row],[Attrition]]="Yes",1,0)</f>
        <v>0</v>
      </c>
      <c r="L545" t="s">
        <v>27</v>
      </c>
      <c r="M545" t="s">
        <v>28</v>
      </c>
      <c r="N545" s="1">
        <v>43751</v>
      </c>
      <c r="O545" s="1"/>
      <c r="P545" t="s">
        <v>29</v>
      </c>
      <c r="Q545" t="s">
        <v>30</v>
      </c>
      <c r="R545">
        <v>2145</v>
      </c>
      <c r="S545">
        <v>70</v>
      </c>
      <c r="T545">
        <v>6</v>
      </c>
      <c r="U545" t="str">
        <f t="shared" si="8"/>
        <v>6–10 yrs (Mid Stay)</v>
      </c>
    </row>
    <row r="546" spans="1:21" x14ac:dyDescent="0.25">
      <c r="A546" t="s">
        <v>1140</v>
      </c>
      <c r="B546" t="s">
        <v>67</v>
      </c>
      <c r="C546" t="s">
        <v>68</v>
      </c>
      <c r="D546" t="s">
        <v>1141</v>
      </c>
      <c r="E546">
        <v>34</v>
      </c>
      <c r="F546" s="2">
        <v>1224.54</v>
      </c>
      <c r="G546" s="2">
        <v>14694.48</v>
      </c>
      <c r="H546">
        <f>IF(employee_turnover_dataset__1[[#This Row],[Employee_status]]="Exited", ROUND(employee_turnover_dataset__1[[#This Row],[Annual Salary]]*0.333,0), 0)</f>
        <v>0</v>
      </c>
      <c r="I546">
        <v>8</v>
      </c>
      <c r="J546">
        <v>1</v>
      </c>
      <c r="K546">
        <f>IF(employee_turnover_dataset__1[[#This Row],[Attrition]]="Yes",1,0)</f>
        <v>0</v>
      </c>
      <c r="L546" t="s">
        <v>27</v>
      </c>
      <c r="M546" t="s">
        <v>28</v>
      </c>
      <c r="N546" s="1">
        <v>43133</v>
      </c>
      <c r="O546" s="1"/>
      <c r="P546" t="s">
        <v>29</v>
      </c>
      <c r="Q546" t="s">
        <v>30</v>
      </c>
      <c r="R546">
        <v>2763</v>
      </c>
      <c r="S546">
        <v>91</v>
      </c>
      <c r="T546">
        <v>8</v>
      </c>
      <c r="U546" t="str">
        <f t="shared" si="8"/>
        <v>6–10 yrs (Mid Stay)</v>
      </c>
    </row>
    <row r="547" spans="1:21" x14ac:dyDescent="0.25">
      <c r="A547" t="s">
        <v>1142</v>
      </c>
      <c r="B547" t="s">
        <v>67</v>
      </c>
      <c r="C547" t="s">
        <v>128</v>
      </c>
      <c r="D547" t="s">
        <v>1143</v>
      </c>
      <c r="E547">
        <v>47</v>
      </c>
      <c r="F547" s="2">
        <v>2014.62</v>
      </c>
      <c r="G547" s="2">
        <v>24175.439999999999</v>
      </c>
      <c r="H547">
        <f>IF(employee_turnover_dataset__1[[#This Row],[Employee_status]]="Exited", ROUND(employee_turnover_dataset__1[[#This Row],[Annual Salary]]*0.333,0), 0)</f>
        <v>0</v>
      </c>
      <c r="I547">
        <v>7</v>
      </c>
      <c r="J547">
        <v>5</v>
      </c>
      <c r="K547">
        <f>IF(employee_turnover_dataset__1[[#This Row],[Attrition]]="Yes",1,0)</f>
        <v>0</v>
      </c>
      <c r="L547" t="s">
        <v>27</v>
      </c>
      <c r="M547" t="s">
        <v>28</v>
      </c>
      <c r="N547" s="1">
        <v>43312</v>
      </c>
      <c r="O547" s="1"/>
      <c r="P547" t="s">
        <v>29</v>
      </c>
      <c r="Q547" t="s">
        <v>30</v>
      </c>
      <c r="R547">
        <v>2584</v>
      </c>
      <c r="S547">
        <v>85</v>
      </c>
      <c r="T547">
        <v>7</v>
      </c>
      <c r="U547" t="str">
        <f t="shared" si="8"/>
        <v>6–10 yrs (Mid Stay)</v>
      </c>
    </row>
    <row r="548" spans="1:21" x14ac:dyDescent="0.25">
      <c r="A548" t="s">
        <v>1144</v>
      </c>
      <c r="B548" t="s">
        <v>51</v>
      </c>
      <c r="C548" t="s">
        <v>88</v>
      </c>
      <c r="D548" t="s">
        <v>1145</v>
      </c>
      <c r="E548">
        <v>55</v>
      </c>
      <c r="F548" s="2">
        <v>733.66499999999996</v>
      </c>
      <c r="G548" s="2">
        <v>8803.98</v>
      </c>
      <c r="H548">
        <f>IF(employee_turnover_dataset__1[[#This Row],[Employee_status]]="Exited", ROUND(employee_turnover_dataset__1[[#This Row],[Annual Salary]]*0.333,0), 0)</f>
        <v>0</v>
      </c>
      <c r="I548">
        <v>6</v>
      </c>
      <c r="J548">
        <v>1</v>
      </c>
      <c r="K548">
        <f>IF(employee_turnover_dataset__1[[#This Row],[Attrition]]="Yes",1,0)</f>
        <v>0</v>
      </c>
      <c r="L548" t="s">
        <v>27</v>
      </c>
      <c r="M548" t="s">
        <v>28</v>
      </c>
      <c r="N548" s="1">
        <v>44662</v>
      </c>
      <c r="O548" s="1"/>
      <c r="P548" t="s">
        <v>29</v>
      </c>
      <c r="Q548" t="s">
        <v>30</v>
      </c>
      <c r="R548">
        <v>1234</v>
      </c>
      <c r="S548">
        <v>40</v>
      </c>
      <c r="T548">
        <v>3</v>
      </c>
      <c r="U548" t="str">
        <f t="shared" si="8"/>
        <v>2–5 yrs (Short Stay)</v>
      </c>
    </row>
    <row r="549" spans="1:21" x14ac:dyDescent="0.25">
      <c r="A549" t="s">
        <v>1146</v>
      </c>
      <c r="B549" t="s">
        <v>17</v>
      </c>
      <c r="C549" t="s">
        <v>18</v>
      </c>
      <c r="D549" t="s">
        <v>1147</v>
      </c>
      <c r="E549">
        <v>48</v>
      </c>
      <c r="F549" s="2">
        <v>2423.4450000000002</v>
      </c>
      <c r="G549" s="2">
        <v>29081.340000000004</v>
      </c>
      <c r="H549">
        <f>IF(employee_turnover_dataset__1[[#This Row],[Employee_status]]="Exited", ROUND(employee_turnover_dataset__1[[#This Row],[Annual Salary]]*0.333,0), 0)</f>
        <v>9684</v>
      </c>
      <c r="I549">
        <v>4</v>
      </c>
      <c r="J549">
        <v>2</v>
      </c>
      <c r="K549">
        <f>IF(employee_turnover_dataset__1[[#This Row],[Attrition]]="Yes",1,0)</f>
        <v>1</v>
      </c>
      <c r="L549" t="s">
        <v>20</v>
      </c>
      <c r="M549" t="s">
        <v>21</v>
      </c>
      <c r="N549" s="1">
        <v>44368</v>
      </c>
      <c r="O549" s="1">
        <v>44884</v>
      </c>
      <c r="P549" t="s">
        <v>22</v>
      </c>
      <c r="Q549" t="s">
        <v>21</v>
      </c>
      <c r="R549">
        <v>516</v>
      </c>
      <c r="S549">
        <v>17</v>
      </c>
      <c r="T549">
        <v>1</v>
      </c>
      <c r="U549" t="str">
        <f t="shared" si="8"/>
        <v>0–1 yrs (New Hire)</v>
      </c>
    </row>
    <row r="550" spans="1:21" x14ac:dyDescent="0.25">
      <c r="A550" t="s">
        <v>1148</v>
      </c>
      <c r="B550" t="s">
        <v>32</v>
      </c>
      <c r="C550" t="s">
        <v>71</v>
      </c>
      <c r="D550" t="s">
        <v>1149</v>
      </c>
      <c r="E550">
        <v>58</v>
      </c>
      <c r="F550" s="2">
        <v>1183.5749999999998</v>
      </c>
      <c r="G550" s="2">
        <v>14202.899999999998</v>
      </c>
      <c r="H550">
        <f>IF(employee_turnover_dataset__1[[#This Row],[Employee_status]]="Exited", ROUND(employee_turnover_dataset__1[[#This Row],[Annual Salary]]*0.333,0), 0)</f>
        <v>4730</v>
      </c>
      <c r="I550">
        <v>7</v>
      </c>
      <c r="J550">
        <v>4</v>
      </c>
      <c r="K550">
        <f>IF(employee_turnover_dataset__1[[#This Row],[Attrition]]="Yes",1,0)</f>
        <v>1</v>
      </c>
      <c r="L550" t="s">
        <v>20</v>
      </c>
      <c r="M550" t="s">
        <v>21</v>
      </c>
      <c r="N550" s="1">
        <v>44034</v>
      </c>
      <c r="O550" s="1">
        <v>44378</v>
      </c>
      <c r="P550" t="s">
        <v>22</v>
      </c>
      <c r="Q550" t="s">
        <v>21</v>
      </c>
      <c r="R550">
        <v>344</v>
      </c>
      <c r="S550">
        <v>11</v>
      </c>
      <c r="T550">
        <v>1</v>
      </c>
      <c r="U550" t="str">
        <f t="shared" si="8"/>
        <v>0–1 yrs (New Hire)</v>
      </c>
    </row>
    <row r="551" spans="1:21" x14ac:dyDescent="0.25">
      <c r="A551" t="s">
        <v>1150</v>
      </c>
      <c r="B551" t="s">
        <v>44</v>
      </c>
      <c r="C551" t="s">
        <v>48</v>
      </c>
      <c r="D551" t="s">
        <v>1151</v>
      </c>
      <c r="E551">
        <v>56</v>
      </c>
      <c r="F551" s="2">
        <v>1137.1500000000001</v>
      </c>
      <c r="G551" s="2">
        <v>13645.800000000001</v>
      </c>
      <c r="H551">
        <f>IF(employee_turnover_dataset__1[[#This Row],[Employee_status]]="Exited", ROUND(employee_turnover_dataset__1[[#This Row],[Annual Salary]]*0.333,0), 0)</f>
        <v>0</v>
      </c>
      <c r="I551">
        <v>8</v>
      </c>
      <c r="J551">
        <v>5</v>
      </c>
      <c r="K551">
        <f>IF(employee_turnover_dataset__1[[#This Row],[Attrition]]="Yes",1,0)</f>
        <v>0</v>
      </c>
      <c r="L551" t="s">
        <v>27</v>
      </c>
      <c r="M551" t="s">
        <v>28</v>
      </c>
      <c r="N551" s="1">
        <v>44858</v>
      </c>
      <c r="O551" s="1"/>
      <c r="P551" t="s">
        <v>29</v>
      </c>
      <c r="Q551" t="s">
        <v>30</v>
      </c>
      <c r="R551">
        <v>1038</v>
      </c>
      <c r="S551">
        <v>34</v>
      </c>
      <c r="T551">
        <v>3</v>
      </c>
      <c r="U551" t="str">
        <f t="shared" si="8"/>
        <v>2–5 yrs (Short Stay)</v>
      </c>
    </row>
    <row r="552" spans="1:21" x14ac:dyDescent="0.25">
      <c r="A552" t="s">
        <v>1152</v>
      </c>
      <c r="B552" t="s">
        <v>51</v>
      </c>
      <c r="C552" t="s">
        <v>88</v>
      </c>
      <c r="D552" t="s">
        <v>1153</v>
      </c>
      <c r="E552">
        <v>43</v>
      </c>
      <c r="F552" s="2">
        <v>1336.365</v>
      </c>
      <c r="G552" s="2">
        <v>16036.380000000001</v>
      </c>
      <c r="H552">
        <f>IF(employee_turnover_dataset__1[[#This Row],[Employee_status]]="Exited", ROUND(employee_turnover_dataset__1[[#This Row],[Annual Salary]]*0.333,0), 0)</f>
        <v>5340</v>
      </c>
      <c r="I552">
        <v>10</v>
      </c>
      <c r="J552">
        <v>3</v>
      </c>
      <c r="K552">
        <f>IF(employee_turnover_dataset__1[[#This Row],[Attrition]]="Yes",1,0)</f>
        <v>1</v>
      </c>
      <c r="L552" t="s">
        <v>20</v>
      </c>
      <c r="M552" t="s">
        <v>119</v>
      </c>
      <c r="N552" s="1">
        <v>45132</v>
      </c>
      <c r="O552" s="1">
        <v>45742</v>
      </c>
      <c r="P552" t="s">
        <v>22</v>
      </c>
      <c r="Q552" t="s">
        <v>119</v>
      </c>
      <c r="R552">
        <v>610</v>
      </c>
      <c r="S552">
        <v>20</v>
      </c>
      <c r="T552">
        <v>2</v>
      </c>
      <c r="U552" t="str">
        <f t="shared" si="8"/>
        <v>2–5 yrs (Short Stay)</v>
      </c>
    </row>
    <row r="553" spans="1:21" x14ac:dyDescent="0.25">
      <c r="A553" t="s">
        <v>1154</v>
      </c>
      <c r="B553" t="s">
        <v>32</v>
      </c>
      <c r="C553" t="s">
        <v>33</v>
      </c>
      <c r="D553" t="s">
        <v>1155</v>
      </c>
      <c r="E553">
        <v>56</v>
      </c>
      <c r="F553" s="2">
        <v>1837.1399999999999</v>
      </c>
      <c r="G553" s="2">
        <v>22045.68</v>
      </c>
      <c r="H553">
        <f>IF(employee_turnover_dataset__1[[#This Row],[Employee_status]]="Exited", ROUND(employee_turnover_dataset__1[[#This Row],[Annual Salary]]*0.333,0), 0)</f>
        <v>7341</v>
      </c>
      <c r="I553">
        <v>0</v>
      </c>
      <c r="J553">
        <v>3</v>
      </c>
      <c r="K553">
        <f>IF(employee_turnover_dataset__1[[#This Row],[Attrition]]="Yes",1,0)</f>
        <v>1</v>
      </c>
      <c r="L553" t="s">
        <v>20</v>
      </c>
      <c r="M553" t="s">
        <v>63</v>
      </c>
      <c r="N553" s="1">
        <v>43658</v>
      </c>
      <c r="O553" s="1">
        <v>45660</v>
      </c>
      <c r="P553" t="s">
        <v>22</v>
      </c>
      <c r="Q553" t="s">
        <v>63</v>
      </c>
      <c r="R553">
        <v>2002</v>
      </c>
      <c r="S553">
        <v>66</v>
      </c>
      <c r="T553">
        <v>5</v>
      </c>
      <c r="U553" t="str">
        <f t="shared" si="8"/>
        <v>2–5 yrs (Short Stay)</v>
      </c>
    </row>
    <row r="554" spans="1:21" x14ac:dyDescent="0.25">
      <c r="A554" t="s">
        <v>1156</v>
      </c>
      <c r="B554" t="s">
        <v>24</v>
      </c>
      <c r="C554" t="s">
        <v>83</v>
      </c>
      <c r="D554" t="s">
        <v>1157</v>
      </c>
      <c r="E554">
        <v>59</v>
      </c>
      <c r="F554" s="2">
        <v>2957.4750000000004</v>
      </c>
      <c r="G554" s="2">
        <v>35489.700000000004</v>
      </c>
      <c r="H554">
        <f>IF(employee_turnover_dataset__1[[#This Row],[Employee_status]]="Exited", ROUND(employee_turnover_dataset__1[[#This Row],[Annual Salary]]*0.333,0), 0)</f>
        <v>0</v>
      </c>
      <c r="I554">
        <v>4</v>
      </c>
      <c r="J554">
        <v>3</v>
      </c>
      <c r="K554">
        <f>IF(employee_turnover_dataset__1[[#This Row],[Attrition]]="Yes",1,0)</f>
        <v>0</v>
      </c>
      <c r="L554" t="s">
        <v>27</v>
      </c>
      <c r="M554" t="s">
        <v>28</v>
      </c>
      <c r="N554" s="1">
        <v>42394</v>
      </c>
      <c r="O554" s="1"/>
      <c r="P554" t="s">
        <v>29</v>
      </c>
      <c r="Q554" t="s">
        <v>30</v>
      </c>
      <c r="R554">
        <v>3502</v>
      </c>
      <c r="S554">
        <v>115</v>
      </c>
      <c r="T554">
        <v>10</v>
      </c>
      <c r="U554" t="str">
        <f t="shared" si="8"/>
        <v>6–10 yrs (Mid Stay)</v>
      </c>
    </row>
    <row r="555" spans="1:21" x14ac:dyDescent="0.25">
      <c r="A555" t="s">
        <v>1158</v>
      </c>
      <c r="B555" t="s">
        <v>17</v>
      </c>
      <c r="C555" t="s">
        <v>37</v>
      </c>
      <c r="D555" t="s">
        <v>1159</v>
      </c>
      <c r="E555">
        <v>59</v>
      </c>
      <c r="F555" s="2">
        <v>2456.6999999999998</v>
      </c>
      <c r="G555" s="2">
        <v>29480.399999999998</v>
      </c>
      <c r="H555">
        <f>IF(employee_turnover_dataset__1[[#This Row],[Employee_status]]="Exited", ROUND(employee_turnover_dataset__1[[#This Row],[Annual Salary]]*0.333,0), 0)</f>
        <v>0</v>
      </c>
      <c r="I555">
        <v>10</v>
      </c>
      <c r="J555">
        <v>5</v>
      </c>
      <c r="K555">
        <f>IF(employee_turnover_dataset__1[[#This Row],[Attrition]]="Yes",1,0)</f>
        <v>0</v>
      </c>
      <c r="L555" t="s">
        <v>27</v>
      </c>
      <c r="M555" t="s">
        <v>28</v>
      </c>
      <c r="N555" s="1">
        <v>44876</v>
      </c>
      <c r="O555" s="1"/>
      <c r="P555" t="s">
        <v>29</v>
      </c>
      <c r="Q555" t="s">
        <v>30</v>
      </c>
      <c r="R555">
        <v>1020</v>
      </c>
      <c r="S555">
        <v>34</v>
      </c>
      <c r="T555">
        <v>3</v>
      </c>
      <c r="U555" t="str">
        <f t="shared" si="8"/>
        <v>2–5 yrs (Short Stay)</v>
      </c>
    </row>
    <row r="556" spans="1:21" x14ac:dyDescent="0.25">
      <c r="A556" t="s">
        <v>1160</v>
      </c>
      <c r="B556" t="s">
        <v>32</v>
      </c>
      <c r="C556" t="s">
        <v>71</v>
      </c>
      <c r="D556" t="s">
        <v>1161</v>
      </c>
      <c r="E556">
        <v>43</v>
      </c>
      <c r="F556" s="2">
        <v>2244.42</v>
      </c>
      <c r="G556" s="2">
        <v>26933.040000000001</v>
      </c>
      <c r="H556">
        <f>IF(employee_turnover_dataset__1[[#This Row],[Employee_status]]="Exited", ROUND(employee_turnover_dataset__1[[#This Row],[Annual Salary]]*0.333,0), 0)</f>
        <v>0</v>
      </c>
      <c r="I556">
        <v>1</v>
      </c>
      <c r="J556">
        <v>5</v>
      </c>
      <c r="K556">
        <f>IF(employee_turnover_dataset__1[[#This Row],[Attrition]]="Yes",1,0)</f>
        <v>0</v>
      </c>
      <c r="L556" t="s">
        <v>27</v>
      </c>
      <c r="M556" t="s">
        <v>28</v>
      </c>
      <c r="N556" s="1">
        <v>42926</v>
      </c>
      <c r="O556" s="1"/>
      <c r="P556" t="s">
        <v>29</v>
      </c>
      <c r="Q556" t="s">
        <v>30</v>
      </c>
      <c r="R556">
        <v>2970</v>
      </c>
      <c r="S556">
        <v>98</v>
      </c>
      <c r="T556">
        <v>8</v>
      </c>
      <c r="U556" t="str">
        <f t="shared" si="8"/>
        <v>6–10 yrs (Mid Stay)</v>
      </c>
    </row>
    <row r="557" spans="1:21" x14ac:dyDescent="0.25">
      <c r="A557" t="s">
        <v>1162</v>
      </c>
      <c r="B557" t="s">
        <v>44</v>
      </c>
      <c r="C557" t="s">
        <v>61</v>
      </c>
      <c r="D557" t="s">
        <v>1163</v>
      </c>
      <c r="E557">
        <v>39</v>
      </c>
      <c r="F557" s="2">
        <v>1415.82</v>
      </c>
      <c r="G557" s="2">
        <v>16989.84</v>
      </c>
      <c r="H557">
        <f>IF(employee_turnover_dataset__1[[#This Row],[Employee_status]]="Exited", ROUND(employee_turnover_dataset__1[[#This Row],[Annual Salary]]*0.333,0), 0)</f>
        <v>5658</v>
      </c>
      <c r="I557">
        <v>1</v>
      </c>
      <c r="J557">
        <v>5</v>
      </c>
      <c r="K557">
        <f>IF(employee_turnover_dataset__1[[#This Row],[Attrition]]="Yes",1,0)</f>
        <v>1</v>
      </c>
      <c r="L557" t="s">
        <v>20</v>
      </c>
      <c r="M557" t="s">
        <v>54</v>
      </c>
      <c r="N557" s="1">
        <v>45139</v>
      </c>
      <c r="O557" s="1">
        <v>45810</v>
      </c>
      <c r="P557" t="s">
        <v>22</v>
      </c>
      <c r="Q557" t="s">
        <v>54</v>
      </c>
      <c r="R557">
        <v>671</v>
      </c>
      <c r="S557">
        <v>22</v>
      </c>
      <c r="T557">
        <v>2</v>
      </c>
      <c r="U557" t="str">
        <f t="shared" si="8"/>
        <v>2–5 yrs (Short Stay)</v>
      </c>
    </row>
    <row r="558" spans="1:21" x14ac:dyDescent="0.25">
      <c r="A558" t="s">
        <v>1164</v>
      </c>
      <c r="B558" t="s">
        <v>44</v>
      </c>
      <c r="C558" t="s">
        <v>61</v>
      </c>
      <c r="D558" t="s">
        <v>1165</v>
      </c>
      <c r="E558">
        <v>22</v>
      </c>
      <c r="F558" s="2">
        <v>976.92</v>
      </c>
      <c r="G558" s="2">
        <v>11723.039999999999</v>
      </c>
      <c r="H558">
        <f>IF(employee_turnover_dataset__1[[#This Row],[Employee_status]]="Exited", ROUND(employee_turnover_dataset__1[[#This Row],[Annual Salary]]*0.333,0), 0)</f>
        <v>0</v>
      </c>
      <c r="I558">
        <v>3</v>
      </c>
      <c r="J558">
        <v>2</v>
      </c>
      <c r="K558">
        <f>IF(employee_turnover_dataset__1[[#This Row],[Attrition]]="Yes",1,0)</f>
        <v>0</v>
      </c>
      <c r="L558" t="s">
        <v>27</v>
      </c>
      <c r="M558" t="s">
        <v>28</v>
      </c>
      <c r="N558" s="1">
        <v>44439</v>
      </c>
      <c r="O558" s="1"/>
      <c r="P558" t="s">
        <v>29</v>
      </c>
      <c r="Q558" t="s">
        <v>30</v>
      </c>
      <c r="R558">
        <v>1457</v>
      </c>
      <c r="S558">
        <v>48</v>
      </c>
      <c r="T558">
        <v>4</v>
      </c>
      <c r="U558" t="str">
        <f t="shared" si="8"/>
        <v>2–5 yrs (Short Stay)</v>
      </c>
    </row>
    <row r="559" spans="1:21" x14ac:dyDescent="0.25">
      <c r="A559" t="s">
        <v>1166</v>
      </c>
      <c r="B559" t="s">
        <v>51</v>
      </c>
      <c r="C559" t="s">
        <v>78</v>
      </c>
      <c r="D559" t="s">
        <v>1167</v>
      </c>
      <c r="E559">
        <v>35</v>
      </c>
      <c r="F559" s="2">
        <v>983.37000000000012</v>
      </c>
      <c r="G559" s="2">
        <v>11800.440000000002</v>
      </c>
      <c r="H559">
        <f>IF(employee_turnover_dataset__1[[#This Row],[Employee_status]]="Exited", ROUND(employee_turnover_dataset__1[[#This Row],[Annual Salary]]*0.333,0), 0)</f>
        <v>3930</v>
      </c>
      <c r="I559">
        <v>9</v>
      </c>
      <c r="J559">
        <v>2</v>
      </c>
      <c r="K559">
        <f>IF(employee_turnover_dataset__1[[#This Row],[Attrition]]="Yes",1,0)</f>
        <v>1</v>
      </c>
      <c r="L559" t="s">
        <v>20</v>
      </c>
      <c r="M559" t="s">
        <v>35</v>
      </c>
      <c r="N559" s="1">
        <v>43647</v>
      </c>
      <c r="O559" s="1">
        <v>44052</v>
      </c>
      <c r="P559" t="s">
        <v>22</v>
      </c>
      <c r="Q559" t="s">
        <v>35</v>
      </c>
      <c r="R559">
        <v>405</v>
      </c>
      <c r="S559">
        <v>13</v>
      </c>
      <c r="T559">
        <v>1</v>
      </c>
      <c r="U559" t="str">
        <f t="shared" si="8"/>
        <v>0–1 yrs (New Hire)</v>
      </c>
    </row>
    <row r="560" spans="1:21" x14ac:dyDescent="0.25">
      <c r="A560" t="s">
        <v>1168</v>
      </c>
      <c r="B560" t="s">
        <v>51</v>
      </c>
      <c r="C560" t="s">
        <v>78</v>
      </c>
      <c r="D560" t="s">
        <v>1169</v>
      </c>
      <c r="E560">
        <v>25</v>
      </c>
      <c r="F560" s="2">
        <v>2528.7599999999998</v>
      </c>
      <c r="G560" s="2">
        <v>30345.119999999995</v>
      </c>
      <c r="H560">
        <f>IF(employee_turnover_dataset__1[[#This Row],[Employee_status]]="Exited", ROUND(employee_turnover_dataset__1[[#This Row],[Annual Salary]]*0.333,0), 0)</f>
        <v>10105</v>
      </c>
      <c r="I560">
        <v>9</v>
      </c>
      <c r="J560">
        <v>4</v>
      </c>
      <c r="K560">
        <f>IF(employee_turnover_dataset__1[[#This Row],[Attrition]]="Yes",1,0)</f>
        <v>1</v>
      </c>
      <c r="L560" t="s">
        <v>20</v>
      </c>
      <c r="M560" t="s">
        <v>119</v>
      </c>
      <c r="N560" s="1">
        <v>43092</v>
      </c>
      <c r="O560" s="1">
        <v>44467</v>
      </c>
      <c r="P560" t="s">
        <v>22</v>
      </c>
      <c r="Q560" t="s">
        <v>119</v>
      </c>
      <c r="R560">
        <v>1375</v>
      </c>
      <c r="S560">
        <v>45</v>
      </c>
      <c r="T560">
        <v>4</v>
      </c>
      <c r="U560" t="str">
        <f t="shared" si="8"/>
        <v>2–5 yrs (Short Stay)</v>
      </c>
    </row>
    <row r="561" spans="1:21" x14ac:dyDescent="0.25">
      <c r="A561" t="s">
        <v>1170</v>
      </c>
      <c r="B561" t="s">
        <v>17</v>
      </c>
      <c r="C561" t="s">
        <v>56</v>
      </c>
      <c r="D561" t="s">
        <v>1171</v>
      </c>
      <c r="E561">
        <v>54</v>
      </c>
      <c r="F561" s="2">
        <v>862.78500000000008</v>
      </c>
      <c r="G561" s="2">
        <v>10353.420000000002</v>
      </c>
      <c r="H561">
        <f>IF(employee_turnover_dataset__1[[#This Row],[Employee_status]]="Exited", ROUND(employee_turnover_dataset__1[[#This Row],[Annual Salary]]*0.333,0), 0)</f>
        <v>0</v>
      </c>
      <c r="I561">
        <v>2</v>
      </c>
      <c r="J561">
        <v>2</v>
      </c>
      <c r="K561">
        <f>IF(employee_turnover_dataset__1[[#This Row],[Attrition]]="Yes",1,0)</f>
        <v>0</v>
      </c>
      <c r="L561" t="s">
        <v>27</v>
      </c>
      <c r="M561" t="s">
        <v>28</v>
      </c>
      <c r="N561" s="1">
        <v>44547</v>
      </c>
      <c r="O561" s="1"/>
      <c r="P561" t="s">
        <v>29</v>
      </c>
      <c r="Q561" t="s">
        <v>30</v>
      </c>
      <c r="R561">
        <v>1349</v>
      </c>
      <c r="S561">
        <v>44</v>
      </c>
      <c r="T561">
        <v>4</v>
      </c>
      <c r="U561" t="str">
        <f t="shared" si="8"/>
        <v>2–5 yrs (Short Stay)</v>
      </c>
    </row>
    <row r="562" spans="1:21" x14ac:dyDescent="0.25">
      <c r="A562" t="s">
        <v>1172</v>
      </c>
      <c r="B562" t="s">
        <v>17</v>
      </c>
      <c r="C562" t="s">
        <v>37</v>
      </c>
      <c r="D562" t="s">
        <v>1173</v>
      </c>
      <c r="E562">
        <v>28</v>
      </c>
      <c r="F562" s="2">
        <v>918.54</v>
      </c>
      <c r="G562" s="2">
        <v>11022.48</v>
      </c>
      <c r="H562">
        <f>IF(employee_turnover_dataset__1[[#This Row],[Employee_status]]="Exited", ROUND(employee_turnover_dataset__1[[#This Row],[Annual Salary]]*0.333,0), 0)</f>
        <v>0</v>
      </c>
      <c r="I562">
        <v>10</v>
      </c>
      <c r="J562">
        <v>3</v>
      </c>
      <c r="K562">
        <f>IF(employee_turnover_dataset__1[[#This Row],[Attrition]]="Yes",1,0)</f>
        <v>0</v>
      </c>
      <c r="L562" t="s">
        <v>27</v>
      </c>
      <c r="M562" t="s">
        <v>28</v>
      </c>
      <c r="N562" s="1">
        <v>42463</v>
      </c>
      <c r="O562" s="1"/>
      <c r="P562" t="s">
        <v>29</v>
      </c>
      <c r="Q562" t="s">
        <v>30</v>
      </c>
      <c r="R562">
        <v>3433</v>
      </c>
      <c r="S562">
        <v>113</v>
      </c>
      <c r="T562">
        <v>9</v>
      </c>
      <c r="U562" t="str">
        <f t="shared" si="8"/>
        <v>6–10 yrs (Mid Stay)</v>
      </c>
    </row>
    <row r="563" spans="1:21" x14ac:dyDescent="0.25">
      <c r="A563" t="s">
        <v>1174</v>
      </c>
      <c r="B563" t="s">
        <v>17</v>
      </c>
      <c r="C563" t="s">
        <v>56</v>
      </c>
      <c r="D563" t="s">
        <v>1175</v>
      </c>
      <c r="E563">
        <v>32</v>
      </c>
      <c r="F563" s="2">
        <v>2408.2649999999999</v>
      </c>
      <c r="G563" s="2">
        <v>28899.18</v>
      </c>
      <c r="H563">
        <f>IF(employee_turnover_dataset__1[[#This Row],[Employee_status]]="Exited", ROUND(employee_turnover_dataset__1[[#This Row],[Annual Salary]]*0.333,0), 0)</f>
        <v>9623</v>
      </c>
      <c r="I563">
        <v>0</v>
      </c>
      <c r="J563">
        <v>5</v>
      </c>
      <c r="K563">
        <f>IF(employee_turnover_dataset__1[[#This Row],[Attrition]]="Yes",1,0)</f>
        <v>1</v>
      </c>
      <c r="L563" t="s">
        <v>20</v>
      </c>
      <c r="M563" t="s">
        <v>63</v>
      </c>
      <c r="N563" s="1">
        <v>44013</v>
      </c>
      <c r="O563" s="1">
        <v>45691</v>
      </c>
      <c r="P563" t="s">
        <v>22</v>
      </c>
      <c r="Q563" t="s">
        <v>63</v>
      </c>
      <c r="R563">
        <v>1678</v>
      </c>
      <c r="S563">
        <v>55</v>
      </c>
      <c r="T563">
        <v>5</v>
      </c>
      <c r="U563" t="str">
        <f t="shared" si="8"/>
        <v>2–5 yrs (Short Stay)</v>
      </c>
    </row>
    <row r="564" spans="1:21" x14ac:dyDescent="0.25">
      <c r="A564" t="s">
        <v>1176</v>
      </c>
      <c r="B564" t="s">
        <v>32</v>
      </c>
      <c r="C564" t="s">
        <v>33</v>
      </c>
      <c r="D564" t="s">
        <v>1177</v>
      </c>
      <c r="E564">
        <v>27</v>
      </c>
      <c r="F564" s="2">
        <v>703.23</v>
      </c>
      <c r="G564" s="2">
        <v>8438.76</v>
      </c>
      <c r="H564">
        <f>IF(employee_turnover_dataset__1[[#This Row],[Employee_status]]="Exited", ROUND(employee_turnover_dataset__1[[#This Row],[Annual Salary]]*0.333,0), 0)</f>
        <v>0</v>
      </c>
      <c r="I564">
        <v>10</v>
      </c>
      <c r="J564">
        <v>5</v>
      </c>
      <c r="K564">
        <f>IF(employee_turnover_dataset__1[[#This Row],[Attrition]]="Yes",1,0)</f>
        <v>0</v>
      </c>
      <c r="L564" t="s">
        <v>27</v>
      </c>
      <c r="M564" t="s">
        <v>28</v>
      </c>
      <c r="N564" s="1">
        <v>44470</v>
      </c>
      <c r="O564" s="1"/>
      <c r="P564" t="s">
        <v>29</v>
      </c>
      <c r="Q564" t="s">
        <v>30</v>
      </c>
      <c r="R564">
        <v>1426</v>
      </c>
      <c r="S564">
        <v>47</v>
      </c>
      <c r="T564">
        <v>4</v>
      </c>
      <c r="U564" t="str">
        <f t="shared" si="8"/>
        <v>2–5 yrs (Short Stay)</v>
      </c>
    </row>
    <row r="565" spans="1:21" x14ac:dyDescent="0.25">
      <c r="A565" t="s">
        <v>1178</v>
      </c>
      <c r="B565" t="s">
        <v>24</v>
      </c>
      <c r="C565" t="s">
        <v>25</v>
      </c>
      <c r="D565" t="s">
        <v>1179</v>
      </c>
      <c r="E565">
        <v>47</v>
      </c>
      <c r="F565" s="2">
        <v>2070.36</v>
      </c>
      <c r="G565" s="2">
        <v>24844.32</v>
      </c>
      <c r="H565">
        <f>IF(employee_turnover_dataset__1[[#This Row],[Employee_status]]="Exited", ROUND(employee_turnover_dataset__1[[#This Row],[Annual Salary]]*0.333,0), 0)</f>
        <v>0</v>
      </c>
      <c r="I565">
        <v>10</v>
      </c>
      <c r="J565">
        <v>2</v>
      </c>
      <c r="K565">
        <f>IF(employee_turnover_dataset__1[[#This Row],[Attrition]]="Yes",1,0)</f>
        <v>0</v>
      </c>
      <c r="L565" t="s">
        <v>27</v>
      </c>
      <c r="M565" t="s">
        <v>28</v>
      </c>
      <c r="N565" s="1">
        <v>43604</v>
      </c>
      <c r="O565" s="1"/>
      <c r="P565" t="s">
        <v>29</v>
      </c>
      <c r="Q565" t="s">
        <v>30</v>
      </c>
      <c r="R565">
        <v>2292</v>
      </c>
      <c r="S565">
        <v>75</v>
      </c>
      <c r="T565">
        <v>6</v>
      </c>
      <c r="U565" t="str">
        <f t="shared" si="8"/>
        <v>6–10 yrs (Mid Stay)</v>
      </c>
    </row>
    <row r="566" spans="1:21" x14ac:dyDescent="0.25">
      <c r="A566" t="s">
        <v>1180</v>
      </c>
      <c r="B566" t="s">
        <v>24</v>
      </c>
      <c r="C566" t="s">
        <v>25</v>
      </c>
      <c r="D566" t="s">
        <v>827</v>
      </c>
      <c r="E566">
        <v>28</v>
      </c>
      <c r="F566" s="2">
        <v>663.13499999999999</v>
      </c>
      <c r="G566" s="2">
        <v>7957.62</v>
      </c>
      <c r="H566">
        <f>IF(employee_turnover_dataset__1[[#This Row],[Employee_status]]="Exited", ROUND(employee_turnover_dataset__1[[#This Row],[Annual Salary]]*0.333,0), 0)</f>
        <v>0</v>
      </c>
      <c r="I566">
        <v>9</v>
      </c>
      <c r="J566">
        <v>2</v>
      </c>
      <c r="K566">
        <f>IF(employee_turnover_dataset__1[[#This Row],[Attrition]]="Yes",1,0)</f>
        <v>0</v>
      </c>
      <c r="L566" t="s">
        <v>27</v>
      </c>
      <c r="M566" t="s">
        <v>28</v>
      </c>
      <c r="N566" s="1">
        <v>44857</v>
      </c>
      <c r="O566" s="1"/>
      <c r="P566" t="s">
        <v>29</v>
      </c>
      <c r="Q566" t="s">
        <v>30</v>
      </c>
      <c r="R566">
        <v>1039</v>
      </c>
      <c r="S566">
        <v>34</v>
      </c>
      <c r="T566">
        <v>3</v>
      </c>
      <c r="U566" t="str">
        <f t="shared" si="8"/>
        <v>2–5 yrs (Short Stay)</v>
      </c>
    </row>
    <row r="567" spans="1:21" x14ac:dyDescent="0.25">
      <c r="A567" t="s">
        <v>1181</v>
      </c>
      <c r="B567" t="s">
        <v>51</v>
      </c>
      <c r="C567" t="s">
        <v>78</v>
      </c>
      <c r="D567" t="s">
        <v>1182</v>
      </c>
      <c r="E567">
        <v>29</v>
      </c>
      <c r="F567" s="2">
        <v>799.75499999999988</v>
      </c>
      <c r="G567" s="2">
        <v>9597.0599999999977</v>
      </c>
      <c r="H567">
        <f>IF(employee_turnover_dataset__1[[#This Row],[Employee_status]]="Exited", ROUND(employee_turnover_dataset__1[[#This Row],[Annual Salary]]*0.333,0), 0)</f>
        <v>0</v>
      </c>
      <c r="I567">
        <v>3</v>
      </c>
      <c r="J567">
        <v>3</v>
      </c>
      <c r="K567">
        <f>IF(employee_turnover_dataset__1[[#This Row],[Attrition]]="Yes",1,0)</f>
        <v>0</v>
      </c>
      <c r="L567" t="s">
        <v>27</v>
      </c>
      <c r="M567" t="s">
        <v>28</v>
      </c>
      <c r="N567" s="1">
        <v>43362</v>
      </c>
      <c r="O567" s="1"/>
      <c r="P567" t="s">
        <v>29</v>
      </c>
      <c r="Q567" t="s">
        <v>30</v>
      </c>
      <c r="R567">
        <v>2534</v>
      </c>
      <c r="S567">
        <v>83</v>
      </c>
      <c r="T567">
        <v>7</v>
      </c>
      <c r="U567" t="str">
        <f t="shared" si="8"/>
        <v>6–10 yrs (Mid Stay)</v>
      </c>
    </row>
    <row r="568" spans="1:21" x14ac:dyDescent="0.25">
      <c r="A568" t="s">
        <v>1183</v>
      </c>
      <c r="B568" t="s">
        <v>44</v>
      </c>
      <c r="C568" t="s">
        <v>61</v>
      </c>
      <c r="D568" t="s">
        <v>1184</v>
      </c>
      <c r="E568">
        <v>60</v>
      </c>
      <c r="F568" s="2">
        <v>1247.19</v>
      </c>
      <c r="G568" s="2">
        <v>14966.28</v>
      </c>
      <c r="H568">
        <f>IF(employee_turnover_dataset__1[[#This Row],[Employee_status]]="Exited", ROUND(employee_turnover_dataset__1[[#This Row],[Annual Salary]]*0.333,0), 0)</f>
        <v>0</v>
      </c>
      <c r="I568">
        <v>3</v>
      </c>
      <c r="J568">
        <v>1</v>
      </c>
      <c r="K568">
        <f>IF(employee_turnover_dataset__1[[#This Row],[Attrition]]="Yes",1,0)</f>
        <v>0</v>
      </c>
      <c r="L568" t="s">
        <v>27</v>
      </c>
      <c r="M568" t="s">
        <v>28</v>
      </c>
      <c r="N568" s="1">
        <v>43184</v>
      </c>
      <c r="O568" s="1"/>
      <c r="P568" t="s">
        <v>29</v>
      </c>
      <c r="Q568" t="s">
        <v>30</v>
      </c>
      <c r="R568">
        <v>2712</v>
      </c>
      <c r="S568">
        <v>89</v>
      </c>
      <c r="T568">
        <v>7</v>
      </c>
      <c r="U568" t="str">
        <f t="shared" si="8"/>
        <v>6–10 yrs (Mid Stay)</v>
      </c>
    </row>
    <row r="569" spans="1:21" x14ac:dyDescent="0.25">
      <c r="A569" t="s">
        <v>1185</v>
      </c>
      <c r="B569" t="s">
        <v>44</v>
      </c>
      <c r="C569" t="s">
        <v>61</v>
      </c>
      <c r="D569" t="s">
        <v>1186</v>
      </c>
      <c r="E569">
        <v>29</v>
      </c>
      <c r="F569" s="2">
        <v>2660.7749999999996</v>
      </c>
      <c r="G569" s="2">
        <v>31929.299999999996</v>
      </c>
      <c r="H569">
        <f>IF(employee_turnover_dataset__1[[#This Row],[Employee_status]]="Exited", ROUND(employee_turnover_dataset__1[[#This Row],[Annual Salary]]*0.333,0), 0)</f>
        <v>0</v>
      </c>
      <c r="I569">
        <v>1</v>
      </c>
      <c r="J569">
        <v>2</v>
      </c>
      <c r="K569">
        <f>IF(employee_turnover_dataset__1[[#This Row],[Attrition]]="Yes",1,0)</f>
        <v>0</v>
      </c>
      <c r="L569" t="s">
        <v>27</v>
      </c>
      <c r="M569" t="s">
        <v>28</v>
      </c>
      <c r="N569" s="1">
        <v>44287</v>
      </c>
      <c r="O569" s="1"/>
      <c r="P569" t="s">
        <v>29</v>
      </c>
      <c r="Q569" t="s">
        <v>30</v>
      </c>
      <c r="R569">
        <v>1609</v>
      </c>
      <c r="S569">
        <v>53</v>
      </c>
      <c r="T569">
        <v>4</v>
      </c>
      <c r="U569" t="str">
        <f t="shared" si="8"/>
        <v>2–5 yrs (Short Stay)</v>
      </c>
    </row>
    <row r="570" spans="1:21" x14ac:dyDescent="0.25">
      <c r="A570" t="s">
        <v>1187</v>
      </c>
      <c r="B570" t="s">
        <v>51</v>
      </c>
      <c r="C570" t="s">
        <v>52</v>
      </c>
      <c r="D570" t="s">
        <v>1188</v>
      </c>
      <c r="E570">
        <v>32</v>
      </c>
      <c r="F570" s="2">
        <v>2880.1349999999998</v>
      </c>
      <c r="G570" s="2">
        <v>34561.619999999995</v>
      </c>
      <c r="H570">
        <f>IF(employee_turnover_dataset__1[[#This Row],[Employee_status]]="Exited", ROUND(employee_turnover_dataset__1[[#This Row],[Annual Salary]]*0.333,0), 0)</f>
        <v>0</v>
      </c>
      <c r="I570">
        <v>1</v>
      </c>
      <c r="J570">
        <v>4</v>
      </c>
      <c r="K570">
        <f>IF(employee_turnover_dataset__1[[#This Row],[Attrition]]="Yes",1,0)</f>
        <v>0</v>
      </c>
      <c r="L570" t="s">
        <v>27</v>
      </c>
      <c r="M570" t="s">
        <v>28</v>
      </c>
      <c r="N570" s="1">
        <v>43020</v>
      </c>
      <c r="O570" s="1"/>
      <c r="P570" t="s">
        <v>29</v>
      </c>
      <c r="Q570" t="s">
        <v>30</v>
      </c>
      <c r="R570">
        <v>2876</v>
      </c>
      <c r="S570">
        <v>94</v>
      </c>
      <c r="T570">
        <v>8</v>
      </c>
      <c r="U570" t="str">
        <f t="shared" si="8"/>
        <v>6–10 yrs (Mid Stay)</v>
      </c>
    </row>
    <row r="571" spans="1:21" x14ac:dyDescent="0.25">
      <c r="A571" t="s">
        <v>1189</v>
      </c>
      <c r="B571" t="s">
        <v>24</v>
      </c>
      <c r="C571" t="s">
        <v>25</v>
      </c>
      <c r="D571" t="s">
        <v>1190</v>
      </c>
      <c r="E571">
        <v>22</v>
      </c>
      <c r="F571" s="2">
        <v>405.79499999999996</v>
      </c>
      <c r="G571" s="2">
        <v>4869.5399999999991</v>
      </c>
      <c r="H571">
        <f>IF(employee_turnover_dataset__1[[#This Row],[Employee_status]]="Exited", ROUND(employee_turnover_dataset__1[[#This Row],[Annual Salary]]*0.333,0), 0)</f>
        <v>1622</v>
      </c>
      <c r="I571">
        <v>4</v>
      </c>
      <c r="J571">
        <v>5</v>
      </c>
      <c r="K571">
        <f>IF(employee_turnover_dataset__1[[#This Row],[Attrition]]="Yes",1,0)</f>
        <v>1</v>
      </c>
      <c r="L571" t="s">
        <v>20</v>
      </c>
      <c r="M571" t="s">
        <v>54</v>
      </c>
      <c r="N571" s="1">
        <v>42808</v>
      </c>
      <c r="O571" s="1">
        <v>44376</v>
      </c>
      <c r="P571" t="s">
        <v>22</v>
      </c>
      <c r="Q571" t="s">
        <v>54</v>
      </c>
      <c r="R571">
        <v>1568</v>
      </c>
      <c r="S571">
        <v>52</v>
      </c>
      <c r="T571">
        <v>4</v>
      </c>
      <c r="U571" t="str">
        <f t="shared" si="8"/>
        <v>2–5 yrs (Short Stay)</v>
      </c>
    </row>
    <row r="572" spans="1:21" x14ac:dyDescent="0.25">
      <c r="A572" t="s">
        <v>1191</v>
      </c>
      <c r="B572" t="s">
        <v>32</v>
      </c>
      <c r="C572" t="s">
        <v>174</v>
      </c>
      <c r="D572" t="s">
        <v>1192</v>
      </c>
      <c r="E572">
        <v>57</v>
      </c>
      <c r="F572" s="2">
        <v>2549.8049999999998</v>
      </c>
      <c r="G572" s="2">
        <v>30597.659999999996</v>
      </c>
      <c r="H572">
        <f>IF(employee_turnover_dataset__1[[#This Row],[Employee_status]]="Exited", ROUND(employee_turnover_dataset__1[[#This Row],[Annual Salary]]*0.333,0), 0)</f>
        <v>0</v>
      </c>
      <c r="I572">
        <v>2</v>
      </c>
      <c r="J572">
        <v>2</v>
      </c>
      <c r="K572">
        <f>IF(employee_turnover_dataset__1[[#This Row],[Attrition]]="Yes",1,0)</f>
        <v>0</v>
      </c>
      <c r="L572" t="s">
        <v>27</v>
      </c>
      <c r="M572" t="s">
        <v>28</v>
      </c>
      <c r="N572" s="1">
        <v>43098</v>
      </c>
      <c r="O572" s="1"/>
      <c r="P572" t="s">
        <v>29</v>
      </c>
      <c r="Q572" t="s">
        <v>30</v>
      </c>
      <c r="R572">
        <v>2798</v>
      </c>
      <c r="S572">
        <v>92</v>
      </c>
      <c r="T572">
        <v>8</v>
      </c>
      <c r="U572" t="str">
        <f t="shared" si="8"/>
        <v>6–10 yrs (Mid Stay)</v>
      </c>
    </row>
    <row r="573" spans="1:21" x14ac:dyDescent="0.25">
      <c r="A573" t="s">
        <v>1193</v>
      </c>
      <c r="B573" t="s">
        <v>24</v>
      </c>
      <c r="C573" t="s">
        <v>83</v>
      </c>
      <c r="D573" t="s">
        <v>1194</v>
      </c>
      <c r="E573">
        <v>27</v>
      </c>
      <c r="F573" s="2">
        <v>1953.63</v>
      </c>
      <c r="G573" s="2">
        <v>23443.56</v>
      </c>
      <c r="H573">
        <f>IF(employee_turnover_dataset__1[[#This Row],[Employee_status]]="Exited", ROUND(employee_turnover_dataset__1[[#This Row],[Annual Salary]]*0.333,0), 0)</f>
        <v>0</v>
      </c>
      <c r="I573">
        <v>8</v>
      </c>
      <c r="J573">
        <v>1</v>
      </c>
      <c r="K573">
        <f>IF(employee_turnover_dataset__1[[#This Row],[Attrition]]="Yes",1,0)</f>
        <v>0</v>
      </c>
      <c r="L573" t="s">
        <v>27</v>
      </c>
      <c r="M573" t="s">
        <v>28</v>
      </c>
      <c r="N573" s="1">
        <v>42394</v>
      </c>
      <c r="O573" s="1"/>
      <c r="P573" t="s">
        <v>29</v>
      </c>
      <c r="Q573" t="s">
        <v>30</v>
      </c>
      <c r="R573">
        <v>3502</v>
      </c>
      <c r="S573">
        <v>115</v>
      </c>
      <c r="T573">
        <v>10</v>
      </c>
      <c r="U573" t="str">
        <f t="shared" si="8"/>
        <v>6–10 yrs (Mid Stay)</v>
      </c>
    </row>
    <row r="574" spans="1:21" x14ac:dyDescent="0.25">
      <c r="A574" t="s">
        <v>1195</v>
      </c>
      <c r="B574" t="s">
        <v>24</v>
      </c>
      <c r="C574" t="s">
        <v>121</v>
      </c>
      <c r="D574" t="s">
        <v>1196</v>
      </c>
      <c r="E574">
        <v>24</v>
      </c>
      <c r="F574" s="2">
        <v>2279.7599999999998</v>
      </c>
      <c r="G574" s="2">
        <v>27357.119999999995</v>
      </c>
      <c r="H574">
        <f>IF(employee_turnover_dataset__1[[#This Row],[Employee_status]]="Exited", ROUND(employee_turnover_dataset__1[[#This Row],[Annual Salary]]*0.333,0), 0)</f>
        <v>9110</v>
      </c>
      <c r="I574">
        <v>6</v>
      </c>
      <c r="J574">
        <v>3</v>
      </c>
      <c r="K574">
        <f>IF(employee_turnover_dataset__1[[#This Row],[Attrition]]="Yes",1,0)</f>
        <v>1</v>
      </c>
      <c r="L574" t="s">
        <v>20</v>
      </c>
      <c r="M574" t="s">
        <v>119</v>
      </c>
      <c r="N574" s="1">
        <v>44234</v>
      </c>
      <c r="O574" s="1">
        <v>45868</v>
      </c>
      <c r="P574" t="s">
        <v>22</v>
      </c>
      <c r="Q574" t="s">
        <v>119</v>
      </c>
      <c r="R574">
        <v>1634</v>
      </c>
      <c r="S574">
        <v>54</v>
      </c>
      <c r="T574">
        <v>4</v>
      </c>
      <c r="U574" t="str">
        <f t="shared" si="8"/>
        <v>2–5 yrs (Short Stay)</v>
      </c>
    </row>
    <row r="575" spans="1:21" x14ac:dyDescent="0.25">
      <c r="A575" t="s">
        <v>1197</v>
      </c>
      <c r="B575" t="s">
        <v>17</v>
      </c>
      <c r="C575" t="s">
        <v>37</v>
      </c>
      <c r="D575" t="s">
        <v>1198</v>
      </c>
      <c r="E575">
        <v>56</v>
      </c>
      <c r="F575" s="2">
        <v>2172.4049999999997</v>
      </c>
      <c r="G575" s="2">
        <v>26068.859999999997</v>
      </c>
      <c r="H575">
        <f>IF(employee_turnover_dataset__1[[#This Row],[Employee_status]]="Exited", ROUND(employee_turnover_dataset__1[[#This Row],[Annual Salary]]*0.333,0), 0)</f>
        <v>0</v>
      </c>
      <c r="I575">
        <v>5</v>
      </c>
      <c r="J575">
        <v>3</v>
      </c>
      <c r="K575">
        <f>IF(employee_turnover_dataset__1[[#This Row],[Attrition]]="Yes",1,0)</f>
        <v>0</v>
      </c>
      <c r="L575" t="s">
        <v>27</v>
      </c>
      <c r="M575" t="s">
        <v>28</v>
      </c>
      <c r="N575" s="1">
        <v>44439</v>
      </c>
      <c r="O575" s="1"/>
      <c r="P575" t="s">
        <v>29</v>
      </c>
      <c r="Q575" t="s">
        <v>30</v>
      </c>
      <c r="R575">
        <v>1457</v>
      </c>
      <c r="S575">
        <v>48</v>
      </c>
      <c r="T575">
        <v>4</v>
      </c>
      <c r="U575" t="str">
        <f t="shared" si="8"/>
        <v>2–5 yrs (Short Stay)</v>
      </c>
    </row>
    <row r="576" spans="1:21" x14ac:dyDescent="0.25">
      <c r="A576" t="s">
        <v>1199</v>
      </c>
      <c r="B576" t="s">
        <v>51</v>
      </c>
      <c r="C576" t="s">
        <v>78</v>
      </c>
      <c r="D576" t="s">
        <v>1200</v>
      </c>
      <c r="E576">
        <v>24</v>
      </c>
      <c r="F576" s="2">
        <v>2603.19</v>
      </c>
      <c r="G576" s="2">
        <v>31238.28</v>
      </c>
      <c r="H576">
        <f>IF(employee_turnover_dataset__1[[#This Row],[Employee_status]]="Exited", ROUND(employee_turnover_dataset__1[[#This Row],[Annual Salary]]*0.333,0), 0)</f>
        <v>0</v>
      </c>
      <c r="I576">
        <v>4</v>
      </c>
      <c r="J576">
        <v>1</v>
      </c>
      <c r="K576">
        <f>IF(employee_turnover_dataset__1[[#This Row],[Attrition]]="Yes",1,0)</f>
        <v>0</v>
      </c>
      <c r="L576" t="s">
        <v>27</v>
      </c>
      <c r="M576" t="s">
        <v>28</v>
      </c>
      <c r="N576" s="1">
        <v>44940</v>
      </c>
      <c r="O576" s="1"/>
      <c r="P576" t="s">
        <v>29</v>
      </c>
      <c r="Q576" t="s">
        <v>30</v>
      </c>
      <c r="R576">
        <v>956</v>
      </c>
      <c r="S576">
        <v>31</v>
      </c>
      <c r="T576">
        <v>3</v>
      </c>
      <c r="U576" t="str">
        <f t="shared" si="8"/>
        <v>2–5 yrs (Short Stay)</v>
      </c>
    </row>
    <row r="577" spans="1:21" x14ac:dyDescent="0.25">
      <c r="A577" t="s">
        <v>1201</v>
      </c>
      <c r="B577" t="s">
        <v>51</v>
      </c>
      <c r="C577" t="s">
        <v>88</v>
      </c>
      <c r="D577" t="s">
        <v>1202</v>
      </c>
      <c r="E577">
        <v>29</v>
      </c>
      <c r="F577" s="2">
        <v>2791.2749999999996</v>
      </c>
      <c r="G577" s="2">
        <v>33495.299999999996</v>
      </c>
      <c r="H577">
        <f>IF(employee_turnover_dataset__1[[#This Row],[Employee_status]]="Exited", ROUND(employee_turnover_dataset__1[[#This Row],[Annual Salary]]*0.333,0), 0)</f>
        <v>0</v>
      </c>
      <c r="I577">
        <v>4</v>
      </c>
      <c r="J577">
        <v>2</v>
      </c>
      <c r="K577">
        <f>IF(employee_turnover_dataset__1[[#This Row],[Attrition]]="Yes",1,0)</f>
        <v>0</v>
      </c>
      <c r="L577" t="s">
        <v>27</v>
      </c>
      <c r="M577" t="s">
        <v>28</v>
      </c>
      <c r="N577" s="1">
        <v>42306</v>
      </c>
      <c r="O577" s="1"/>
      <c r="P577" t="s">
        <v>29</v>
      </c>
      <c r="Q577" t="s">
        <v>30</v>
      </c>
      <c r="R577">
        <v>3590</v>
      </c>
      <c r="S577">
        <v>118</v>
      </c>
      <c r="T577">
        <v>10</v>
      </c>
      <c r="U577" t="str">
        <f t="shared" si="8"/>
        <v>6–10 yrs (Mid Stay)</v>
      </c>
    </row>
    <row r="578" spans="1:21" x14ac:dyDescent="0.25">
      <c r="A578" t="s">
        <v>1203</v>
      </c>
      <c r="B578" t="s">
        <v>44</v>
      </c>
      <c r="C578" t="s">
        <v>48</v>
      </c>
      <c r="D578" t="s">
        <v>1204</v>
      </c>
      <c r="E578">
        <v>38</v>
      </c>
      <c r="F578" s="2">
        <v>1459.3799999999999</v>
      </c>
      <c r="G578" s="2">
        <v>17512.559999999998</v>
      </c>
      <c r="H578">
        <f>IF(employee_turnover_dataset__1[[#This Row],[Employee_status]]="Exited", ROUND(employee_turnover_dataset__1[[#This Row],[Annual Salary]]*0.333,0), 0)</f>
        <v>5832</v>
      </c>
      <c r="I578">
        <v>0</v>
      </c>
      <c r="J578">
        <v>5</v>
      </c>
      <c r="K578">
        <f>IF(employee_turnover_dataset__1[[#This Row],[Attrition]]="Yes",1,0)</f>
        <v>1</v>
      </c>
      <c r="L578" t="s">
        <v>20</v>
      </c>
      <c r="M578" t="s">
        <v>54</v>
      </c>
      <c r="N578" s="1">
        <v>43094</v>
      </c>
      <c r="O578" s="1">
        <v>43311</v>
      </c>
      <c r="P578" t="s">
        <v>22</v>
      </c>
      <c r="Q578" t="s">
        <v>54</v>
      </c>
      <c r="R578">
        <v>217</v>
      </c>
      <c r="S578">
        <v>7</v>
      </c>
      <c r="T578">
        <v>1</v>
      </c>
      <c r="U578" t="str">
        <f t="shared" ref="U578:U641" si="9">IF(T578&lt;=1,"0–1 yrs (New Hire)",
IF(T578&lt;=5,"2–5 yrs (Short Stay)",
IF(T578&lt;=10,"6–10 yrs (Mid Stay)",
IF(T578&lt;=20,"11–20 yrs (Long Stay)",
"20+ yrs (Very Long Stay)"))))</f>
        <v>0–1 yrs (New Hire)</v>
      </c>
    </row>
    <row r="579" spans="1:21" x14ac:dyDescent="0.25">
      <c r="A579" t="s">
        <v>1205</v>
      </c>
      <c r="B579" t="s">
        <v>67</v>
      </c>
      <c r="C579" t="s">
        <v>68</v>
      </c>
      <c r="D579" t="s">
        <v>1206</v>
      </c>
      <c r="E579">
        <v>52</v>
      </c>
      <c r="F579" s="2">
        <v>1884.0749999999998</v>
      </c>
      <c r="G579" s="2">
        <v>22608.899999999998</v>
      </c>
      <c r="H579">
        <f>IF(employee_turnover_dataset__1[[#This Row],[Employee_status]]="Exited", ROUND(employee_turnover_dataset__1[[#This Row],[Annual Salary]]*0.333,0), 0)</f>
        <v>0</v>
      </c>
      <c r="I579">
        <v>8</v>
      </c>
      <c r="J579">
        <v>1</v>
      </c>
      <c r="K579">
        <f>IF(employee_turnover_dataset__1[[#This Row],[Attrition]]="Yes",1,0)</f>
        <v>0</v>
      </c>
      <c r="L579" t="s">
        <v>27</v>
      </c>
      <c r="M579" t="s">
        <v>28</v>
      </c>
      <c r="N579" s="1">
        <v>44732</v>
      </c>
      <c r="O579" s="1"/>
      <c r="P579" t="s">
        <v>29</v>
      </c>
      <c r="Q579" t="s">
        <v>30</v>
      </c>
      <c r="R579">
        <v>1164</v>
      </c>
      <c r="S579">
        <v>38</v>
      </c>
      <c r="T579">
        <v>3</v>
      </c>
      <c r="U579" t="str">
        <f t="shared" si="9"/>
        <v>2–5 yrs (Short Stay)</v>
      </c>
    </row>
    <row r="580" spans="1:21" x14ac:dyDescent="0.25">
      <c r="A580" t="s">
        <v>1207</v>
      </c>
      <c r="B580" t="s">
        <v>32</v>
      </c>
      <c r="C580" t="s">
        <v>33</v>
      </c>
      <c r="D580" t="s">
        <v>1208</v>
      </c>
      <c r="E580">
        <v>39</v>
      </c>
      <c r="F580" s="2">
        <v>577.72499999999991</v>
      </c>
      <c r="G580" s="2">
        <v>6932.6999999999989</v>
      </c>
      <c r="H580">
        <f>IF(employee_turnover_dataset__1[[#This Row],[Employee_status]]="Exited", ROUND(employee_turnover_dataset__1[[#This Row],[Annual Salary]]*0.333,0), 0)</f>
        <v>0</v>
      </c>
      <c r="I580">
        <v>3</v>
      </c>
      <c r="J580">
        <v>2</v>
      </c>
      <c r="K580">
        <f>IF(employee_turnover_dataset__1[[#This Row],[Attrition]]="Yes",1,0)</f>
        <v>0</v>
      </c>
      <c r="L580" t="s">
        <v>27</v>
      </c>
      <c r="M580" t="s">
        <v>28</v>
      </c>
      <c r="N580" s="1">
        <v>43366</v>
      </c>
      <c r="O580" s="1"/>
      <c r="P580" t="s">
        <v>29</v>
      </c>
      <c r="Q580" t="s">
        <v>30</v>
      </c>
      <c r="R580">
        <v>2530</v>
      </c>
      <c r="S580">
        <v>83</v>
      </c>
      <c r="T580">
        <v>7</v>
      </c>
      <c r="U580" t="str">
        <f t="shared" si="9"/>
        <v>6–10 yrs (Mid Stay)</v>
      </c>
    </row>
    <row r="581" spans="1:21" x14ac:dyDescent="0.25">
      <c r="A581" t="s">
        <v>1209</v>
      </c>
      <c r="B581" t="s">
        <v>17</v>
      </c>
      <c r="C581" t="s">
        <v>37</v>
      </c>
      <c r="D581" t="s">
        <v>1210</v>
      </c>
      <c r="E581">
        <v>48</v>
      </c>
      <c r="F581" s="2">
        <v>2993.13</v>
      </c>
      <c r="G581" s="2">
        <v>35917.56</v>
      </c>
      <c r="H581">
        <f>IF(employee_turnover_dataset__1[[#This Row],[Employee_status]]="Exited", ROUND(employee_turnover_dataset__1[[#This Row],[Annual Salary]]*0.333,0), 0)</f>
        <v>0</v>
      </c>
      <c r="I581">
        <v>10</v>
      </c>
      <c r="J581">
        <v>4</v>
      </c>
      <c r="K581">
        <f>IF(employee_turnover_dataset__1[[#This Row],[Attrition]]="Yes",1,0)</f>
        <v>0</v>
      </c>
      <c r="L581" t="s">
        <v>27</v>
      </c>
      <c r="M581" t="s">
        <v>28</v>
      </c>
      <c r="N581" s="1">
        <v>42419</v>
      </c>
      <c r="O581" s="1"/>
      <c r="P581" t="s">
        <v>29</v>
      </c>
      <c r="Q581" t="s">
        <v>30</v>
      </c>
      <c r="R581">
        <v>3477</v>
      </c>
      <c r="S581">
        <v>114</v>
      </c>
      <c r="T581">
        <v>10</v>
      </c>
      <c r="U581" t="str">
        <f t="shared" si="9"/>
        <v>6–10 yrs (Mid Stay)</v>
      </c>
    </row>
    <row r="582" spans="1:21" x14ac:dyDescent="0.25">
      <c r="A582" t="s">
        <v>1211</v>
      </c>
      <c r="B582" t="s">
        <v>17</v>
      </c>
      <c r="C582" t="s">
        <v>37</v>
      </c>
      <c r="D582" t="s">
        <v>1212</v>
      </c>
      <c r="E582">
        <v>59</v>
      </c>
      <c r="F582" s="2">
        <v>2394.3000000000002</v>
      </c>
      <c r="G582" s="2">
        <v>28731.600000000002</v>
      </c>
      <c r="H582">
        <f>IF(employee_turnover_dataset__1[[#This Row],[Employee_status]]="Exited", ROUND(employee_turnover_dataset__1[[#This Row],[Annual Salary]]*0.333,0), 0)</f>
        <v>0</v>
      </c>
      <c r="I582">
        <v>0</v>
      </c>
      <c r="J582">
        <v>2</v>
      </c>
      <c r="K582">
        <f>IF(employee_turnover_dataset__1[[#This Row],[Attrition]]="Yes",1,0)</f>
        <v>0</v>
      </c>
      <c r="L582" t="s">
        <v>27</v>
      </c>
      <c r="M582" t="s">
        <v>28</v>
      </c>
      <c r="N582" s="1">
        <v>44669</v>
      </c>
      <c r="O582" s="1"/>
      <c r="P582" t="s">
        <v>29</v>
      </c>
      <c r="Q582" t="s">
        <v>30</v>
      </c>
      <c r="R582">
        <v>1227</v>
      </c>
      <c r="S582">
        <v>40</v>
      </c>
      <c r="T582">
        <v>3</v>
      </c>
      <c r="U582" t="str">
        <f t="shared" si="9"/>
        <v>2–5 yrs (Short Stay)</v>
      </c>
    </row>
    <row r="583" spans="1:21" x14ac:dyDescent="0.25">
      <c r="A583" t="s">
        <v>1213</v>
      </c>
      <c r="B583" t="s">
        <v>17</v>
      </c>
      <c r="C583" t="s">
        <v>37</v>
      </c>
      <c r="D583" t="s">
        <v>1214</v>
      </c>
      <c r="E583">
        <v>22</v>
      </c>
      <c r="F583" s="2">
        <v>669.97499999999991</v>
      </c>
      <c r="G583" s="2">
        <v>8039.6999999999989</v>
      </c>
      <c r="H583">
        <f>IF(employee_turnover_dataset__1[[#This Row],[Employee_status]]="Exited", ROUND(employee_turnover_dataset__1[[#This Row],[Annual Salary]]*0.333,0), 0)</f>
        <v>0</v>
      </c>
      <c r="I583">
        <v>5</v>
      </c>
      <c r="J583">
        <v>5</v>
      </c>
      <c r="K583">
        <f>IF(employee_turnover_dataset__1[[#This Row],[Attrition]]="Yes",1,0)</f>
        <v>0</v>
      </c>
      <c r="L583" t="s">
        <v>27</v>
      </c>
      <c r="M583" t="s">
        <v>28</v>
      </c>
      <c r="N583" s="1">
        <v>43729</v>
      </c>
      <c r="O583" s="1"/>
      <c r="P583" t="s">
        <v>29</v>
      </c>
      <c r="Q583" t="s">
        <v>30</v>
      </c>
      <c r="R583">
        <v>2167</v>
      </c>
      <c r="S583">
        <v>71</v>
      </c>
      <c r="T583">
        <v>6</v>
      </c>
      <c r="U583" t="str">
        <f t="shared" si="9"/>
        <v>6–10 yrs (Mid Stay)</v>
      </c>
    </row>
    <row r="584" spans="1:21" x14ac:dyDescent="0.25">
      <c r="A584" t="s">
        <v>1215</v>
      </c>
      <c r="B584" t="s">
        <v>24</v>
      </c>
      <c r="C584" t="s">
        <v>121</v>
      </c>
      <c r="D584" t="s">
        <v>1216</v>
      </c>
      <c r="E584">
        <v>28</v>
      </c>
      <c r="F584" s="2">
        <v>2134.98</v>
      </c>
      <c r="G584" s="2">
        <v>25619.760000000002</v>
      </c>
      <c r="H584">
        <f>IF(employee_turnover_dataset__1[[#This Row],[Employee_status]]="Exited", ROUND(employee_turnover_dataset__1[[#This Row],[Annual Salary]]*0.333,0), 0)</f>
        <v>0</v>
      </c>
      <c r="I584">
        <v>7</v>
      </c>
      <c r="J584">
        <v>1</v>
      </c>
      <c r="K584">
        <f>IF(employee_turnover_dataset__1[[#This Row],[Attrition]]="Yes",1,0)</f>
        <v>0</v>
      </c>
      <c r="L584" t="s">
        <v>27</v>
      </c>
      <c r="M584" t="s">
        <v>28</v>
      </c>
      <c r="N584" s="1">
        <v>44588</v>
      </c>
      <c r="O584" s="1"/>
      <c r="P584" t="s">
        <v>29</v>
      </c>
      <c r="Q584" t="s">
        <v>30</v>
      </c>
      <c r="R584">
        <v>1308</v>
      </c>
      <c r="S584">
        <v>43</v>
      </c>
      <c r="T584">
        <v>4</v>
      </c>
      <c r="U584" t="str">
        <f t="shared" si="9"/>
        <v>2–5 yrs (Short Stay)</v>
      </c>
    </row>
    <row r="585" spans="1:21" x14ac:dyDescent="0.25">
      <c r="A585" t="s">
        <v>1217</v>
      </c>
      <c r="B585" t="s">
        <v>32</v>
      </c>
      <c r="C585" t="s">
        <v>71</v>
      </c>
      <c r="D585" t="s">
        <v>1218</v>
      </c>
      <c r="E585">
        <v>43</v>
      </c>
      <c r="F585" s="2">
        <v>1768.44</v>
      </c>
      <c r="G585" s="2">
        <v>21221.279999999999</v>
      </c>
      <c r="H585">
        <f>IF(employee_turnover_dataset__1[[#This Row],[Employee_status]]="Exited", ROUND(employee_turnover_dataset__1[[#This Row],[Annual Salary]]*0.333,0), 0)</f>
        <v>0</v>
      </c>
      <c r="I585">
        <v>7</v>
      </c>
      <c r="J585">
        <v>3</v>
      </c>
      <c r="K585">
        <f>IF(employee_turnover_dataset__1[[#This Row],[Attrition]]="Yes",1,0)</f>
        <v>0</v>
      </c>
      <c r="L585" t="s">
        <v>27</v>
      </c>
      <c r="M585" t="s">
        <v>28</v>
      </c>
      <c r="N585" s="1">
        <v>42764</v>
      </c>
      <c r="O585" s="1"/>
      <c r="P585" t="s">
        <v>29</v>
      </c>
      <c r="Q585" t="s">
        <v>30</v>
      </c>
      <c r="R585">
        <v>3132</v>
      </c>
      <c r="S585">
        <v>103</v>
      </c>
      <c r="T585">
        <v>9</v>
      </c>
      <c r="U585" t="str">
        <f t="shared" si="9"/>
        <v>6–10 yrs (Mid Stay)</v>
      </c>
    </row>
    <row r="586" spans="1:21" x14ac:dyDescent="0.25">
      <c r="A586" t="s">
        <v>1219</v>
      </c>
      <c r="B586" t="s">
        <v>44</v>
      </c>
      <c r="C586" t="s">
        <v>45</v>
      </c>
      <c r="D586" t="s">
        <v>1220</v>
      </c>
      <c r="E586">
        <v>35</v>
      </c>
      <c r="F586" s="2">
        <v>942.27</v>
      </c>
      <c r="G586" s="2">
        <v>11307.24</v>
      </c>
      <c r="H586">
        <f>IF(employee_turnover_dataset__1[[#This Row],[Employee_status]]="Exited", ROUND(employee_turnover_dataset__1[[#This Row],[Annual Salary]]*0.333,0), 0)</f>
        <v>3765</v>
      </c>
      <c r="I586">
        <v>6</v>
      </c>
      <c r="J586">
        <v>2</v>
      </c>
      <c r="K586">
        <f>IF(employee_turnover_dataset__1[[#This Row],[Attrition]]="Yes",1,0)</f>
        <v>1</v>
      </c>
      <c r="L586" t="s">
        <v>20</v>
      </c>
      <c r="M586" t="s">
        <v>158</v>
      </c>
      <c r="N586" s="1">
        <v>44933</v>
      </c>
      <c r="O586" s="1">
        <v>45254</v>
      </c>
      <c r="P586" t="s">
        <v>22</v>
      </c>
      <c r="Q586" t="s">
        <v>158</v>
      </c>
      <c r="R586">
        <v>321</v>
      </c>
      <c r="S586">
        <v>10</v>
      </c>
      <c r="T586">
        <v>1</v>
      </c>
      <c r="U586" t="str">
        <f t="shared" si="9"/>
        <v>0–1 yrs (New Hire)</v>
      </c>
    </row>
    <row r="587" spans="1:21" x14ac:dyDescent="0.25">
      <c r="A587" t="s">
        <v>1221</v>
      </c>
      <c r="B587" t="s">
        <v>51</v>
      </c>
      <c r="C587" t="s">
        <v>52</v>
      </c>
      <c r="D587" t="s">
        <v>1222</v>
      </c>
      <c r="E587">
        <v>43</v>
      </c>
      <c r="F587" s="2">
        <v>2915.4450000000002</v>
      </c>
      <c r="G587" s="2">
        <v>34985.340000000004</v>
      </c>
      <c r="H587">
        <f>IF(employee_turnover_dataset__1[[#This Row],[Employee_status]]="Exited", ROUND(employee_turnover_dataset__1[[#This Row],[Annual Salary]]*0.333,0), 0)</f>
        <v>0</v>
      </c>
      <c r="I587">
        <v>5</v>
      </c>
      <c r="J587">
        <v>2</v>
      </c>
      <c r="K587">
        <f>IF(employee_turnover_dataset__1[[#This Row],[Attrition]]="Yes",1,0)</f>
        <v>0</v>
      </c>
      <c r="L587" t="s">
        <v>27</v>
      </c>
      <c r="M587" t="s">
        <v>28</v>
      </c>
      <c r="N587" s="1">
        <v>42779</v>
      </c>
      <c r="O587" s="1"/>
      <c r="P587" t="s">
        <v>29</v>
      </c>
      <c r="Q587" t="s">
        <v>30</v>
      </c>
      <c r="R587">
        <v>3117</v>
      </c>
      <c r="S587">
        <v>102</v>
      </c>
      <c r="T587">
        <v>9</v>
      </c>
      <c r="U587" t="str">
        <f t="shared" si="9"/>
        <v>6–10 yrs (Mid Stay)</v>
      </c>
    </row>
    <row r="588" spans="1:21" x14ac:dyDescent="0.25">
      <c r="A588" t="s">
        <v>1223</v>
      </c>
      <c r="B588" t="s">
        <v>67</v>
      </c>
      <c r="C588" t="s">
        <v>107</v>
      </c>
      <c r="D588" t="s">
        <v>1224</v>
      </c>
      <c r="E588">
        <v>48</v>
      </c>
      <c r="F588" s="2">
        <v>2109.09</v>
      </c>
      <c r="G588" s="2">
        <v>25309.08</v>
      </c>
      <c r="H588">
        <f>IF(employee_turnover_dataset__1[[#This Row],[Employee_status]]="Exited", ROUND(employee_turnover_dataset__1[[#This Row],[Annual Salary]]*0.333,0), 0)</f>
        <v>8428</v>
      </c>
      <c r="I588">
        <v>2</v>
      </c>
      <c r="J588">
        <v>5</v>
      </c>
      <c r="K588">
        <f>IF(employee_turnover_dataset__1[[#This Row],[Attrition]]="Yes",1,0)</f>
        <v>1</v>
      </c>
      <c r="L588" t="s">
        <v>20</v>
      </c>
      <c r="M588" t="s">
        <v>54</v>
      </c>
      <c r="N588" s="1">
        <v>42347</v>
      </c>
      <c r="O588" s="1">
        <v>43418</v>
      </c>
      <c r="P588" t="s">
        <v>22</v>
      </c>
      <c r="Q588" t="s">
        <v>54</v>
      </c>
      <c r="R588">
        <v>1071</v>
      </c>
      <c r="S588">
        <v>35</v>
      </c>
      <c r="T588">
        <v>3</v>
      </c>
      <c r="U588" t="str">
        <f t="shared" si="9"/>
        <v>2–5 yrs (Short Stay)</v>
      </c>
    </row>
    <row r="589" spans="1:21" x14ac:dyDescent="0.25">
      <c r="A589" t="s">
        <v>1225</v>
      </c>
      <c r="B589" t="s">
        <v>44</v>
      </c>
      <c r="C589" t="s">
        <v>48</v>
      </c>
      <c r="D589" t="s">
        <v>1226</v>
      </c>
      <c r="E589">
        <v>48</v>
      </c>
      <c r="F589" s="2">
        <v>2586.645</v>
      </c>
      <c r="G589" s="2">
        <v>31039.739999999998</v>
      </c>
      <c r="H589">
        <f>IF(employee_turnover_dataset__1[[#This Row],[Employee_status]]="Exited", ROUND(employee_turnover_dataset__1[[#This Row],[Annual Salary]]*0.333,0), 0)</f>
        <v>10336</v>
      </c>
      <c r="I589">
        <v>6</v>
      </c>
      <c r="J589">
        <v>2</v>
      </c>
      <c r="K589">
        <f>IF(employee_turnover_dataset__1[[#This Row],[Attrition]]="Yes",1,0)</f>
        <v>1</v>
      </c>
      <c r="L589" t="s">
        <v>20</v>
      </c>
      <c r="M589" t="s">
        <v>63</v>
      </c>
      <c r="N589" s="1">
        <v>43785</v>
      </c>
      <c r="O589" s="1">
        <v>44954</v>
      </c>
      <c r="P589" t="s">
        <v>22</v>
      </c>
      <c r="Q589" t="s">
        <v>63</v>
      </c>
      <c r="R589">
        <v>1169</v>
      </c>
      <c r="S589">
        <v>38</v>
      </c>
      <c r="T589">
        <v>3</v>
      </c>
      <c r="U589" t="str">
        <f t="shared" si="9"/>
        <v>2–5 yrs (Short Stay)</v>
      </c>
    </row>
    <row r="590" spans="1:21" x14ac:dyDescent="0.25">
      <c r="A590" t="s">
        <v>1227</v>
      </c>
      <c r="B590" t="s">
        <v>51</v>
      </c>
      <c r="C590" t="s">
        <v>78</v>
      </c>
      <c r="D590" t="s">
        <v>1228</v>
      </c>
      <c r="E590">
        <v>53</v>
      </c>
      <c r="F590" s="2">
        <v>1485.33</v>
      </c>
      <c r="G590" s="2">
        <v>17823.96</v>
      </c>
      <c r="H590">
        <f>IF(employee_turnover_dataset__1[[#This Row],[Employee_status]]="Exited", ROUND(employee_turnover_dataset__1[[#This Row],[Annual Salary]]*0.333,0), 0)</f>
        <v>0</v>
      </c>
      <c r="I590">
        <v>8</v>
      </c>
      <c r="J590">
        <v>3</v>
      </c>
      <c r="K590">
        <f>IF(employee_turnover_dataset__1[[#This Row],[Attrition]]="Yes",1,0)</f>
        <v>0</v>
      </c>
      <c r="L590" t="s">
        <v>27</v>
      </c>
      <c r="M590" t="s">
        <v>28</v>
      </c>
      <c r="N590" s="1">
        <v>43595</v>
      </c>
      <c r="O590" s="1"/>
      <c r="P590" t="s">
        <v>29</v>
      </c>
      <c r="Q590" t="s">
        <v>30</v>
      </c>
      <c r="R590">
        <v>2301</v>
      </c>
      <c r="S590">
        <v>76</v>
      </c>
      <c r="T590">
        <v>6</v>
      </c>
      <c r="U590" t="str">
        <f t="shared" si="9"/>
        <v>6–10 yrs (Mid Stay)</v>
      </c>
    </row>
    <row r="591" spans="1:21" x14ac:dyDescent="0.25">
      <c r="A591" t="s">
        <v>1229</v>
      </c>
      <c r="B591" t="s">
        <v>51</v>
      </c>
      <c r="C591" t="s">
        <v>52</v>
      </c>
      <c r="D591" t="s">
        <v>1230</v>
      </c>
      <c r="E591">
        <v>60</v>
      </c>
      <c r="F591" s="2">
        <v>1517.0550000000001</v>
      </c>
      <c r="G591" s="2">
        <v>18204.66</v>
      </c>
      <c r="H591">
        <f>IF(employee_turnover_dataset__1[[#This Row],[Employee_status]]="Exited", ROUND(employee_turnover_dataset__1[[#This Row],[Annual Salary]]*0.333,0), 0)</f>
        <v>0</v>
      </c>
      <c r="I591">
        <v>2</v>
      </c>
      <c r="J591">
        <v>3</v>
      </c>
      <c r="K591">
        <f>IF(employee_turnover_dataset__1[[#This Row],[Attrition]]="Yes",1,0)</f>
        <v>0</v>
      </c>
      <c r="L591" t="s">
        <v>27</v>
      </c>
      <c r="M591" t="s">
        <v>28</v>
      </c>
      <c r="N591" s="1">
        <v>44297</v>
      </c>
      <c r="O591" s="1"/>
      <c r="P591" t="s">
        <v>29</v>
      </c>
      <c r="Q591" t="s">
        <v>30</v>
      </c>
      <c r="R591">
        <v>1599</v>
      </c>
      <c r="S591">
        <v>52</v>
      </c>
      <c r="T591">
        <v>4</v>
      </c>
      <c r="U591" t="str">
        <f t="shared" si="9"/>
        <v>2–5 yrs (Short Stay)</v>
      </c>
    </row>
    <row r="592" spans="1:21" x14ac:dyDescent="0.25">
      <c r="A592" t="s">
        <v>1231</v>
      </c>
      <c r="B592" t="s">
        <v>44</v>
      </c>
      <c r="C592" t="s">
        <v>48</v>
      </c>
      <c r="D592" t="s">
        <v>1232</v>
      </c>
      <c r="E592">
        <v>51</v>
      </c>
      <c r="F592" s="2">
        <v>2504.3999999999996</v>
      </c>
      <c r="G592" s="2">
        <v>30052.799999999996</v>
      </c>
      <c r="H592">
        <f>IF(employee_turnover_dataset__1[[#This Row],[Employee_status]]="Exited", ROUND(employee_turnover_dataset__1[[#This Row],[Annual Salary]]*0.333,0), 0)</f>
        <v>10008</v>
      </c>
      <c r="I592">
        <v>9</v>
      </c>
      <c r="J592">
        <v>1</v>
      </c>
      <c r="K592">
        <f>IF(employee_turnover_dataset__1[[#This Row],[Attrition]]="Yes",1,0)</f>
        <v>1</v>
      </c>
      <c r="L592" t="s">
        <v>20</v>
      </c>
      <c r="M592" t="s">
        <v>119</v>
      </c>
      <c r="N592" s="1">
        <v>43356</v>
      </c>
      <c r="O592" s="1">
        <v>45541</v>
      </c>
      <c r="P592" t="s">
        <v>22</v>
      </c>
      <c r="Q592" t="s">
        <v>119</v>
      </c>
      <c r="R592">
        <v>2185</v>
      </c>
      <c r="S592">
        <v>72</v>
      </c>
      <c r="T592">
        <v>6</v>
      </c>
      <c r="U592" t="str">
        <f t="shared" si="9"/>
        <v>6–10 yrs (Mid Stay)</v>
      </c>
    </row>
    <row r="593" spans="1:21" x14ac:dyDescent="0.25">
      <c r="A593" t="s">
        <v>1233</v>
      </c>
      <c r="B593" t="s">
        <v>51</v>
      </c>
      <c r="C593" t="s">
        <v>52</v>
      </c>
      <c r="D593" t="s">
        <v>1234</v>
      </c>
      <c r="E593">
        <v>51</v>
      </c>
      <c r="F593" s="2">
        <v>950.77500000000009</v>
      </c>
      <c r="G593" s="2">
        <v>11409.300000000001</v>
      </c>
      <c r="H593">
        <f>IF(employee_turnover_dataset__1[[#This Row],[Employee_status]]="Exited", ROUND(employee_turnover_dataset__1[[#This Row],[Annual Salary]]*0.333,0), 0)</f>
        <v>0</v>
      </c>
      <c r="I593">
        <v>2</v>
      </c>
      <c r="J593">
        <v>2</v>
      </c>
      <c r="K593">
        <f>IF(employee_turnover_dataset__1[[#This Row],[Attrition]]="Yes",1,0)</f>
        <v>0</v>
      </c>
      <c r="L593" t="s">
        <v>27</v>
      </c>
      <c r="M593" t="s">
        <v>28</v>
      </c>
      <c r="N593" s="1">
        <v>44329</v>
      </c>
      <c r="O593" s="1"/>
      <c r="P593" t="s">
        <v>29</v>
      </c>
      <c r="Q593" t="s">
        <v>30</v>
      </c>
      <c r="R593">
        <v>1567</v>
      </c>
      <c r="S593">
        <v>51</v>
      </c>
      <c r="T593">
        <v>4</v>
      </c>
      <c r="U593" t="str">
        <f t="shared" si="9"/>
        <v>2–5 yrs (Short Stay)</v>
      </c>
    </row>
    <row r="594" spans="1:21" x14ac:dyDescent="0.25">
      <c r="A594" t="s">
        <v>1235</v>
      </c>
      <c r="B594" t="s">
        <v>32</v>
      </c>
      <c r="C594" t="s">
        <v>174</v>
      </c>
      <c r="D594" t="s">
        <v>1236</v>
      </c>
      <c r="E594">
        <v>60</v>
      </c>
      <c r="F594" s="2">
        <v>2819.895</v>
      </c>
      <c r="G594" s="2">
        <v>33838.74</v>
      </c>
      <c r="H594">
        <f>IF(employee_turnover_dataset__1[[#This Row],[Employee_status]]="Exited", ROUND(employee_turnover_dataset__1[[#This Row],[Annual Salary]]*0.333,0), 0)</f>
        <v>11268</v>
      </c>
      <c r="I594">
        <v>10</v>
      </c>
      <c r="J594">
        <v>3</v>
      </c>
      <c r="K594">
        <f>IF(employee_turnover_dataset__1[[#This Row],[Attrition]]="Yes",1,0)</f>
        <v>1</v>
      </c>
      <c r="L594" t="s">
        <v>20</v>
      </c>
      <c r="M594" t="s">
        <v>158</v>
      </c>
      <c r="N594" s="1">
        <v>43074</v>
      </c>
      <c r="O594" s="1">
        <v>45359</v>
      </c>
      <c r="P594" t="s">
        <v>22</v>
      </c>
      <c r="Q594" t="s">
        <v>158</v>
      </c>
      <c r="R594">
        <v>2285</v>
      </c>
      <c r="S594">
        <v>75</v>
      </c>
      <c r="T594">
        <v>6</v>
      </c>
      <c r="U594" t="str">
        <f t="shared" si="9"/>
        <v>6–10 yrs (Mid Stay)</v>
      </c>
    </row>
    <row r="595" spans="1:21" x14ac:dyDescent="0.25">
      <c r="A595" t="s">
        <v>1237</v>
      </c>
      <c r="B595" t="s">
        <v>17</v>
      </c>
      <c r="C595" t="s">
        <v>37</v>
      </c>
      <c r="D595" t="s">
        <v>1238</v>
      </c>
      <c r="E595">
        <v>35</v>
      </c>
      <c r="F595" s="2">
        <v>971.37000000000012</v>
      </c>
      <c r="G595" s="2">
        <v>11656.440000000002</v>
      </c>
      <c r="H595">
        <f>IF(employee_turnover_dataset__1[[#This Row],[Employee_status]]="Exited", ROUND(employee_turnover_dataset__1[[#This Row],[Annual Salary]]*0.333,0), 0)</f>
        <v>0</v>
      </c>
      <c r="I595">
        <v>6</v>
      </c>
      <c r="J595">
        <v>5</v>
      </c>
      <c r="K595">
        <f>IF(employee_turnover_dataset__1[[#This Row],[Attrition]]="Yes",1,0)</f>
        <v>0</v>
      </c>
      <c r="L595" t="s">
        <v>27</v>
      </c>
      <c r="M595" t="s">
        <v>28</v>
      </c>
      <c r="N595" s="1">
        <v>44334</v>
      </c>
      <c r="O595" s="1"/>
      <c r="P595" t="s">
        <v>29</v>
      </c>
      <c r="Q595" t="s">
        <v>30</v>
      </c>
      <c r="R595">
        <v>1562</v>
      </c>
      <c r="S595">
        <v>51</v>
      </c>
      <c r="T595">
        <v>4</v>
      </c>
      <c r="U595" t="str">
        <f t="shared" si="9"/>
        <v>2–5 yrs (Short Stay)</v>
      </c>
    </row>
    <row r="596" spans="1:21" x14ac:dyDescent="0.25">
      <c r="A596" t="s">
        <v>1239</v>
      </c>
      <c r="B596" t="s">
        <v>44</v>
      </c>
      <c r="C596" t="s">
        <v>61</v>
      </c>
      <c r="D596" t="s">
        <v>1240</v>
      </c>
      <c r="E596">
        <v>24</v>
      </c>
      <c r="F596" s="2">
        <v>1058.415</v>
      </c>
      <c r="G596" s="2">
        <v>12700.98</v>
      </c>
      <c r="H596">
        <f>IF(employee_turnover_dataset__1[[#This Row],[Employee_status]]="Exited", ROUND(employee_turnover_dataset__1[[#This Row],[Annual Salary]]*0.333,0), 0)</f>
        <v>0</v>
      </c>
      <c r="I596">
        <v>10</v>
      </c>
      <c r="J596">
        <v>1</v>
      </c>
      <c r="K596">
        <f>IF(employee_turnover_dataset__1[[#This Row],[Attrition]]="Yes",1,0)</f>
        <v>0</v>
      </c>
      <c r="L596" t="s">
        <v>27</v>
      </c>
      <c r="M596" t="s">
        <v>28</v>
      </c>
      <c r="N596" s="1">
        <v>42692</v>
      </c>
      <c r="O596" s="1"/>
      <c r="P596" t="s">
        <v>29</v>
      </c>
      <c r="Q596" t="s">
        <v>30</v>
      </c>
      <c r="R596">
        <v>3204</v>
      </c>
      <c r="S596">
        <v>105</v>
      </c>
      <c r="T596">
        <v>9</v>
      </c>
      <c r="U596" t="str">
        <f t="shared" si="9"/>
        <v>6–10 yrs (Mid Stay)</v>
      </c>
    </row>
    <row r="597" spans="1:21" x14ac:dyDescent="0.25">
      <c r="A597" t="s">
        <v>1241</v>
      </c>
      <c r="B597" t="s">
        <v>32</v>
      </c>
      <c r="C597" t="s">
        <v>174</v>
      </c>
      <c r="D597" t="s">
        <v>1242</v>
      </c>
      <c r="E597">
        <v>51</v>
      </c>
      <c r="F597" s="2">
        <v>1843.2749999999999</v>
      </c>
      <c r="G597" s="2">
        <v>22119.3</v>
      </c>
      <c r="H597">
        <f>IF(employee_turnover_dataset__1[[#This Row],[Employee_status]]="Exited", ROUND(employee_turnover_dataset__1[[#This Row],[Annual Salary]]*0.333,0), 0)</f>
        <v>0</v>
      </c>
      <c r="I597">
        <v>0</v>
      </c>
      <c r="J597">
        <v>4</v>
      </c>
      <c r="K597">
        <f>IF(employee_turnover_dataset__1[[#This Row],[Attrition]]="Yes",1,0)</f>
        <v>0</v>
      </c>
      <c r="L597" t="s">
        <v>27</v>
      </c>
      <c r="M597" t="s">
        <v>28</v>
      </c>
      <c r="N597" s="1">
        <v>42792</v>
      </c>
      <c r="O597" s="1"/>
      <c r="P597" t="s">
        <v>29</v>
      </c>
      <c r="Q597" t="s">
        <v>30</v>
      </c>
      <c r="R597">
        <v>3104</v>
      </c>
      <c r="S597">
        <v>102</v>
      </c>
      <c r="T597">
        <v>8</v>
      </c>
      <c r="U597" t="str">
        <f t="shared" si="9"/>
        <v>6–10 yrs (Mid Stay)</v>
      </c>
    </row>
    <row r="598" spans="1:21" x14ac:dyDescent="0.25">
      <c r="A598" t="s">
        <v>1243</v>
      </c>
      <c r="B598" t="s">
        <v>51</v>
      </c>
      <c r="C598" t="s">
        <v>78</v>
      </c>
      <c r="D598" t="s">
        <v>1244</v>
      </c>
      <c r="E598">
        <v>53</v>
      </c>
      <c r="F598" s="2">
        <v>2046.3150000000001</v>
      </c>
      <c r="G598" s="2">
        <v>24555.78</v>
      </c>
      <c r="H598">
        <f>IF(employee_turnover_dataset__1[[#This Row],[Employee_status]]="Exited", ROUND(employee_turnover_dataset__1[[#This Row],[Annual Salary]]*0.333,0), 0)</f>
        <v>0</v>
      </c>
      <c r="I598">
        <v>8</v>
      </c>
      <c r="J598">
        <v>4</v>
      </c>
      <c r="K598">
        <f>IF(employee_turnover_dataset__1[[#This Row],[Attrition]]="Yes",1,0)</f>
        <v>0</v>
      </c>
      <c r="L598" t="s">
        <v>27</v>
      </c>
      <c r="M598" t="s">
        <v>28</v>
      </c>
      <c r="N598" s="1">
        <v>42691</v>
      </c>
      <c r="O598" s="1"/>
      <c r="P598" t="s">
        <v>29</v>
      </c>
      <c r="Q598" t="s">
        <v>30</v>
      </c>
      <c r="R598">
        <v>3205</v>
      </c>
      <c r="S598">
        <v>105</v>
      </c>
      <c r="T598">
        <v>9</v>
      </c>
      <c r="U598" t="str">
        <f t="shared" si="9"/>
        <v>6–10 yrs (Mid Stay)</v>
      </c>
    </row>
    <row r="599" spans="1:21" x14ac:dyDescent="0.25">
      <c r="A599" t="s">
        <v>1245</v>
      </c>
      <c r="B599" t="s">
        <v>51</v>
      </c>
      <c r="C599" t="s">
        <v>88</v>
      </c>
      <c r="D599" t="s">
        <v>1246</v>
      </c>
      <c r="E599">
        <v>52</v>
      </c>
      <c r="F599" s="2">
        <v>1738.0650000000001</v>
      </c>
      <c r="G599" s="2">
        <v>20856.78</v>
      </c>
      <c r="H599">
        <f>IF(employee_turnover_dataset__1[[#This Row],[Employee_status]]="Exited", ROUND(employee_turnover_dataset__1[[#This Row],[Annual Salary]]*0.333,0), 0)</f>
        <v>6945</v>
      </c>
      <c r="I599">
        <v>8</v>
      </c>
      <c r="J599">
        <v>2</v>
      </c>
      <c r="K599">
        <f>IF(employee_turnover_dataset__1[[#This Row],[Attrition]]="Yes",1,0)</f>
        <v>1</v>
      </c>
      <c r="L599" t="s">
        <v>20</v>
      </c>
      <c r="M599" t="s">
        <v>21</v>
      </c>
      <c r="N599" s="1">
        <v>43883</v>
      </c>
      <c r="O599" s="1">
        <v>45791</v>
      </c>
      <c r="P599" t="s">
        <v>22</v>
      </c>
      <c r="Q599" t="s">
        <v>21</v>
      </c>
      <c r="R599">
        <v>1908</v>
      </c>
      <c r="S599">
        <v>63</v>
      </c>
      <c r="T599">
        <v>5</v>
      </c>
      <c r="U599" t="str">
        <f t="shared" si="9"/>
        <v>2–5 yrs (Short Stay)</v>
      </c>
    </row>
    <row r="600" spans="1:21" x14ac:dyDescent="0.25">
      <c r="A600" t="s">
        <v>1247</v>
      </c>
      <c r="B600" t="s">
        <v>67</v>
      </c>
      <c r="C600" t="s">
        <v>68</v>
      </c>
      <c r="D600" t="s">
        <v>1248</v>
      </c>
      <c r="E600">
        <v>46</v>
      </c>
      <c r="F600" s="2">
        <v>2276.9250000000002</v>
      </c>
      <c r="G600" s="2">
        <v>27323.100000000002</v>
      </c>
      <c r="H600">
        <f>IF(employee_turnover_dataset__1[[#This Row],[Employee_status]]="Exited", ROUND(employee_turnover_dataset__1[[#This Row],[Annual Salary]]*0.333,0), 0)</f>
        <v>0</v>
      </c>
      <c r="I600">
        <v>5</v>
      </c>
      <c r="J600">
        <v>2</v>
      </c>
      <c r="K600">
        <f>IF(employee_turnover_dataset__1[[#This Row],[Attrition]]="Yes",1,0)</f>
        <v>0</v>
      </c>
      <c r="L600" t="s">
        <v>27</v>
      </c>
      <c r="M600" t="s">
        <v>28</v>
      </c>
      <c r="N600" s="1">
        <v>44942</v>
      </c>
      <c r="O600" s="1"/>
      <c r="P600" t="s">
        <v>29</v>
      </c>
      <c r="Q600" t="s">
        <v>30</v>
      </c>
      <c r="R600">
        <v>954</v>
      </c>
      <c r="S600">
        <v>31</v>
      </c>
      <c r="T600">
        <v>3</v>
      </c>
      <c r="U600" t="str">
        <f t="shared" si="9"/>
        <v>2–5 yrs (Short Stay)</v>
      </c>
    </row>
    <row r="601" spans="1:21" x14ac:dyDescent="0.25">
      <c r="A601" t="s">
        <v>1249</v>
      </c>
      <c r="B601" t="s">
        <v>51</v>
      </c>
      <c r="C601" t="s">
        <v>52</v>
      </c>
      <c r="D601" t="s">
        <v>1250</v>
      </c>
      <c r="E601">
        <v>35</v>
      </c>
      <c r="F601" s="2">
        <v>1138.6200000000001</v>
      </c>
      <c r="G601" s="2">
        <v>13663.440000000002</v>
      </c>
      <c r="H601">
        <f>IF(employee_turnover_dataset__1[[#This Row],[Employee_status]]="Exited", ROUND(employee_turnover_dataset__1[[#This Row],[Annual Salary]]*0.333,0), 0)</f>
        <v>0</v>
      </c>
      <c r="I601">
        <v>10</v>
      </c>
      <c r="J601">
        <v>3</v>
      </c>
      <c r="K601">
        <f>IF(employee_turnover_dataset__1[[#This Row],[Attrition]]="Yes",1,0)</f>
        <v>0</v>
      </c>
      <c r="L601" t="s">
        <v>27</v>
      </c>
      <c r="M601" t="s">
        <v>28</v>
      </c>
      <c r="N601" s="1">
        <v>44135</v>
      </c>
      <c r="O601" s="1"/>
      <c r="P601" t="s">
        <v>29</v>
      </c>
      <c r="Q601" t="s">
        <v>30</v>
      </c>
      <c r="R601">
        <v>1761</v>
      </c>
      <c r="S601">
        <v>58</v>
      </c>
      <c r="T601">
        <v>5</v>
      </c>
      <c r="U601" t="str">
        <f t="shared" si="9"/>
        <v>2–5 yrs (Short Stay)</v>
      </c>
    </row>
    <row r="602" spans="1:21" x14ac:dyDescent="0.25">
      <c r="A602" t="s">
        <v>1251</v>
      </c>
      <c r="B602" t="s">
        <v>24</v>
      </c>
      <c r="C602" t="s">
        <v>121</v>
      </c>
      <c r="D602" t="s">
        <v>1252</v>
      </c>
      <c r="E602">
        <v>52</v>
      </c>
      <c r="F602" s="2">
        <v>1101.3899999999999</v>
      </c>
      <c r="G602" s="2">
        <v>13216.679999999998</v>
      </c>
      <c r="H602">
        <f>IF(employee_turnover_dataset__1[[#This Row],[Employee_status]]="Exited", ROUND(employee_turnover_dataset__1[[#This Row],[Annual Salary]]*0.333,0), 0)</f>
        <v>0</v>
      </c>
      <c r="I602">
        <v>2</v>
      </c>
      <c r="J602">
        <v>2</v>
      </c>
      <c r="K602">
        <f>IF(employee_turnover_dataset__1[[#This Row],[Attrition]]="Yes",1,0)</f>
        <v>0</v>
      </c>
      <c r="L602" t="s">
        <v>27</v>
      </c>
      <c r="M602" t="s">
        <v>28</v>
      </c>
      <c r="N602" s="1">
        <v>43106</v>
      </c>
      <c r="O602" s="1"/>
      <c r="P602" t="s">
        <v>29</v>
      </c>
      <c r="Q602" t="s">
        <v>30</v>
      </c>
      <c r="R602">
        <v>2790</v>
      </c>
      <c r="S602">
        <v>92</v>
      </c>
      <c r="T602">
        <v>8</v>
      </c>
      <c r="U602" t="str">
        <f t="shared" si="9"/>
        <v>6–10 yrs (Mid Stay)</v>
      </c>
    </row>
    <row r="603" spans="1:21" x14ac:dyDescent="0.25">
      <c r="A603" t="s">
        <v>1253</v>
      </c>
      <c r="B603" t="s">
        <v>17</v>
      </c>
      <c r="C603" t="s">
        <v>18</v>
      </c>
      <c r="D603" t="s">
        <v>1254</v>
      </c>
      <c r="E603">
        <v>22</v>
      </c>
      <c r="F603" s="2">
        <v>2845.3049999999998</v>
      </c>
      <c r="G603" s="2">
        <v>34143.659999999996</v>
      </c>
      <c r="H603">
        <f>IF(employee_turnover_dataset__1[[#This Row],[Employee_status]]="Exited", ROUND(employee_turnover_dataset__1[[#This Row],[Annual Salary]]*0.333,0), 0)</f>
        <v>0</v>
      </c>
      <c r="I603">
        <v>6</v>
      </c>
      <c r="J603">
        <v>5</v>
      </c>
      <c r="K603">
        <f>IF(employee_turnover_dataset__1[[#This Row],[Attrition]]="Yes",1,0)</f>
        <v>0</v>
      </c>
      <c r="L603" t="s">
        <v>27</v>
      </c>
      <c r="M603" t="s">
        <v>28</v>
      </c>
      <c r="N603" s="1">
        <v>43493</v>
      </c>
      <c r="O603" s="1"/>
      <c r="P603" t="s">
        <v>29</v>
      </c>
      <c r="Q603" t="s">
        <v>30</v>
      </c>
      <c r="R603">
        <v>2403</v>
      </c>
      <c r="S603">
        <v>79</v>
      </c>
      <c r="T603">
        <v>7</v>
      </c>
      <c r="U603" t="str">
        <f t="shared" si="9"/>
        <v>6–10 yrs (Mid Stay)</v>
      </c>
    </row>
    <row r="604" spans="1:21" x14ac:dyDescent="0.25">
      <c r="A604" t="s">
        <v>1255</v>
      </c>
      <c r="B604" t="s">
        <v>32</v>
      </c>
      <c r="C604" t="s">
        <v>33</v>
      </c>
      <c r="D604" t="s">
        <v>1256</v>
      </c>
      <c r="E604">
        <v>34</v>
      </c>
      <c r="F604" s="2">
        <v>1042.2750000000001</v>
      </c>
      <c r="G604" s="2">
        <v>12507.300000000001</v>
      </c>
      <c r="H604">
        <f>IF(employee_turnover_dataset__1[[#This Row],[Employee_status]]="Exited", ROUND(employee_turnover_dataset__1[[#This Row],[Annual Salary]]*0.333,0), 0)</f>
        <v>4165</v>
      </c>
      <c r="I604">
        <v>2</v>
      </c>
      <c r="J604">
        <v>4</v>
      </c>
      <c r="K604">
        <f>IF(employee_turnover_dataset__1[[#This Row],[Attrition]]="Yes",1,0)</f>
        <v>1</v>
      </c>
      <c r="L604" t="s">
        <v>20</v>
      </c>
      <c r="M604" t="s">
        <v>21</v>
      </c>
      <c r="N604" s="1">
        <v>43893</v>
      </c>
      <c r="O604" s="1">
        <v>45758</v>
      </c>
      <c r="P604" t="s">
        <v>22</v>
      </c>
      <c r="Q604" t="s">
        <v>21</v>
      </c>
      <c r="R604">
        <v>1865</v>
      </c>
      <c r="S604">
        <v>61</v>
      </c>
      <c r="T604">
        <v>5</v>
      </c>
      <c r="U604" t="str">
        <f t="shared" si="9"/>
        <v>2–5 yrs (Short Stay)</v>
      </c>
    </row>
    <row r="605" spans="1:21" x14ac:dyDescent="0.25">
      <c r="A605" t="s">
        <v>1257</v>
      </c>
      <c r="B605" t="s">
        <v>67</v>
      </c>
      <c r="C605" t="s">
        <v>107</v>
      </c>
      <c r="D605" t="s">
        <v>1258</v>
      </c>
      <c r="E605">
        <v>58</v>
      </c>
      <c r="F605" s="2">
        <v>905.25</v>
      </c>
      <c r="G605" s="2">
        <v>10863</v>
      </c>
      <c r="H605">
        <f>IF(employee_turnover_dataset__1[[#This Row],[Employee_status]]="Exited", ROUND(employee_turnover_dataset__1[[#This Row],[Annual Salary]]*0.333,0), 0)</f>
        <v>0</v>
      </c>
      <c r="I605">
        <v>0</v>
      </c>
      <c r="J605">
        <v>5</v>
      </c>
      <c r="K605">
        <f>IF(employee_turnover_dataset__1[[#This Row],[Attrition]]="Yes",1,0)</f>
        <v>0</v>
      </c>
      <c r="L605" t="s">
        <v>27</v>
      </c>
      <c r="M605" t="s">
        <v>28</v>
      </c>
      <c r="N605" s="1">
        <v>44158</v>
      </c>
      <c r="O605" s="1"/>
      <c r="P605" t="s">
        <v>29</v>
      </c>
      <c r="Q605" t="s">
        <v>30</v>
      </c>
      <c r="R605">
        <v>1738</v>
      </c>
      <c r="S605">
        <v>57</v>
      </c>
      <c r="T605">
        <v>5</v>
      </c>
      <c r="U605" t="str">
        <f t="shared" si="9"/>
        <v>2–5 yrs (Short Stay)</v>
      </c>
    </row>
    <row r="606" spans="1:21" x14ac:dyDescent="0.25">
      <c r="A606" t="s">
        <v>1259</v>
      </c>
      <c r="B606" t="s">
        <v>44</v>
      </c>
      <c r="C606" t="s">
        <v>48</v>
      </c>
      <c r="D606" t="s">
        <v>1260</v>
      </c>
      <c r="E606">
        <v>22</v>
      </c>
      <c r="F606" s="2">
        <v>2526.4650000000001</v>
      </c>
      <c r="G606" s="2">
        <v>30317.58</v>
      </c>
      <c r="H606">
        <f>IF(employee_turnover_dataset__1[[#This Row],[Employee_status]]="Exited", ROUND(employee_turnover_dataset__1[[#This Row],[Annual Salary]]*0.333,0), 0)</f>
        <v>0</v>
      </c>
      <c r="I606">
        <v>2</v>
      </c>
      <c r="J606">
        <v>2</v>
      </c>
      <c r="K606">
        <f>IF(employee_turnover_dataset__1[[#This Row],[Attrition]]="Yes",1,0)</f>
        <v>0</v>
      </c>
      <c r="L606" t="s">
        <v>27</v>
      </c>
      <c r="M606" t="s">
        <v>28</v>
      </c>
      <c r="N606" s="1">
        <v>43783</v>
      </c>
      <c r="O606" s="1"/>
      <c r="P606" t="s">
        <v>29</v>
      </c>
      <c r="Q606" t="s">
        <v>30</v>
      </c>
      <c r="R606">
        <v>2113</v>
      </c>
      <c r="S606">
        <v>69</v>
      </c>
      <c r="T606">
        <v>6</v>
      </c>
      <c r="U606" t="str">
        <f t="shared" si="9"/>
        <v>6–10 yrs (Mid Stay)</v>
      </c>
    </row>
    <row r="607" spans="1:21" x14ac:dyDescent="0.25">
      <c r="A607" t="s">
        <v>1261</v>
      </c>
      <c r="B607" t="s">
        <v>44</v>
      </c>
      <c r="C607" t="s">
        <v>61</v>
      </c>
      <c r="D607" t="s">
        <v>1262</v>
      </c>
      <c r="E607">
        <v>37</v>
      </c>
      <c r="F607" s="2">
        <v>590.61</v>
      </c>
      <c r="G607" s="2">
        <v>7087.32</v>
      </c>
      <c r="H607">
        <f>IF(employee_turnover_dataset__1[[#This Row],[Employee_status]]="Exited", ROUND(employee_turnover_dataset__1[[#This Row],[Annual Salary]]*0.333,0), 0)</f>
        <v>0</v>
      </c>
      <c r="I607">
        <v>1</v>
      </c>
      <c r="J607">
        <v>2</v>
      </c>
      <c r="K607">
        <f>IF(employee_turnover_dataset__1[[#This Row],[Attrition]]="Yes",1,0)</f>
        <v>0</v>
      </c>
      <c r="L607" t="s">
        <v>27</v>
      </c>
      <c r="M607" t="s">
        <v>28</v>
      </c>
      <c r="N607" s="1">
        <v>44132</v>
      </c>
      <c r="O607" s="1"/>
      <c r="P607" t="s">
        <v>29</v>
      </c>
      <c r="Q607" t="s">
        <v>30</v>
      </c>
      <c r="R607">
        <v>1764</v>
      </c>
      <c r="S607">
        <v>58</v>
      </c>
      <c r="T607">
        <v>5</v>
      </c>
      <c r="U607" t="str">
        <f t="shared" si="9"/>
        <v>2–5 yrs (Short Stay)</v>
      </c>
    </row>
    <row r="608" spans="1:21" x14ac:dyDescent="0.25">
      <c r="A608" t="s">
        <v>1263</v>
      </c>
      <c r="B608" t="s">
        <v>24</v>
      </c>
      <c r="C608" t="s">
        <v>121</v>
      </c>
      <c r="D608" t="s">
        <v>1264</v>
      </c>
      <c r="E608">
        <v>37</v>
      </c>
      <c r="F608" s="2">
        <v>2983.2749999999996</v>
      </c>
      <c r="G608" s="2">
        <v>35799.299999999996</v>
      </c>
      <c r="H608">
        <f>IF(employee_turnover_dataset__1[[#This Row],[Employee_status]]="Exited", ROUND(employee_turnover_dataset__1[[#This Row],[Annual Salary]]*0.333,0), 0)</f>
        <v>0</v>
      </c>
      <c r="I608">
        <v>2</v>
      </c>
      <c r="J608">
        <v>3</v>
      </c>
      <c r="K608">
        <f>IF(employee_turnover_dataset__1[[#This Row],[Attrition]]="Yes",1,0)</f>
        <v>0</v>
      </c>
      <c r="L608" t="s">
        <v>27</v>
      </c>
      <c r="M608" t="s">
        <v>28</v>
      </c>
      <c r="N608" s="1">
        <v>43862</v>
      </c>
      <c r="O608" s="1"/>
      <c r="P608" t="s">
        <v>29</v>
      </c>
      <c r="Q608" t="s">
        <v>30</v>
      </c>
      <c r="R608">
        <v>2034</v>
      </c>
      <c r="S608">
        <v>67</v>
      </c>
      <c r="T608">
        <v>6</v>
      </c>
      <c r="U608" t="str">
        <f t="shared" si="9"/>
        <v>6–10 yrs (Mid Stay)</v>
      </c>
    </row>
    <row r="609" spans="1:21" x14ac:dyDescent="0.25">
      <c r="A609" t="s">
        <v>1265</v>
      </c>
      <c r="B609" t="s">
        <v>32</v>
      </c>
      <c r="C609" t="s">
        <v>33</v>
      </c>
      <c r="D609" t="s">
        <v>1266</v>
      </c>
      <c r="E609">
        <v>25</v>
      </c>
      <c r="F609" s="2">
        <v>407.77500000000003</v>
      </c>
      <c r="G609" s="2">
        <v>4893.3</v>
      </c>
      <c r="H609">
        <f>IF(employee_turnover_dataset__1[[#This Row],[Employee_status]]="Exited", ROUND(employee_turnover_dataset__1[[#This Row],[Annual Salary]]*0.333,0), 0)</f>
        <v>0</v>
      </c>
      <c r="I609">
        <v>10</v>
      </c>
      <c r="J609">
        <v>1</v>
      </c>
      <c r="K609">
        <f>IF(employee_turnover_dataset__1[[#This Row],[Attrition]]="Yes",1,0)</f>
        <v>0</v>
      </c>
      <c r="L609" t="s">
        <v>27</v>
      </c>
      <c r="M609" t="s">
        <v>28</v>
      </c>
      <c r="N609" s="1">
        <v>44841</v>
      </c>
      <c r="O609" s="1"/>
      <c r="P609" t="s">
        <v>29</v>
      </c>
      <c r="Q609" t="s">
        <v>30</v>
      </c>
      <c r="R609">
        <v>1055</v>
      </c>
      <c r="S609">
        <v>35</v>
      </c>
      <c r="T609">
        <v>3</v>
      </c>
      <c r="U609" t="str">
        <f t="shared" si="9"/>
        <v>2–5 yrs (Short Stay)</v>
      </c>
    </row>
    <row r="610" spans="1:21" x14ac:dyDescent="0.25">
      <c r="A610" t="s">
        <v>1267</v>
      </c>
      <c r="B610" t="s">
        <v>32</v>
      </c>
      <c r="C610" t="s">
        <v>33</v>
      </c>
      <c r="D610" t="s">
        <v>1268</v>
      </c>
      <c r="E610">
        <v>43</v>
      </c>
      <c r="F610" s="2">
        <v>695.22</v>
      </c>
      <c r="G610" s="2">
        <v>8342.64</v>
      </c>
      <c r="H610">
        <f>IF(employee_turnover_dataset__1[[#This Row],[Employee_status]]="Exited", ROUND(employee_turnover_dataset__1[[#This Row],[Annual Salary]]*0.333,0), 0)</f>
        <v>0</v>
      </c>
      <c r="I610">
        <v>9</v>
      </c>
      <c r="J610">
        <v>4</v>
      </c>
      <c r="K610">
        <f>IF(employee_turnover_dataset__1[[#This Row],[Attrition]]="Yes",1,0)</f>
        <v>0</v>
      </c>
      <c r="L610" t="s">
        <v>27</v>
      </c>
      <c r="M610" t="s">
        <v>28</v>
      </c>
      <c r="N610" s="1">
        <v>42943</v>
      </c>
      <c r="O610" s="1"/>
      <c r="P610" t="s">
        <v>29</v>
      </c>
      <c r="Q610" t="s">
        <v>30</v>
      </c>
      <c r="R610">
        <v>2953</v>
      </c>
      <c r="S610">
        <v>97</v>
      </c>
      <c r="T610">
        <v>8</v>
      </c>
      <c r="U610" t="str">
        <f t="shared" si="9"/>
        <v>6–10 yrs (Mid Stay)</v>
      </c>
    </row>
    <row r="611" spans="1:21" x14ac:dyDescent="0.25">
      <c r="A611" t="s">
        <v>1269</v>
      </c>
      <c r="B611" t="s">
        <v>67</v>
      </c>
      <c r="C611" t="s">
        <v>128</v>
      </c>
      <c r="D611" t="s">
        <v>1270</v>
      </c>
      <c r="E611">
        <v>56</v>
      </c>
      <c r="F611" s="2">
        <v>2435.52</v>
      </c>
      <c r="G611" s="2">
        <v>29226.239999999998</v>
      </c>
      <c r="H611">
        <f>IF(employee_turnover_dataset__1[[#This Row],[Employee_status]]="Exited", ROUND(employee_turnover_dataset__1[[#This Row],[Annual Salary]]*0.333,0), 0)</f>
        <v>9732</v>
      </c>
      <c r="I611">
        <v>4</v>
      </c>
      <c r="J611">
        <v>4</v>
      </c>
      <c r="K611">
        <f>IF(employee_turnover_dataset__1[[#This Row],[Attrition]]="Yes",1,0)</f>
        <v>1</v>
      </c>
      <c r="L611" t="s">
        <v>20</v>
      </c>
      <c r="M611" t="s">
        <v>63</v>
      </c>
      <c r="N611" s="1">
        <v>43412</v>
      </c>
      <c r="O611" s="1">
        <v>44518</v>
      </c>
      <c r="P611" t="s">
        <v>22</v>
      </c>
      <c r="Q611" t="s">
        <v>63</v>
      </c>
      <c r="R611">
        <v>1106</v>
      </c>
      <c r="S611">
        <v>36</v>
      </c>
      <c r="T611">
        <v>3</v>
      </c>
      <c r="U611" t="str">
        <f t="shared" si="9"/>
        <v>2–5 yrs (Short Stay)</v>
      </c>
    </row>
    <row r="612" spans="1:21" x14ac:dyDescent="0.25">
      <c r="A612" t="s">
        <v>1271</v>
      </c>
      <c r="B612" t="s">
        <v>17</v>
      </c>
      <c r="C612" t="s">
        <v>56</v>
      </c>
      <c r="D612" t="s">
        <v>1272</v>
      </c>
      <c r="E612">
        <v>58</v>
      </c>
      <c r="F612" s="2">
        <v>1853.1150000000002</v>
      </c>
      <c r="G612" s="2">
        <v>22237.380000000005</v>
      </c>
      <c r="H612">
        <f>IF(employee_turnover_dataset__1[[#This Row],[Employee_status]]="Exited", ROUND(employee_turnover_dataset__1[[#This Row],[Annual Salary]]*0.333,0), 0)</f>
        <v>7405</v>
      </c>
      <c r="I612">
        <v>7</v>
      </c>
      <c r="J612">
        <v>4</v>
      </c>
      <c r="K612">
        <f>IF(employee_turnover_dataset__1[[#This Row],[Attrition]]="Yes",1,0)</f>
        <v>1</v>
      </c>
      <c r="L612" t="s">
        <v>20</v>
      </c>
      <c r="M612" t="s">
        <v>63</v>
      </c>
      <c r="N612" s="1">
        <v>43724</v>
      </c>
      <c r="O612" s="1">
        <v>44919</v>
      </c>
      <c r="P612" t="s">
        <v>22</v>
      </c>
      <c r="Q612" t="s">
        <v>63</v>
      </c>
      <c r="R612">
        <v>1195</v>
      </c>
      <c r="S612">
        <v>39</v>
      </c>
      <c r="T612">
        <v>3</v>
      </c>
      <c r="U612" t="str">
        <f t="shared" si="9"/>
        <v>2–5 yrs (Short Stay)</v>
      </c>
    </row>
    <row r="613" spans="1:21" x14ac:dyDescent="0.25">
      <c r="A613" t="s">
        <v>1273</v>
      </c>
      <c r="B613" t="s">
        <v>17</v>
      </c>
      <c r="C613" t="s">
        <v>18</v>
      </c>
      <c r="D613" t="s">
        <v>1274</v>
      </c>
      <c r="E613">
        <v>56</v>
      </c>
      <c r="F613" s="2">
        <v>1587.21</v>
      </c>
      <c r="G613" s="2">
        <v>19046.52</v>
      </c>
      <c r="H613">
        <f>IF(employee_turnover_dataset__1[[#This Row],[Employee_status]]="Exited", ROUND(employee_turnover_dataset__1[[#This Row],[Annual Salary]]*0.333,0), 0)</f>
        <v>0</v>
      </c>
      <c r="I613">
        <v>1</v>
      </c>
      <c r="J613">
        <v>2</v>
      </c>
      <c r="K613">
        <f>IF(employee_turnover_dataset__1[[#This Row],[Attrition]]="Yes",1,0)</f>
        <v>0</v>
      </c>
      <c r="L613" t="s">
        <v>27</v>
      </c>
      <c r="M613" t="s">
        <v>28</v>
      </c>
      <c r="N613" s="1">
        <v>43575</v>
      </c>
      <c r="O613" s="1"/>
      <c r="P613" t="s">
        <v>29</v>
      </c>
      <c r="Q613" t="s">
        <v>30</v>
      </c>
      <c r="R613">
        <v>2321</v>
      </c>
      <c r="S613">
        <v>76</v>
      </c>
      <c r="T613">
        <v>6</v>
      </c>
      <c r="U613" t="str">
        <f t="shared" si="9"/>
        <v>6–10 yrs (Mid Stay)</v>
      </c>
    </row>
    <row r="614" spans="1:21" x14ac:dyDescent="0.25">
      <c r="A614" t="s">
        <v>1275</v>
      </c>
      <c r="B614" t="s">
        <v>67</v>
      </c>
      <c r="C614" t="s">
        <v>68</v>
      </c>
      <c r="D614" t="s">
        <v>1276</v>
      </c>
      <c r="E614">
        <v>28</v>
      </c>
      <c r="F614" s="2">
        <v>1908.7350000000001</v>
      </c>
      <c r="G614" s="2">
        <v>22904.82</v>
      </c>
      <c r="H614">
        <f>IF(employee_turnover_dataset__1[[#This Row],[Employee_status]]="Exited", ROUND(employee_turnover_dataset__1[[#This Row],[Annual Salary]]*0.333,0), 0)</f>
        <v>0</v>
      </c>
      <c r="I614">
        <v>8</v>
      </c>
      <c r="J614">
        <v>1</v>
      </c>
      <c r="K614">
        <f>IF(employee_turnover_dataset__1[[#This Row],[Attrition]]="Yes",1,0)</f>
        <v>0</v>
      </c>
      <c r="L614" t="s">
        <v>27</v>
      </c>
      <c r="M614" t="s">
        <v>28</v>
      </c>
      <c r="N614" s="1">
        <v>43071</v>
      </c>
      <c r="O614" s="1"/>
      <c r="P614" t="s">
        <v>29</v>
      </c>
      <c r="Q614" t="s">
        <v>30</v>
      </c>
      <c r="R614">
        <v>2825</v>
      </c>
      <c r="S614">
        <v>93</v>
      </c>
      <c r="T614">
        <v>8</v>
      </c>
      <c r="U614" t="str">
        <f t="shared" si="9"/>
        <v>6–10 yrs (Mid Stay)</v>
      </c>
    </row>
    <row r="615" spans="1:21" x14ac:dyDescent="0.25">
      <c r="A615" t="s">
        <v>1277</v>
      </c>
      <c r="B615" t="s">
        <v>51</v>
      </c>
      <c r="C615" t="s">
        <v>78</v>
      </c>
      <c r="D615" t="s">
        <v>1278</v>
      </c>
      <c r="E615">
        <v>38</v>
      </c>
      <c r="F615" s="2">
        <v>2372.6849999999999</v>
      </c>
      <c r="G615" s="2">
        <v>28472.22</v>
      </c>
      <c r="H615">
        <f>IF(employee_turnover_dataset__1[[#This Row],[Employee_status]]="Exited", ROUND(employee_turnover_dataset__1[[#This Row],[Annual Salary]]*0.333,0), 0)</f>
        <v>0</v>
      </c>
      <c r="I615">
        <v>2</v>
      </c>
      <c r="J615">
        <v>3</v>
      </c>
      <c r="K615">
        <f>IF(employee_turnover_dataset__1[[#This Row],[Attrition]]="Yes",1,0)</f>
        <v>0</v>
      </c>
      <c r="L615" t="s">
        <v>27</v>
      </c>
      <c r="M615" t="s">
        <v>28</v>
      </c>
      <c r="N615" s="1">
        <v>45076</v>
      </c>
      <c r="O615" s="1"/>
      <c r="P615" t="s">
        <v>29</v>
      </c>
      <c r="Q615" t="s">
        <v>30</v>
      </c>
      <c r="R615">
        <v>820</v>
      </c>
      <c r="S615">
        <v>27</v>
      </c>
      <c r="T615">
        <v>2</v>
      </c>
      <c r="U615" t="str">
        <f t="shared" si="9"/>
        <v>2–5 yrs (Short Stay)</v>
      </c>
    </row>
    <row r="616" spans="1:21" x14ac:dyDescent="0.25">
      <c r="A616" t="s">
        <v>1279</v>
      </c>
      <c r="B616" t="s">
        <v>32</v>
      </c>
      <c r="C616" t="s">
        <v>71</v>
      </c>
      <c r="D616" t="s">
        <v>1280</v>
      </c>
      <c r="E616">
        <v>30</v>
      </c>
      <c r="F616" s="2">
        <v>511.72499999999997</v>
      </c>
      <c r="G616" s="2">
        <v>6140.7</v>
      </c>
      <c r="H616">
        <f>IF(employee_turnover_dataset__1[[#This Row],[Employee_status]]="Exited", ROUND(employee_turnover_dataset__1[[#This Row],[Annual Salary]]*0.333,0), 0)</f>
        <v>0</v>
      </c>
      <c r="I616">
        <v>10</v>
      </c>
      <c r="J616">
        <v>4</v>
      </c>
      <c r="K616">
        <f>IF(employee_turnover_dataset__1[[#This Row],[Attrition]]="Yes",1,0)</f>
        <v>0</v>
      </c>
      <c r="L616" t="s">
        <v>27</v>
      </c>
      <c r="M616" t="s">
        <v>28</v>
      </c>
      <c r="N616" s="1">
        <v>44674</v>
      </c>
      <c r="O616" s="1"/>
      <c r="P616" t="s">
        <v>29</v>
      </c>
      <c r="Q616" t="s">
        <v>30</v>
      </c>
      <c r="R616">
        <v>1222</v>
      </c>
      <c r="S616">
        <v>40</v>
      </c>
      <c r="T616">
        <v>3</v>
      </c>
      <c r="U616" t="str">
        <f t="shared" si="9"/>
        <v>2–5 yrs (Short Stay)</v>
      </c>
    </row>
    <row r="617" spans="1:21" x14ac:dyDescent="0.25">
      <c r="A617" t="s">
        <v>1281</v>
      </c>
      <c r="B617" t="s">
        <v>44</v>
      </c>
      <c r="C617" t="s">
        <v>45</v>
      </c>
      <c r="D617" t="s">
        <v>1282</v>
      </c>
      <c r="E617">
        <v>38</v>
      </c>
      <c r="F617" s="2">
        <v>2513.5650000000001</v>
      </c>
      <c r="G617" s="2">
        <v>30162.78</v>
      </c>
      <c r="H617">
        <f>IF(employee_turnover_dataset__1[[#This Row],[Employee_status]]="Exited", ROUND(employee_turnover_dataset__1[[#This Row],[Annual Salary]]*0.333,0), 0)</f>
        <v>0</v>
      </c>
      <c r="I617">
        <v>0</v>
      </c>
      <c r="J617">
        <v>4</v>
      </c>
      <c r="K617">
        <f>IF(employee_turnover_dataset__1[[#This Row],[Attrition]]="Yes",1,0)</f>
        <v>0</v>
      </c>
      <c r="L617" t="s">
        <v>27</v>
      </c>
      <c r="M617" t="s">
        <v>28</v>
      </c>
      <c r="N617" s="1">
        <v>42293</v>
      </c>
      <c r="O617" s="1"/>
      <c r="P617" t="s">
        <v>29</v>
      </c>
      <c r="Q617" t="s">
        <v>30</v>
      </c>
      <c r="R617">
        <v>3603</v>
      </c>
      <c r="S617">
        <v>118</v>
      </c>
      <c r="T617">
        <v>10</v>
      </c>
      <c r="U617" t="str">
        <f t="shared" si="9"/>
        <v>6–10 yrs (Mid Stay)</v>
      </c>
    </row>
    <row r="618" spans="1:21" x14ac:dyDescent="0.25">
      <c r="A618" t="s">
        <v>1283</v>
      </c>
      <c r="B618" t="s">
        <v>44</v>
      </c>
      <c r="C618" t="s">
        <v>45</v>
      </c>
      <c r="D618" t="s">
        <v>1284</v>
      </c>
      <c r="E618">
        <v>27</v>
      </c>
      <c r="F618" s="2">
        <v>2196.33</v>
      </c>
      <c r="G618" s="2">
        <v>26355.96</v>
      </c>
      <c r="H618">
        <f>IF(employee_turnover_dataset__1[[#This Row],[Employee_status]]="Exited", ROUND(employee_turnover_dataset__1[[#This Row],[Annual Salary]]*0.333,0), 0)</f>
        <v>0</v>
      </c>
      <c r="I618">
        <v>0</v>
      </c>
      <c r="J618">
        <v>4</v>
      </c>
      <c r="K618">
        <f>IF(employee_turnover_dataset__1[[#This Row],[Attrition]]="Yes",1,0)</f>
        <v>0</v>
      </c>
      <c r="L618" t="s">
        <v>27</v>
      </c>
      <c r="M618" t="s">
        <v>28</v>
      </c>
      <c r="N618" s="1">
        <v>43232</v>
      </c>
      <c r="O618" s="1"/>
      <c r="P618" t="s">
        <v>29</v>
      </c>
      <c r="Q618" t="s">
        <v>30</v>
      </c>
      <c r="R618">
        <v>2664</v>
      </c>
      <c r="S618">
        <v>88</v>
      </c>
      <c r="T618">
        <v>7</v>
      </c>
      <c r="U618" t="str">
        <f t="shared" si="9"/>
        <v>6–10 yrs (Mid Stay)</v>
      </c>
    </row>
    <row r="619" spans="1:21" x14ac:dyDescent="0.25">
      <c r="A619" t="s">
        <v>1285</v>
      </c>
      <c r="B619" t="s">
        <v>67</v>
      </c>
      <c r="C619" t="s">
        <v>68</v>
      </c>
      <c r="D619" t="s">
        <v>1286</v>
      </c>
      <c r="E619">
        <v>27</v>
      </c>
      <c r="F619" s="2">
        <v>2114.6849999999999</v>
      </c>
      <c r="G619" s="2">
        <v>25376.22</v>
      </c>
      <c r="H619">
        <f>IF(employee_turnover_dataset__1[[#This Row],[Employee_status]]="Exited", ROUND(employee_turnover_dataset__1[[#This Row],[Annual Salary]]*0.333,0), 0)</f>
        <v>0</v>
      </c>
      <c r="I619">
        <v>9</v>
      </c>
      <c r="J619">
        <v>3</v>
      </c>
      <c r="K619">
        <f>IF(employee_turnover_dataset__1[[#This Row],[Attrition]]="Yes",1,0)</f>
        <v>0</v>
      </c>
      <c r="L619" t="s">
        <v>27</v>
      </c>
      <c r="M619" t="s">
        <v>28</v>
      </c>
      <c r="N619" s="1">
        <v>42485</v>
      </c>
      <c r="O619" s="1"/>
      <c r="P619" t="s">
        <v>29</v>
      </c>
      <c r="Q619" t="s">
        <v>30</v>
      </c>
      <c r="R619">
        <v>3411</v>
      </c>
      <c r="S619">
        <v>112</v>
      </c>
      <c r="T619">
        <v>9</v>
      </c>
      <c r="U619" t="str">
        <f t="shared" si="9"/>
        <v>6–10 yrs (Mid Stay)</v>
      </c>
    </row>
    <row r="620" spans="1:21" x14ac:dyDescent="0.25">
      <c r="A620" t="s">
        <v>1287</v>
      </c>
      <c r="B620" t="s">
        <v>67</v>
      </c>
      <c r="C620" t="s">
        <v>68</v>
      </c>
      <c r="D620" t="s">
        <v>1288</v>
      </c>
      <c r="E620">
        <v>27</v>
      </c>
      <c r="F620" s="2">
        <v>2364.09</v>
      </c>
      <c r="G620" s="2">
        <v>28369.08</v>
      </c>
      <c r="H620">
        <f>IF(employee_turnover_dataset__1[[#This Row],[Employee_status]]="Exited", ROUND(employee_turnover_dataset__1[[#This Row],[Annual Salary]]*0.333,0), 0)</f>
        <v>0</v>
      </c>
      <c r="I620">
        <v>10</v>
      </c>
      <c r="J620">
        <v>4</v>
      </c>
      <c r="K620">
        <f>IF(employee_turnover_dataset__1[[#This Row],[Attrition]]="Yes",1,0)</f>
        <v>0</v>
      </c>
      <c r="L620" t="s">
        <v>27</v>
      </c>
      <c r="M620" t="s">
        <v>28</v>
      </c>
      <c r="N620" s="1">
        <v>44224</v>
      </c>
      <c r="O620" s="1"/>
      <c r="P620" t="s">
        <v>29</v>
      </c>
      <c r="Q620" t="s">
        <v>30</v>
      </c>
      <c r="R620">
        <v>1672</v>
      </c>
      <c r="S620">
        <v>55</v>
      </c>
      <c r="T620">
        <v>5</v>
      </c>
      <c r="U620" t="str">
        <f t="shared" si="9"/>
        <v>2–5 yrs (Short Stay)</v>
      </c>
    </row>
    <row r="621" spans="1:21" x14ac:dyDescent="0.25">
      <c r="A621" t="s">
        <v>1289</v>
      </c>
      <c r="B621" t="s">
        <v>24</v>
      </c>
      <c r="C621" t="s">
        <v>121</v>
      </c>
      <c r="D621" t="s">
        <v>1290</v>
      </c>
      <c r="E621">
        <v>56</v>
      </c>
      <c r="F621" s="2">
        <v>1541.46</v>
      </c>
      <c r="G621" s="2">
        <v>18497.52</v>
      </c>
      <c r="H621">
        <f>IF(employee_turnover_dataset__1[[#This Row],[Employee_status]]="Exited", ROUND(employee_turnover_dataset__1[[#This Row],[Annual Salary]]*0.333,0), 0)</f>
        <v>0</v>
      </c>
      <c r="I621">
        <v>4</v>
      </c>
      <c r="J621">
        <v>3</v>
      </c>
      <c r="K621">
        <f>IF(employee_turnover_dataset__1[[#This Row],[Attrition]]="Yes",1,0)</f>
        <v>0</v>
      </c>
      <c r="L621" t="s">
        <v>27</v>
      </c>
      <c r="M621" t="s">
        <v>28</v>
      </c>
      <c r="N621" s="1">
        <v>45159</v>
      </c>
      <c r="O621" s="1"/>
      <c r="P621" t="s">
        <v>29</v>
      </c>
      <c r="Q621" t="s">
        <v>30</v>
      </c>
      <c r="R621">
        <v>737</v>
      </c>
      <c r="S621">
        <v>24</v>
      </c>
      <c r="T621">
        <v>2</v>
      </c>
      <c r="U621" t="str">
        <f t="shared" si="9"/>
        <v>2–5 yrs (Short Stay)</v>
      </c>
    </row>
    <row r="622" spans="1:21" x14ac:dyDescent="0.25">
      <c r="A622" t="s">
        <v>1291</v>
      </c>
      <c r="B622" t="s">
        <v>24</v>
      </c>
      <c r="C622" t="s">
        <v>25</v>
      </c>
      <c r="D622" t="s">
        <v>1292</v>
      </c>
      <c r="E622">
        <v>56</v>
      </c>
      <c r="F622" s="2">
        <v>378.21</v>
      </c>
      <c r="G622" s="2">
        <v>4538.5199999999995</v>
      </c>
      <c r="H622">
        <f>IF(employee_turnover_dataset__1[[#This Row],[Employee_status]]="Exited", ROUND(employee_turnover_dataset__1[[#This Row],[Annual Salary]]*0.333,0), 0)</f>
        <v>1511</v>
      </c>
      <c r="I622">
        <v>0</v>
      </c>
      <c r="J622">
        <v>5</v>
      </c>
      <c r="K622">
        <f>IF(employee_turnover_dataset__1[[#This Row],[Attrition]]="Yes",1,0)</f>
        <v>1</v>
      </c>
      <c r="L622" t="s">
        <v>20</v>
      </c>
      <c r="M622" t="s">
        <v>35</v>
      </c>
      <c r="N622" s="1">
        <v>42866</v>
      </c>
      <c r="O622" s="1">
        <v>45865</v>
      </c>
      <c r="P622" t="s">
        <v>22</v>
      </c>
      <c r="Q622" t="s">
        <v>35</v>
      </c>
      <c r="R622">
        <v>2999</v>
      </c>
      <c r="S622">
        <v>98</v>
      </c>
      <c r="T622">
        <v>8</v>
      </c>
      <c r="U622" t="str">
        <f t="shared" si="9"/>
        <v>6–10 yrs (Mid Stay)</v>
      </c>
    </row>
    <row r="623" spans="1:21" x14ac:dyDescent="0.25">
      <c r="A623" t="s">
        <v>1293</v>
      </c>
      <c r="B623" t="s">
        <v>67</v>
      </c>
      <c r="C623" t="s">
        <v>128</v>
      </c>
      <c r="D623" t="s">
        <v>1294</v>
      </c>
      <c r="E623">
        <v>53</v>
      </c>
      <c r="F623" s="2">
        <v>838.75499999999988</v>
      </c>
      <c r="G623" s="2">
        <v>10065.059999999998</v>
      </c>
      <c r="H623">
        <f>IF(employee_turnover_dataset__1[[#This Row],[Employee_status]]="Exited", ROUND(employee_turnover_dataset__1[[#This Row],[Annual Salary]]*0.333,0), 0)</f>
        <v>0</v>
      </c>
      <c r="I623">
        <v>5</v>
      </c>
      <c r="J623">
        <v>2</v>
      </c>
      <c r="K623">
        <f>IF(employee_turnover_dataset__1[[#This Row],[Attrition]]="Yes",1,0)</f>
        <v>0</v>
      </c>
      <c r="L623" t="s">
        <v>27</v>
      </c>
      <c r="M623" t="s">
        <v>28</v>
      </c>
      <c r="N623" s="1">
        <v>42633</v>
      </c>
      <c r="O623" s="1"/>
      <c r="P623" t="s">
        <v>29</v>
      </c>
      <c r="Q623" t="s">
        <v>30</v>
      </c>
      <c r="R623">
        <v>3263</v>
      </c>
      <c r="S623">
        <v>107</v>
      </c>
      <c r="T623">
        <v>9</v>
      </c>
      <c r="U623" t="str">
        <f t="shared" si="9"/>
        <v>6–10 yrs (Mid Stay)</v>
      </c>
    </row>
    <row r="624" spans="1:21" x14ac:dyDescent="0.25">
      <c r="A624" t="s">
        <v>1295</v>
      </c>
      <c r="B624" t="s">
        <v>17</v>
      </c>
      <c r="C624" t="s">
        <v>56</v>
      </c>
      <c r="D624" t="s">
        <v>1296</v>
      </c>
      <c r="E624">
        <v>23</v>
      </c>
      <c r="F624" s="2">
        <v>1625.52</v>
      </c>
      <c r="G624" s="2">
        <v>19506.239999999998</v>
      </c>
      <c r="H624">
        <f>IF(employee_turnover_dataset__1[[#This Row],[Employee_status]]="Exited", ROUND(employee_turnover_dataset__1[[#This Row],[Annual Salary]]*0.333,0), 0)</f>
        <v>0</v>
      </c>
      <c r="I624">
        <v>0</v>
      </c>
      <c r="J624">
        <v>3</v>
      </c>
      <c r="K624">
        <f>IF(employee_turnover_dataset__1[[#This Row],[Attrition]]="Yes",1,0)</f>
        <v>0</v>
      </c>
      <c r="L624" t="s">
        <v>27</v>
      </c>
      <c r="M624" t="s">
        <v>28</v>
      </c>
      <c r="N624" s="1">
        <v>43189</v>
      </c>
      <c r="O624" s="1"/>
      <c r="P624" t="s">
        <v>29</v>
      </c>
      <c r="Q624" t="s">
        <v>30</v>
      </c>
      <c r="R624">
        <v>2707</v>
      </c>
      <c r="S624">
        <v>89</v>
      </c>
      <c r="T624">
        <v>7</v>
      </c>
      <c r="U624" t="str">
        <f t="shared" si="9"/>
        <v>6–10 yrs (Mid Stay)</v>
      </c>
    </row>
    <row r="625" spans="1:21" x14ac:dyDescent="0.25">
      <c r="A625" t="s">
        <v>1297</v>
      </c>
      <c r="B625" t="s">
        <v>17</v>
      </c>
      <c r="C625" t="s">
        <v>18</v>
      </c>
      <c r="D625" t="s">
        <v>1298</v>
      </c>
      <c r="E625">
        <v>26</v>
      </c>
      <c r="F625" s="2">
        <v>2687.2799999999997</v>
      </c>
      <c r="G625" s="2">
        <v>32247.359999999997</v>
      </c>
      <c r="H625">
        <f>IF(employee_turnover_dataset__1[[#This Row],[Employee_status]]="Exited", ROUND(employee_turnover_dataset__1[[#This Row],[Annual Salary]]*0.333,0), 0)</f>
        <v>0</v>
      </c>
      <c r="I625">
        <v>3</v>
      </c>
      <c r="J625">
        <v>4</v>
      </c>
      <c r="K625">
        <f>IF(employee_turnover_dataset__1[[#This Row],[Attrition]]="Yes",1,0)</f>
        <v>0</v>
      </c>
      <c r="L625" t="s">
        <v>27</v>
      </c>
      <c r="M625" t="s">
        <v>28</v>
      </c>
      <c r="N625" s="1">
        <v>43839</v>
      </c>
      <c r="O625" s="1"/>
      <c r="P625" t="s">
        <v>29</v>
      </c>
      <c r="Q625" t="s">
        <v>30</v>
      </c>
      <c r="R625">
        <v>2057</v>
      </c>
      <c r="S625">
        <v>68</v>
      </c>
      <c r="T625">
        <v>6</v>
      </c>
      <c r="U625" t="str">
        <f t="shared" si="9"/>
        <v>6–10 yrs (Mid Stay)</v>
      </c>
    </row>
    <row r="626" spans="1:21" x14ac:dyDescent="0.25">
      <c r="A626" t="s">
        <v>1299</v>
      </c>
      <c r="B626" t="s">
        <v>24</v>
      </c>
      <c r="C626" t="s">
        <v>83</v>
      </c>
      <c r="D626" t="s">
        <v>1300</v>
      </c>
      <c r="E626">
        <v>46</v>
      </c>
      <c r="F626" s="2">
        <v>1633.8600000000001</v>
      </c>
      <c r="G626" s="2">
        <v>19606.32</v>
      </c>
      <c r="H626">
        <f>IF(employee_turnover_dataset__1[[#This Row],[Employee_status]]="Exited", ROUND(employee_turnover_dataset__1[[#This Row],[Annual Salary]]*0.333,0), 0)</f>
        <v>0</v>
      </c>
      <c r="I626">
        <v>1</v>
      </c>
      <c r="J626">
        <v>4</v>
      </c>
      <c r="K626">
        <f>IF(employee_turnover_dataset__1[[#This Row],[Attrition]]="Yes",1,0)</f>
        <v>0</v>
      </c>
      <c r="L626" t="s">
        <v>27</v>
      </c>
      <c r="M626" t="s">
        <v>28</v>
      </c>
      <c r="N626" s="1">
        <v>42332</v>
      </c>
      <c r="O626" s="1"/>
      <c r="P626" t="s">
        <v>29</v>
      </c>
      <c r="Q626" t="s">
        <v>30</v>
      </c>
      <c r="R626">
        <v>3564</v>
      </c>
      <c r="S626">
        <v>117</v>
      </c>
      <c r="T626">
        <v>10</v>
      </c>
      <c r="U626" t="str">
        <f t="shared" si="9"/>
        <v>6–10 yrs (Mid Stay)</v>
      </c>
    </row>
    <row r="627" spans="1:21" x14ac:dyDescent="0.25">
      <c r="A627" t="s">
        <v>1301</v>
      </c>
      <c r="B627" t="s">
        <v>67</v>
      </c>
      <c r="C627" t="s">
        <v>128</v>
      </c>
      <c r="D627" t="s">
        <v>1302</v>
      </c>
      <c r="E627">
        <v>58</v>
      </c>
      <c r="F627" s="2">
        <v>1025.3249999999998</v>
      </c>
      <c r="G627" s="2">
        <v>12303.899999999998</v>
      </c>
      <c r="H627">
        <f>IF(employee_turnover_dataset__1[[#This Row],[Employee_status]]="Exited", ROUND(employee_turnover_dataset__1[[#This Row],[Annual Salary]]*0.333,0), 0)</f>
        <v>0</v>
      </c>
      <c r="I627">
        <v>1</v>
      </c>
      <c r="J627">
        <v>3</v>
      </c>
      <c r="K627">
        <f>IF(employee_turnover_dataset__1[[#This Row],[Attrition]]="Yes",1,0)</f>
        <v>0</v>
      </c>
      <c r="L627" t="s">
        <v>27</v>
      </c>
      <c r="M627" t="s">
        <v>28</v>
      </c>
      <c r="N627" s="1">
        <v>44346</v>
      </c>
      <c r="O627" s="1"/>
      <c r="P627" t="s">
        <v>29</v>
      </c>
      <c r="Q627" t="s">
        <v>30</v>
      </c>
      <c r="R627">
        <v>1550</v>
      </c>
      <c r="S627">
        <v>51</v>
      </c>
      <c r="T627">
        <v>4</v>
      </c>
      <c r="U627" t="str">
        <f t="shared" si="9"/>
        <v>2–5 yrs (Short Stay)</v>
      </c>
    </row>
    <row r="628" spans="1:21" x14ac:dyDescent="0.25">
      <c r="A628" t="s">
        <v>1303</v>
      </c>
      <c r="B628" t="s">
        <v>67</v>
      </c>
      <c r="C628" t="s">
        <v>128</v>
      </c>
      <c r="D628" t="s">
        <v>1304</v>
      </c>
      <c r="E628">
        <v>33</v>
      </c>
      <c r="F628" s="2">
        <v>2055.09</v>
      </c>
      <c r="G628" s="2">
        <v>24661.08</v>
      </c>
      <c r="H628">
        <f>IF(employee_turnover_dataset__1[[#This Row],[Employee_status]]="Exited", ROUND(employee_turnover_dataset__1[[#This Row],[Annual Salary]]*0.333,0), 0)</f>
        <v>0</v>
      </c>
      <c r="I628">
        <v>2</v>
      </c>
      <c r="J628">
        <v>3</v>
      </c>
      <c r="K628">
        <f>IF(employee_turnover_dataset__1[[#This Row],[Attrition]]="Yes",1,0)</f>
        <v>0</v>
      </c>
      <c r="L628" t="s">
        <v>27</v>
      </c>
      <c r="M628" t="s">
        <v>28</v>
      </c>
      <c r="N628" s="1">
        <v>42255</v>
      </c>
      <c r="O628" s="1"/>
      <c r="P628" t="s">
        <v>29</v>
      </c>
      <c r="Q628" t="s">
        <v>30</v>
      </c>
      <c r="R628">
        <v>3641</v>
      </c>
      <c r="S628">
        <v>120</v>
      </c>
      <c r="T628">
        <v>10</v>
      </c>
      <c r="U628" t="str">
        <f t="shared" si="9"/>
        <v>6–10 yrs (Mid Stay)</v>
      </c>
    </row>
    <row r="629" spans="1:21" x14ac:dyDescent="0.25">
      <c r="A629" t="s">
        <v>1305</v>
      </c>
      <c r="B629" t="s">
        <v>51</v>
      </c>
      <c r="C629" t="s">
        <v>88</v>
      </c>
      <c r="D629" t="s">
        <v>1306</v>
      </c>
      <c r="E629">
        <v>32</v>
      </c>
      <c r="F629" s="2">
        <v>382.42499999999995</v>
      </c>
      <c r="G629" s="2">
        <v>4589.0999999999995</v>
      </c>
      <c r="H629">
        <f>IF(employee_turnover_dataset__1[[#This Row],[Employee_status]]="Exited", ROUND(employee_turnover_dataset__1[[#This Row],[Annual Salary]]*0.333,0), 0)</f>
        <v>0</v>
      </c>
      <c r="I629">
        <v>4</v>
      </c>
      <c r="J629">
        <v>5</v>
      </c>
      <c r="K629">
        <f>IF(employee_turnover_dataset__1[[#This Row],[Attrition]]="Yes",1,0)</f>
        <v>0</v>
      </c>
      <c r="L629" t="s">
        <v>27</v>
      </c>
      <c r="M629" t="s">
        <v>28</v>
      </c>
      <c r="N629" s="1">
        <v>43017</v>
      </c>
      <c r="O629" s="1"/>
      <c r="P629" t="s">
        <v>29</v>
      </c>
      <c r="Q629" t="s">
        <v>30</v>
      </c>
      <c r="R629">
        <v>2879</v>
      </c>
      <c r="S629">
        <v>94</v>
      </c>
      <c r="T629">
        <v>8</v>
      </c>
      <c r="U629" t="str">
        <f t="shared" si="9"/>
        <v>6–10 yrs (Mid Stay)</v>
      </c>
    </row>
    <row r="630" spans="1:21" x14ac:dyDescent="0.25">
      <c r="A630" t="s">
        <v>1307</v>
      </c>
      <c r="B630" t="s">
        <v>24</v>
      </c>
      <c r="C630" t="s">
        <v>83</v>
      </c>
      <c r="D630" t="s">
        <v>1308</v>
      </c>
      <c r="E630">
        <v>30</v>
      </c>
      <c r="F630" s="2">
        <v>2720.88</v>
      </c>
      <c r="G630" s="2">
        <v>32650.560000000001</v>
      </c>
      <c r="H630">
        <f>IF(employee_turnover_dataset__1[[#This Row],[Employee_status]]="Exited", ROUND(employee_turnover_dataset__1[[#This Row],[Annual Salary]]*0.333,0), 0)</f>
        <v>10873</v>
      </c>
      <c r="I630">
        <v>6</v>
      </c>
      <c r="J630">
        <v>5</v>
      </c>
      <c r="K630">
        <f>IF(employee_turnover_dataset__1[[#This Row],[Attrition]]="Yes",1,0)</f>
        <v>1</v>
      </c>
      <c r="L630" t="s">
        <v>20</v>
      </c>
      <c r="M630" t="s">
        <v>119</v>
      </c>
      <c r="N630" s="1">
        <v>43795</v>
      </c>
      <c r="O630" s="1">
        <v>44049</v>
      </c>
      <c r="P630" t="s">
        <v>22</v>
      </c>
      <c r="Q630" t="s">
        <v>119</v>
      </c>
      <c r="R630">
        <v>254</v>
      </c>
      <c r="S630">
        <v>8</v>
      </c>
      <c r="T630">
        <v>1</v>
      </c>
      <c r="U630" t="str">
        <f t="shared" si="9"/>
        <v>0–1 yrs (New Hire)</v>
      </c>
    </row>
    <row r="631" spans="1:21" x14ac:dyDescent="0.25">
      <c r="A631" t="s">
        <v>1309</v>
      </c>
      <c r="B631" t="s">
        <v>44</v>
      </c>
      <c r="C631" t="s">
        <v>48</v>
      </c>
      <c r="D631" t="s">
        <v>1310</v>
      </c>
      <c r="E631">
        <v>36</v>
      </c>
      <c r="F631" s="2">
        <v>2223.3150000000001</v>
      </c>
      <c r="G631" s="2">
        <v>26679.78</v>
      </c>
      <c r="H631">
        <f>IF(employee_turnover_dataset__1[[#This Row],[Employee_status]]="Exited", ROUND(employee_turnover_dataset__1[[#This Row],[Annual Salary]]*0.333,0), 0)</f>
        <v>0</v>
      </c>
      <c r="I631">
        <v>8</v>
      </c>
      <c r="J631">
        <v>2</v>
      </c>
      <c r="K631">
        <f>IF(employee_turnover_dataset__1[[#This Row],[Attrition]]="Yes",1,0)</f>
        <v>0</v>
      </c>
      <c r="L631" t="s">
        <v>27</v>
      </c>
      <c r="M631" t="s">
        <v>28</v>
      </c>
      <c r="N631" s="1">
        <v>42250</v>
      </c>
      <c r="O631" s="1"/>
      <c r="P631" t="s">
        <v>29</v>
      </c>
      <c r="Q631" t="s">
        <v>30</v>
      </c>
      <c r="R631">
        <v>3646</v>
      </c>
      <c r="S631">
        <v>120</v>
      </c>
      <c r="T631">
        <v>10</v>
      </c>
      <c r="U631" t="str">
        <f t="shared" si="9"/>
        <v>6–10 yrs (Mid Stay)</v>
      </c>
    </row>
    <row r="632" spans="1:21" x14ac:dyDescent="0.25">
      <c r="A632" t="s">
        <v>1311</v>
      </c>
      <c r="B632" t="s">
        <v>67</v>
      </c>
      <c r="C632" t="s">
        <v>128</v>
      </c>
      <c r="D632" t="s">
        <v>1312</v>
      </c>
      <c r="E632">
        <v>23</v>
      </c>
      <c r="F632" s="2">
        <v>1761.5549999999998</v>
      </c>
      <c r="G632" s="2">
        <v>21138.659999999996</v>
      </c>
      <c r="H632">
        <f>IF(employee_turnover_dataset__1[[#This Row],[Employee_status]]="Exited", ROUND(employee_turnover_dataset__1[[#This Row],[Annual Salary]]*0.333,0), 0)</f>
        <v>0</v>
      </c>
      <c r="I632">
        <v>9</v>
      </c>
      <c r="J632">
        <v>5</v>
      </c>
      <c r="K632">
        <f>IF(employee_turnover_dataset__1[[#This Row],[Attrition]]="Yes",1,0)</f>
        <v>0</v>
      </c>
      <c r="L632" t="s">
        <v>27</v>
      </c>
      <c r="M632" t="s">
        <v>28</v>
      </c>
      <c r="N632" s="1">
        <v>43254</v>
      </c>
      <c r="O632" s="1"/>
      <c r="P632" t="s">
        <v>29</v>
      </c>
      <c r="Q632" t="s">
        <v>30</v>
      </c>
      <c r="R632">
        <v>2642</v>
      </c>
      <c r="S632">
        <v>87</v>
      </c>
      <c r="T632">
        <v>7</v>
      </c>
      <c r="U632" t="str">
        <f t="shared" si="9"/>
        <v>6–10 yrs (Mid Stay)</v>
      </c>
    </row>
    <row r="633" spans="1:21" x14ac:dyDescent="0.25">
      <c r="A633" t="s">
        <v>1313</v>
      </c>
      <c r="B633" t="s">
        <v>44</v>
      </c>
      <c r="C633" t="s">
        <v>45</v>
      </c>
      <c r="D633" t="s">
        <v>1314</v>
      </c>
      <c r="E633">
        <v>48</v>
      </c>
      <c r="F633" s="2">
        <v>847.72499999999991</v>
      </c>
      <c r="G633" s="2">
        <v>10172.699999999999</v>
      </c>
      <c r="H633">
        <f>IF(employee_turnover_dataset__1[[#This Row],[Employee_status]]="Exited", ROUND(employee_turnover_dataset__1[[#This Row],[Annual Salary]]*0.333,0), 0)</f>
        <v>0</v>
      </c>
      <c r="I633">
        <v>9</v>
      </c>
      <c r="J633">
        <v>4</v>
      </c>
      <c r="K633">
        <f>IF(employee_turnover_dataset__1[[#This Row],[Attrition]]="Yes",1,0)</f>
        <v>0</v>
      </c>
      <c r="L633" t="s">
        <v>27</v>
      </c>
      <c r="M633" t="s">
        <v>28</v>
      </c>
      <c r="N633" s="1">
        <v>44559</v>
      </c>
      <c r="O633" s="1"/>
      <c r="P633" t="s">
        <v>29</v>
      </c>
      <c r="Q633" t="s">
        <v>30</v>
      </c>
      <c r="R633">
        <v>1337</v>
      </c>
      <c r="S633">
        <v>44</v>
      </c>
      <c r="T633">
        <v>4</v>
      </c>
      <c r="U633" t="str">
        <f t="shared" si="9"/>
        <v>2–5 yrs (Short Stay)</v>
      </c>
    </row>
    <row r="634" spans="1:21" x14ac:dyDescent="0.25">
      <c r="A634" t="s">
        <v>1315</v>
      </c>
      <c r="B634" t="s">
        <v>17</v>
      </c>
      <c r="C634" t="s">
        <v>18</v>
      </c>
      <c r="D634" t="s">
        <v>1316</v>
      </c>
      <c r="E634">
        <v>24</v>
      </c>
      <c r="F634" s="2">
        <v>2482.7550000000001</v>
      </c>
      <c r="G634" s="2">
        <v>29793.06</v>
      </c>
      <c r="H634">
        <f>IF(employee_turnover_dataset__1[[#This Row],[Employee_status]]="Exited", ROUND(employee_turnover_dataset__1[[#This Row],[Annual Salary]]*0.333,0), 0)</f>
        <v>9921</v>
      </c>
      <c r="I634">
        <v>3</v>
      </c>
      <c r="J634">
        <v>5</v>
      </c>
      <c r="K634">
        <f>IF(employee_turnover_dataset__1[[#This Row],[Attrition]]="Yes",1,0)</f>
        <v>1</v>
      </c>
      <c r="L634" t="s">
        <v>20</v>
      </c>
      <c r="M634" t="s">
        <v>35</v>
      </c>
      <c r="N634" s="1">
        <v>42573</v>
      </c>
      <c r="O634" s="1">
        <v>45086</v>
      </c>
      <c r="P634" t="s">
        <v>22</v>
      </c>
      <c r="Q634" t="s">
        <v>35</v>
      </c>
      <c r="R634">
        <v>2513</v>
      </c>
      <c r="S634">
        <v>82</v>
      </c>
      <c r="T634">
        <v>7</v>
      </c>
      <c r="U634" t="str">
        <f t="shared" si="9"/>
        <v>6–10 yrs (Mid Stay)</v>
      </c>
    </row>
    <row r="635" spans="1:21" x14ac:dyDescent="0.25">
      <c r="A635" t="s">
        <v>1317</v>
      </c>
      <c r="B635" t="s">
        <v>24</v>
      </c>
      <c r="C635" t="s">
        <v>83</v>
      </c>
      <c r="D635" t="s">
        <v>1318</v>
      </c>
      <c r="E635">
        <v>60</v>
      </c>
      <c r="F635" s="2">
        <v>2340.7950000000001</v>
      </c>
      <c r="G635" s="2">
        <v>28089.54</v>
      </c>
      <c r="H635">
        <f>IF(employee_turnover_dataset__1[[#This Row],[Employee_status]]="Exited", ROUND(employee_turnover_dataset__1[[#This Row],[Annual Salary]]*0.333,0), 0)</f>
        <v>0</v>
      </c>
      <c r="I635">
        <v>10</v>
      </c>
      <c r="J635">
        <v>2</v>
      </c>
      <c r="K635">
        <f>IF(employee_turnover_dataset__1[[#This Row],[Attrition]]="Yes",1,0)</f>
        <v>0</v>
      </c>
      <c r="L635" t="s">
        <v>27</v>
      </c>
      <c r="M635" t="s">
        <v>28</v>
      </c>
      <c r="N635" s="1">
        <v>42696</v>
      </c>
      <c r="O635" s="1"/>
      <c r="P635" t="s">
        <v>29</v>
      </c>
      <c r="Q635" t="s">
        <v>30</v>
      </c>
      <c r="R635">
        <v>3200</v>
      </c>
      <c r="S635">
        <v>105</v>
      </c>
      <c r="T635">
        <v>9</v>
      </c>
      <c r="U635" t="str">
        <f t="shared" si="9"/>
        <v>6–10 yrs (Mid Stay)</v>
      </c>
    </row>
    <row r="636" spans="1:21" x14ac:dyDescent="0.25">
      <c r="A636" t="s">
        <v>1319</v>
      </c>
      <c r="B636" t="s">
        <v>67</v>
      </c>
      <c r="C636" t="s">
        <v>107</v>
      </c>
      <c r="D636" t="s">
        <v>1320</v>
      </c>
      <c r="E636">
        <v>54</v>
      </c>
      <c r="F636" s="2">
        <v>2705.7449999999999</v>
      </c>
      <c r="G636" s="2">
        <v>32468.94</v>
      </c>
      <c r="H636">
        <f>IF(employee_turnover_dataset__1[[#This Row],[Employee_status]]="Exited", ROUND(employee_turnover_dataset__1[[#This Row],[Annual Salary]]*0.333,0), 0)</f>
        <v>0</v>
      </c>
      <c r="I636">
        <v>5</v>
      </c>
      <c r="J636">
        <v>2</v>
      </c>
      <c r="K636">
        <f>IF(employee_turnover_dataset__1[[#This Row],[Attrition]]="Yes",1,0)</f>
        <v>0</v>
      </c>
      <c r="L636" t="s">
        <v>27</v>
      </c>
      <c r="M636" t="s">
        <v>28</v>
      </c>
      <c r="N636" s="1">
        <v>42990</v>
      </c>
      <c r="O636" s="1"/>
      <c r="P636" t="s">
        <v>29</v>
      </c>
      <c r="Q636" t="s">
        <v>30</v>
      </c>
      <c r="R636">
        <v>2906</v>
      </c>
      <c r="S636">
        <v>95</v>
      </c>
      <c r="T636">
        <v>8</v>
      </c>
      <c r="U636" t="str">
        <f t="shared" si="9"/>
        <v>6–10 yrs (Mid Stay)</v>
      </c>
    </row>
    <row r="637" spans="1:21" x14ac:dyDescent="0.25">
      <c r="A637" t="s">
        <v>1321</v>
      </c>
      <c r="B637" t="s">
        <v>51</v>
      </c>
      <c r="C637" t="s">
        <v>52</v>
      </c>
      <c r="D637" t="s">
        <v>1322</v>
      </c>
      <c r="E637">
        <v>31</v>
      </c>
      <c r="F637" s="2">
        <v>1828.7550000000001</v>
      </c>
      <c r="G637" s="2">
        <v>21945.06</v>
      </c>
      <c r="H637">
        <f>IF(employee_turnover_dataset__1[[#This Row],[Employee_status]]="Exited", ROUND(employee_turnover_dataset__1[[#This Row],[Annual Salary]]*0.333,0), 0)</f>
        <v>0</v>
      </c>
      <c r="I637">
        <v>5</v>
      </c>
      <c r="J637">
        <v>4</v>
      </c>
      <c r="K637">
        <f>IF(employee_turnover_dataset__1[[#This Row],[Attrition]]="Yes",1,0)</f>
        <v>0</v>
      </c>
      <c r="L637" t="s">
        <v>27</v>
      </c>
      <c r="M637" t="s">
        <v>28</v>
      </c>
      <c r="N637" s="1">
        <v>44477</v>
      </c>
      <c r="O637" s="1"/>
      <c r="P637" t="s">
        <v>29</v>
      </c>
      <c r="Q637" t="s">
        <v>30</v>
      </c>
      <c r="R637">
        <v>1419</v>
      </c>
      <c r="S637">
        <v>47</v>
      </c>
      <c r="T637">
        <v>4</v>
      </c>
      <c r="U637" t="str">
        <f t="shared" si="9"/>
        <v>2–5 yrs (Short Stay)</v>
      </c>
    </row>
    <row r="638" spans="1:21" x14ac:dyDescent="0.25">
      <c r="A638" t="s">
        <v>1323</v>
      </c>
      <c r="B638" t="s">
        <v>17</v>
      </c>
      <c r="C638" t="s">
        <v>18</v>
      </c>
      <c r="D638" t="s">
        <v>1324</v>
      </c>
      <c r="E638">
        <v>46</v>
      </c>
      <c r="F638" s="2">
        <v>2906.25</v>
      </c>
      <c r="G638" s="2">
        <v>34875</v>
      </c>
      <c r="H638">
        <f>IF(employee_turnover_dataset__1[[#This Row],[Employee_status]]="Exited", ROUND(employee_turnover_dataset__1[[#This Row],[Annual Salary]]*0.333,0), 0)</f>
        <v>0</v>
      </c>
      <c r="I638">
        <v>7</v>
      </c>
      <c r="J638">
        <v>2</v>
      </c>
      <c r="K638">
        <f>IF(employee_turnover_dataset__1[[#This Row],[Attrition]]="Yes",1,0)</f>
        <v>0</v>
      </c>
      <c r="L638" t="s">
        <v>27</v>
      </c>
      <c r="M638" t="s">
        <v>28</v>
      </c>
      <c r="N638" s="1">
        <v>44229</v>
      </c>
      <c r="O638" s="1"/>
      <c r="P638" t="s">
        <v>29</v>
      </c>
      <c r="Q638" t="s">
        <v>30</v>
      </c>
      <c r="R638">
        <v>1667</v>
      </c>
      <c r="S638">
        <v>55</v>
      </c>
      <c r="T638">
        <v>5</v>
      </c>
      <c r="U638" t="str">
        <f t="shared" si="9"/>
        <v>2–5 yrs (Short Stay)</v>
      </c>
    </row>
    <row r="639" spans="1:21" x14ac:dyDescent="0.25">
      <c r="A639" t="s">
        <v>1325</v>
      </c>
      <c r="B639" t="s">
        <v>67</v>
      </c>
      <c r="C639" t="s">
        <v>128</v>
      </c>
      <c r="D639" t="s">
        <v>1326</v>
      </c>
      <c r="E639">
        <v>24</v>
      </c>
      <c r="F639" s="2">
        <v>490.96500000000003</v>
      </c>
      <c r="G639" s="2">
        <v>5891.58</v>
      </c>
      <c r="H639">
        <f>IF(employee_turnover_dataset__1[[#This Row],[Employee_status]]="Exited", ROUND(employee_turnover_dataset__1[[#This Row],[Annual Salary]]*0.333,0), 0)</f>
        <v>0</v>
      </c>
      <c r="I639">
        <v>8</v>
      </c>
      <c r="J639">
        <v>1</v>
      </c>
      <c r="K639">
        <f>IF(employee_turnover_dataset__1[[#This Row],[Attrition]]="Yes",1,0)</f>
        <v>0</v>
      </c>
      <c r="L639" t="s">
        <v>27</v>
      </c>
      <c r="M639" t="s">
        <v>28</v>
      </c>
      <c r="N639" s="1">
        <v>43287</v>
      </c>
      <c r="O639" s="1"/>
      <c r="P639" t="s">
        <v>29</v>
      </c>
      <c r="Q639" t="s">
        <v>30</v>
      </c>
      <c r="R639">
        <v>2609</v>
      </c>
      <c r="S639">
        <v>86</v>
      </c>
      <c r="T639">
        <v>7</v>
      </c>
      <c r="U639" t="str">
        <f t="shared" si="9"/>
        <v>6–10 yrs (Mid Stay)</v>
      </c>
    </row>
    <row r="640" spans="1:21" x14ac:dyDescent="0.25">
      <c r="A640" t="s">
        <v>1327</v>
      </c>
      <c r="B640" t="s">
        <v>17</v>
      </c>
      <c r="C640" t="s">
        <v>37</v>
      </c>
      <c r="D640" t="s">
        <v>1328</v>
      </c>
      <c r="E640">
        <v>33</v>
      </c>
      <c r="F640" s="2">
        <v>1435.5</v>
      </c>
      <c r="G640" s="2">
        <v>17226</v>
      </c>
      <c r="H640">
        <f>IF(employee_turnover_dataset__1[[#This Row],[Employee_status]]="Exited", ROUND(employee_turnover_dataset__1[[#This Row],[Annual Salary]]*0.333,0), 0)</f>
        <v>0</v>
      </c>
      <c r="I640">
        <v>0</v>
      </c>
      <c r="J640">
        <v>2</v>
      </c>
      <c r="K640">
        <f>IF(employee_turnover_dataset__1[[#This Row],[Attrition]]="Yes",1,0)</f>
        <v>0</v>
      </c>
      <c r="L640" t="s">
        <v>27</v>
      </c>
      <c r="M640" t="s">
        <v>28</v>
      </c>
      <c r="N640" s="1">
        <v>44390</v>
      </c>
      <c r="O640" s="1"/>
      <c r="P640" t="s">
        <v>29</v>
      </c>
      <c r="Q640" t="s">
        <v>30</v>
      </c>
      <c r="R640">
        <v>1506</v>
      </c>
      <c r="S640">
        <v>49</v>
      </c>
      <c r="T640">
        <v>4</v>
      </c>
      <c r="U640" t="str">
        <f t="shared" si="9"/>
        <v>2–5 yrs (Short Stay)</v>
      </c>
    </row>
    <row r="641" spans="1:21" x14ac:dyDescent="0.25">
      <c r="A641" t="s">
        <v>1329</v>
      </c>
      <c r="B641" t="s">
        <v>17</v>
      </c>
      <c r="C641" t="s">
        <v>56</v>
      </c>
      <c r="D641" t="s">
        <v>1330</v>
      </c>
      <c r="E641">
        <v>37</v>
      </c>
      <c r="F641" s="2">
        <v>2925.165</v>
      </c>
      <c r="G641" s="2">
        <v>35101.979999999996</v>
      </c>
      <c r="H641">
        <f>IF(employee_turnover_dataset__1[[#This Row],[Employee_status]]="Exited", ROUND(employee_turnover_dataset__1[[#This Row],[Annual Salary]]*0.333,0), 0)</f>
        <v>0</v>
      </c>
      <c r="I641">
        <v>6</v>
      </c>
      <c r="J641">
        <v>2</v>
      </c>
      <c r="K641">
        <f>IF(employee_turnover_dataset__1[[#This Row],[Attrition]]="Yes",1,0)</f>
        <v>0</v>
      </c>
      <c r="L641" t="s">
        <v>27</v>
      </c>
      <c r="M641" t="s">
        <v>28</v>
      </c>
      <c r="N641" s="1">
        <v>43824</v>
      </c>
      <c r="O641" s="1"/>
      <c r="P641" t="s">
        <v>29</v>
      </c>
      <c r="Q641" t="s">
        <v>30</v>
      </c>
      <c r="R641">
        <v>2072</v>
      </c>
      <c r="S641">
        <v>68</v>
      </c>
      <c r="T641">
        <v>6</v>
      </c>
      <c r="U641" t="str">
        <f t="shared" si="9"/>
        <v>6–10 yrs (Mid Stay)</v>
      </c>
    </row>
    <row r="642" spans="1:21" x14ac:dyDescent="0.25">
      <c r="A642" t="s">
        <v>1331</v>
      </c>
      <c r="B642" t="s">
        <v>44</v>
      </c>
      <c r="C642" t="s">
        <v>48</v>
      </c>
      <c r="D642" t="s">
        <v>1332</v>
      </c>
      <c r="E642">
        <v>27</v>
      </c>
      <c r="F642" s="2">
        <v>2490.27</v>
      </c>
      <c r="G642" s="2">
        <v>29883.239999999998</v>
      </c>
      <c r="H642">
        <f>IF(employee_turnover_dataset__1[[#This Row],[Employee_status]]="Exited", ROUND(employee_turnover_dataset__1[[#This Row],[Annual Salary]]*0.333,0), 0)</f>
        <v>0</v>
      </c>
      <c r="I642">
        <v>6</v>
      </c>
      <c r="J642">
        <v>3</v>
      </c>
      <c r="K642">
        <f>IF(employee_turnover_dataset__1[[#This Row],[Attrition]]="Yes",1,0)</f>
        <v>0</v>
      </c>
      <c r="L642" t="s">
        <v>27</v>
      </c>
      <c r="M642" t="s">
        <v>28</v>
      </c>
      <c r="N642" s="1">
        <v>42472</v>
      </c>
      <c r="O642" s="1"/>
      <c r="P642" t="s">
        <v>29</v>
      </c>
      <c r="Q642" t="s">
        <v>30</v>
      </c>
      <c r="R642">
        <v>3424</v>
      </c>
      <c r="S642">
        <v>112</v>
      </c>
      <c r="T642">
        <v>9</v>
      </c>
      <c r="U642" t="str">
        <f t="shared" ref="U642:U705" si="10">IF(T642&lt;=1,"0–1 yrs (New Hire)",
IF(T642&lt;=5,"2–5 yrs (Short Stay)",
IF(T642&lt;=10,"6–10 yrs (Mid Stay)",
IF(T642&lt;=20,"11–20 yrs (Long Stay)",
"20+ yrs (Very Long Stay)"))))</f>
        <v>6–10 yrs (Mid Stay)</v>
      </c>
    </row>
    <row r="643" spans="1:21" x14ac:dyDescent="0.25">
      <c r="A643" t="s">
        <v>1333</v>
      </c>
      <c r="B643" t="s">
        <v>67</v>
      </c>
      <c r="C643" t="s">
        <v>107</v>
      </c>
      <c r="D643" t="s">
        <v>1334</v>
      </c>
      <c r="E643">
        <v>29</v>
      </c>
      <c r="F643" s="2">
        <v>1171.9649999999999</v>
      </c>
      <c r="G643" s="2">
        <v>14063.579999999998</v>
      </c>
      <c r="H643">
        <f>IF(employee_turnover_dataset__1[[#This Row],[Employee_status]]="Exited", ROUND(employee_turnover_dataset__1[[#This Row],[Annual Salary]]*0.333,0), 0)</f>
        <v>0</v>
      </c>
      <c r="I643">
        <v>2</v>
      </c>
      <c r="J643">
        <v>1</v>
      </c>
      <c r="K643">
        <f>IF(employee_turnover_dataset__1[[#This Row],[Attrition]]="Yes",1,0)</f>
        <v>0</v>
      </c>
      <c r="L643" t="s">
        <v>27</v>
      </c>
      <c r="M643" t="s">
        <v>28</v>
      </c>
      <c r="N643" s="1">
        <v>44783</v>
      </c>
      <c r="O643" s="1"/>
      <c r="P643" t="s">
        <v>29</v>
      </c>
      <c r="Q643" t="s">
        <v>30</v>
      </c>
      <c r="R643">
        <v>1113</v>
      </c>
      <c r="S643">
        <v>36</v>
      </c>
      <c r="T643">
        <v>3</v>
      </c>
      <c r="U643" t="str">
        <f t="shared" si="10"/>
        <v>2–5 yrs (Short Stay)</v>
      </c>
    </row>
    <row r="644" spans="1:21" x14ac:dyDescent="0.25">
      <c r="A644" t="s">
        <v>1335</v>
      </c>
      <c r="B644" t="s">
        <v>32</v>
      </c>
      <c r="C644" t="s">
        <v>174</v>
      </c>
      <c r="D644" t="s">
        <v>1336</v>
      </c>
      <c r="E644">
        <v>25</v>
      </c>
      <c r="F644" s="2">
        <v>2716.6950000000002</v>
      </c>
      <c r="G644" s="2">
        <v>32600.340000000004</v>
      </c>
      <c r="H644">
        <f>IF(employee_turnover_dataset__1[[#This Row],[Employee_status]]="Exited", ROUND(employee_turnover_dataset__1[[#This Row],[Annual Salary]]*0.333,0), 0)</f>
        <v>0</v>
      </c>
      <c r="I644">
        <v>1</v>
      </c>
      <c r="J644">
        <v>5</v>
      </c>
      <c r="K644">
        <f>IF(employee_turnover_dataset__1[[#This Row],[Attrition]]="Yes",1,0)</f>
        <v>0</v>
      </c>
      <c r="L644" t="s">
        <v>27</v>
      </c>
      <c r="M644" t="s">
        <v>28</v>
      </c>
      <c r="N644" s="1">
        <v>42892</v>
      </c>
      <c r="O644" s="1"/>
      <c r="P644" t="s">
        <v>29</v>
      </c>
      <c r="Q644" t="s">
        <v>30</v>
      </c>
      <c r="R644">
        <v>3004</v>
      </c>
      <c r="S644">
        <v>99</v>
      </c>
      <c r="T644">
        <v>8</v>
      </c>
      <c r="U644" t="str">
        <f t="shared" si="10"/>
        <v>6–10 yrs (Mid Stay)</v>
      </c>
    </row>
    <row r="645" spans="1:21" x14ac:dyDescent="0.25">
      <c r="A645" t="s">
        <v>1337</v>
      </c>
      <c r="B645" t="s">
        <v>24</v>
      </c>
      <c r="C645" t="s">
        <v>83</v>
      </c>
      <c r="D645" t="s">
        <v>1338</v>
      </c>
      <c r="E645">
        <v>54</v>
      </c>
      <c r="F645" s="2">
        <v>1614.7950000000001</v>
      </c>
      <c r="G645" s="2">
        <v>19377.54</v>
      </c>
      <c r="H645">
        <f>IF(employee_turnover_dataset__1[[#This Row],[Employee_status]]="Exited", ROUND(employee_turnover_dataset__1[[#This Row],[Annual Salary]]*0.333,0), 0)</f>
        <v>0</v>
      </c>
      <c r="I645">
        <v>9</v>
      </c>
      <c r="J645">
        <v>1</v>
      </c>
      <c r="K645">
        <f>IF(employee_turnover_dataset__1[[#This Row],[Attrition]]="Yes",1,0)</f>
        <v>0</v>
      </c>
      <c r="L645" t="s">
        <v>27</v>
      </c>
      <c r="M645" t="s">
        <v>28</v>
      </c>
      <c r="N645" s="1">
        <v>43358</v>
      </c>
      <c r="O645" s="1"/>
      <c r="P645" t="s">
        <v>29</v>
      </c>
      <c r="Q645" t="s">
        <v>30</v>
      </c>
      <c r="R645">
        <v>2538</v>
      </c>
      <c r="S645">
        <v>83</v>
      </c>
      <c r="T645">
        <v>7</v>
      </c>
      <c r="U645" t="str">
        <f t="shared" si="10"/>
        <v>6–10 yrs (Mid Stay)</v>
      </c>
    </row>
    <row r="646" spans="1:21" x14ac:dyDescent="0.25">
      <c r="A646" t="s">
        <v>1339</v>
      </c>
      <c r="B646" t="s">
        <v>32</v>
      </c>
      <c r="C646" t="s">
        <v>33</v>
      </c>
      <c r="D646" t="s">
        <v>1340</v>
      </c>
      <c r="E646">
        <v>23</v>
      </c>
      <c r="F646" s="2">
        <v>2495.7449999999999</v>
      </c>
      <c r="G646" s="2">
        <v>29948.94</v>
      </c>
      <c r="H646">
        <f>IF(employee_turnover_dataset__1[[#This Row],[Employee_status]]="Exited", ROUND(employee_turnover_dataset__1[[#This Row],[Annual Salary]]*0.333,0), 0)</f>
        <v>9973</v>
      </c>
      <c r="I646">
        <v>0</v>
      </c>
      <c r="J646">
        <v>3</v>
      </c>
      <c r="K646">
        <f>IF(employee_turnover_dataset__1[[#This Row],[Attrition]]="Yes",1,0)</f>
        <v>1</v>
      </c>
      <c r="L646" t="s">
        <v>20</v>
      </c>
      <c r="M646" t="s">
        <v>35</v>
      </c>
      <c r="N646" s="1">
        <v>45028</v>
      </c>
      <c r="O646" s="1">
        <v>45860</v>
      </c>
      <c r="P646" t="s">
        <v>22</v>
      </c>
      <c r="Q646" t="s">
        <v>35</v>
      </c>
      <c r="R646">
        <v>832</v>
      </c>
      <c r="S646">
        <v>27</v>
      </c>
      <c r="T646">
        <v>2</v>
      </c>
      <c r="U646" t="str">
        <f t="shared" si="10"/>
        <v>2–5 yrs (Short Stay)</v>
      </c>
    </row>
    <row r="647" spans="1:21" x14ac:dyDescent="0.25">
      <c r="A647" t="s">
        <v>1341</v>
      </c>
      <c r="B647" t="s">
        <v>44</v>
      </c>
      <c r="C647" t="s">
        <v>48</v>
      </c>
      <c r="D647" t="s">
        <v>1342</v>
      </c>
      <c r="E647">
        <v>30</v>
      </c>
      <c r="F647" s="2">
        <v>1718.2649999999999</v>
      </c>
      <c r="G647" s="2">
        <v>20619.18</v>
      </c>
      <c r="H647">
        <f>IF(employee_turnover_dataset__1[[#This Row],[Employee_status]]="Exited", ROUND(employee_turnover_dataset__1[[#This Row],[Annual Salary]]*0.333,0), 0)</f>
        <v>0</v>
      </c>
      <c r="I647">
        <v>1</v>
      </c>
      <c r="J647">
        <v>4</v>
      </c>
      <c r="K647">
        <f>IF(employee_turnover_dataset__1[[#This Row],[Attrition]]="Yes",1,0)</f>
        <v>0</v>
      </c>
      <c r="L647" t="s">
        <v>27</v>
      </c>
      <c r="M647" t="s">
        <v>28</v>
      </c>
      <c r="N647" s="1">
        <v>43603</v>
      </c>
      <c r="O647" s="1"/>
      <c r="P647" t="s">
        <v>29</v>
      </c>
      <c r="Q647" t="s">
        <v>30</v>
      </c>
      <c r="R647">
        <v>2293</v>
      </c>
      <c r="S647">
        <v>75</v>
      </c>
      <c r="T647">
        <v>6</v>
      </c>
      <c r="U647" t="str">
        <f t="shared" si="10"/>
        <v>6–10 yrs (Mid Stay)</v>
      </c>
    </row>
    <row r="648" spans="1:21" x14ac:dyDescent="0.25">
      <c r="A648" t="s">
        <v>1343</v>
      </c>
      <c r="B648" t="s">
        <v>44</v>
      </c>
      <c r="C648" t="s">
        <v>61</v>
      </c>
      <c r="D648" t="s">
        <v>1344</v>
      </c>
      <c r="E648">
        <v>54</v>
      </c>
      <c r="F648" s="2">
        <v>1396.335</v>
      </c>
      <c r="G648" s="2">
        <v>16756.02</v>
      </c>
      <c r="H648">
        <f>IF(employee_turnover_dataset__1[[#This Row],[Employee_status]]="Exited", ROUND(employee_turnover_dataset__1[[#This Row],[Annual Salary]]*0.333,0), 0)</f>
        <v>5580</v>
      </c>
      <c r="I648">
        <v>2</v>
      </c>
      <c r="J648">
        <v>4</v>
      </c>
      <c r="K648">
        <f>IF(employee_turnover_dataset__1[[#This Row],[Attrition]]="Yes",1,0)</f>
        <v>1</v>
      </c>
      <c r="L648" t="s">
        <v>20</v>
      </c>
      <c r="M648" t="s">
        <v>35</v>
      </c>
      <c r="N648" s="1">
        <v>44984</v>
      </c>
      <c r="O648" s="1">
        <v>45776</v>
      </c>
      <c r="P648" t="s">
        <v>22</v>
      </c>
      <c r="Q648" t="s">
        <v>35</v>
      </c>
      <c r="R648">
        <v>792</v>
      </c>
      <c r="S648">
        <v>26</v>
      </c>
      <c r="T648">
        <v>2</v>
      </c>
      <c r="U648" t="str">
        <f t="shared" si="10"/>
        <v>2–5 yrs (Short Stay)</v>
      </c>
    </row>
    <row r="649" spans="1:21" x14ac:dyDescent="0.25">
      <c r="A649" t="s">
        <v>1345</v>
      </c>
      <c r="B649" t="s">
        <v>67</v>
      </c>
      <c r="C649" t="s">
        <v>107</v>
      </c>
      <c r="D649" t="s">
        <v>1346</v>
      </c>
      <c r="E649">
        <v>26</v>
      </c>
      <c r="F649" s="2">
        <v>2139.1499999999996</v>
      </c>
      <c r="G649" s="2">
        <v>25669.799999999996</v>
      </c>
      <c r="H649">
        <f>IF(employee_turnover_dataset__1[[#This Row],[Employee_status]]="Exited", ROUND(employee_turnover_dataset__1[[#This Row],[Annual Salary]]*0.333,0), 0)</f>
        <v>8548</v>
      </c>
      <c r="I649">
        <v>4</v>
      </c>
      <c r="J649">
        <v>1</v>
      </c>
      <c r="K649">
        <f>IF(employee_turnover_dataset__1[[#This Row],[Attrition]]="Yes",1,0)</f>
        <v>1</v>
      </c>
      <c r="L649" t="s">
        <v>20</v>
      </c>
      <c r="M649" t="s">
        <v>63</v>
      </c>
      <c r="N649" s="1">
        <v>44659</v>
      </c>
      <c r="O649" s="1">
        <v>44809</v>
      </c>
      <c r="P649" t="s">
        <v>22</v>
      </c>
      <c r="Q649" t="s">
        <v>63</v>
      </c>
      <c r="R649">
        <v>150</v>
      </c>
      <c r="S649">
        <v>5</v>
      </c>
      <c r="T649">
        <v>0</v>
      </c>
      <c r="U649" t="str">
        <f t="shared" si="10"/>
        <v>0–1 yrs (New Hire)</v>
      </c>
    </row>
    <row r="650" spans="1:21" x14ac:dyDescent="0.25">
      <c r="A650" t="s">
        <v>1347</v>
      </c>
      <c r="B650" t="s">
        <v>32</v>
      </c>
      <c r="C650" t="s">
        <v>33</v>
      </c>
      <c r="D650" t="s">
        <v>1348</v>
      </c>
      <c r="E650">
        <v>55</v>
      </c>
      <c r="F650" s="2">
        <v>2376.48</v>
      </c>
      <c r="G650" s="2">
        <v>28517.760000000002</v>
      </c>
      <c r="H650">
        <f>IF(employee_turnover_dataset__1[[#This Row],[Employee_status]]="Exited", ROUND(employee_turnover_dataset__1[[#This Row],[Annual Salary]]*0.333,0), 0)</f>
        <v>9496</v>
      </c>
      <c r="I650">
        <v>6</v>
      </c>
      <c r="J650">
        <v>2</v>
      </c>
      <c r="K650">
        <f>IF(employee_turnover_dataset__1[[#This Row],[Attrition]]="Yes",1,0)</f>
        <v>1</v>
      </c>
      <c r="L650" t="s">
        <v>20</v>
      </c>
      <c r="M650" t="s">
        <v>21</v>
      </c>
      <c r="N650" s="1">
        <v>43836</v>
      </c>
      <c r="O650" s="1">
        <v>44102</v>
      </c>
      <c r="P650" t="s">
        <v>22</v>
      </c>
      <c r="Q650" t="s">
        <v>21</v>
      </c>
      <c r="R650">
        <v>266</v>
      </c>
      <c r="S650">
        <v>9</v>
      </c>
      <c r="T650">
        <v>1</v>
      </c>
      <c r="U650" t="str">
        <f t="shared" si="10"/>
        <v>0–1 yrs (New Hire)</v>
      </c>
    </row>
    <row r="651" spans="1:21" x14ac:dyDescent="0.25">
      <c r="A651" t="s">
        <v>1349</v>
      </c>
      <c r="B651" t="s">
        <v>32</v>
      </c>
      <c r="C651" t="s">
        <v>174</v>
      </c>
      <c r="D651" t="s">
        <v>1350</v>
      </c>
      <c r="E651">
        <v>60</v>
      </c>
      <c r="F651" s="2">
        <v>2244.7049999999999</v>
      </c>
      <c r="G651" s="2">
        <v>26936.46</v>
      </c>
      <c r="H651">
        <f>IF(employee_turnover_dataset__1[[#This Row],[Employee_status]]="Exited", ROUND(employee_turnover_dataset__1[[#This Row],[Annual Salary]]*0.333,0), 0)</f>
        <v>0</v>
      </c>
      <c r="I651">
        <v>7</v>
      </c>
      <c r="J651">
        <v>4</v>
      </c>
      <c r="K651">
        <f>IF(employee_turnover_dataset__1[[#This Row],[Attrition]]="Yes",1,0)</f>
        <v>0</v>
      </c>
      <c r="L651" t="s">
        <v>27</v>
      </c>
      <c r="M651" t="s">
        <v>28</v>
      </c>
      <c r="N651" s="1">
        <v>44339</v>
      </c>
      <c r="O651" s="1"/>
      <c r="P651" t="s">
        <v>29</v>
      </c>
      <c r="Q651" t="s">
        <v>30</v>
      </c>
      <c r="R651">
        <v>1557</v>
      </c>
      <c r="S651">
        <v>51</v>
      </c>
      <c r="T651">
        <v>4</v>
      </c>
      <c r="U651" t="str">
        <f t="shared" si="10"/>
        <v>2–5 yrs (Short Stay)</v>
      </c>
    </row>
    <row r="652" spans="1:21" x14ac:dyDescent="0.25">
      <c r="A652" t="s">
        <v>1351</v>
      </c>
      <c r="B652" t="s">
        <v>24</v>
      </c>
      <c r="C652" t="s">
        <v>83</v>
      </c>
      <c r="D652" t="s">
        <v>1352</v>
      </c>
      <c r="E652">
        <v>37</v>
      </c>
      <c r="F652" s="2">
        <v>2633.25</v>
      </c>
      <c r="G652" s="2">
        <v>31599</v>
      </c>
      <c r="H652">
        <f>IF(employee_turnover_dataset__1[[#This Row],[Employee_status]]="Exited", ROUND(employee_turnover_dataset__1[[#This Row],[Annual Salary]]*0.333,0), 0)</f>
        <v>0</v>
      </c>
      <c r="I652">
        <v>8</v>
      </c>
      <c r="J652">
        <v>1</v>
      </c>
      <c r="K652">
        <f>IF(employee_turnover_dataset__1[[#This Row],[Attrition]]="Yes",1,0)</f>
        <v>0</v>
      </c>
      <c r="L652" t="s">
        <v>27</v>
      </c>
      <c r="M652" t="s">
        <v>28</v>
      </c>
      <c r="N652" s="1">
        <v>44297</v>
      </c>
      <c r="O652" s="1"/>
      <c r="P652" t="s">
        <v>29</v>
      </c>
      <c r="Q652" t="s">
        <v>30</v>
      </c>
      <c r="R652">
        <v>1599</v>
      </c>
      <c r="S652">
        <v>52</v>
      </c>
      <c r="T652">
        <v>4</v>
      </c>
      <c r="U652" t="str">
        <f t="shared" si="10"/>
        <v>2–5 yrs (Short Stay)</v>
      </c>
    </row>
    <row r="653" spans="1:21" x14ac:dyDescent="0.25">
      <c r="A653" t="s">
        <v>1353</v>
      </c>
      <c r="B653" t="s">
        <v>44</v>
      </c>
      <c r="C653" t="s">
        <v>45</v>
      </c>
      <c r="D653" t="s">
        <v>1354</v>
      </c>
      <c r="E653">
        <v>57</v>
      </c>
      <c r="F653" s="2">
        <v>2782.08</v>
      </c>
      <c r="G653" s="2">
        <v>33384.959999999999</v>
      </c>
      <c r="H653">
        <f>IF(employee_turnover_dataset__1[[#This Row],[Employee_status]]="Exited", ROUND(employee_turnover_dataset__1[[#This Row],[Annual Salary]]*0.333,0), 0)</f>
        <v>0</v>
      </c>
      <c r="I653">
        <v>7</v>
      </c>
      <c r="J653">
        <v>3</v>
      </c>
      <c r="K653">
        <f>IF(employee_turnover_dataset__1[[#This Row],[Attrition]]="Yes",1,0)</f>
        <v>0</v>
      </c>
      <c r="L653" t="s">
        <v>27</v>
      </c>
      <c r="M653" t="s">
        <v>28</v>
      </c>
      <c r="N653" s="1">
        <v>43263</v>
      </c>
      <c r="O653" s="1"/>
      <c r="P653" t="s">
        <v>29</v>
      </c>
      <c r="Q653" t="s">
        <v>30</v>
      </c>
      <c r="R653">
        <v>2633</v>
      </c>
      <c r="S653">
        <v>86</v>
      </c>
      <c r="T653">
        <v>7</v>
      </c>
      <c r="U653" t="str">
        <f t="shared" si="10"/>
        <v>6–10 yrs (Mid Stay)</v>
      </c>
    </row>
    <row r="654" spans="1:21" x14ac:dyDescent="0.25">
      <c r="A654" t="s">
        <v>1355</v>
      </c>
      <c r="B654" t="s">
        <v>67</v>
      </c>
      <c r="C654" t="s">
        <v>128</v>
      </c>
      <c r="D654" t="s">
        <v>1356</v>
      </c>
      <c r="E654">
        <v>34</v>
      </c>
      <c r="F654" s="2">
        <v>1929.48</v>
      </c>
      <c r="G654" s="2">
        <v>23153.760000000002</v>
      </c>
      <c r="H654">
        <f>IF(employee_turnover_dataset__1[[#This Row],[Employee_status]]="Exited", ROUND(employee_turnover_dataset__1[[#This Row],[Annual Salary]]*0.333,0), 0)</f>
        <v>0</v>
      </c>
      <c r="I654">
        <v>5</v>
      </c>
      <c r="J654">
        <v>3</v>
      </c>
      <c r="K654">
        <f>IF(employee_turnover_dataset__1[[#This Row],[Attrition]]="Yes",1,0)</f>
        <v>0</v>
      </c>
      <c r="L654" t="s">
        <v>27</v>
      </c>
      <c r="M654" t="s">
        <v>28</v>
      </c>
      <c r="N654" s="1">
        <v>44841</v>
      </c>
      <c r="O654" s="1"/>
      <c r="P654" t="s">
        <v>29</v>
      </c>
      <c r="Q654" t="s">
        <v>30</v>
      </c>
      <c r="R654">
        <v>1055</v>
      </c>
      <c r="S654">
        <v>35</v>
      </c>
      <c r="T654">
        <v>3</v>
      </c>
      <c r="U654" t="str">
        <f t="shared" si="10"/>
        <v>2–5 yrs (Short Stay)</v>
      </c>
    </row>
    <row r="655" spans="1:21" x14ac:dyDescent="0.25">
      <c r="A655" t="s">
        <v>1357</v>
      </c>
      <c r="B655" t="s">
        <v>32</v>
      </c>
      <c r="C655" t="s">
        <v>71</v>
      </c>
      <c r="D655" t="s">
        <v>1358</v>
      </c>
      <c r="E655">
        <v>25</v>
      </c>
      <c r="F655" s="2">
        <v>1682.1000000000001</v>
      </c>
      <c r="G655" s="2">
        <v>20185.2</v>
      </c>
      <c r="H655">
        <f>IF(employee_turnover_dataset__1[[#This Row],[Employee_status]]="Exited", ROUND(employee_turnover_dataset__1[[#This Row],[Annual Salary]]*0.333,0), 0)</f>
        <v>0</v>
      </c>
      <c r="I655">
        <v>7</v>
      </c>
      <c r="J655">
        <v>4</v>
      </c>
      <c r="K655">
        <f>IF(employee_turnover_dataset__1[[#This Row],[Attrition]]="Yes",1,0)</f>
        <v>0</v>
      </c>
      <c r="L655" t="s">
        <v>27</v>
      </c>
      <c r="M655" t="s">
        <v>28</v>
      </c>
      <c r="N655" s="1">
        <v>44465</v>
      </c>
      <c r="O655" s="1"/>
      <c r="P655" t="s">
        <v>29</v>
      </c>
      <c r="Q655" t="s">
        <v>30</v>
      </c>
      <c r="R655">
        <v>1431</v>
      </c>
      <c r="S655">
        <v>47</v>
      </c>
      <c r="T655">
        <v>4</v>
      </c>
      <c r="U655" t="str">
        <f t="shared" si="10"/>
        <v>2–5 yrs (Short Stay)</v>
      </c>
    </row>
    <row r="656" spans="1:21" x14ac:dyDescent="0.25">
      <c r="A656" t="s">
        <v>1359</v>
      </c>
      <c r="B656" t="s">
        <v>44</v>
      </c>
      <c r="C656" t="s">
        <v>45</v>
      </c>
      <c r="D656" t="s">
        <v>1360</v>
      </c>
      <c r="E656">
        <v>26</v>
      </c>
      <c r="F656" s="2">
        <v>2121.69</v>
      </c>
      <c r="G656" s="2">
        <v>25460.28</v>
      </c>
      <c r="H656">
        <f>IF(employee_turnover_dataset__1[[#This Row],[Employee_status]]="Exited", ROUND(employee_turnover_dataset__1[[#This Row],[Annual Salary]]*0.333,0), 0)</f>
        <v>0</v>
      </c>
      <c r="I656">
        <v>2</v>
      </c>
      <c r="J656">
        <v>3</v>
      </c>
      <c r="K656">
        <f>IF(employee_turnover_dataset__1[[#This Row],[Attrition]]="Yes",1,0)</f>
        <v>0</v>
      </c>
      <c r="L656" t="s">
        <v>27</v>
      </c>
      <c r="M656" t="s">
        <v>28</v>
      </c>
      <c r="N656" s="1">
        <v>43794</v>
      </c>
      <c r="O656" s="1"/>
      <c r="P656" t="s">
        <v>29</v>
      </c>
      <c r="Q656" t="s">
        <v>30</v>
      </c>
      <c r="R656">
        <v>2102</v>
      </c>
      <c r="S656">
        <v>69</v>
      </c>
      <c r="T656">
        <v>6</v>
      </c>
      <c r="U656" t="str">
        <f t="shared" si="10"/>
        <v>6–10 yrs (Mid Stay)</v>
      </c>
    </row>
    <row r="657" spans="1:21" x14ac:dyDescent="0.25">
      <c r="A657" t="s">
        <v>1361</v>
      </c>
      <c r="B657" t="s">
        <v>17</v>
      </c>
      <c r="C657" t="s">
        <v>18</v>
      </c>
      <c r="D657" t="s">
        <v>1362</v>
      </c>
      <c r="E657">
        <v>47</v>
      </c>
      <c r="F657" s="2">
        <v>1834.125</v>
      </c>
      <c r="G657" s="2">
        <v>22009.5</v>
      </c>
      <c r="H657">
        <f>IF(employee_turnover_dataset__1[[#This Row],[Employee_status]]="Exited", ROUND(employee_turnover_dataset__1[[#This Row],[Annual Salary]]*0.333,0), 0)</f>
        <v>7329</v>
      </c>
      <c r="I657">
        <v>10</v>
      </c>
      <c r="J657">
        <v>4</v>
      </c>
      <c r="K657">
        <f>IF(employee_turnover_dataset__1[[#This Row],[Attrition]]="Yes",1,0)</f>
        <v>1</v>
      </c>
      <c r="L657" t="s">
        <v>20</v>
      </c>
      <c r="M657" t="s">
        <v>21</v>
      </c>
      <c r="N657" s="1">
        <v>43171</v>
      </c>
      <c r="O657" s="1">
        <v>43610</v>
      </c>
      <c r="P657" t="s">
        <v>22</v>
      </c>
      <c r="Q657" t="s">
        <v>21</v>
      </c>
      <c r="R657">
        <v>439</v>
      </c>
      <c r="S657">
        <v>14</v>
      </c>
      <c r="T657">
        <v>1</v>
      </c>
      <c r="U657" t="str">
        <f t="shared" si="10"/>
        <v>0–1 yrs (New Hire)</v>
      </c>
    </row>
    <row r="658" spans="1:21" x14ac:dyDescent="0.25">
      <c r="A658" t="s">
        <v>1363</v>
      </c>
      <c r="B658" t="s">
        <v>17</v>
      </c>
      <c r="C658" t="s">
        <v>37</v>
      </c>
      <c r="D658" t="s">
        <v>1364</v>
      </c>
      <c r="E658">
        <v>57</v>
      </c>
      <c r="F658" s="2">
        <v>1527.105</v>
      </c>
      <c r="G658" s="2">
        <v>18325.260000000002</v>
      </c>
      <c r="H658">
        <f>IF(employee_turnover_dataset__1[[#This Row],[Employee_status]]="Exited", ROUND(employee_turnover_dataset__1[[#This Row],[Annual Salary]]*0.333,0), 0)</f>
        <v>0</v>
      </c>
      <c r="I658">
        <v>9</v>
      </c>
      <c r="J658">
        <v>2</v>
      </c>
      <c r="K658">
        <f>IF(employee_turnover_dataset__1[[#This Row],[Attrition]]="Yes",1,0)</f>
        <v>0</v>
      </c>
      <c r="L658" t="s">
        <v>27</v>
      </c>
      <c r="M658" t="s">
        <v>28</v>
      </c>
      <c r="N658" s="1">
        <v>42473</v>
      </c>
      <c r="O658" s="1"/>
      <c r="P658" t="s">
        <v>29</v>
      </c>
      <c r="Q658" t="s">
        <v>30</v>
      </c>
      <c r="R658">
        <v>3423</v>
      </c>
      <c r="S658">
        <v>112</v>
      </c>
      <c r="T658">
        <v>9</v>
      </c>
      <c r="U658" t="str">
        <f t="shared" si="10"/>
        <v>6–10 yrs (Mid Stay)</v>
      </c>
    </row>
    <row r="659" spans="1:21" x14ac:dyDescent="0.25">
      <c r="A659" t="s">
        <v>1365</v>
      </c>
      <c r="B659" t="s">
        <v>24</v>
      </c>
      <c r="C659" t="s">
        <v>83</v>
      </c>
      <c r="D659" t="s">
        <v>1366</v>
      </c>
      <c r="E659">
        <v>50</v>
      </c>
      <c r="F659" s="2">
        <v>2561.8200000000002</v>
      </c>
      <c r="G659" s="2">
        <v>30741.840000000004</v>
      </c>
      <c r="H659">
        <f>IF(employee_turnover_dataset__1[[#This Row],[Employee_status]]="Exited", ROUND(employee_turnover_dataset__1[[#This Row],[Annual Salary]]*0.333,0), 0)</f>
        <v>10237</v>
      </c>
      <c r="I659">
        <v>5</v>
      </c>
      <c r="J659">
        <v>1</v>
      </c>
      <c r="K659">
        <f>IF(employee_turnover_dataset__1[[#This Row],[Attrition]]="Yes",1,0)</f>
        <v>1</v>
      </c>
      <c r="L659" t="s">
        <v>20</v>
      </c>
      <c r="M659" t="s">
        <v>35</v>
      </c>
      <c r="N659" s="1">
        <v>43354</v>
      </c>
      <c r="O659" s="1">
        <v>45533</v>
      </c>
      <c r="P659" t="s">
        <v>22</v>
      </c>
      <c r="Q659" t="s">
        <v>35</v>
      </c>
      <c r="R659">
        <v>2179</v>
      </c>
      <c r="S659">
        <v>72</v>
      </c>
      <c r="T659">
        <v>6</v>
      </c>
      <c r="U659" t="str">
        <f t="shared" si="10"/>
        <v>6–10 yrs (Mid Stay)</v>
      </c>
    </row>
    <row r="660" spans="1:21" x14ac:dyDescent="0.25">
      <c r="A660" t="s">
        <v>1367</v>
      </c>
      <c r="B660" t="s">
        <v>51</v>
      </c>
      <c r="C660" t="s">
        <v>52</v>
      </c>
      <c r="D660" t="s">
        <v>1368</v>
      </c>
      <c r="E660">
        <v>60</v>
      </c>
      <c r="F660" s="2">
        <v>2875.2150000000001</v>
      </c>
      <c r="G660" s="2">
        <v>34502.58</v>
      </c>
      <c r="H660">
        <f>IF(employee_turnover_dataset__1[[#This Row],[Employee_status]]="Exited", ROUND(employee_turnover_dataset__1[[#This Row],[Annual Salary]]*0.333,0), 0)</f>
        <v>11489</v>
      </c>
      <c r="I660">
        <v>5</v>
      </c>
      <c r="J660">
        <v>3</v>
      </c>
      <c r="K660">
        <f>IF(employee_turnover_dataset__1[[#This Row],[Attrition]]="Yes",1,0)</f>
        <v>1</v>
      </c>
      <c r="L660" t="s">
        <v>20</v>
      </c>
      <c r="M660" t="s">
        <v>63</v>
      </c>
      <c r="N660" s="1">
        <v>43646</v>
      </c>
      <c r="O660" s="1">
        <v>44075</v>
      </c>
      <c r="P660" t="s">
        <v>22</v>
      </c>
      <c r="Q660" t="s">
        <v>63</v>
      </c>
      <c r="R660">
        <v>429</v>
      </c>
      <c r="S660">
        <v>14</v>
      </c>
      <c r="T660">
        <v>1</v>
      </c>
      <c r="U660" t="str">
        <f t="shared" si="10"/>
        <v>0–1 yrs (New Hire)</v>
      </c>
    </row>
    <row r="661" spans="1:21" x14ac:dyDescent="0.25">
      <c r="A661" t="s">
        <v>1369</v>
      </c>
      <c r="B661" t="s">
        <v>17</v>
      </c>
      <c r="C661" t="s">
        <v>18</v>
      </c>
      <c r="D661" t="s">
        <v>1370</v>
      </c>
      <c r="E661">
        <v>53</v>
      </c>
      <c r="F661" s="2">
        <v>2522.61</v>
      </c>
      <c r="G661" s="2">
        <v>30271.32</v>
      </c>
      <c r="H661">
        <f>IF(employee_turnover_dataset__1[[#This Row],[Employee_status]]="Exited", ROUND(employee_turnover_dataset__1[[#This Row],[Annual Salary]]*0.333,0), 0)</f>
        <v>10080</v>
      </c>
      <c r="I661">
        <v>3</v>
      </c>
      <c r="J661">
        <v>4</v>
      </c>
      <c r="K661">
        <f>IF(employee_turnover_dataset__1[[#This Row],[Attrition]]="Yes",1,0)</f>
        <v>1</v>
      </c>
      <c r="L661" t="s">
        <v>20</v>
      </c>
      <c r="M661" t="s">
        <v>158</v>
      </c>
      <c r="N661" s="1">
        <v>45011</v>
      </c>
      <c r="O661" s="1">
        <v>45210</v>
      </c>
      <c r="P661" t="s">
        <v>22</v>
      </c>
      <c r="Q661" t="s">
        <v>158</v>
      </c>
      <c r="R661">
        <v>199</v>
      </c>
      <c r="S661">
        <v>6</v>
      </c>
      <c r="T661">
        <v>1</v>
      </c>
      <c r="U661" t="str">
        <f t="shared" si="10"/>
        <v>0–1 yrs (New Hire)</v>
      </c>
    </row>
    <row r="662" spans="1:21" x14ac:dyDescent="0.25">
      <c r="A662" t="s">
        <v>1371</v>
      </c>
      <c r="B662" t="s">
        <v>32</v>
      </c>
      <c r="C662" t="s">
        <v>174</v>
      </c>
      <c r="D662" t="s">
        <v>1372</v>
      </c>
      <c r="E662">
        <v>38</v>
      </c>
      <c r="F662" s="2">
        <v>1642.02</v>
      </c>
      <c r="G662" s="2">
        <v>19704.239999999998</v>
      </c>
      <c r="H662">
        <f>IF(employee_turnover_dataset__1[[#This Row],[Employee_status]]="Exited", ROUND(employee_turnover_dataset__1[[#This Row],[Annual Salary]]*0.333,0), 0)</f>
        <v>0</v>
      </c>
      <c r="I662">
        <v>1</v>
      </c>
      <c r="J662">
        <v>5</v>
      </c>
      <c r="K662">
        <f>IF(employee_turnover_dataset__1[[#This Row],[Attrition]]="Yes",1,0)</f>
        <v>0</v>
      </c>
      <c r="L662" t="s">
        <v>27</v>
      </c>
      <c r="M662" t="s">
        <v>28</v>
      </c>
      <c r="N662" s="1">
        <v>44893</v>
      </c>
      <c r="O662" s="1"/>
      <c r="P662" t="s">
        <v>29</v>
      </c>
      <c r="Q662" t="s">
        <v>30</v>
      </c>
      <c r="R662">
        <v>1003</v>
      </c>
      <c r="S662">
        <v>33</v>
      </c>
      <c r="T662">
        <v>3</v>
      </c>
      <c r="U662" t="str">
        <f t="shared" si="10"/>
        <v>2–5 yrs (Short Stay)</v>
      </c>
    </row>
    <row r="663" spans="1:21" x14ac:dyDescent="0.25">
      <c r="A663" t="s">
        <v>1373</v>
      </c>
      <c r="B663" t="s">
        <v>67</v>
      </c>
      <c r="C663" t="s">
        <v>107</v>
      </c>
      <c r="D663" t="s">
        <v>1374</v>
      </c>
      <c r="E663">
        <v>45</v>
      </c>
      <c r="F663" s="2">
        <v>2484.06</v>
      </c>
      <c r="G663" s="2">
        <v>29808.720000000001</v>
      </c>
      <c r="H663">
        <f>IF(employee_turnover_dataset__1[[#This Row],[Employee_status]]="Exited", ROUND(employee_turnover_dataset__1[[#This Row],[Annual Salary]]*0.333,0), 0)</f>
        <v>0</v>
      </c>
      <c r="I663">
        <v>10</v>
      </c>
      <c r="J663">
        <v>5</v>
      </c>
      <c r="K663">
        <f>IF(employee_turnover_dataset__1[[#This Row],[Attrition]]="Yes",1,0)</f>
        <v>0</v>
      </c>
      <c r="L663" t="s">
        <v>27</v>
      </c>
      <c r="M663" t="s">
        <v>28</v>
      </c>
      <c r="N663" s="1">
        <v>44048</v>
      </c>
      <c r="O663" s="1"/>
      <c r="P663" t="s">
        <v>29</v>
      </c>
      <c r="Q663" t="s">
        <v>30</v>
      </c>
      <c r="R663">
        <v>1848</v>
      </c>
      <c r="S663">
        <v>61</v>
      </c>
      <c r="T663">
        <v>5</v>
      </c>
      <c r="U663" t="str">
        <f t="shared" si="10"/>
        <v>2–5 yrs (Short Stay)</v>
      </c>
    </row>
    <row r="664" spans="1:21" x14ac:dyDescent="0.25">
      <c r="A664" t="s">
        <v>1375</v>
      </c>
      <c r="B664" t="s">
        <v>44</v>
      </c>
      <c r="C664" t="s">
        <v>48</v>
      </c>
      <c r="D664" t="s">
        <v>1376</v>
      </c>
      <c r="E664">
        <v>23</v>
      </c>
      <c r="F664" s="2">
        <v>872.80500000000006</v>
      </c>
      <c r="G664" s="2">
        <v>10473.66</v>
      </c>
      <c r="H664">
        <f>IF(employee_turnover_dataset__1[[#This Row],[Employee_status]]="Exited", ROUND(employee_turnover_dataset__1[[#This Row],[Annual Salary]]*0.333,0), 0)</f>
        <v>3488</v>
      </c>
      <c r="I664">
        <v>4</v>
      </c>
      <c r="J664">
        <v>3</v>
      </c>
      <c r="K664">
        <f>IF(employee_turnover_dataset__1[[#This Row],[Attrition]]="Yes",1,0)</f>
        <v>1</v>
      </c>
      <c r="L664" t="s">
        <v>20</v>
      </c>
      <c r="M664" t="s">
        <v>119</v>
      </c>
      <c r="N664" s="1">
        <v>43597</v>
      </c>
      <c r="O664" s="1">
        <v>45871</v>
      </c>
      <c r="P664" t="s">
        <v>22</v>
      </c>
      <c r="Q664" t="s">
        <v>119</v>
      </c>
      <c r="R664">
        <v>2274</v>
      </c>
      <c r="S664">
        <v>75</v>
      </c>
      <c r="T664">
        <v>6</v>
      </c>
      <c r="U664" t="str">
        <f t="shared" si="10"/>
        <v>6–10 yrs (Mid Stay)</v>
      </c>
    </row>
    <row r="665" spans="1:21" x14ac:dyDescent="0.25">
      <c r="A665" t="s">
        <v>1377</v>
      </c>
      <c r="B665" t="s">
        <v>24</v>
      </c>
      <c r="C665" t="s">
        <v>25</v>
      </c>
      <c r="D665" t="s">
        <v>1378</v>
      </c>
      <c r="E665">
        <v>58</v>
      </c>
      <c r="F665" s="2">
        <v>2300.61</v>
      </c>
      <c r="G665" s="2">
        <v>27607.32</v>
      </c>
      <c r="H665">
        <f>IF(employee_turnover_dataset__1[[#This Row],[Employee_status]]="Exited", ROUND(employee_turnover_dataset__1[[#This Row],[Annual Salary]]*0.333,0), 0)</f>
        <v>0</v>
      </c>
      <c r="I665">
        <v>6</v>
      </c>
      <c r="J665">
        <v>2</v>
      </c>
      <c r="K665">
        <f>IF(employee_turnover_dataset__1[[#This Row],[Attrition]]="Yes",1,0)</f>
        <v>0</v>
      </c>
      <c r="L665" t="s">
        <v>27</v>
      </c>
      <c r="M665" t="s">
        <v>28</v>
      </c>
      <c r="N665" s="1">
        <v>42785</v>
      </c>
      <c r="O665" s="1"/>
      <c r="P665" t="s">
        <v>29</v>
      </c>
      <c r="Q665" t="s">
        <v>30</v>
      </c>
      <c r="R665">
        <v>3111</v>
      </c>
      <c r="S665">
        <v>102</v>
      </c>
      <c r="T665">
        <v>9</v>
      </c>
      <c r="U665" t="str">
        <f t="shared" si="10"/>
        <v>6–10 yrs (Mid Stay)</v>
      </c>
    </row>
    <row r="666" spans="1:21" x14ac:dyDescent="0.25">
      <c r="A666" t="s">
        <v>1379</v>
      </c>
      <c r="B666" t="s">
        <v>51</v>
      </c>
      <c r="C666" t="s">
        <v>52</v>
      </c>
      <c r="D666" t="s">
        <v>1380</v>
      </c>
      <c r="E666">
        <v>38</v>
      </c>
      <c r="F666" s="2">
        <v>1985.2350000000001</v>
      </c>
      <c r="G666" s="2">
        <v>23822.82</v>
      </c>
      <c r="H666">
        <f>IF(employee_turnover_dataset__1[[#This Row],[Employee_status]]="Exited", ROUND(employee_turnover_dataset__1[[#This Row],[Annual Salary]]*0.333,0), 0)</f>
        <v>7933</v>
      </c>
      <c r="I666">
        <v>9</v>
      </c>
      <c r="J666">
        <v>3</v>
      </c>
      <c r="K666">
        <f>IF(employee_turnover_dataset__1[[#This Row],[Attrition]]="Yes",1,0)</f>
        <v>1</v>
      </c>
      <c r="L666" t="s">
        <v>20</v>
      </c>
      <c r="M666" t="s">
        <v>54</v>
      </c>
      <c r="N666" s="1">
        <v>43002</v>
      </c>
      <c r="O666" s="1">
        <v>44920</v>
      </c>
      <c r="P666" t="s">
        <v>22</v>
      </c>
      <c r="Q666" t="s">
        <v>54</v>
      </c>
      <c r="R666">
        <v>1918</v>
      </c>
      <c r="S666">
        <v>63</v>
      </c>
      <c r="T666">
        <v>5</v>
      </c>
      <c r="U666" t="str">
        <f t="shared" si="10"/>
        <v>2–5 yrs (Short Stay)</v>
      </c>
    </row>
    <row r="667" spans="1:21" x14ac:dyDescent="0.25">
      <c r="A667" t="s">
        <v>1381</v>
      </c>
      <c r="B667" t="s">
        <v>44</v>
      </c>
      <c r="C667" t="s">
        <v>48</v>
      </c>
      <c r="D667" t="s">
        <v>1382</v>
      </c>
      <c r="E667">
        <v>29</v>
      </c>
      <c r="F667" s="2">
        <v>2154.7799999999997</v>
      </c>
      <c r="G667" s="2">
        <v>25857.359999999997</v>
      </c>
      <c r="H667">
        <f>IF(employee_turnover_dataset__1[[#This Row],[Employee_status]]="Exited", ROUND(employee_turnover_dataset__1[[#This Row],[Annual Salary]]*0.333,0), 0)</f>
        <v>0</v>
      </c>
      <c r="I667">
        <v>8</v>
      </c>
      <c r="J667">
        <v>4</v>
      </c>
      <c r="K667">
        <f>IF(employee_turnover_dataset__1[[#This Row],[Attrition]]="Yes",1,0)</f>
        <v>0</v>
      </c>
      <c r="L667" t="s">
        <v>27</v>
      </c>
      <c r="M667" t="s">
        <v>28</v>
      </c>
      <c r="N667" s="1">
        <v>43444</v>
      </c>
      <c r="O667" s="1"/>
      <c r="P667" t="s">
        <v>29</v>
      </c>
      <c r="Q667" t="s">
        <v>30</v>
      </c>
      <c r="R667">
        <v>2452</v>
      </c>
      <c r="S667">
        <v>80</v>
      </c>
      <c r="T667">
        <v>7</v>
      </c>
      <c r="U667" t="str">
        <f t="shared" si="10"/>
        <v>6–10 yrs (Mid Stay)</v>
      </c>
    </row>
    <row r="668" spans="1:21" x14ac:dyDescent="0.25">
      <c r="A668" t="s">
        <v>1383</v>
      </c>
      <c r="B668" t="s">
        <v>51</v>
      </c>
      <c r="C668" t="s">
        <v>52</v>
      </c>
      <c r="D668" t="s">
        <v>1384</v>
      </c>
      <c r="E668">
        <v>50</v>
      </c>
      <c r="F668" s="2">
        <v>2506.98</v>
      </c>
      <c r="G668" s="2">
        <v>30083.760000000002</v>
      </c>
      <c r="H668">
        <f>IF(employee_turnover_dataset__1[[#This Row],[Employee_status]]="Exited", ROUND(employee_turnover_dataset__1[[#This Row],[Annual Salary]]*0.333,0), 0)</f>
        <v>0</v>
      </c>
      <c r="I668">
        <v>6</v>
      </c>
      <c r="J668">
        <v>4</v>
      </c>
      <c r="K668">
        <f>IF(employee_turnover_dataset__1[[#This Row],[Attrition]]="Yes",1,0)</f>
        <v>0</v>
      </c>
      <c r="L668" t="s">
        <v>27</v>
      </c>
      <c r="M668" t="s">
        <v>28</v>
      </c>
      <c r="N668" s="1">
        <v>44818</v>
      </c>
      <c r="O668" s="1"/>
      <c r="P668" t="s">
        <v>29</v>
      </c>
      <c r="Q668" t="s">
        <v>30</v>
      </c>
      <c r="R668">
        <v>1078</v>
      </c>
      <c r="S668">
        <v>35</v>
      </c>
      <c r="T668">
        <v>3</v>
      </c>
      <c r="U668" t="str">
        <f t="shared" si="10"/>
        <v>2–5 yrs (Short Stay)</v>
      </c>
    </row>
    <row r="669" spans="1:21" x14ac:dyDescent="0.25">
      <c r="A669" t="s">
        <v>1385</v>
      </c>
      <c r="B669" t="s">
        <v>67</v>
      </c>
      <c r="C669" t="s">
        <v>128</v>
      </c>
      <c r="D669" t="s">
        <v>1386</v>
      </c>
      <c r="E669">
        <v>39</v>
      </c>
      <c r="F669" s="2">
        <v>1972.0350000000001</v>
      </c>
      <c r="G669" s="2">
        <v>23664.420000000002</v>
      </c>
      <c r="H669">
        <f>IF(employee_turnover_dataset__1[[#This Row],[Employee_status]]="Exited", ROUND(employee_turnover_dataset__1[[#This Row],[Annual Salary]]*0.333,0), 0)</f>
        <v>7880</v>
      </c>
      <c r="I669">
        <v>7</v>
      </c>
      <c r="J669">
        <v>3</v>
      </c>
      <c r="K669">
        <f>IF(employee_turnover_dataset__1[[#This Row],[Attrition]]="Yes",1,0)</f>
        <v>1</v>
      </c>
      <c r="L669" t="s">
        <v>20</v>
      </c>
      <c r="M669" t="s">
        <v>158</v>
      </c>
      <c r="N669" s="1">
        <v>42742</v>
      </c>
      <c r="O669" s="1">
        <v>43578</v>
      </c>
      <c r="P669" t="s">
        <v>22</v>
      </c>
      <c r="Q669" t="s">
        <v>158</v>
      </c>
      <c r="R669">
        <v>836</v>
      </c>
      <c r="S669">
        <v>27</v>
      </c>
      <c r="T669">
        <v>2</v>
      </c>
      <c r="U669" t="str">
        <f t="shared" si="10"/>
        <v>2–5 yrs (Short Stay)</v>
      </c>
    </row>
    <row r="670" spans="1:21" x14ac:dyDescent="0.25">
      <c r="A670" t="s">
        <v>1387</v>
      </c>
      <c r="B670" t="s">
        <v>24</v>
      </c>
      <c r="C670" t="s">
        <v>25</v>
      </c>
      <c r="D670" t="s">
        <v>1388</v>
      </c>
      <c r="E670">
        <v>48</v>
      </c>
      <c r="F670" s="2">
        <v>1009.83</v>
      </c>
      <c r="G670" s="2">
        <v>12117.960000000001</v>
      </c>
      <c r="H670">
        <f>IF(employee_turnover_dataset__1[[#This Row],[Employee_status]]="Exited", ROUND(employee_turnover_dataset__1[[#This Row],[Annual Salary]]*0.333,0), 0)</f>
        <v>0</v>
      </c>
      <c r="I670">
        <v>0</v>
      </c>
      <c r="J670">
        <v>2</v>
      </c>
      <c r="K670">
        <f>IF(employee_turnover_dataset__1[[#This Row],[Attrition]]="Yes",1,0)</f>
        <v>0</v>
      </c>
      <c r="L670" t="s">
        <v>27</v>
      </c>
      <c r="M670" t="s">
        <v>28</v>
      </c>
      <c r="N670" s="1">
        <v>44067</v>
      </c>
      <c r="O670" s="1"/>
      <c r="P670" t="s">
        <v>29</v>
      </c>
      <c r="Q670" t="s">
        <v>30</v>
      </c>
      <c r="R670">
        <v>1829</v>
      </c>
      <c r="S670">
        <v>60</v>
      </c>
      <c r="T670">
        <v>5</v>
      </c>
      <c r="U670" t="str">
        <f t="shared" si="10"/>
        <v>2–5 yrs (Short Stay)</v>
      </c>
    </row>
    <row r="671" spans="1:21" x14ac:dyDescent="0.25">
      <c r="A671" t="s">
        <v>1389</v>
      </c>
      <c r="B671" t="s">
        <v>17</v>
      </c>
      <c r="C671" t="s">
        <v>56</v>
      </c>
      <c r="D671" t="s">
        <v>1390</v>
      </c>
      <c r="E671">
        <v>47</v>
      </c>
      <c r="F671" s="2">
        <v>2800.3049999999998</v>
      </c>
      <c r="G671" s="2">
        <v>33603.659999999996</v>
      </c>
      <c r="H671">
        <f>IF(employee_turnover_dataset__1[[#This Row],[Employee_status]]="Exited", ROUND(employee_turnover_dataset__1[[#This Row],[Annual Salary]]*0.333,0), 0)</f>
        <v>11190</v>
      </c>
      <c r="I671">
        <v>5</v>
      </c>
      <c r="J671">
        <v>4</v>
      </c>
      <c r="K671">
        <f>IF(employee_turnover_dataset__1[[#This Row],[Attrition]]="Yes",1,0)</f>
        <v>1</v>
      </c>
      <c r="L671" t="s">
        <v>20</v>
      </c>
      <c r="M671" t="s">
        <v>119</v>
      </c>
      <c r="N671" s="1">
        <v>44160</v>
      </c>
      <c r="O671" s="1">
        <v>45586</v>
      </c>
      <c r="P671" t="s">
        <v>22</v>
      </c>
      <c r="Q671" t="s">
        <v>119</v>
      </c>
      <c r="R671">
        <v>1426</v>
      </c>
      <c r="S671">
        <v>47</v>
      </c>
      <c r="T671">
        <v>4</v>
      </c>
      <c r="U671" t="str">
        <f t="shared" si="10"/>
        <v>2–5 yrs (Short Stay)</v>
      </c>
    </row>
    <row r="672" spans="1:21" x14ac:dyDescent="0.25">
      <c r="A672" t="s">
        <v>1391</v>
      </c>
      <c r="B672" t="s">
        <v>67</v>
      </c>
      <c r="C672" t="s">
        <v>128</v>
      </c>
      <c r="D672" t="s">
        <v>1392</v>
      </c>
      <c r="E672">
        <v>52</v>
      </c>
      <c r="F672" s="2">
        <v>2626.2749999999996</v>
      </c>
      <c r="G672" s="2">
        <v>31515.299999999996</v>
      </c>
      <c r="H672">
        <f>IF(employee_turnover_dataset__1[[#This Row],[Employee_status]]="Exited", ROUND(employee_turnover_dataset__1[[#This Row],[Annual Salary]]*0.333,0), 0)</f>
        <v>0</v>
      </c>
      <c r="I672">
        <v>4</v>
      </c>
      <c r="J672">
        <v>3</v>
      </c>
      <c r="K672">
        <f>IF(employee_turnover_dataset__1[[#This Row],[Attrition]]="Yes",1,0)</f>
        <v>0</v>
      </c>
      <c r="L672" t="s">
        <v>27</v>
      </c>
      <c r="M672" t="s">
        <v>28</v>
      </c>
      <c r="N672" s="1">
        <v>43549</v>
      </c>
      <c r="O672" s="1"/>
      <c r="P672" t="s">
        <v>29</v>
      </c>
      <c r="Q672" t="s">
        <v>30</v>
      </c>
      <c r="R672">
        <v>2347</v>
      </c>
      <c r="S672">
        <v>77</v>
      </c>
      <c r="T672">
        <v>6</v>
      </c>
      <c r="U672" t="str">
        <f t="shared" si="10"/>
        <v>6–10 yrs (Mid Stay)</v>
      </c>
    </row>
    <row r="673" spans="1:21" x14ac:dyDescent="0.25">
      <c r="A673" t="s">
        <v>1393</v>
      </c>
      <c r="B673" t="s">
        <v>17</v>
      </c>
      <c r="C673" t="s">
        <v>56</v>
      </c>
      <c r="D673" t="s">
        <v>1394</v>
      </c>
      <c r="E673">
        <v>47</v>
      </c>
      <c r="F673" s="2">
        <v>2833.8</v>
      </c>
      <c r="G673" s="2">
        <v>34005.600000000006</v>
      </c>
      <c r="H673">
        <f>IF(employee_turnover_dataset__1[[#This Row],[Employee_status]]="Exited", ROUND(employee_turnover_dataset__1[[#This Row],[Annual Salary]]*0.333,0), 0)</f>
        <v>0</v>
      </c>
      <c r="I673">
        <v>9</v>
      </c>
      <c r="J673">
        <v>3</v>
      </c>
      <c r="K673">
        <f>IF(employee_turnover_dataset__1[[#This Row],[Attrition]]="Yes",1,0)</f>
        <v>0</v>
      </c>
      <c r="L673" t="s">
        <v>27</v>
      </c>
      <c r="M673" t="s">
        <v>28</v>
      </c>
      <c r="N673" s="1">
        <v>42834</v>
      </c>
      <c r="O673" s="1"/>
      <c r="P673" t="s">
        <v>29</v>
      </c>
      <c r="Q673" t="s">
        <v>30</v>
      </c>
      <c r="R673">
        <v>3062</v>
      </c>
      <c r="S673">
        <v>100</v>
      </c>
      <c r="T673">
        <v>8</v>
      </c>
      <c r="U673" t="str">
        <f t="shared" si="10"/>
        <v>6–10 yrs (Mid Stay)</v>
      </c>
    </row>
    <row r="674" spans="1:21" x14ac:dyDescent="0.25">
      <c r="A674" t="s">
        <v>1395</v>
      </c>
      <c r="B674" t="s">
        <v>44</v>
      </c>
      <c r="C674" t="s">
        <v>48</v>
      </c>
      <c r="D674" t="s">
        <v>1396</v>
      </c>
      <c r="E674">
        <v>26</v>
      </c>
      <c r="F674" s="2">
        <v>1515.03</v>
      </c>
      <c r="G674" s="2">
        <v>18180.36</v>
      </c>
      <c r="H674">
        <f>IF(employee_turnover_dataset__1[[#This Row],[Employee_status]]="Exited", ROUND(employee_turnover_dataset__1[[#This Row],[Annual Salary]]*0.333,0), 0)</f>
        <v>6054</v>
      </c>
      <c r="I674">
        <v>1</v>
      </c>
      <c r="J674">
        <v>5</v>
      </c>
      <c r="K674">
        <f>IF(employee_turnover_dataset__1[[#This Row],[Attrition]]="Yes",1,0)</f>
        <v>1</v>
      </c>
      <c r="L674" t="s">
        <v>20</v>
      </c>
      <c r="M674" t="s">
        <v>35</v>
      </c>
      <c r="N674" s="1">
        <v>43071</v>
      </c>
      <c r="O674" s="1">
        <v>43208</v>
      </c>
      <c r="P674" t="s">
        <v>22</v>
      </c>
      <c r="Q674" t="s">
        <v>35</v>
      </c>
      <c r="R674">
        <v>137</v>
      </c>
      <c r="S674">
        <v>4</v>
      </c>
      <c r="T674">
        <v>0</v>
      </c>
      <c r="U674" t="str">
        <f t="shared" si="10"/>
        <v>0–1 yrs (New Hire)</v>
      </c>
    </row>
    <row r="675" spans="1:21" x14ac:dyDescent="0.25">
      <c r="A675" t="s">
        <v>1397</v>
      </c>
      <c r="B675" t="s">
        <v>51</v>
      </c>
      <c r="C675" t="s">
        <v>52</v>
      </c>
      <c r="D675" t="s">
        <v>1398</v>
      </c>
      <c r="E675">
        <v>40</v>
      </c>
      <c r="F675" s="2">
        <v>1086.3150000000001</v>
      </c>
      <c r="G675" s="2">
        <v>13035.78</v>
      </c>
      <c r="H675">
        <f>IF(employee_turnover_dataset__1[[#This Row],[Employee_status]]="Exited", ROUND(employee_turnover_dataset__1[[#This Row],[Annual Salary]]*0.333,0), 0)</f>
        <v>4341</v>
      </c>
      <c r="I675">
        <v>9</v>
      </c>
      <c r="J675">
        <v>2</v>
      </c>
      <c r="K675">
        <f>IF(employee_turnover_dataset__1[[#This Row],[Attrition]]="Yes",1,0)</f>
        <v>1</v>
      </c>
      <c r="L675" t="s">
        <v>20</v>
      </c>
      <c r="M675" t="s">
        <v>35</v>
      </c>
      <c r="N675" s="1">
        <v>43629</v>
      </c>
      <c r="O675" s="1">
        <v>44860</v>
      </c>
      <c r="P675" t="s">
        <v>22</v>
      </c>
      <c r="Q675" t="s">
        <v>35</v>
      </c>
      <c r="R675">
        <v>1231</v>
      </c>
      <c r="S675">
        <v>40</v>
      </c>
      <c r="T675">
        <v>3</v>
      </c>
      <c r="U675" t="str">
        <f t="shared" si="10"/>
        <v>2–5 yrs (Short Stay)</v>
      </c>
    </row>
    <row r="676" spans="1:21" x14ac:dyDescent="0.25">
      <c r="A676" t="s">
        <v>1399</v>
      </c>
      <c r="B676" t="s">
        <v>44</v>
      </c>
      <c r="C676" t="s">
        <v>45</v>
      </c>
      <c r="D676" t="s">
        <v>1400</v>
      </c>
      <c r="E676">
        <v>39</v>
      </c>
      <c r="F676" s="2">
        <v>627.07500000000005</v>
      </c>
      <c r="G676" s="2">
        <v>7524.9000000000005</v>
      </c>
      <c r="H676">
        <f>IF(employee_turnover_dataset__1[[#This Row],[Employee_status]]="Exited", ROUND(employee_turnover_dataset__1[[#This Row],[Annual Salary]]*0.333,0), 0)</f>
        <v>0</v>
      </c>
      <c r="I676">
        <v>6</v>
      </c>
      <c r="J676">
        <v>2</v>
      </c>
      <c r="K676">
        <f>IF(employee_turnover_dataset__1[[#This Row],[Attrition]]="Yes",1,0)</f>
        <v>0</v>
      </c>
      <c r="L676" t="s">
        <v>27</v>
      </c>
      <c r="M676" t="s">
        <v>28</v>
      </c>
      <c r="N676" s="1">
        <v>44551</v>
      </c>
      <c r="O676" s="1"/>
      <c r="P676" t="s">
        <v>29</v>
      </c>
      <c r="Q676" t="s">
        <v>30</v>
      </c>
      <c r="R676">
        <v>1345</v>
      </c>
      <c r="S676">
        <v>44</v>
      </c>
      <c r="T676">
        <v>4</v>
      </c>
      <c r="U676" t="str">
        <f t="shared" si="10"/>
        <v>2–5 yrs (Short Stay)</v>
      </c>
    </row>
    <row r="677" spans="1:21" x14ac:dyDescent="0.25">
      <c r="A677" t="s">
        <v>1401</v>
      </c>
      <c r="B677" t="s">
        <v>51</v>
      </c>
      <c r="C677" t="s">
        <v>78</v>
      </c>
      <c r="D677" t="s">
        <v>1402</v>
      </c>
      <c r="E677">
        <v>45</v>
      </c>
      <c r="F677" s="2">
        <v>1147.395</v>
      </c>
      <c r="G677" s="2">
        <v>13768.74</v>
      </c>
      <c r="H677">
        <f>IF(employee_turnover_dataset__1[[#This Row],[Employee_status]]="Exited", ROUND(employee_turnover_dataset__1[[#This Row],[Annual Salary]]*0.333,0), 0)</f>
        <v>4585</v>
      </c>
      <c r="I677">
        <v>7</v>
      </c>
      <c r="J677">
        <v>2</v>
      </c>
      <c r="K677">
        <f>IF(employee_turnover_dataset__1[[#This Row],[Attrition]]="Yes",1,0)</f>
        <v>1</v>
      </c>
      <c r="L677" t="s">
        <v>20</v>
      </c>
      <c r="M677" t="s">
        <v>54</v>
      </c>
      <c r="N677" s="1">
        <v>44815</v>
      </c>
      <c r="O677" s="1">
        <v>45675</v>
      </c>
      <c r="P677" t="s">
        <v>22</v>
      </c>
      <c r="Q677" t="s">
        <v>54</v>
      </c>
      <c r="R677">
        <v>860</v>
      </c>
      <c r="S677">
        <v>28</v>
      </c>
      <c r="T677">
        <v>2</v>
      </c>
      <c r="U677" t="str">
        <f t="shared" si="10"/>
        <v>2–5 yrs (Short Stay)</v>
      </c>
    </row>
    <row r="678" spans="1:21" x14ac:dyDescent="0.25">
      <c r="A678" t="s">
        <v>1403</v>
      </c>
      <c r="B678" t="s">
        <v>32</v>
      </c>
      <c r="C678" t="s">
        <v>71</v>
      </c>
      <c r="D678" t="s">
        <v>1404</v>
      </c>
      <c r="E678">
        <v>38</v>
      </c>
      <c r="F678" s="2">
        <v>1587.5700000000002</v>
      </c>
      <c r="G678" s="2">
        <v>19050.840000000004</v>
      </c>
      <c r="H678">
        <f>IF(employee_turnover_dataset__1[[#This Row],[Employee_status]]="Exited", ROUND(employee_turnover_dataset__1[[#This Row],[Annual Salary]]*0.333,0), 0)</f>
        <v>0</v>
      </c>
      <c r="I678">
        <v>4</v>
      </c>
      <c r="J678">
        <v>2</v>
      </c>
      <c r="K678">
        <f>IF(employee_turnover_dataset__1[[#This Row],[Attrition]]="Yes",1,0)</f>
        <v>0</v>
      </c>
      <c r="L678" t="s">
        <v>27</v>
      </c>
      <c r="M678" t="s">
        <v>28</v>
      </c>
      <c r="N678" s="1">
        <v>44803</v>
      </c>
      <c r="O678" s="1"/>
      <c r="P678" t="s">
        <v>29</v>
      </c>
      <c r="Q678" t="s">
        <v>30</v>
      </c>
      <c r="R678">
        <v>1093</v>
      </c>
      <c r="S678">
        <v>36</v>
      </c>
      <c r="T678">
        <v>3</v>
      </c>
      <c r="U678" t="str">
        <f t="shared" si="10"/>
        <v>2–5 yrs (Short Stay)</v>
      </c>
    </row>
    <row r="679" spans="1:21" x14ac:dyDescent="0.25">
      <c r="A679" t="s">
        <v>1405</v>
      </c>
      <c r="B679" t="s">
        <v>24</v>
      </c>
      <c r="C679" t="s">
        <v>83</v>
      </c>
      <c r="D679" t="s">
        <v>1406</v>
      </c>
      <c r="E679">
        <v>44</v>
      </c>
      <c r="F679" s="2">
        <v>1430.4449999999999</v>
      </c>
      <c r="G679" s="2">
        <v>17165.34</v>
      </c>
      <c r="H679">
        <f>IF(employee_turnover_dataset__1[[#This Row],[Employee_status]]="Exited", ROUND(employee_turnover_dataset__1[[#This Row],[Annual Salary]]*0.333,0), 0)</f>
        <v>0</v>
      </c>
      <c r="I679">
        <v>3</v>
      </c>
      <c r="J679">
        <v>1</v>
      </c>
      <c r="K679">
        <f>IF(employee_turnover_dataset__1[[#This Row],[Attrition]]="Yes",1,0)</f>
        <v>0</v>
      </c>
      <c r="L679" t="s">
        <v>27</v>
      </c>
      <c r="M679" t="s">
        <v>28</v>
      </c>
      <c r="N679" s="1">
        <v>44513</v>
      </c>
      <c r="O679" s="1"/>
      <c r="P679" t="s">
        <v>29</v>
      </c>
      <c r="Q679" t="s">
        <v>30</v>
      </c>
      <c r="R679">
        <v>1383</v>
      </c>
      <c r="S679">
        <v>45</v>
      </c>
      <c r="T679">
        <v>4</v>
      </c>
      <c r="U679" t="str">
        <f t="shared" si="10"/>
        <v>2–5 yrs (Short Stay)</v>
      </c>
    </row>
    <row r="680" spans="1:21" x14ac:dyDescent="0.25">
      <c r="A680" t="s">
        <v>1407</v>
      </c>
      <c r="B680" t="s">
        <v>51</v>
      </c>
      <c r="C680" t="s">
        <v>52</v>
      </c>
      <c r="D680" t="s">
        <v>1408</v>
      </c>
      <c r="E680">
        <v>44</v>
      </c>
      <c r="F680" s="2">
        <v>916.34999999999991</v>
      </c>
      <c r="G680" s="2">
        <v>10996.199999999999</v>
      </c>
      <c r="H680">
        <f>IF(employee_turnover_dataset__1[[#This Row],[Employee_status]]="Exited", ROUND(employee_turnover_dataset__1[[#This Row],[Annual Salary]]*0.333,0), 0)</f>
        <v>0</v>
      </c>
      <c r="I680">
        <v>3</v>
      </c>
      <c r="J680">
        <v>4</v>
      </c>
      <c r="K680">
        <f>IF(employee_turnover_dataset__1[[#This Row],[Attrition]]="Yes",1,0)</f>
        <v>0</v>
      </c>
      <c r="L680" t="s">
        <v>27</v>
      </c>
      <c r="M680" t="s">
        <v>28</v>
      </c>
      <c r="N680" s="1">
        <v>44122</v>
      </c>
      <c r="O680" s="1"/>
      <c r="P680" t="s">
        <v>29</v>
      </c>
      <c r="Q680" t="s">
        <v>30</v>
      </c>
      <c r="R680">
        <v>1774</v>
      </c>
      <c r="S680">
        <v>58</v>
      </c>
      <c r="T680">
        <v>5</v>
      </c>
      <c r="U680" t="str">
        <f t="shared" si="10"/>
        <v>2–5 yrs (Short Stay)</v>
      </c>
    </row>
    <row r="681" spans="1:21" x14ac:dyDescent="0.25">
      <c r="A681" t="s">
        <v>1409</v>
      </c>
      <c r="B681" t="s">
        <v>17</v>
      </c>
      <c r="C681" t="s">
        <v>56</v>
      </c>
      <c r="D681" t="s">
        <v>1410</v>
      </c>
      <c r="E681">
        <v>55</v>
      </c>
      <c r="F681" s="2">
        <v>2841.63</v>
      </c>
      <c r="G681" s="2">
        <v>34099.56</v>
      </c>
      <c r="H681">
        <f>IF(employee_turnover_dataset__1[[#This Row],[Employee_status]]="Exited", ROUND(employee_turnover_dataset__1[[#This Row],[Annual Salary]]*0.333,0), 0)</f>
        <v>11355</v>
      </c>
      <c r="I681">
        <v>3</v>
      </c>
      <c r="J681">
        <v>1</v>
      </c>
      <c r="K681">
        <f>IF(employee_turnover_dataset__1[[#This Row],[Attrition]]="Yes",1,0)</f>
        <v>1</v>
      </c>
      <c r="L681" t="s">
        <v>20</v>
      </c>
      <c r="M681" t="s">
        <v>158</v>
      </c>
      <c r="N681" s="1">
        <v>44392</v>
      </c>
      <c r="O681" s="1">
        <v>44980</v>
      </c>
      <c r="P681" t="s">
        <v>22</v>
      </c>
      <c r="Q681" t="s">
        <v>158</v>
      </c>
      <c r="R681">
        <v>588</v>
      </c>
      <c r="S681">
        <v>19</v>
      </c>
      <c r="T681">
        <v>2</v>
      </c>
      <c r="U681" t="str">
        <f t="shared" si="10"/>
        <v>2–5 yrs (Short Stay)</v>
      </c>
    </row>
    <row r="682" spans="1:21" x14ac:dyDescent="0.25">
      <c r="A682" t="s">
        <v>1411</v>
      </c>
      <c r="B682" t="s">
        <v>44</v>
      </c>
      <c r="C682" t="s">
        <v>48</v>
      </c>
      <c r="D682" t="s">
        <v>1412</v>
      </c>
      <c r="E682">
        <v>41</v>
      </c>
      <c r="F682" s="2">
        <v>1847.04</v>
      </c>
      <c r="G682" s="2">
        <v>22164.48</v>
      </c>
      <c r="H682">
        <f>IF(employee_turnover_dataset__1[[#This Row],[Employee_status]]="Exited", ROUND(employee_turnover_dataset__1[[#This Row],[Annual Salary]]*0.333,0), 0)</f>
        <v>0</v>
      </c>
      <c r="I682">
        <v>2</v>
      </c>
      <c r="J682">
        <v>3</v>
      </c>
      <c r="K682">
        <f>IF(employee_turnover_dataset__1[[#This Row],[Attrition]]="Yes",1,0)</f>
        <v>0</v>
      </c>
      <c r="L682" t="s">
        <v>27</v>
      </c>
      <c r="M682" t="s">
        <v>28</v>
      </c>
      <c r="N682" s="1">
        <v>43476</v>
      </c>
      <c r="O682" s="1"/>
      <c r="P682" t="s">
        <v>29</v>
      </c>
      <c r="Q682" t="s">
        <v>30</v>
      </c>
      <c r="R682">
        <v>2420</v>
      </c>
      <c r="S682">
        <v>80</v>
      </c>
      <c r="T682">
        <v>7</v>
      </c>
      <c r="U682" t="str">
        <f t="shared" si="10"/>
        <v>6–10 yrs (Mid Stay)</v>
      </c>
    </row>
    <row r="683" spans="1:21" x14ac:dyDescent="0.25">
      <c r="A683" t="s">
        <v>1413</v>
      </c>
      <c r="B683" t="s">
        <v>51</v>
      </c>
      <c r="C683" t="s">
        <v>88</v>
      </c>
      <c r="D683" t="s">
        <v>1414</v>
      </c>
      <c r="E683">
        <v>44</v>
      </c>
      <c r="F683" s="2">
        <v>2538.1799999999998</v>
      </c>
      <c r="G683" s="2">
        <v>30458.159999999996</v>
      </c>
      <c r="H683">
        <f>IF(employee_turnover_dataset__1[[#This Row],[Employee_status]]="Exited", ROUND(employee_turnover_dataset__1[[#This Row],[Annual Salary]]*0.333,0), 0)</f>
        <v>0</v>
      </c>
      <c r="I683">
        <v>7</v>
      </c>
      <c r="J683">
        <v>5</v>
      </c>
      <c r="K683">
        <f>IF(employee_turnover_dataset__1[[#This Row],[Attrition]]="Yes",1,0)</f>
        <v>0</v>
      </c>
      <c r="L683" t="s">
        <v>27</v>
      </c>
      <c r="M683" t="s">
        <v>28</v>
      </c>
      <c r="N683" s="1">
        <v>43634</v>
      </c>
      <c r="O683" s="1"/>
      <c r="P683" t="s">
        <v>29</v>
      </c>
      <c r="Q683" t="s">
        <v>30</v>
      </c>
      <c r="R683">
        <v>2262</v>
      </c>
      <c r="S683">
        <v>74</v>
      </c>
      <c r="T683">
        <v>6</v>
      </c>
      <c r="U683" t="str">
        <f t="shared" si="10"/>
        <v>6–10 yrs (Mid Stay)</v>
      </c>
    </row>
    <row r="684" spans="1:21" x14ac:dyDescent="0.25">
      <c r="A684" t="s">
        <v>1415</v>
      </c>
      <c r="B684" t="s">
        <v>17</v>
      </c>
      <c r="C684" t="s">
        <v>18</v>
      </c>
      <c r="D684" t="s">
        <v>1416</v>
      </c>
      <c r="E684">
        <v>32</v>
      </c>
      <c r="F684" s="2">
        <v>2829.3450000000003</v>
      </c>
      <c r="G684" s="2">
        <v>33952.14</v>
      </c>
      <c r="H684">
        <f>IF(employee_turnover_dataset__1[[#This Row],[Employee_status]]="Exited", ROUND(employee_turnover_dataset__1[[#This Row],[Annual Salary]]*0.333,0), 0)</f>
        <v>0</v>
      </c>
      <c r="I684">
        <v>3</v>
      </c>
      <c r="J684">
        <v>3</v>
      </c>
      <c r="K684">
        <f>IF(employee_turnover_dataset__1[[#This Row],[Attrition]]="Yes",1,0)</f>
        <v>0</v>
      </c>
      <c r="L684" t="s">
        <v>27</v>
      </c>
      <c r="M684" t="s">
        <v>28</v>
      </c>
      <c r="N684" s="1">
        <v>43991</v>
      </c>
      <c r="O684" s="1"/>
      <c r="P684" t="s">
        <v>29</v>
      </c>
      <c r="Q684" t="s">
        <v>30</v>
      </c>
      <c r="R684">
        <v>1905</v>
      </c>
      <c r="S684">
        <v>62</v>
      </c>
      <c r="T684">
        <v>5</v>
      </c>
      <c r="U684" t="str">
        <f t="shared" si="10"/>
        <v>2–5 yrs (Short Stay)</v>
      </c>
    </row>
    <row r="685" spans="1:21" x14ac:dyDescent="0.25">
      <c r="A685" t="s">
        <v>1417</v>
      </c>
      <c r="B685" t="s">
        <v>32</v>
      </c>
      <c r="C685" t="s">
        <v>174</v>
      </c>
      <c r="D685" t="s">
        <v>1418</v>
      </c>
      <c r="E685">
        <v>38</v>
      </c>
      <c r="F685" s="2">
        <v>2736.0149999999999</v>
      </c>
      <c r="G685" s="2">
        <v>32832.18</v>
      </c>
      <c r="H685">
        <f>IF(employee_turnover_dataset__1[[#This Row],[Employee_status]]="Exited", ROUND(employee_turnover_dataset__1[[#This Row],[Annual Salary]]*0.333,0), 0)</f>
        <v>0</v>
      </c>
      <c r="I685">
        <v>7</v>
      </c>
      <c r="J685">
        <v>3</v>
      </c>
      <c r="K685">
        <f>IF(employee_turnover_dataset__1[[#This Row],[Attrition]]="Yes",1,0)</f>
        <v>0</v>
      </c>
      <c r="L685" t="s">
        <v>27</v>
      </c>
      <c r="M685" t="s">
        <v>28</v>
      </c>
      <c r="N685" s="1">
        <v>44145</v>
      </c>
      <c r="O685" s="1"/>
      <c r="P685" t="s">
        <v>29</v>
      </c>
      <c r="Q685" t="s">
        <v>30</v>
      </c>
      <c r="R685">
        <v>1751</v>
      </c>
      <c r="S685">
        <v>58</v>
      </c>
      <c r="T685">
        <v>5</v>
      </c>
      <c r="U685" t="str">
        <f t="shared" si="10"/>
        <v>2–5 yrs (Short Stay)</v>
      </c>
    </row>
    <row r="686" spans="1:21" x14ac:dyDescent="0.25">
      <c r="A686" t="s">
        <v>1419</v>
      </c>
      <c r="B686" t="s">
        <v>32</v>
      </c>
      <c r="C686" t="s">
        <v>174</v>
      </c>
      <c r="D686" t="s">
        <v>1420</v>
      </c>
      <c r="E686">
        <v>48</v>
      </c>
      <c r="F686" s="2">
        <v>2207.73</v>
      </c>
      <c r="G686" s="2">
        <v>26492.760000000002</v>
      </c>
      <c r="H686">
        <f>IF(employee_turnover_dataset__1[[#This Row],[Employee_status]]="Exited", ROUND(employee_turnover_dataset__1[[#This Row],[Annual Salary]]*0.333,0), 0)</f>
        <v>0</v>
      </c>
      <c r="I686">
        <v>2</v>
      </c>
      <c r="J686">
        <v>1</v>
      </c>
      <c r="K686">
        <f>IF(employee_turnover_dataset__1[[#This Row],[Attrition]]="Yes",1,0)</f>
        <v>0</v>
      </c>
      <c r="L686" t="s">
        <v>27</v>
      </c>
      <c r="M686" t="s">
        <v>28</v>
      </c>
      <c r="N686" s="1">
        <v>42526</v>
      </c>
      <c r="O686" s="1"/>
      <c r="P686" t="s">
        <v>29</v>
      </c>
      <c r="Q686" t="s">
        <v>30</v>
      </c>
      <c r="R686">
        <v>3370</v>
      </c>
      <c r="S686">
        <v>111</v>
      </c>
      <c r="T686">
        <v>9</v>
      </c>
      <c r="U686" t="str">
        <f t="shared" si="10"/>
        <v>6–10 yrs (Mid Stay)</v>
      </c>
    </row>
    <row r="687" spans="1:21" x14ac:dyDescent="0.25">
      <c r="A687" t="s">
        <v>1421</v>
      </c>
      <c r="B687" t="s">
        <v>51</v>
      </c>
      <c r="C687" t="s">
        <v>88</v>
      </c>
      <c r="D687" t="s">
        <v>1422</v>
      </c>
      <c r="E687">
        <v>41</v>
      </c>
      <c r="F687" s="2">
        <v>829.58999999999992</v>
      </c>
      <c r="G687" s="2">
        <v>9955.0799999999981</v>
      </c>
      <c r="H687">
        <f>IF(employee_turnover_dataset__1[[#This Row],[Employee_status]]="Exited", ROUND(employee_turnover_dataset__1[[#This Row],[Annual Salary]]*0.333,0), 0)</f>
        <v>0</v>
      </c>
      <c r="I687">
        <v>8</v>
      </c>
      <c r="J687">
        <v>1</v>
      </c>
      <c r="K687">
        <f>IF(employee_turnover_dataset__1[[#This Row],[Attrition]]="Yes",1,0)</f>
        <v>0</v>
      </c>
      <c r="L687" t="s">
        <v>27</v>
      </c>
      <c r="M687" t="s">
        <v>28</v>
      </c>
      <c r="N687" s="1">
        <v>44473</v>
      </c>
      <c r="O687" s="1"/>
      <c r="P687" t="s">
        <v>29</v>
      </c>
      <c r="Q687" t="s">
        <v>30</v>
      </c>
      <c r="R687">
        <v>1423</v>
      </c>
      <c r="S687">
        <v>47</v>
      </c>
      <c r="T687">
        <v>4</v>
      </c>
      <c r="U687" t="str">
        <f t="shared" si="10"/>
        <v>2–5 yrs (Short Stay)</v>
      </c>
    </row>
    <row r="688" spans="1:21" x14ac:dyDescent="0.25">
      <c r="A688" t="s">
        <v>1423</v>
      </c>
      <c r="B688" t="s">
        <v>32</v>
      </c>
      <c r="C688" t="s">
        <v>71</v>
      </c>
      <c r="D688" t="s">
        <v>1424</v>
      </c>
      <c r="E688">
        <v>41</v>
      </c>
      <c r="F688" s="2">
        <v>1499.94</v>
      </c>
      <c r="G688" s="2">
        <v>17999.28</v>
      </c>
      <c r="H688">
        <f>IF(employee_turnover_dataset__1[[#This Row],[Employee_status]]="Exited", ROUND(employee_turnover_dataset__1[[#This Row],[Annual Salary]]*0.333,0), 0)</f>
        <v>5994</v>
      </c>
      <c r="I688">
        <v>0</v>
      </c>
      <c r="J688">
        <v>5</v>
      </c>
      <c r="K688">
        <f>IF(employee_turnover_dataset__1[[#This Row],[Attrition]]="Yes",1,0)</f>
        <v>1</v>
      </c>
      <c r="L688" t="s">
        <v>20</v>
      </c>
      <c r="M688" t="s">
        <v>63</v>
      </c>
      <c r="N688" s="1">
        <v>42614</v>
      </c>
      <c r="O688" s="1">
        <v>43073</v>
      </c>
      <c r="P688" t="s">
        <v>22</v>
      </c>
      <c r="Q688" t="s">
        <v>63</v>
      </c>
      <c r="R688">
        <v>459</v>
      </c>
      <c r="S688">
        <v>15</v>
      </c>
      <c r="T688">
        <v>1</v>
      </c>
      <c r="U688" t="str">
        <f t="shared" si="10"/>
        <v>0–1 yrs (New Hire)</v>
      </c>
    </row>
    <row r="689" spans="1:21" x14ac:dyDescent="0.25">
      <c r="A689" t="s">
        <v>1425</v>
      </c>
      <c r="B689" t="s">
        <v>67</v>
      </c>
      <c r="C689" t="s">
        <v>68</v>
      </c>
      <c r="D689" t="s">
        <v>1426</v>
      </c>
      <c r="E689">
        <v>34</v>
      </c>
      <c r="F689" s="2">
        <v>2313.5099999999998</v>
      </c>
      <c r="G689" s="2">
        <v>27762.119999999995</v>
      </c>
      <c r="H689">
        <f>IF(employee_turnover_dataset__1[[#This Row],[Employee_status]]="Exited", ROUND(employee_turnover_dataset__1[[#This Row],[Annual Salary]]*0.333,0), 0)</f>
        <v>0</v>
      </c>
      <c r="I689">
        <v>8</v>
      </c>
      <c r="J689">
        <v>4</v>
      </c>
      <c r="K689">
        <f>IF(employee_turnover_dataset__1[[#This Row],[Attrition]]="Yes",1,0)</f>
        <v>0</v>
      </c>
      <c r="L689" t="s">
        <v>27</v>
      </c>
      <c r="M689" t="s">
        <v>28</v>
      </c>
      <c r="N689" s="1">
        <v>42341</v>
      </c>
      <c r="O689" s="1"/>
      <c r="P689" t="s">
        <v>29</v>
      </c>
      <c r="Q689" t="s">
        <v>30</v>
      </c>
      <c r="R689">
        <v>3555</v>
      </c>
      <c r="S689">
        <v>117</v>
      </c>
      <c r="T689">
        <v>10</v>
      </c>
      <c r="U689" t="str">
        <f t="shared" si="10"/>
        <v>6–10 yrs (Mid Stay)</v>
      </c>
    </row>
    <row r="690" spans="1:21" x14ac:dyDescent="0.25">
      <c r="A690" t="s">
        <v>1427</v>
      </c>
      <c r="B690" t="s">
        <v>17</v>
      </c>
      <c r="C690" t="s">
        <v>37</v>
      </c>
      <c r="D690" t="s">
        <v>1428</v>
      </c>
      <c r="E690">
        <v>25</v>
      </c>
      <c r="F690" s="2">
        <v>1622.0549999999998</v>
      </c>
      <c r="G690" s="2">
        <v>19464.659999999996</v>
      </c>
      <c r="H690">
        <f>IF(employee_turnover_dataset__1[[#This Row],[Employee_status]]="Exited", ROUND(employee_turnover_dataset__1[[#This Row],[Annual Salary]]*0.333,0), 0)</f>
        <v>0</v>
      </c>
      <c r="I690">
        <v>6</v>
      </c>
      <c r="J690">
        <v>1</v>
      </c>
      <c r="K690">
        <f>IF(employee_turnover_dataset__1[[#This Row],[Attrition]]="Yes",1,0)</f>
        <v>0</v>
      </c>
      <c r="L690" t="s">
        <v>27</v>
      </c>
      <c r="M690" t="s">
        <v>28</v>
      </c>
      <c r="N690" s="1">
        <v>43812</v>
      </c>
      <c r="O690" s="1"/>
      <c r="P690" t="s">
        <v>29</v>
      </c>
      <c r="Q690" t="s">
        <v>30</v>
      </c>
      <c r="R690">
        <v>2084</v>
      </c>
      <c r="S690">
        <v>68</v>
      </c>
      <c r="T690">
        <v>6</v>
      </c>
      <c r="U690" t="str">
        <f t="shared" si="10"/>
        <v>6–10 yrs (Mid Stay)</v>
      </c>
    </row>
    <row r="691" spans="1:21" x14ac:dyDescent="0.25">
      <c r="A691" t="s">
        <v>1429</v>
      </c>
      <c r="B691" t="s">
        <v>32</v>
      </c>
      <c r="C691" t="s">
        <v>71</v>
      </c>
      <c r="D691" t="s">
        <v>1430</v>
      </c>
      <c r="E691">
        <v>59</v>
      </c>
      <c r="F691" s="2">
        <v>2817.2550000000001</v>
      </c>
      <c r="G691" s="2">
        <v>33807.06</v>
      </c>
      <c r="H691">
        <f>IF(employee_turnover_dataset__1[[#This Row],[Employee_status]]="Exited", ROUND(employee_turnover_dataset__1[[#This Row],[Annual Salary]]*0.333,0), 0)</f>
        <v>0</v>
      </c>
      <c r="I691">
        <v>8</v>
      </c>
      <c r="J691">
        <v>3</v>
      </c>
      <c r="K691">
        <f>IF(employee_turnover_dataset__1[[#This Row],[Attrition]]="Yes",1,0)</f>
        <v>0</v>
      </c>
      <c r="L691" t="s">
        <v>27</v>
      </c>
      <c r="M691" t="s">
        <v>28</v>
      </c>
      <c r="N691" s="1">
        <v>44187</v>
      </c>
      <c r="O691" s="1"/>
      <c r="P691" t="s">
        <v>29</v>
      </c>
      <c r="Q691" t="s">
        <v>30</v>
      </c>
      <c r="R691">
        <v>1709</v>
      </c>
      <c r="S691">
        <v>56</v>
      </c>
      <c r="T691">
        <v>5</v>
      </c>
      <c r="U691" t="str">
        <f t="shared" si="10"/>
        <v>2–5 yrs (Short Stay)</v>
      </c>
    </row>
    <row r="692" spans="1:21" x14ac:dyDescent="0.25">
      <c r="A692" t="s">
        <v>1431</v>
      </c>
      <c r="B692" t="s">
        <v>17</v>
      </c>
      <c r="C692" t="s">
        <v>56</v>
      </c>
      <c r="D692" t="s">
        <v>1432</v>
      </c>
      <c r="E692">
        <v>52</v>
      </c>
      <c r="F692" s="2">
        <v>984.66000000000008</v>
      </c>
      <c r="G692" s="2">
        <v>11815.920000000002</v>
      </c>
      <c r="H692">
        <f>IF(employee_turnover_dataset__1[[#This Row],[Employee_status]]="Exited", ROUND(employee_turnover_dataset__1[[#This Row],[Annual Salary]]*0.333,0), 0)</f>
        <v>0</v>
      </c>
      <c r="I692">
        <v>3</v>
      </c>
      <c r="J692">
        <v>2</v>
      </c>
      <c r="K692">
        <f>IF(employee_turnover_dataset__1[[#This Row],[Attrition]]="Yes",1,0)</f>
        <v>0</v>
      </c>
      <c r="L692" t="s">
        <v>27</v>
      </c>
      <c r="M692" t="s">
        <v>28</v>
      </c>
      <c r="N692" s="1">
        <v>45027</v>
      </c>
      <c r="O692" s="1"/>
      <c r="P692" t="s">
        <v>29</v>
      </c>
      <c r="Q692" t="s">
        <v>30</v>
      </c>
      <c r="R692">
        <v>869</v>
      </c>
      <c r="S692">
        <v>28</v>
      </c>
      <c r="T692">
        <v>2</v>
      </c>
      <c r="U692" t="str">
        <f t="shared" si="10"/>
        <v>2–5 yrs (Short Stay)</v>
      </c>
    </row>
    <row r="693" spans="1:21" x14ac:dyDescent="0.25">
      <c r="A693" t="s">
        <v>1433</v>
      </c>
      <c r="B693" t="s">
        <v>32</v>
      </c>
      <c r="C693" t="s">
        <v>33</v>
      </c>
      <c r="D693" t="s">
        <v>1434</v>
      </c>
      <c r="E693">
        <v>54</v>
      </c>
      <c r="F693" s="2">
        <v>2379.2849999999999</v>
      </c>
      <c r="G693" s="2">
        <v>28551.42</v>
      </c>
      <c r="H693">
        <f>IF(employee_turnover_dataset__1[[#This Row],[Employee_status]]="Exited", ROUND(employee_turnover_dataset__1[[#This Row],[Annual Salary]]*0.333,0), 0)</f>
        <v>0</v>
      </c>
      <c r="I693">
        <v>4</v>
      </c>
      <c r="J693">
        <v>1</v>
      </c>
      <c r="K693">
        <f>IF(employee_turnover_dataset__1[[#This Row],[Attrition]]="Yes",1,0)</f>
        <v>0</v>
      </c>
      <c r="L693" t="s">
        <v>27</v>
      </c>
      <c r="M693" t="s">
        <v>28</v>
      </c>
      <c r="N693" s="1">
        <v>44996</v>
      </c>
      <c r="O693" s="1"/>
      <c r="P693" t="s">
        <v>29</v>
      </c>
      <c r="Q693" t="s">
        <v>30</v>
      </c>
      <c r="R693">
        <v>900</v>
      </c>
      <c r="S693">
        <v>30</v>
      </c>
      <c r="T693">
        <v>2</v>
      </c>
      <c r="U693" t="str">
        <f t="shared" si="10"/>
        <v>2–5 yrs (Short Stay)</v>
      </c>
    </row>
    <row r="694" spans="1:21" x14ac:dyDescent="0.25">
      <c r="A694" t="s">
        <v>1435</v>
      </c>
      <c r="B694" t="s">
        <v>17</v>
      </c>
      <c r="C694" t="s">
        <v>56</v>
      </c>
      <c r="D694" t="s">
        <v>1436</v>
      </c>
      <c r="E694">
        <v>49</v>
      </c>
      <c r="F694" s="2">
        <v>1112.5650000000001</v>
      </c>
      <c r="G694" s="2">
        <v>13350.78</v>
      </c>
      <c r="H694">
        <f>IF(employee_turnover_dataset__1[[#This Row],[Employee_status]]="Exited", ROUND(employee_turnover_dataset__1[[#This Row],[Annual Salary]]*0.333,0), 0)</f>
        <v>0</v>
      </c>
      <c r="I694">
        <v>9</v>
      </c>
      <c r="J694">
        <v>2</v>
      </c>
      <c r="K694">
        <f>IF(employee_turnover_dataset__1[[#This Row],[Attrition]]="Yes",1,0)</f>
        <v>0</v>
      </c>
      <c r="L694" t="s">
        <v>27</v>
      </c>
      <c r="M694" t="s">
        <v>28</v>
      </c>
      <c r="N694" s="1">
        <v>44695</v>
      </c>
      <c r="O694" s="1"/>
      <c r="P694" t="s">
        <v>29</v>
      </c>
      <c r="Q694" t="s">
        <v>30</v>
      </c>
      <c r="R694">
        <v>1201</v>
      </c>
      <c r="S694">
        <v>39</v>
      </c>
      <c r="T694">
        <v>3</v>
      </c>
      <c r="U694" t="str">
        <f t="shared" si="10"/>
        <v>2–5 yrs (Short Stay)</v>
      </c>
    </row>
    <row r="695" spans="1:21" x14ac:dyDescent="0.25">
      <c r="A695" t="s">
        <v>1437</v>
      </c>
      <c r="B695" t="s">
        <v>24</v>
      </c>
      <c r="C695" t="s">
        <v>25</v>
      </c>
      <c r="D695" t="s">
        <v>1438</v>
      </c>
      <c r="E695">
        <v>54</v>
      </c>
      <c r="F695" s="2">
        <v>899.47499999999991</v>
      </c>
      <c r="G695" s="2">
        <v>10793.699999999999</v>
      </c>
      <c r="H695">
        <f>IF(employee_turnover_dataset__1[[#This Row],[Employee_status]]="Exited", ROUND(employee_turnover_dataset__1[[#This Row],[Annual Salary]]*0.333,0), 0)</f>
        <v>3594</v>
      </c>
      <c r="I695">
        <v>9</v>
      </c>
      <c r="J695">
        <v>1</v>
      </c>
      <c r="K695">
        <f>IF(employee_turnover_dataset__1[[#This Row],[Attrition]]="Yes",1,0)</f>
        <v>1</v>
      </c>
      <c r="L695" t="s">
        <v>20</v>
      </c>
      <c r="M695" t="s">
        <v>54</v>
      </c>
      <c r="N695" s="1">
        <v>44636</v>
      </c>
      <c r="O695" s="1">
        <v>45045</v>
      </c>
      <c r="P695" t="s">
        <v>22</v>
      </c>
      <c r="Q695" t="s">
        <v>54</v>
      </c>
      <c r="R695">
        <v>409</v>
      </c>
      <c r="S695">
        <v>13</v>
      </c>
      <c r="T695">
        <v>1</v>
      </c>
      <c r="U695" t="str">
        <f t="shared" si="10"/>
        <v>0–1 yrs (New Hire)</v>
      </c>
    </row>
    <row r="696" spans="1:21" x14ac:dyDescent="0.25">
      <c r="A696" t="s">
        <v>1439</v>
      </c>
      <c r="B696" t="s">
        <v>24</v>
      </c>
      <c r="C696" t="s">
        <v>83</v>
      </c>
      <c r="D696" t="s">
        <v>1440</v>
      </c>
      <c r="E696">
        <v>24</v>
      </c>
      <c r="F696" s="2">
        <v>2798.25</v>
      </c>
      <c r="G696" s="2">
        <v>33579</v>
      </c>
      <c r="H696">
        <f>IF(employee_turnover_dataset__1[[#This Row],[Employee_status]]="Exited", ROUND(employee_turnover_dataset__1[[#This Row],[Annual Salary]]*0.333,0), 0)</f>
        <v>0</v>
      </c>
      <c r="I696">
        <v>4</v>
      </c>
      <c r="J696">
        <v>4</v>
      </c>
      <c r="K696">
        <f>IF(employee_turnover_dataset__1[[#This Row],[Attrition]]="Yes",1,0)</f>
        <v>0</v>
      </c>
      <c r="L696" t="s">
        <v>27</v>
      </c>
      <c r="M696" t="s">
        <v>28</v>
      </c>
      <c r="N696" s="1">
        <v>43044</v>
      </c>
      <c r="O696" s="1"/>
      <c r="P696" t="s">
        <v>29</v>
      </c>
      <c r="Q696" t="s">
        <v>30</v>
      </c>
      <c r="R696">
        <v>2852</v>
      </c>
      <c r="S696">
        <v>94</v>
      </c>
      <c r="T696">
        <v>8</v>
      </c>
      <c r="U696" t="str">
        <f t="shared" si="10"/>
        <v>6–10 yrs (Mid Stay)</v>
      </c>
    </row>
    <row r="697" spans="1:21" x14ac:dyDescent="0.25">
      <c r="A697" t="s">
        <v>1441</v>
      </c>
      <c r="B697" t="s">
        <v>44</v>
      </c>
      <c r="C697" t="s">
        <v>48</v>
      </c>
      <c r="D697" t="s">
        <v>1442</v>
      </c>
      <c r="E697">
        <v>34</v>
      </c>
      <c r="F697" s="2">
        <v>2567.1150000000002</v>
      </c>
      <c r="G697" s="2">
        <v>30805.380000000005</v>
      </c>
      <c r="H697">
        <f>IF(employee_turnover_dataset__1[[#This Row],[Employee_status]]="Exited", ROUND(employee_turnover_dataset__1[[#This Row],[Annual Salary]]*0.333,0), 0)</f>
        <v>10258</v>
      </c>
      <c r="I697">
        <v>9</v>
      </c>
      <c r="J697">
        <v>1</v>
      </c>
      <c r="K697">
        <f>IF(employee_turnover_dataset__1[[#This Row],[Attrition]]="Yes",1,0)</f>
        <v>1</v>
      </c>
      <c r="L697" t="s">
        <v>20</v>
      </c>
      <c r="M697" t="s">
        <v>158</v>
      </c>
      <c r="N697" s="1">
        <v>43531</v>
      </c>
      <c r="O697" s="1">
        <v>44697</v>
      </c>
      <c r="P697" t="s">
        <v>22</v>
      </c>
      <c r="Q697" t="s">
        <v>158</v>
      </c>
      <c r="R697">
        <v>1166</v>
      </c>
      <c r="S697">
        <v>38</v>
      </c>
      <c r="T697">
        <v>3</v>
      </c>
      <c r="U697" t="str">
        <f t="shared" si="10"/>
        <v>2–5 yrs (Short Stay)</v>
      </c>
    </row>
    <row r="698" spans="1:21" x14ac:dyDescent="0.25">
      <c r="A698" t="s">
        <v>1443</v>
      </c>
      <c r="B698" t="s">
        <v>17</v>
      </c>
      <c r="C698" t="s">
        <v>37</v>
      </c>
      <c r="D698" t="s">
        <v>1444</v>
      </c>
      <c r="E698">
        <v>52</v>
      </c>
      <c r="F698" s="2">
        <v>2409.9299999999998</v>
      </c>
      <c r="G698" s="2">
        <v>28919.159999999996</v>
      </c>
      <c r="H698">
        <f>IF(employee_turnover_dataset__1[[#This Row],[Employee_status]]="Exited", ROUND(employee_turnover_dataset__1[[#This Row],[Annual Salary]]*0.333,0), 0)</f>
        <v>0</v>
      </c>
      <c r="I698">
        <v>9</v>
      </c>
      <c r="J698">
        <v>2</v>
      </c>
      <c r="K698">
        <f>IF(employee_turnover_dataset__1[[#This Row],[Attrition]]="Yes",1,0)</f>
        <v>0</v>
      </c>
      <c r="L698" t="s">
        <v>27</v>
      </c>
      <c r="M698" t="s">
        <v>28</v>
      </c>
      <c r="N698" s="1">
        <v>42815</v>
      </c>
      <c r="O698" s="1"/>
      <c r="P698" t="s">
        <v>29</v>
      </c>
      <c r="Q698" t="s">
        <v>30</v>
      </c>
      <c r="R698">
        <v>3081</v>
      </c>
      <c r="S698">
        <v>101</v>
      </c>
      <c r="T698">
        <v>8</v>
      </c>
      <c r="U698" t="str">
        <f t="shared" si="10"/>
        <v>6–10 yrs (Mid Stay)</v>
      </c>
    </row>
    <row r="699" spans="1:21" x14ac:dyDescent="0.25">
      <c r="A699" t="s">
        <v>1445</v>
      </c>
      <c r="B699" t="s">
        <v>17</v>
      </c>
      <c r="C699" t="s">
        <v>18</v>
      </c>
      <c r="D699" t="s">
        <v>1446</v>
      </c>
      <c r="E699">
        <v>44</v>
      </c>
      <c r="F699" s="2">
        <v>2408.19</v>
      </c>
      <c r="G699" s="2">
        <v>28898.28</v>
      </c>
      <c r="H699">
        <f>IF(employee_turnover_dataset__1[[#This Row],[Employee_status]]="Exited", ROUND(employee_turnover_dataset__1[[#This Row],[Annual Salary]]*0.333,0), 0)</f>
        <v>0</v>
      </c>
      <c r="I699">
        <v>9</v>
      </c>
      <c r="J699">
        <v>3</v>
      </c>
      <c r="K699">
        <f>IF(employee_turnover_dataset__1[[#This Row],[Attrition]]="Yes",1,0)</f>
        <v>0</v>
      </c>
      <c r="L699" t="s">
        <v>27</v>
      </c>
      <c r="M699" t="s">
        <v>28</v>
      </c>
      <c r="N699" s="1">
        <v>42322</v>
      </c>
      <c r="O699" s="1"/>
      <c r="P699" t="s">
        <v>29</v>
      </c>
      <c r="Q699" t="s">
        <v>30</v>
      </c>
      <c r="R699">
        <v>3574</v>
      </c>
      <c r="S699">
        <v>117</v>
      </c>
      <c r="T699">
        <v>10</v>
      </c>
      <c r="U699" t="str">
        <f t="shared" si="10"/>
        <v>6–10 yrs (Mid Stay)</v>
      </c>
    </row>
    <row r="700" spans="1:21" x14ac:dyDescent="0.25">
      <c r="A700" t="s">
        <v>1447</v>
      </c>
      <c r="B700" t="s">
        <v>51</v>
      </c>
      <c r="C700" t="s">
        <v>88</v>
      </c>
      <c r="D700" t="s">
        <v>1448</v>
      </c>
      <c r="E700">
        <v>33</v>
      </c>
      <c r="F700" s="2">
        <v>653.625</v>
      </c>
      <c r="G700" s="2">
        <v>7843.5</v>
      </c>
      <c r="H700">
        <f>IF(employee_turnover_dataset__1[[#This Row],[Employee_status]]="Exited", ROUND(employee_turnover_dataset__1[[#This Row],[Annual Salary]]*0.333,0), 0)</f>
        <v>0</v>
      </c>
      <c r="I700">
        <v>5</v>
      </c>
      <c r="J700">
        <v>3</v>
      </c>
      <c r="K700">
        <f>IF(employee_turnover_dataset__1[[#This Row],[Attrition]]="Yes",1,0)</f>
        <v>0</v>
      </c>
      <c r="L700" t="s">
        <v>27</v>
      </c>
      <c r="M700" t="s">
        <v>28</v>
      </c>
      <c r="N700" s="1">
        <v>44939</v>
      </c>
      <c r="O700" s="1"/>
      <c r="P700" t="s">
        <v>29</v>
      </c>
      <c r="Q700" t="s">
        <v>30</v>
      </c>
      <c r="R700">
        <v>957</v>
      </c>
      <c r="S700">
        <v>31</v>
      </c>
      <c r="T700">
        <v>3</v>
      </c>
      <c r="U700" t="str">
        <f t="shared" si="10"/>
        <v>2–5 yrs (Short Stay)</v>
      </c>
    </row>
    <row r="701" spans="1:21" x14ac:dyDescent="0.25">
      <c r="A701" t="s">
        <v>1449</v>
      </c>
      <c r="B701" t="s">
        <v>32</v>
      </c>
      <c r="C701" t="s">
        <v>33</v>
      </c>
      <c r="D701" t="s">
        <v>1450</v>
      </c>
      <c r="E701">
        <v>36</v>
      </c>
      <c r="F701" s="2">
        <v>942.10500000000002</v>
      </c>
      <c r="G701" s="2">
        <v>11305.26</v>
      </c>
      <c r="H701">
        <f>IF(employee_turnover_dataset__1[[#This Row],[Employee_status]]="Exited", ROUND(employee_turnover_dataset__1[[#This Row],[Annual Salary]]*0.333,0), 0)</f>
        <v>0</v>
      </c>
      <c r="I701">
        <v>7</v>
      </c>
      <c r="J701">
        <v>5</v>
      </c>
      <c r="K701">
        <f>IF(employee_turnover_dataset__1[[#This Row],[Attrition]]="Yes",1,0)</f>
        <v>0</v>
      </c>
      <c r="L701" t="s">
        <v>27</v>
      </c>
      <c r="M701" t="s">
        <v>28</v>
      </c>
      <c r="N701" s="1">
        <v>42756</v>
      </c>
      <c r="O701" s="1"/>
      <c r="P701" t="s">
        <v>29</v>
      </c>
      <c r="Q701" t="s">
        <v>30</v>
      </c>
      <c r="R701">
        <v>3140</v>
      </c>
      <c r="S701">
        <v>103</v>
      </c>
      <c r="T701">
        <v>9</v>
      </c>
      <c r="U701" t="str">
        <f t="shared" si="10"/>
        <v>6–10 yrs (Mid Stay)</v>
      </c>
    </row>
    <row r="702" spans="1:21" x14ac:dyDescent="0.25">
      <c r="A702" t="s">
        <v>1451</v>
      </c>
      <c r="B702" t="s">
        <v>44</v>
      </c>
      <c r="C702" t="s">
        <v>48</v>
      </c>
      <c r="D702" t="s">
        <v>1452</v>
      </c>
      <c r="E702">
        <v>27</v>
      </c>
      <c r="F702" s="2">
        <v>1802.4450000000002</v>
      </c>
      <c r="G702" s="2">
        <v>21629.340000000004</v>
      </c>
      <c r="H702">
        <f>IF(employee_turnover_dataset__1[[#This Row],[Employee_status]]="Exited", ROUND(employee_turnover_dataset__1[[#This Row],[Annual Salary]]*0.333,0), 0)</f>
        <v>0</v>
      </c>
      <c r="I702">
        <v>0</v>
      </c>
      <c r="J702">
        <v>3</v>
      </c>
      <c r="K702">
        <f>IF(employee_turnover_dataset__1[[#This Row],[Attrition]]="Yes",1,0)</f>
        <v>0</v>
      </c>
      <c r="L702" t="s">
        <v>27</v>
      </c>
      <c r="M702" t="s">
        <v>28</v>
      </c>
      <c r="N702" s="1">
        <v>42888</v>
      </c>
      <c r="O702" s="1"/>
      <c r="P702" t="s">
        <v>29</v>
      </c>
      <c r="Q702" t="s">
        <v>30</v>
      </c>
      <c r="R702">
        <v>3008</v>
      </c>
      <c r="S702">
        <v>99</v>
      </c>
      <c r="T702">
        <v>8</v>
      </c>
      <c r="U702" t="str">
        <f t="shared" si="10"/>
        <v>6–10 yrs (Mid Stay)</v>
      </c>
    </row>
    <row r="703" spans="1:21" x14ac:dyDescent="0.25">
      <c r="A703" t="s">
        <v>1453</v>
      </c>
      <c r="B703" t="s">
        <v>24</v>
      </c>
      <c r="C703" t="s">
        <v>121</v>
      </c>
      <c r="D703" t="s">
        <v>1454</v>
      </c>
      <c r="E703">
        <v>54</v>
      </c>
      <c r="F703" s="2">
        <v>2020.53</v>
      </c>
      <c r="G703" s="2">
        <v>24246.36</v>
      </c>
      <c r="H703">
        <f>IF(employee_turnover_dataset__1[[#This Row],[Employee_status]]="Exited", ROUND(employee_turnover_dataset__1[[#This Row],[Annual Salary]]*0.333,0), 0)</f>
        <v>0</v>
      </c>
      <c r="I703">
        <v>5</v>
      </c>
      <c r="J703">
        <v>4</v>
      </c>
      <c r="K703">
        <f>IF(employee_turnover_dataset__1[[#This Row],[Attrition]]="Yes",1,0)</f>
        <v>0</v>
      </c>
      <c r="L703" t="s">
        <v>27</v>
      </c>
      <c r="M703" t="s">
        <v>28</v>
      </c>
      <c r="N703" s="1">
        <v>45027</v>
      </c>
      <c r="O703" s="1"/>
      <c r="P703" t="s">
        <v>29</v>
      </c>
      <c r="Q703" t="s">
        <v>30</v>
      </c>
      <c r="R703">
        <v>869</v>
      </c>
      <c r="S703">
        <v>28</v>
      </c>
      <c r="T703">
        <v>2</v>
      </c>
      <c r="U703" t="str">
        <f t="shared" si="10"/>
        <v>2–5 yrs (Short Stay)</v>
      </c>
    </row>
    <row r="704" spans="1:21" x14ac:dyDescent="0.25">
      <c r="A704" t="s">
        <v>1455</v>
      </c>
      <c r="B704" t="s">
        <v>44</v>
      </c>
      <c r="C704" t="s">
        <v>48</v>
      </c>
      <c r="D704" t="s">
        <v>1456</v>
      </c>
      <c r="E704">
        <v>45</v>
      </c>
      <c r="F704" s="2">
        <v>2437.1849999999999</v>
      </c>
      <c r="G704" s="2">
        <v>29246.22</v>
      </c>
      <c r="H704">
        <f>IF(employee_turnover_dataset__1[[#This Row],[Employee_status]]="Exited", ROUND(employee_turnover_dataset__1[[#This Row],[Annual Salary]]*0.333,0), 0)</f>
        <v>0</v>
      </c>
      <c r="I704">
        <v>8</v>
      </c>
      <c r="J704">
        <v>2</v>
      </c>
      <c r="K704">
        <f>IF(employee_turnover_dataset__1[[#This Row],[Attrition]]="Yes",1,0)</f>
        <v>0</v>
      </c>
      <c r="L704" t="s">
        <v>27</v>
      </c>
      <c r="M704" t="s">
        <v>28</v>
      </c>
      <c r="N704" s="1">
        <v>43850</v>
      </c>
      <c r="O704" s="1"/>
      <c r="P704" t="s">
        <v>29</v>
      </c>
      <c r="Q704" t="s">
        <v>30</v>
      </c>
      <c r="R704">
        <v>2046</v>
      </c>
      <c r="S704">
        <v>67</v>
      </c>
      <c r="T704">
        <v>6</v>
      </c>
      <c r="U704" t="str">
        <f t="shared" si="10"/>
        <v>6–10 yrs (Mid Stay)</v>
      </c>
    </row>
    <row r="705" spans="1:21" x14ac:dyDescent="0.25">
      <c r="A705" t="s">
        <v>1457</v>
      </c>
      <c r="B705" t="s">
        <v>32</v>
      </c>
      <c r="C705" t="s">
        <v>71</v>
      </c>
      <c r="D705" t="s">
        <v>1458</v>
      </c>
      <c r="E705">
        <v>37</v>
      </c>
      <c r="F705" s="2">
        <v>2015.0700000000002</v>
      </c>
      <c r="G705" s="2">
        <v>24180.840000000004</v>
      </c>
      <c r="H705">
        <f>IF(employee_turnover_dataset__1[[#This Row],[Employee_status]]="Exited", ROUND(employee_turnover_dataset__1[[#This Row],[Annual Salary]]*0.333,0), 0)</f>
        <v>0</v>
      </c>
      <c r="I705">
        <v>2</v>
      </c>
      <c r="J705">
        <v>4</v>
      </c>
      <c r="K705">
        <f>IF(employee_turnover_dataset__1[[#This Row],[Attrition]]="Yes",1,0)</f>
        <v>0</v>
      </c>
      <c r="L705" t="s">
        <v>27</v>
      </c>
      <c r="M705" t="s">
        <v>28</v>
      </c>
      <c r="N705" s="1">
        <v>44851</v>
      </c>
      <c r="O705" s="1"/>
      <c r="P705" t="s">
        <v>29</v>
      </c>
      <c r="Q705" t="s">
        <v>30</v>
      </c>
      <c r="R705">
        <v>1045</v>
      </c>
      <c r="S705">
        <v>34</v>
      </c>
      <c r="T705">
        <v>3</v>
      </c>
      <c r="U705" t="str">
        <f t="shared" si="10"/>
        <v>2–5 yrs (Short Stay)</v>
      </c>
    </row>
    <row r="706" spans="1:21" x14ac:dyDescent="0.25">
      <c r="A706" t="s">
        <v>1459</v>
      </c>
      <c r="B706" t="s">
        <v>32</v>
      </c>
      <c r="C706" t="s">
        <v>71</v>
      </c>
      <c r="D706" t="s">
        <v>1460</v>
      </c>
      <c r="E706">
        <v>44</v>
      </c>
      <c r="F706" s="2">
        <v>1188.0749999999998</v>
      </c>
      <c r="G706" s="2">
        <v>14256.899999999998</v>
      </c>
      <c r="H706">
        <f>IF(employee_turnover_dataset__1[[#This Row],[Employee_status]]="Exited", ROUND(employee_turnover_dataset__1[[#This Row],[Annual Salary]]*0.333,0), 0)</f>
        <v>0</v>
      </c>
      <c r="I706">
        <v>4</v>
      </c>
      <c r="J706">
        <v>3</v>
      </c>
      <c r="K706">
        <f>IF(employee_turnover_dataset__1[[#This Row],[Attrition]]="Yes",1,0)</f>
        <v>0</v>
      </c>
      <c r="L706" t="s">
        <v>27</v>
      </c>
      <c r="M706" t="s">
        <v>28</v>
      </c>
      <c r="N706" s="1">
        <v>43535</v>
      </c>
      <c r="O706" s="1"/>
      <c r="P706" t="s">
        <v>29</v>
      </c>
      <c r="Q706" t="s">
        <v>30</v>
      </c>
      <c r="R706">
        <v>2361</v>
      </c>
      <c r="S706">
        <v>78</v>
      </c>
      <c r="T706">
        <v>6</v>
      </c>
      <c r="U706" t="str">
        <f t="shared" ref="U706:U769" si="11">IF(T706&lt;=1,"0–1 yrs (New Hire)",
IF(T706&lt;=5,"2–5 yrs (Short Stay)",
IF(T706&lt;=10,"6–10 yrs (Mid Stay)",
IF(T706&lt;=20,"11–20 yrs (Long Stay)",
"20+ yrs (Very Long Stay)"))))</f>
        <v>6–10 yrs (Mid Stay)</v>
      </c>
    </row>
    <row r="707" spans="1:21" x14ac:dyDescent="0.25">
      <c r="A707" t="s">
        <v>1461</v>
      </c>
      <c r="B707" t="s">
        <v>17</v>
      </c>
      <c r="C707" t="s">
        <v>56</v>
      </c>
      <c r="D707" t="s">
        <v>1462</v>
      </c>
      <c r="E707">
        <v>34</v>
      </c>
      <c r="F707" s="2">
        <v>2004.3899999999999</v>
      </c>
      <c r="G707" s="2">
        <v>24052.68</v>
      </c>
      <c r="H707">
        <f>IF(employee_turnover_dataset__1[[#This Row],[Employee_status]]="Exited", ROUND(employee_turnover_dataset__1[[#This Row],[Annual Salary]]*0.333,0), 0)</f>
        <v>0</v>
      </c>
      <c r="I707">
        <v>10</v>
      </c>
      <c r="J707">
        <v>4</v>
      </c>
      <c r="K707">
        <f>IF(employee_turnover_dataset__1[[#This Row],[Attrition]]="Yes",1,0)</f>
        <v>0</v>
      </c>
      <c r="L707" t="s">
        <v>27</v>
      </c>
      <c r="M707" t="s">
        <v>28</v>
      </c>
      <c r="N707" s="1">
        <v>42758</v>
      </c>
      <c r="O707" s="1"/>
      <c r="P707" t="s">
        <v>29</v>
      </c>
      <c r="Q707" t="s">
        <v>30</v>
      </c>
      <c r="R707">
        <v>3138</v>
      </c>
      <c r="S707">
        <v>103</v>
      </c>
      <c r="T707">
        <v>9</v>
      </c>
      <c r="U707" t="str">
        <f t="shared" si="11"/>
        <v>6–10 yrs (Mid Stay)</v>
      </c>
    </row>
    <row r="708" spans="1:21" x14ac:dyDescent="0.25">
      <c r="A708" t="s">
        <v>1463</v>
      </c>
      <c r="B708" t="s">
        <v>67</v>
      </c>
      <c r="C708" t="s">
        <v>128</v>
      </c>
      <c r="D708" t="s">
        <v>1464</v>
      </c>
      <c r="E708">
        <v>57</v>
      </c>
      <c r="F708" s="2">
        <v>2650.59</v>
      </c>
      <c r="G708" s="2">
        <v>31807.08</v>
      </c>
      <c r="H708">
        <f>IF(employee_turnover_dataset__1[[#This Row],[Employee_status]]="Exited", ROUND(employee_turnover_dataset__1[[#This Row],[Annual Salary]]*0.333,0), 0)</f>
        <v>0</v>
      </c>
      <c r="I708">
        <v>4</v>
      </c>
      <c r="J708">
        <v>5</v>
      </c>
      <c r="K708">
        <f>IF(employee_turnover_dataset__1[[#This Row],[Attrition]]="Yes",1,0)</f>
        <v>0</v>
      </c>
      <c r="L708" t="s">
        <v>27</v>
      </c>
      <c r="M708" t="s">
        <v>28</v>
      </c>
      <c r="N708" s="1">
        <v>43973</v>
      </c>
      <c r="O708" s="1"/>
      <c r="P708" t="s">
        <v>29</v>
      </c>
      <c r="Q708" t="s">
        <v>30</v>
      </c>
      <c r="R708">
        <v>1923</v>
      </c>
      <c r="S708">
        <v>63</v>
      </c>
      <c r="T708">
        <v>5</v>
      </c>
      <c r="U708" t="str">
        <f t="shared" si="11"/>
        <v>2–5 yrs (Short Stay)</v>
      </c>
    </row>
    <row r="709" spans="1:21" x14ac:dyDescent="0.25">
      <c r="A709" t="s">
        <v>1465</v>
      </c>
      <c r="B709" t="s">
        <v>51</v>
      </c>
      <c r="C709" t="s">
        <v>88</v>
      </c>
      <c r="D709" t="s">
        <v>1466</v>
      </c>
      <c r="E709">
        <v>25</v>
      </c>
      <c r="F709" s="2">
        <v>2101.1999999999998</v>
      </c>
      <c r="G709" s="2">
        <v>25214.399999999998</v>
      </c>
      <c r="H709">
        <f>IF(employee_turnover_dataset__1[[#This Row],[Employee_status]]="Exited", ROUND(employee_turnover_dataset__1[[#This Row],[Annual Salary]]*0.333,0), 0)</f>
        <v>8396</v>
      </c>
      <c r="I709">
        <v>4</v>
      </c>
      <c r="J709">
        <v>2</v>
      </c>
      <c r="K709">
        <f>IF(employee_turnover_dataset__1[[#This Row],[Attrition]]="Yes",1,0)</f>
        <v>1</v>
      </c>
      <c r="L709" t="s">
        <v>20</v>
      </c>
      <c r="M709" t="s">
        <v>63</v>
      </c>
      <c r="N709" s="1">
        <v>44888</v>
      </c>
      <c r="O709" s="1">
        <v>45180</v>
      </c>
      <c r="P709" t="s">
        <v>22</v>
      </c>
      <c r="Q709" t="s">
        <v>63</v>
      </c>
      <c r="R709">
        <v>292</v>
      </c>
      <c r="S709">
        <v>10</v>
      </c>
      <c r="T709">
        <v>1</v>
      </c>
      <c r="U709" t="str">
        <f t="shared" si="11"/>
        <v>0–1 yrs (New Hire)</v>
      </c>
    </row>
    <row r="710" spans="1:21" x14ac:dyDescent="0.25">
      <c r="A710" t="s">
        <v>1467</v>
      </c>
      <c r="B710" t="s">
        <v>32</v>
      </c>
      <c r="C710" t="s">
        <v>71</v>
      </c>
      <c r="D710" t="s">
        <v>1468</v>
      </c>
      <c r="E710">
        <v>29</v>
      </c>
      <c r="F710" s="2">
        <v>2696.2049999999999</v>
      </c>
      <c r="G710" s="2">
        <v>32354.46</v>
      </c>
      <c r="H710">
        <f>IF(employee_turnover_dataset__1[[#This Row],[Employee_status]]="Exited", ROUND(employee_turnover_dataset__1[[#This Row],[Annual Salary]]*0.333,0), 0)</f>
        <v>0</v>
      </c>
      <c r="I710">
        <v>4</v>
      </c>
      <c r="J710">
        <v>1</v>
      </c>
      <c r="K710">
        <f>IF(employee_turnover_dataset__1[[#This Row],[Attrition]]="Yes",1,0)</f>
        <v>0</v>
      </c>
      <c r="L710" t="s">
        <v>27</v>
      </c>
      <c r="M710" t="s">
        <v>28</v>
      </c>
      <c r="N710" s="1">
        <v>43272</v>
      </c>
      <c r="O710" s="1"/>
      <c r="P710" t="s">
        <v>29</v>
      </c>
      <c r="Q710" t="s">
        <v>30</v>
      </c>
      <c r="R710">
        <v>2624</v>
      </c>
      <c r="S710">
        <v>86</v>
      </c>
      <c r="T710">
        <v>7</v>
      </c>
      <c r="U710" t="str">
        <f t="shared" si="11"/>
        <v>6–10 yrs (Mid Stay)</v>
      </c>
    </row>
    <row r="711" spans="1:21" x14ac:dyDescent="0.25">
      <c r="A711" t="s">
        <v>1469</v>
      </c>
      <c r="B711" t="s">
        <v>51</v>
      </c>
      <c r="C711" t="s">
        <v>78</v>
      </c>
      <c r="D711" t="s">
        <v>1470</v>
      </c>
      <c r="E711">
        <v>46</v>
      </c>
      <c r="F711" s="2">
        <v>1322.1750000000002</v>
      </c>
      <c r="G711" s="2">
        <v>15866.100000000002</v>
      </c>
      <c r="H711">
        <f>IF(employee_turnover_dataset__1[[#This Row],[Employee_status]]="Exited", ROUND(employee_turnover_dataset__1[[#This Row],[Annual Salary]]*0.333,0), 0)</f>
        <v>0</v>
      </c>
      <c r="I711">
        <v>6</v>
      </c>
      <c r="J711">
        <v>5</v>
      </c>
      <c r="K711">
        <f>IF(employee_turnover_dataset__1[[#This Row],[Attrition]]="Yes",1,0)</f>
        <v>0</v>
      </c>
      <c r="L711" t="s">
        <v>27</v>
      </c>
      <c r="M711" t="s">
        <v>28</v>
      </c>
      <c r="N711" s="1">
        <v>44303</v>
      </c>
      <c r="O711" s="1"/>
      <c r="P711" t="s">
        <v>29</v>
      </c>
      <c r="Q711" t="s">
        <v>30</v>
      </c>
      <c r="R711">
        <v>1593</v>
      </c>
      <c r="S711">
        <v>52</v>
      </c>
      <c r="T711">
        <v>4</v>
      </c>
      <c r="U711" t="str">
        <f t="shared" si="11"/>
        <v>2–5 yrs (Short Stay)</v>
      </c>
    </row>
    <row r="712" spans="1:21" x14ac:dyDescent="0.25">
      <c r="A712" t="s">
        <v>1471</v>
      </c>
      <c r="B712" t="s">
        <v>44</v>
      </c>
      <c r="C712" t="s">
        <v>61</v>
      </c>
      <c r="D712" t="s">
        <v>1472</v>
      </c>
      <c r="E712">
        <v>39</v>
      </c>
      <c r="F712" s="2">
        <v>2142.0149999999999</v>
      </c>
      <c r="G712" s="2">
        <v>25704.18</v>
      </c>
      <c r="H712">
        <f>IF(employee_turnover_dataset__1[[#This Row],[Employee_status]]="Exited", ROUND(employee_turnover_dataset__1[[#This Row],[Annual Salary]]*0.333,0), 0)</f>
        <v>8559</v>
      </c>
      <c r="I712">
        <v>1</v>
      </c>
      <c r="J712">
        <v>4</v>
      </c>
      <c r="K712">
        <f>IF(employee_turnover_dataset__1[[#This Row],[Attrition]]="Yes",1,0)</f>
        <v>1</v>
      </c>
      <c r="L712" t="s">
        <v>20</v>
      </c>
      <c r="M712" t="s">
        <v>35</v>
      </c>
      <c r="N712" s="1">
        <v>44435</v>
      </c>
      <c r="O712" s="1">
        <v>45444</v>
      </c>
      <c r="P712" t="s">
        <v>22</v>
      </c>
      <c r="Q712" t="s">
        <v>35</v>
      </c>
      <c r="R712">
        <v>1009</v>
      </c>
      <c r="S712">
        <v>33</v>
      </c>
      <c r="T712">
        <v>3</v>
      </c>
      <c r="U712" t="str">
        <f t="shared" si="11"/>
        <v>2–5 yrs (Short Stay)</v>
      </c>
    </row>
    <row r="713" spans="1:21" x14ac:dyDescent="0.25">
      <c r="A713" t="s">
        <v>1473</v>
      </c>
      <c r="B713" t="s">
        <v>44</v>
      </c>
      <c r="C713" t="s">
        <v>61</v>
      </c>
      <c r="D713" t="s">
        <v>1474</v>
      </c>
      <c r="E713">
        <v>59</v>
      </c>
      <c r="F713" s="2">
        <v>2516.625</v>
      </c>
      <c r="G713" s="2">
        <v>30199.5</v>
      </c>
      <c r="H713">
        <f>IF(employee_turnover_dataset__1[[#This Row],[Employee_status]]="Exited", ROUND(employee_turnover_dataset__1[[#This Row],[Annual Salary]]*0.333,0), 0)</f>
        <v>0</v>
      </c>
      <c r="I713">
        <v>0</v>
      </c>
      <c r="J713">
        <v>5</v>
      </c>
      <c r="K713">
        <f>IF(employee_turnover_dataset__1[[#This Row],[Attrition]]="Yes",1,0)</f>
        <v>0</v>
      </c>
      <c r="L713" t="s">
        <v>27</v>
      </c>
      <c r="M713" t="s">
        <v>28</v>
      </c>
      <c r="N713" s="1">
        <v>44868</v>
      </c>
      <c r="O713" s="1"/>
      <c r="P713" t="s">
        <v>29</v>
      </c>
      <c r="Q713" t="s">
        <v>30</v>
      </c>
      <c r="R713">
        <v>1028</v>
      </c>
      <c r="S713">
        <v>34</v>
      </c>
      <c r="T713">
        <v>3</v>
      </c>
      <c r="U713" t="str">
        <f t="shared" si="11"/>
        <v>2–5 yrs (Short Stay)</v>
      </c>
    </row>
    <row r="714" spans="1:21" x14ac:dyDescent="0.25">
      <c r="A714" t="s">
        <v>1475</v>
      </c>
      <c r="B714" t="s">
        <v>32</v>
      </c>
      <c r="C714" t="s">
        <v>71</v>
      </c>
      <c r="D714" t="s">
        <v>1476</v>
      </c>
      <c r="E714">
        <v>22</v>
      </c>
      <c r="F714" s="2">
        <v>794.40000000000009</v>
      </c>
      <c r="G714" s="2">
        <v>9532.8000000000011</v>
      </c>
      <c r="H714">
        <f>IF(employee_turnover_dataset__1[[#This Row],[Employee_status]]="Exited", ROUND(employee_turnover_dataset__1[[#This Row],[Annual Salary]]*0.333,0), 0)</f>
        <v>3174</v>
      </c>
      <c r="I714">
        <v>7</v>
      </c>
      <c r="J714">
        <v>4</v>
      </c>
      <c r="K714">
        <f>IF(employee_turnover_dataset__1[[#This Row],[Attrition]]="Yes",1,0)</f>
        <v>1</v>
      </c>
      <c r="L714" t="s">
        <v>20</v>
      </c>
      <c r="M714" t="s">
        <v>21</v>
      </c>
      <c r="N714" s="1">
        <v>43600</v>
      </c>
      <c r="O714" s="1">
        <v>44287</v>
      </c>
      <c r="P714" t="s">
        <v>22</v>
      </c>
      <c r="Q714" t="s">
        <v>21</v>
      </c>
      <c r="R714">
        <v>687</v>
      </c>
      <c r="S714">
        <v>22</v>
      </c>
      <c r="T714">
        <v>2</v>
      </c>
      <c r="U714" t="str">
        <f t="shared" si="11"/>
        <v>2–5 yrs (Short Stay)</v>
      </c>
    </row>
    <row r="715" spans="1:21" x14ac:dyDescent="0.25">
      <c r="A715" t="s">
        <v>1477</v>
      </c>
      <c r="B715" t="s">
        <v>32</v>
      </c>
      <c r="C715" t="s">
        <v>33</v>
      </c>
      <c r="D715" t="s">
        <v>1478</v>
      </c>
      <c r="E715">
        <v>52</v>
      </c>
      <c r="F715" s="2">
        <v>2952.4349999999999</v>
      </c>
      <c r="G715" s="2">
        <v>35429.22</v>
      </c>
      <c r="H715">
        <f>IF(employee_turnover_dataset__1[[#This Row],[Employee_status]]="Exited", ROUND(employee_turnover_dataset__1[[#This Row],[Annual Salary]]*0.333,0), 0)</f>
        <v>11798</v>
      </c>
      <c r="I715">
        <v>2</v>
      </c>
      <c r="J715">
        <v>4</v>
      </c>
      <c r="K715">
        <f>IF(employee_turnover_dataset__1[[#This Row],[Attrition]]="Yes",1,0)</f>
        <v>1</v>
      </c>
      <c r="L715" t="s">
        <v>20</v>
      </c>
      <c r="M715" t="s">
        <v>21</v>
      </c>
      <c r="N715" s="1">
        <v>43909</v>
      </c>
      <c r="O715" s="1">
        <v>44253</v>
      </c>
      <c r="P715" t="s">
        <v>22</v>
      </c>
      <c r="Q715" t="s">
        <v>21</v>
      </c>
      <c r="R715">
        <v>344</v>
      </c>
      <c r="S715">
        <v>11</v>
      </c>
      <c r="T715">
        <v>1</v>
      </c>
      <c r="U715" t="str">
        <f t="shared" si="11"/>
        <v>0–1 yrs (New Hire)</v>
      </c>
    </row>
    <row r="716" spans="1:21" x14ac:dyDescent="0.25">
      <c r="A716" t="s">
        <v>1479</v>
      </c>
      <c r="B716" t="s">
        <v>32</v>
      </c>
      <c r="C716" t="s">
        <v>33</v>
      </c>
      <c r="D716" t="s">
        <v>1480</v>
      </c>
      <c r="E716">
        <v>43</v>
      </c>
      <c r="F716" s="2">
        <v>613.96500000000003</v>
      </c>
      <c r="G716" s="2">
        <v>7367.58</v>
      </c>
      <c r="H716">
        <f>IF(employee_turnover_dataset__1[[#This Row],[Employee_status]]="Exited", ROUND(employee_turnover_dataset__1[[#This Row],[Annual Salary]]*0.333,0), 0)</f>
        <v>0</v>
      </c>
      <c r="I716">
        <v>0</v>
      </c>
      <c r="J716">
        <v>5</v>
      </c>
      <c r="K716">
        <f>IF(employee_turnover_dataset__1[[#This Row],[Attrition]]="Yes",1,0)</f>
        <v>0</v>
      </c>
      <c r="L716" t="s">
        <v>27</v>
      </c>
      <c r="M716" t="s">
        <v>28</v>
      </c>
      <c r="N716" s="1">
        <v>43492</v>
      </c>
      <c r="O716" s="1"/>
      <c r="P716" t="s">
        <v>29</v>
      </c>
      <c r="Q716" t="s">
        <v>30</v>
      </c>
      <c r="R716">
        <v>2404</v>
      </c>
      <c r="S716">
        <v>79</v>
      </c>
      <c r="T716">
        <v>7</v>
      </c>
      <c r="U716" t="str">
        <f t="shared" si="11"/>
        <v>6–10 yrs (Mid Stay)</v>
      </c>
    </row>
    <row r="717" spans="1:21" x14ac:dyDescent="0.25">
      <c r="A717" t="s">
        <v>1481</v>
      </c>
      <c r="B717" t="s">
        <v>24</v>
      </c>
      <c r="C717" t="s">
        <v>83</v>
      </c>
      <c r="D717" t="s">
        <v>1482</v>
      </c>
      <c r="E717">
        <v>47</v>
      </c>
      <c r="F717" s="2">
        <v>627</v>
      </c>
      <c r="G717" s="2">
        <v>7524</v>
      </c>
      <c r="H717">
        <f>IF(employee_turnover_dataset__1[[#This Row],[Employee_status]]="Exited", ROUND(employee_turnover_dataset__1[[#This Row],[Annual Salary]]*0.333,0), 0)</f>
        <v>0</v>
      </c>
      <c r="I717">
        <v>1</v>
      </c>
      <c r="J717">
        <v>1</v>
      </c>
      <c r="K717">
        <f>IF(employee_turnover_dataset__1[[#This Row],[Attrition]]="Yes",1,0)</f>
        <v>0</v>
      </c>
      <c r="L717" t="s">
        <v>27</v>
      </c>
      <c r="M717" t="s">
        <v>28</v>
      </c>
      <c r="N717" s="1">
        <v>42589</v>
      </c>
      <c r="O717" s="1"/>
      <c r="P717" t="s">
        <v>29</v>
      </c>
      <c r="Q717" t="s">
        <v>30</v>
      </c>
      <c r="R717">
        <v>3307</v>
      </c>
      <c r="S717">
        <v>109</v>
      </c>
      <c r="T717">
        <v>9</v>
      </c>
      <c r="U717" t="str">
        <f t="shared" si="11"/>
        <v>6–10 yrs (Mid Stay)</v>
      </c>
    </row>
    <row r="718" spans="1:21" x14ac:dyDescent="0.25">
      <c r="A718" t="s">
        <v>1483</v>
      </c>
      <c r="B718" t="s">
        <v>17</v>
      </c>
      <c r="C718" t="s">
        <v>18</v>
      </c>
      <c r="D718" t="s">
        <v>1484</v>
      </c>
      <c r="E718">
        <v>23</v>
      </c>
      <c r="F718" s="2">
        <v>463.32</v>
      </c>
      <c r="G718" s="2">
        <v>5559.84</v>
      </c>
      <c r="H718">
        <f>IF(employee_turnover_dataset__1[[#This Row],[Employee_status]]="Exited", ROUND(employee_turnover_dataset__1[[#This Row],[Annual Salary]]*0.333,0), 0)</f>
        <v>0</v>
      </c>
      <c r="I718">
        <v>5</v>
      </c>
      <c r="J718">
        <v>5</v>
      </c>
      <c r="K718">
        <f>IF(employee_turnover_dataset__1[[#This Row],[Attrition]]="Yes",1,0)</f>
        <v>0</v>
      </c>
      <c r="L718" t="s">
        <v>27</v>
      </c>
      <c r="M718" t="s">
        <v>28</v>
      </c>
      <c r="N718" s="1">
        <v>43925</v>
      </c>
      <c r="O718" s="1"/>
      <c r="P718" t="s">
        <v>29</v>
      </c>
      <c r="Q718" t="s">
        <v>30</v>
      </c>
      <c r="R718">
        <v>1971</v>
      </c>
      <c r="S718">
        <v>65</v>
      </c>
      <c r="T718">
        <v>5</v>
      </c>
      <c r="U718" t="str">
        <f t="shared" si="11"/>
        <v>2–5 yrs (Short Stay)</v>
      </c>
    </row>
    <row r="719" spans="1:21" x14ac:dyDescent="0.25">
      <c r="A719" t="s">
        <v>1485</v>
      </c>
      <c r="B719" t="s">
        <v>32</v>
      </c>
      <c r="C719" t="s">
        <v>33</v>
      </c>
      <c r="D719" t="s">
        <v>1486</v>
      </c>
      <c r="E719">
        <v>32</v>
      </c>
      <c r="F719" s="2">
        <v>2453.4900000000002</v>
      </c>
      <c r="G719" s="2">
        <v>29441.880000000005</v>
      </c>
      <c r="H719">
        <f>IF(employee_turnover_dataset__1[[#This Row],[Employee_status]]="Exited", ROUND(employee_turnover_dataset__1[[#This Row],[Annual Salary]]*0.333,0), 0)</f>
        <v>9804</v>
      </c>
      <c r="I719">
        <v>7</v>
      </c>
      <c r="J719">
        <v>4</v>
      </c>
      <c r="K719">
        <f>IF(employee_turnover_dataset__1[[#This Row],[Attrition]]="Yes",1,0)</f>
        <v>1</v>
      </c>
      <c r="L719" t="s">
        <v>20</v>
      </c>
      <c r="M719" t="s">
        <v>35</v>
      </c>
      <c r="N719" s="1">
        <v>43887</v>
      </c>
      <c r="O719" s="1">
        <v>44985</v>
      </c>
      <c r="P719" t="s">
        <v>22</v>
      </c>
      <c r="Q719" t="s">
        <v>35</v>
      </c>
      <c r="R719">
        <v>1098</v>
      </c>
      <c r="S719">
        <v>36</v>
      </c>
      <c r="T719">
        <v>3</v>
      </c>
      <c r="U719" t="str">
        <f t="shared" si="11"/>
        <v>2–5 yrs (Short Stay)</v>
      </c>
    </row>
    <row r="720" spans="1:21" x14ac:dyDescent="0.25">
      <c r="A720" t="s">
        <v>1487</v>
      </c>
      <c r="B720" t="s">
        <v>51</v>
      </c>
      <c r="C720" t="s">
        <v>88</v>
      </c>
      <c r="D720" t="s">
        <v>1488</v>
      </c>
      <c r="E720">
        <v>25</v>
      </c>
      <c r="F720" s="2">
        <v>2994.36</v>
      </c>
      <c r="G720" s="2">
        <v>35932.32</v>
      </c>
      <c r="H720">
        <f>IF(employee_turnover_dataset__1[[#This Row],[Employee_status]]="Exited", ROUND(employee_turnover_dataset__1[[#This Row],[Annual Salary]]*0.333,0), 0)</f>
        <v>0</v>
      </c>
      <c r="I720">
        <v>10</v>
      </c>
      <c r="J720">
        <v>5</v>
      </c>
      <c r="K720">
        <f>IF(employee_turnover_dataset__1[[#This Row],[Attrition]]="Yes",1,0)</f>
        <v>0</v>
      </c>
      <c r="L720" t="s">
        <v>27</v>
      </c>
      <c r="M720" t="s">
        <v>28</v>
      </c>
      <c r="N720" s="1">
        <v>44184</v>
      </c>
      <c r="O720" s="1"/>
      <c r="P720" t="s">
        <v>29</v>
      </c>
      <c r="Q720" t="s">
        <v>30</v>
      </c>
      <c r="R720">
        <v>1712</v>
      </c>
      <c r="S720">
        <v>56</v>
      </c>
      <c r="T720">
        <v>5</v>
      </c>
      <c r="U720" t="str">
        <f t="shared" si="11"/>
        <v>2–5 yrs (Short Stay)</v>
      </c>
    </row>
    <row r="721" spans="1:21" x14ac:dyDescent="0.25">
      <c r="A721" t="s">
        <v>1489</v>
      </c>
      <c r="B721" t="s">
        <v>44</v>
      </c>
      <c r="C721" t="s">
        <v>48</v>
      </c>
      <c r="D721" t="s">
        <v>1490</v>
      </c>
      <c r="E721">
        <v>47</v>
      </c>
      <c r="F721" s="2">
        <v>2700.5249999999996</v>
      </c>
      <c r="G721" s="2">
        <v>32406.299999999996</v>
      </c>
      <c r="H721">
        <f>IF(employee_turnover_dataset__1[[#This Row],[Employee_status]]="Exited", ROUND(employee_turnover_dataset__1[[#This Row],[Annual Salary]]*0.333,0), 0)</f>
        <v>10791</v>
      </c>
      <c r="I721">
        <v>2</v>
      </c>
      <c r="J721">
        <v>5</v>
      </c>
      <c r="K721">
        <f>IF(employee_turnover_dataset__1[[#This Row],[Attrition]]="Yes",1,0)</f>
        <v>1</v>
      </c>
      <c r="L721" t="s">
        <v>20</v>
      </c>
      <c r="M721" t="s">
        <v>63</v>
      </c>
      <c r="N721" s="1">
        <v>44611</v>
      </c>
      <c r="O721" s="1">
        <v>45069</v>
      </c>
      <c r="P721" t="s">
        <v>22</v>
      </c>
      <c r="Q721" t="s">
        <v>63</v>
      </c>
      <c r="R721">
        <v>458</v>
      </c>
      <c r="S721">
        <v>15</v>
      </c>
      <c r="T721">
        <v>1</v>
      </c>
      <c r="U721" t="str">
        <f t="shared" si="11"/>
        <v>0–1 yrs (New Hire)</v>
      </c>
    </row>
    <row r="722" spans="1:21" x14ac:dyDescent="0.25">
      <c r="A722" t="s">
        <v>1491</v>
      </c>
      <c r="B722" t="s">
        <v>32</v>
      </c>
      <c r="C722" t="s">
        <v>33</v>
      </c>
      <c r="D722" t="s">
        <v>1492</v>
      </c>
      <c r="E722">
        <v>33</v>
      </c>
      <c r="F722" s="2">
        <v>2591.61</v>
      </c>
      <c r="G722" s="2">
        <v>31099.32</v>
      </c>
      <c r="H722">
        <f>IF(employee_turnover_dataset__1[[#This Row],[Employee_status]]="Exited", ROUND(employee_turnover_dataset__1[[#This Row],[Annual Salary]]*0.333,0), 0)</f>
        <v>0</v>
      </c>
      <c r="I722">
        <v>5</v>
      </c>
      <c r="J722">
        <v>4</v>
      </c>
      <c r="K722">
        <f>IF(employee_turnover_dataset__1[[#This Row],[Attrition]]="Yes",1,0)</f>
        <v>0</v>
      </c>
      <c r="L722" t="s">
        <v>27</v>
      </c>
      <c r="M722" t="s">
        <v>28</v>
      </c>
      <c r="N722" s="1">
        <v>42655</v>
      </c>
      <c r="O722" s="1"/>
      <c r="P722" t="s">
        <v>29</v>
      </c>
      <c r="Q722" t="s">
        <v>30</v>
      </c>
      <c r="R722">
        <v>3241</v>
      </c>
      <c r="S722">
        <v>106</v>
      </c>
      <c r="T722">
        <v>9</v>
      </c>
      <c r="U722" t="str">
        <f t="shared" si="11"/>
        <v>6–10 yrs (Mid Stay)</v>
      </c>
    </row>
    <row r="723" spans="1:21" x14ac:dyDescent="0.25">
      <c r="A723" t="s">
        <v>1493</v>
      </c>
      <c r="B723" t="s">
        <v>24</v>
      </c>
      <c r="C723" t="s">
        <v>121</v>
      </c>
      <c r="D723" t="s">
        <v>1494</v>
      </c>
      <c r="E723">
        <v>29</v>
      </c>
      <c r="F723" s="2">
        <v>2241.9299999999998</v>
      </c>
      <c r="G723" s="2">
        <v>26903.159999999996</v>
      </c>
      <c r="H723">
        <f>IF(employee_turnover_dataset__1[[#This Row],[Employee_status]]="Exited", ROUND(employee_turnover_dataset__1[[#This Row],[Annual Salary]]*0.333,0), 0)</f>
        <v>8959</v>
      </c>
      <c r="I723">
        <v>4</v>
      </c>
      <c r="J723">
        <v>4</v>
      </c>
      <c r="K723">
        <f>IF(employee_turnover_dataset__1[[#This Row],[Attrition]]="Yes",1,0)</f>
        <v>1</v>
      </c>
      <c r="L723" t="s">
        <v>20</v>
      </c>
      <c r="M723" t="s">
        <v>35</v>
      </c>
      <c r="N723" s="1">
        <v>42945</v>
      </c>
      <c r="O723" s="1">
        <v>45712</v>
      </c>
      <c r="P723" t="s">
        <v>22</v>
      </c>
      <c r="Q723" t="s">
        <v>35</v>
      </c>
      <c r="R723">
        <v>2767</v>
      </c>
      <c r="S723">
        <v>91</v>
      </c>
      <c r="T723">
        <v>8</v>
      </c>
      <c r="U723" t="str">
        <f t="shared" si="11"/>
        <v>6–10 yrs (Mid Stay)</v>
      </c>
    </row>
    <row r="724" spans="1:21" x14ac:dyDescent="0.25">
      <c r="A724" t="s">
        <v>1495</v>
      </c>
      <c r="B724" t="s">
        <v>24</v>
      </c>
      <c r="C724" t="s">
        <v>25</v>
      </c>
      <c r="D724" t="s">
        <v>1496</v>
      </c>
      <c r="E724">
        <v>57</v>
      </c>
      <c r="F724" s="2">
        <v>2443.83</v>
      </c>
      <c r="G724" s="2">
        <v>29325.96</v>
      </c>
      <c r="H724">
        <f>IF(employee_turnover_dataset__1[[#This Row],[Employee_status]]="Exited", ROUND(employee_turnover_dataset__1[[#This Row],[Annual Salary]]*0.333,0), 0)</f>
        <v>0</v>
      </c>
      <c r="I724">
        <v>6</v>
      </c>
      <c r="J724">
        <v>2</v>
      </c>
      <c r="K724">
        <f>IF(employee_turnover_dataset__1[[#This Row],[Attrition]]="Yes",1,0)</f>
        <v>0</v>
      </c>
      <c r="L724" t="s">
        <v>27</v>
      </c>
      <c r="M724" t="s">
        <v>28</v>
      </c>
      <c r="N724" s="1">
        <v>44203</v>
      </c>
      <c r="O724" s="1"/>
      <c r="P724" t="s">
        <v>29</v>
      </c>
      <c r="Q724" t="s">
        <v>30</v>
      </c>
      <c r="R724">
        <v>1693</v>
      </c>
      <c r="S724">
        <v>56</v>
      </c>
      <c r="T724">
        <v>5</v>
      </c>
      <c r="U724" t="str">
        <f t="shared" si="11"/>
        <v>2–5 yrs (Short Stay)</v>
      </c>
    </row>
    <row r="725" spans="1:21" x14ac:dyDescent="0.25">
      <c r="A725" t="s">
        <v>1497</v>
      </c>
      <c r="B725" t="s">
        <v>67</v>
      </c>
      <c r="C725" t="s">
        <v>128</v>
      </c>
      <c r="D725" t="s">
        <v>1498</v>
      </c>
      <c r="E725">
        <v>56</v>
      </c>
      <c r="F725" s="2">
        <v>1861.1399999999999</v>
      </c>
      <c r="G725" s="2">
        <v>22333.68</v>
      </c>
      <c r="H725">
        <f>IF(employee_turnover_dataset__1[[#This Row],[Employee_status]]="Exited", ROUND(employee_turnover_dataset__1[[#This Row],[Annual Salary]]*0.333,0), 0)</f>
        <v>0</v>
      </c>
      <c r="I725">
        <v>3</v>
      </c>
      <c r="J725">
        <v>3</v>
      </c>
      <c r="K725">
        <f>IF(employee_turnover_dataset__1[[#This Row],[Attrition]]="Yes",1,0)</f>
        <v>0</v>
      </c>
      <c r="L725" t="s">
        <v>27</v>
      </c>
      <c r="M725" t="s">
        <v>28</v>
      </c>
      <c r="N725" s="1">
        <v>44441</v>
      </c>
      <c r="O725" s="1"/>
      <c r="P725" t="s">
        <v>29</v>
      </c>
      <c r="Q725" t="s">
        <v>30</v>
      </c>
      <c r="R725">
        <v>1455</v>
      </c>
      <c r="S725">
        <v>48</v>
      </c>
      <c r="T725">
        <v>4</v>
      </c>
      <c r="U725" t="str">
        <f t="shared" si="11"/>
        <v>2–5 yrs (Short Stay)</v>
      </c>
    </row>
    <row r="726" spans="1:21" x14ac:dyDescent="0.25">
      <c r="A726" t="s">
        <v>1499</v>
      </c>
      <c r="B726" t="s">
        <v>67</v>
      </c>
      <c r="C726" t="s">
        <v>128</v>
      </c>
      <c r="D726" t="s">
        <v>1500</v>
      </c>
      <c r="E726">
        <v>44</v>
      </c>
      <c r="F726" s="2">
        <v>536.01</v>
      </c>
      <c r="G726" s="2">
        <v>6432.12</v>
      </c>
      <c r="H726">
        <f>IF(employee_turnover_dataset__1[[#This Row],[Employee_status]]="Exited", ROUND(employee_turnover_dataset__1[[#This Row],[Annual Salary]]*0.333,0), 0)</f>
        <v>0</v>
      </c>
      <c r="I726">
        <v>5</v>
      </c>
      <c r="J726">
        <v>5</v>
      </c>
      <c r="K726">
        <f>IF(employee_turnover_dataset__1[[#This Row],[Attrition]]="Yes",1,0)</f>
        <v>0</v>
      </c>
      <c r="L726" t="s">
        <v>27</v>
      </c>
      <c r="M726" t="s">
        <v>28</v>
      </c>
      <c r="N726" s="1">
        <v>43478</v>
      </c>
      <c r="O726" s="1"/>
      <c r="P726" t="s">
        <v>29</v>
      </c>
      <c r="Q726" t="s">
        <v>30</v>
      </c>
      <c r="R726">
        <v>2418</v>
      </c>
      <c r="S726">
        <v>79</v>
      </c>
      <c r="T726">
        <v>7</v>
      </c>
      <c r="U726" t="str">
        <f t="shared" si="11"/>
        <v>6–10 yrs (Mid Stay)</v>
      </c>
    </row>
    <row r="727" spans="1:21" x14ac:dyDescent="0.25">
      <c r="A727" t="s">
        <v>1501</v>
      </c>
      <c r="B727" t="s">
        <v>32</v>
      </c>
      <c r="C727" t="s">
        <v>174</v>
      </c>
      <c r="D727" t="s">
        <v>1502</v>
      </c>
      <c r="E727">
        <v>30</v>
      </c>
      <c r="F727" s="2">
        <v>2175.7200000000003</v>
      </c>
      <c r="G727" s="2">
        <v>26108.640000000003</v>
      </c>
      <c r="H727">
        <f>IF(employee_turnover_dataset__1[[#This Row],[Employee_status]]="Exited", ROUND(employee_turnover_dataset__1[[#This Row],[Annual Salary]]*0.333,0), 0)</f>
        <v>0</v>
      </c>
      <c r="I727">
        <v>6</v>
      </c>
      <c r="J727">
        <v>3</v>
      </c>
      <c r="K727">
        <f>IF(employee_turnover_dataset__1[[#This Row],[Attrition]]="Yes",1,0)</f>
        <v>0</v>
      </c>
      <c r="L727" t="s">
        <v>27</v>
      </c>
      <c r="M727" t="s">
        <v>28</v>
      </c>
      <c r="N727" s="1">
        <v>44123</v>
      </c>
      <c r="O727" s="1"/>
      <c r="P727" t="s">
        <v>29</v>
      </c>
      <c r="Q727" t="s">
        <v>30</v>
      </c>
      <c r="R727">
        <v>1773</v>
      </c>
      <c r="S727">
        <v>58</v>
      </c>
      <c r="T727">
        <v>5</v>
      </c>
      <c r="U727" t="str">
        <f t="shared" si="11"/>
        <v>2–5 yrs (Short Stay)</v>
      </c>
    </row>
    <row r="728" spans="1:21" x14ac:dyDescent="0.25">
      <c r="A728" t="s">
        <v>1503</v>
      </c>
      <c r="B728" t="s">
        <v>44</v>
      </c>
      <c r="C728" t="s">
        <v>48</v>
      </c>
      <c r="D728" t="s">
        <v>1504</v>
      </c>
      <c r="E728">
        <v>47</v>
      </c>
      <c r="F728" s="2">
        <v>2606.9700000000003</v>
      </c>
      <c r="G728" s="2">
        <v>31283.640000000003</v>
      </c>
      <c r="H728">
        <f>IF(employee_turnover_dataset__1[[#This Row],[Employee_status]]="Exited", ROUND(employee_turnover_dataset__1[[#This Row],[Annual Salary]]*0.333,0), 0)</f>
        <v>0</v>
      </c>
      <c r="I728">
        <v>2</v>
      </c>
      <c r="J728">
        <v>4</v>
      </c>
      <c r="K728">
        <f>IF(employee_turnover_dataset__1[[#This Row],[Attrition]]="Yes",1,0)</f>
        <v>0</v>
      </c>
      <c r="L728" t="s">
        <v>27</v>
      </c>
      <c r="M728" t="s">
        <v>28</v>
      </c>
      <c r="N728" s="1">
        <v>44931</v>
      </c>
      <c r="O728" s="1"/>
      <c r="P728" t="s">
        <v>29</v>
      </c>
      <c r="Q728" t="s">
        <v>30</v>
      </c>
      <c r="R728">
        <v>965</v>
      </c>
      <c r="S728">
        <v>32</v>
      </c>
      <c r="T728">
        <v>3</v>
      </c>
      <c r="U728" t="str">
        <f t="shared" si="11"/>
        <v>2–5 yrs (Short Stay)</v>
      </c>
    </row>
    <row r="729" spans="1:21" x14ac:dyDescent="0.25">
      <c r="A729" t="s">
        <v>1505</v>
      </c>
      <c r="B729" t="s">
        <v>24</v>
      </c>
      <c r="C729" t="s">
        <v>121</v>
      </c>
      <c r="D729" t="s">
        <v>1506</v>
      </c>
      <c r="E729">
        <v>29</v>
      </c>
      <c r="F729" s="2">
        <v>942.19499999999994</v>
      </c>
      <c r="G729" s="2">
        <v>11306.34</v>
      </c>
      <c r="H729">
        <f>IF(employee_turnover_dataset__1[[#This Row],[Employee_status]]="Exited", ROUND(employee_turnover_dataset__1[[#This Row],[Annual Salary]]*0.333,0), 0)</f>
        <v>3765</v>
      </c>
      <c r="I729">
        <v>2</v>
      </c>
      <c r="J729">
        <v>1</v>
      </c>
      <c r="K729">
        <f>IF(employee_turnover_dataset__1[[#This Row],[Attrition]]="Yes",1,0)</f>
        <v>1</v>
      </c>
      <c r="L729" t="s">
        <v>20</v>
      </c>
      <c r="M729" t="s">
        <v>119</v>
      </c>
      <c r="N729" s="1">
        <v>43493</v>
      </c>
      <c r="O729" s="1">
        <v>44101</v>
      </c>
      <c r="P729" t="s">
        <v>22</v>
      </c>
      <c r="Q729" t="s">
        <v>119</v>
      </c>
      <c r="R729">
        <v>608</v>
      </c>
      <c r="S729">
        <v>20</v>
      </c>
      <c r="T729">
        <v>2</v>
      </c>
      <c r="U729" t="str">
        <f t="shared" si="11"/>
        <v>2–5 yrs (Short Stay)</v>
      </c>
    </row>
    <row r="730" spans="1:21" x14ac:dyDescent="0.25">
      <c r="A730" t="s">
        <v>1507</v>
      </c>
      <c r="B730" t="s">
        <v>51</v>
      </c>
      <c r="C730" t="s">
        <v>88</v>
      </c>
      <c r="D730" t="s">
        <v>1508</v>
      </c>
      <c r="E730">
        <v>40</v>
      </c>
      <c r="F730" s="2">
        <v>1033.9499999999998</v>
      </c>
      <c r="G730" s="2">
        <v>12407.399999999998</v>
      </c>
      <c r="H730">
        <f>IF(employee_turnover_dataset__1[[#This Row],[Employee_status]]="Exited", ROUND(employee_turnover_dataset__1[[#This Row],[Annual Salary]]*0.333,0), 0)</f>
        <v>0</v>
      </c>
      <c r="I730">
        <v>8</v>
      </c>
      <c r="J730">
        <v>4</v>
      </c>
      <c r="K730">
        <f>IF(employee_turnover_dataset__1[[#This Row],[Attrition]]="Yes",1,0)</f>
        <v>0</v>
      </c>
      <c r="L730" t="s">
        <v>27</v>
      </c>
      <c r="M730" t="s">
        <v>28</v>
      </c>
      <c r="N730" s="1">
        <v>44152</v>
      </c>
      <c r="O730" s="1"/>
      <c r="P730" t="s">
        <v>29</v>
      </c>
      <c r="Q730" t="s">
        <v>30</v>
      </c>
      <c r="R730">
        <v>1744</v>
      </c>
      <c r="S730">
        <v>57</v>
      </c>
      <c r="T730">
        <v>5</v>
      </c>
      <c r="U730" t="str">
        <f t="shared" si="11"/>
        <v>2–5 yrs (Short Stay)</v>
      </c>
    </row>
    <row r="731" spans="1:21" x14ac:dyDescent="0.25">
      <c r="A731" t="s">
        <v>1509</v>
      </c>
      <c r="B731" t="s">
        <v>51</v>
      </c>
      <c r="C731" t="s">
        <v>78</v>
      </c>
      <c r="D731" t="s">
        <v>1510</v>
      </c>
      <c r="E731">
        <v>44</v>
      </c>
      <c r="F731" s="2">
        <v>2268.855</v>
      </c>
      <c r="G731" s="2">
        <v>27226.260000000002</v>
      </c>
      <c r="H731">
        <f>IF(employee_turnover_dataset__1[[#This Row],[Employee_status]]="Exited", ROUND(employee_turnover_dataset__1[[#This Row],[Annual Salary]]*0.333,0), 0)</f>
        <v>0</v>
      </c>
      <c r="I731">
        <v>2</v>
      </c>
      <c r="J731">
        <v>2</v>
      </c>
      <c r="K731">
        <f>IF(employee_turnover_dataset__1[[#This Row],[Attrition]]="Yes",1,0)</f>
        <v>0</v>
      </c>
      <c r="L731" t="s">
        <v>27</v>
      </c>
      <c r="M731" t="s">
        <v>28</v>
      </c>
      <c r="N731" s="1">
        <v>42929</v>
      </c>
      <c r="O731" s="1"/>
      <c r="P731" t="s">
        <v>29</v>
      </c>
      <c r="Q731" t="s">
        <v>30</v>
      </c>
      <c r="R731">
        <v>2967</v>
      </c>
      <c r="S731">
        <v>97</v>
      </c>
      <c r="T731">
        <v>8</v>
      </c>
      <c r="U731" t="str">
        <f t="shared" si="11"/>
        <v>6–10 yrs (Mid Stay)</v>
      </c>
    </row>
    <row r="732" spans="1:21" x14ac:dyDescent="0.25">
      <c r="A732" t="s">
        <v>1511</v>
      </c>
      <c r="B732" t="s">
        <v>51</v>
      </c>
      <c r="C732" t="s">
        <v>78</v>
      </c>
      <c r="D732" t="s">
        <v>1512</v>
      </c>
      <c r="E732">
        <v>32</v>
      </c>
      <c r="F732" s="2">
        <v>2990.04</v>
      </c>
      <c r="G732" s="2">
        <v>35880.479999999996</v>
      </c>
      <c r="H732">
        <f>IF(employee_turnover_dataset__1[[#This Row],[Employee_status]]="Exited", ROUND(employee_turnover_dataset__1[[#This Row],[Annual Salary]]*0.333,0), 0)</f>
        <v>0</v>
      </c>
      <c r="I732">
        <v>9</v>
      </c>
      <c r="J732">
        <v>4</v>
      </c>
      <c r="K732">
        <f>IF(employee_turnover_dataset__1[[#This Row],[Attrition]]="Yes",1,0)</f>
        <v>0</v>
      </c>
      <c r="L732" t="s">
        <v>27</v>
      </c>
      <c r="M732" t="s">
        <v>28</v>
      </c>
      <c r="N732" s="1">
        <v>44850</v>
      </c>
      <c r="O732" s="1"/>
      <c r="P732" t="s">
        <v>29</v>
      </c>
      <c r="Q732" t="s">
        <v>30</v>
      </c>
      <c r="R732">
        <v>1046</v>
      </c>
      <c r="S732">
        <v>34</v>
      </c>
      <c r="T732">
        <v>3</v>
      </c>
      <c r="U732" t="str">
        <f t="shared" si="11"/>
        <v>2–5 yrs (Short Stay)</v>
      </c>
    </row>
    <row r="733" spans="1:21" x14ac:dyDescent="0.25">
      <c r="A733" t="s">
        <v>1513</v>
      </c>
      <c r="B733" t="s">
        <v>51</v>
      </c>
      <c r="C733" t="s">
        <v>78</v>
      </c>
      <c r="D733" t="s">
        <v>1514</v>
      </c>
      <c r="E733">
        <v>57</v>
      </c>
      <c r="F733" s="2">
        <v>2214.66</v>
      </c>
      <c r="G733" s="2">
        <v>26575.919999999998</v>
      </c>
      <c r="H733">
        <f>IF(employee_turnover_dataset__1[[#This Row],[Employee_status]]="Exited", ROUND(employee_turnover_dataset__1[[#This Row],[Annual Salary]]*0.333,0), 0)</f>
        <v>8850</v>
      </c>
      <c r="I733">
        <v>6</v>
      </c>
      <c r="J733">
        <v>4</v>
      </c>
      <c r="K733">
        <f>IF(employee_turnover_dataset__1[[#This Row],[Attrition]]="Yes",1,0)</f>
        <v>1</v>
      </c>
      <c r="L733" t="s">
        <v>20</v>
      </c>
      <c r="M733" t="s">
        <v>119</v>
      </c>
      <c r="N733" s="1">
        <v>43656</v>
      </c>
      <c r="O733" s="1">
        <v>44458</v>
      </c>
      <c r="P733" t="s">
        <v>22</v>
      </c>
      <c r="Q733" t="s">
        <v>119</v>
      </c>
      <c r="R733">
        <v>802</v>
      </c>
      <c r="S733">
        <v>26</v>
      </c>
      <c r="T733">
        <v>2</v>
      </c>
      <c r="U733" t="str">
        <f t="shared" si="11"/>
        <v>2–5 yrs (Short Stay)</v>
      </c>
    </row>
    <row r="734" spans="1:21" x14ac:dyDescent="0.25">
      <c r="A734" t="s">
        <v>1515</v>
      </c>
      <c r="B734" t="s">
        <v>17</v>
      </c>
      <c r="C734" t="s">
        <v>18</v>
      </c>
      <c r="D734" t="s">
        <v>1516</v>
      </c>
      <c r="E734">
        <v>56</v>
      </c>
      <c r="F734" s="2">
        <v>1691.595</v>
      </c>
      <c r="G734" s="2">
        <v>20299.14</v>
      </c>
      <c r="H734">
        <f>IF(employee_turnover_dataset__1[[#This Row],[Employee_status]]="Exited", ROUND(employee_turnover_dataset__1[[#This Row],[Annual Salary]]*0.333,0), 0)</f>
        <v>6760</v>
      </c>
      <c r="I734">
        <v>1</v>
      </c>
      <c r="J734">
        <v>2</v>
      </c>
      <c r="K734">
        <f>IF(employee_turnover_dataset__1[[#This Row],[Attrition]]="Yes",1,0)</f>
        <v>1</v>
      </c>
      <c r="L734" t="s">
        <v>20</v>
      </c>
      <c r="M734" t="s">
        <v>63</v>
      </c>
      <c r="N734" s="1">
        <v>43604</v>
      </c>
      <c r="O734" s="1">
        <v>44736</v>
      </c>
      <c r="P734" t="s">
        <v>22</v>
      </c>
      <c r="Q734" t="s">
        <v>63</v>
      </c>
      <c r="R734">
        <v>1132</v>
      </c>
      <c r="S734">
        <v>37</v>
      </c>
      <c r="T734">
        <v>3</v>
      </c>
      <c r="U734" t="str">
        <f t="shared" si="11"/>
        <v>2–5 yrs (Short Stay)</v>
      </c>
    </row>
    <row r="735" spans="1:21" x14ac:dyDescent="0.25">
      <c r="A735" t="s">
        <v>1517</v>
      </c>
      <c r="B735" t="s">
        <v>67</v>
      </c>
      <c r="C735" t="s">
        <v>68</v>
      </c>
      <c r="D735" t="s">
        <v>1518</v>
      </c>
      <c r="E735">
        <v>48</v>
      </c>
      <c r="F735" s="2">
        <v>2656.05</v>
      </c>
      <c r="G735" s="2">
        <v>31872.600000000002</v>
      </c>
      <c r="H735">
        <f>IF(employee_turnover_dataset__1[[#This Row],[Employee_status]]="Exited", ROUND(employee_turnover_dataset__1[[#This Row],[Annual Salary]]*0.333,0), 0)</f>
        <v>0</v>
      </c>
      <c r="I735">
        <v>7</v>
      </c>
      <c r="J735">
        <v>2</v>
      </c>
      <c r="K735">
        <f>IF(employee_turnover_dataset__1[[#This Row],[Attrition]]="Yes",1,0)</f>
        <v>0</v>
      </c>
      <c r="L735" t="s">
        <v>27</v>
      </c>
      <c r="M735" t="s">
        <v>28</v>
      </c>
      <c r="N735" s="1">
        <v>43836</v>
      </c>
      <c r="O735" s="1"/>
      <c r="P735" t="s">
        <v>29</v>
      </c>
      <c r="Q735" t="s">
        <v>30</v>
      </c>
      <c r="R735">
        <v>2060</v>
      </c>
      <c r="S735">
        <v>68</v>
      </c>
      <c r="T735">
        <v>6</v>
      </c>
      <c r="U735" t="str">
        <f t="shared" si="11"/>
        <v>6–10 yrs (Mid Stay)</v>
      </c>
    </row>
    <row r="736" spans="1:21" x14ac:dyDescent="0.25">
      <c r="A736" t="s">
        <v>1519</v>
      </c>
      <c r="B736" t="s">
        <v>44</v>
      </c>
      <c r="C736" t="s">
        <v>45</v>
      </c>
      <c r="D736" t="s">
        <v>1520</v>
      </c>
      <c r="E736">
        <v>33</v>
      </c>
      <c r="F736" s="2">
        <v>2587.7250000000004</v>
      </c>
      <c r="G736" s="2">
        <v>31052.700000000004</v>
      </c>
      <c r="H736">
        <f>IF(employee_turnover_dataset__1[[#This Row],[Employee_status]]="Exited", ROUND(employee_turnover_dataset__1[[#This Row],[Annual Salary]]*0.333,0), 0)</f>
        <v>10341</v>
      </c>
      <c r="I736">
        <v>7</v>
      </c>
      <c r="J736">
        <v>3</v>
      </c>
      <c r="K736">
        <f>IF(employee_turnover_dataset__1[[#This Row],[Attrition]]="Yes",1,0)</f>
        <v>1</v>
      </c>
      <c r="L736" t="s">
        <v>20</v>
      </c>
      <c r="M736" t="s">
        <v>158</v>
      </c>
      <c r="N736" s="1">
        <v>43294</v>
      </c>
      <c r="O736" s="1">
        <v>44557</v>
      </c>
      <c r="P736" t="s">
        <v>22</v>
      </c>
      <c r="Q736" t="s">
        <v>158</v>
      </c>
      <c r="R736">
        <v>1263</v>
      </c>
      <c r="S736">
        <v>41</v>
      </c>
      <c r="T736">
        <v>3</v>
      </c>
      <c r="U736" t="str">
        <f t="shared" si="11"/>
        <v>2–5 yrs (Short Stay)</v>
      </c>
    </row>
    <row r="737" spans="1:21" x14ac:dyDescent="0.25">
      <c r="A737" t="s">
        <v>1521</v>
      </c>
      <c r="B737" t="s">
        <v>17</v>
      </c>
      <c r="C737" t="s">
        <v>18</v>
      </c>
      <c r="D737" t="s">
        <v>1522</v>
      </c>
      <c r="E737">
        <v>27</v>
      </c>
      <c r="F737" s="2">
        <v>2145.1799999999998</v>
      </c>
      <c r="G737" s="2">
        <v>25742.159999999996</v>
      </c>
      <c r="H737">
        <f>IF(employee_turnover_dataset__1[[#This Row],[Employee_status]]="Exited", ROUND(employee_turnover_dataset__1[[#This Row],[Annual Salary]]*0.333,0), 0)</f>
        <v>8572</v>
      </c>
      <c r="I737">
        <v>9</v>
      </c>
      <c r="J737">
        <v>3</v>
      </c>
      <c r="K737">
        <f>IF(employee_turnover_dataset__1[[#This Row],[Attrition]]="Yes",1,0)</f>
        <v>1</v>
      </c>
      <c r="L737" t="s">
        <v>20</v>
      </c>
      <c r="M737" t="s">
        <v>35</v>
      </c>
      <c r="N737" s="1">
        <v>42659</v>
      </c>
      <c r="O737" s="1">
        <v>44124</v>
      </c>
      <c r="P737" t="s">
        <v>22</v>
      </c>
      <c r="Q737" t="s">
        <v>35</v>
      </c>
      <c r="R737">
        <v>1465</v>
      </c>
      <c r="S737">
        <v>48</v>
      </c>
      <c r="T737">
        <v>4</v>
      </c>
      <c r="U737" t="str">
        <f t="shared" si="11"/>
        <v>2–5 yrs (Short Stay)</v>
      </c>
    </row>
    <row r="738" spans="1:21" x14ac:dyDescent="0.25">
      <c r="A738" t="s">
        <v>1523</v>
      </c>
      <c r="B738" t="s">
        <v>32</v>
      </c>
      <c r="C738" t="s">
        <v>33</v>
      </c>
      <c r="D738" t="s">
        <v>1524</v>
      </c>
      <c r="E738">
        <v>22</v>
      </c>
      <c r="F738" s="2">
        <v>2169.6000000000004</v>
      </c>
      <c r="G738" s="2">
        <v>26035.200000000004</v>
      </c>
      <c r="H738">
        <f>IF(employee_turnover_dataset__1[[#This Row],[Employee_status]]="Exited", ROUND(employee_turnover_dataset__1[[#This Row],[Annual Salary]]*0.333,0), 0)</f>
        <v>0</v>
      </c>
      <c r="I738">
        <v>4</v>
      </c>
      <c r="J738">
        <v>2</v>
      </c>
      <c r="K738">
        <f>IF(employee_turnover_dataset__1[[#This Row],[Attrition]]="Yes",1,0)</f>
        <v>0</v>
      </c>
      <c r="L738" t="s">
        <v>27</v>
      </c>
      <c r="M738" t="s">
        <v>28</v>
      </c>
      <c r="N738" s="1">
        <v>42639</v>
      </c>
      <c r="O738" s="1"/>
      <c r="P738" t="s">
        <v>29</v>
      </c>
      <c r="Q738" t="s">
        <v>30</v>
      </c>
      <c r="R738">
        <v>3257</v>
      </c>
      <c r="S738">
        <v>107</v>
      </c>
      <c r="T738">
        <v>9</v>
      </c>
      <c r="U738" t="str">
        <f t="shared" si="11"/>
        <v>6–10 yrs (Mid Stay)</v>
      </c>
    </row>
    <row r="739" spans="1:21" x14ac:dyDescent="0.25">
      <c r="A739" t="s">
        <v>1525</v>
      </c>
      <c r="B739" t="s">
        <v>24</v>
      </c>
      <c r="C739" t="s">
        <v>25</v>
      </c>
      <c r="D739" t="s">
        <v>1526</v>
      </c>
      <c r="E739">
        <v>36</v>
      </c>
      <c r="F739" s="2">
        <v>1821.8849999999998</v>
      </c>
      <c r="G739" s="2">
        <v>21862.619999999995</v>
      </c>
      <c r="H739">
        <f>IF(employee_turnover_dataset__1[[#This Row],[Employee_status]]="Exited", ROUND(employee_turnover_dataset__1[[#This Row],[Annual Salary]]*0.333,0), 0)</f>
        <v>0</v>
      </c>
      <c r="I739">
        <v>0</v>
      </c>
      <c r="J739">
        <v>1</v>
      </c>
      <c r="K739">
        <f>IF(employee_turnover_dataset__1[[#This Row],[Attrition]]="Yes",1,0)</f>
        <v>0</v>
      </c>
      <c r="L739" t="s">
        <v>27</v>
      </c>
      <c r="M739" t="s">
        <v>28</v>
      </c>
      <c r="N739" s="1">
        <v>42503</v>
      </c>
      <c r="O739" s="1"/>
      <c r="P739" t="s">
        <v>29</v>
      </c>
      <c r="Q739" t="s">
        <v>30</v>
      </c>
      <c r="R739">
        <v>3393</v>
      </c>
      <c r="S739">
        <v>111</v>
      </c>
      <c r="T739">
        <v>9</v>
      </c>
      <c r="U739" t="str">
        <f t="shared" si="11"/>
        <v>6–10 yrs (Mid Stay)</v>
      </c>
    </row>
    <row r="740" spans="1:21" x14ac:dyDescent="0.25">
      <c r="A740" t="s">
        <v>1527</v>
      </c>
      <c r="B740" t="s">
        <v>44</v>
      </c>
      <c r="C740" t="s">
        <v>45</v>
      </c>
      <c r="D740" t="s">
        <v>1528</v>
      </c>
      <c r="E740">
        <v>56</v>
      </c>
      <c r="F740" s="2">
        <v>2762.415</v>
      </c>
      <c r="G740" s="2">
        <v>33148.979999999996</v>
      </c>
      <c r="H740">
        <f>IF(employee_turnover_dataset__1[[#This Row],[Employee_status]]="Exited", ROUND(employee_turnover_dataset__1[[#This Row],[Annual Salary]]*0.333,0), 0)</f>
        <v>11039</v>
      </c>
      <c r="I740">
        <v>4</v>
      </c>
      <c r="J740">
        <v>3</v>
      </c>
      <c r="K740">
        <f>IF(employee_turnover_dataset__1[[#This Row],[Attrition]]="Yes",1,0)</f>
        <v>1</v>
      </c>
      <c r="L740" t="s">
        <v>20</v>
      </c>
      <c r="M740" t="s">
        <v>158</v>
      </c>
      <c r="N740" s="1">
        <v>44521</v>
      </c>
      <c r="O740" s="1">
        <v>45450</v>
      </c>
      <c r="P740" t="s">
        <v>22</v>
      </c>
      <c r="Q740" t="s">
        <v>158</v>
      </c>
      <c r="R740">
        <v>929</v>
      </c>
      <c r="S740">
        <v>30</v>
      </c>
      <c r="T740">
        <v>3</v>
      </c>
      <c r="U740" t="str">
        <f t="shared" si="11"/>
        <v>2–5 yrs (Short Stay)</v>
      </c>
    </row>
    <row r="741" spans="1:21" x14ac:dyDescent="0.25">
      <c r="A741" t="s">
        <v>1529</v>
      </c>
      <c r="B741" t="s">
        <v>44</v>
      </c>
      <c r="C741" t="s">
        <v>48</v>
      </c>
      <c r="D741" t="s">
        <v>1530</v>
      </c>
      <c r="E741">
        <v>45</v>
      </c>
      <c r="F741" s="2">
        <v>951.49500000000012</v>
      </c>
      <c r="G741" s="2">
        <v>11417.940000000002</v>
      </c>
      <c r="H741">
        <f>IF(employee_turnover_dataset__1[[#This Row],[Employee_status]]="Exited", ROUND(employee_turnover_dataset__1[[#This Row],[Annual Salary]]*0.333,0), 0)</f>
        <v>0</v>
      </c>
      <c r="I741">
        <v>6</v>
      </c>
      <c r="J741">
        <v>5</v>
      </c>
      <c r="K741">
        <f>IF(employee_turnover_dataset__1[[#This Row],[Attrition]]="Yes",1,0)</f>
        <v>0</v>
      </c>
      <c r="L741" t="s">
        <v>27</v>
      </c>
      <c r="M741" t="s">
        <v>28</v>
      </c>
      <c r="N741" s="1">
        <v>43998</v>
      </c>
      <c r="O741" s="1"/>
      <c r="P741" t="s">
        <v>29</v>
      </c>
      <c r="Q741" t="s">
        <v>30</v>
      </c>
      <c r="R741">
        <v>1898</v>
      </c>
      <c r="S741">
        <v>62</v>
      </c>
      <c r="T741">
        <v>5</v>
      </c>
      <c r="U741" t="str">
        <f t="shared" si="11"/>
        <v>2–5 yrs (Short Stay)</v>
      </c>
    </row>
    <row r="742" spans="1:21" x14ac:dyDescent="0.25">
      <c r="A742" t="s">
        <v>1531</v>
      </c>
      <c r="B742" t="s">
        <v>67</v>
      </c>
      <c r="C742" t="s">
        <v>128</v>
      </c>
      <c r="D742" t="s">
        <v>1532</v>
      </c>
      <c r="E742">
        <v>25</v>
      </c>
      <c r="F742" s="2">
        <v>2949.66</v>
      </c>
      <c r="G742" s="2">
        <v>35395.919999999998</v>
      </c>
      <c r="H742">
        <f>IF(employee_turnover_dataset__1[[#This Row],[Employee_status]]="Exited", ROUND(employee_turnover_dataset__1[[#This Row],[Annual Salary]]*0.333,0), 0)</f>
        <v>0</v>
      </c>
      <c r="I742">
        <v>7</v>
      </c>
      <c r="J742">
        <v>3</v>
      </c>
      <c r="K742">
        <f>IF(employee_turnover_dataset__1[[#This Row],[Attrition]]="Yes",1,0)</f>
        <v>0</v>
      </c>
      <c r="L742" t="s">
        <v>27</v>
      </c>
      <c r="M742" t="s">
        <v>28</v>
      </c>
      <c r="N742" s="1">
        <v>43589</v>
      </c>
      <c r="O742" s="1"/>
      <c r="P742" t="s">
        <v>29</v>
      </c>
      <c r="Q742" t="s">
        <v>30</v>
      </c>
      <c r="R742">
        <v>2307</v>
      </c>
      <c r="S742">
        <v>76</v>
      </c>
      <c r="T742">
        <v>6</v>
      </c>
      <c r="U742" t="str">
        <f t="shared" si="11"/>
        <v>6–10 yrs (Mid Stay)</v>
      </c>
    </row>
    <row r="743" spans="1:21" x14ac:dyDescent="0.25">
      <c r="A743" t="s">
        <v>1533</v>
      </c>
      <c r="B743" t="s">
        <v>67</v>
      </c>
      <c r="C743" t="s">
        <v>68</v>
      </c>
      <c r="D743" t="s">
        <v>1534</v>
      </c>
      <c r="E743">
        <v>36</v>
      </c>
      <c r="F743" s="2">
        <v>2669.355</v>
      </c>
      <c r="G743" s="2">
        <v>32032.260000000002</v>
      </c>
      <c r="H743">
        <f>IF(employee_turnover_dataset__1[[#This Row],[Employee_status]]="Exited", ROUND(employee_turnover_dataset__1[[#This Row],[Annual Salary]]*0.333,0), 0)</f>
        <v>0</v>
      </c>
      <c r="I743">
        <v>3</v>
      </c>
      <c r="J743">
        <v>3</v>
      </c>
      <c r="K743">
        <f>IF(employee_turnover_dataset__1[[#This Row],[Attrition]]="Yes",1,0)</f>
        <v>0</v>
      </c>
      <c r="L743" t="s">
        <v>27</v>
      </c>
      <c r="M743" t="s">
        <v>28</v>
      </c>
      <c r="N743" s="1">
        <v>43871</v>
      </c>
      <c r="O743" s="1"/>
      <c r="P743" t="s">
        <v>29</v>
      </c>
      <c r="Q743" t="s">
        <v>30</v>
      </c>
      <c r="R743">
        <v>2025</v>
      </c>
      <c r="S743">
        <v>66</v>
      </c>
      <c r="T743">
        <v>6</v>
      </c>
      <c r="U743" t="str">
        <f t="shared" si="11"/>
        <v>6–10 yrs (Mid Stay)</v>
      </c>
    </row>
    <row r="744" spans="1:21" x14ac:dyDescent="0.25">
      <c r="A744" t="s">
        <v>1535</v>
      </c>
      <c r="B744" t="s">
        <v>17</v>
      </c>
      <c r="C744" t="s">
        <v>18</v>
      </c>
      <c r="D744" t="s">
        <v>1536</v>
      </c>
      <c r="E744">
        <v>22</v>
      </c>
      <c r="F744" s="2">
        <v>2935.0349999999999</v>
      </c>
      <c r="G744" s="2">
        <v>35220.42</v>
      </c>
      <c r="H744">
        <f>IF(employee_turnover_dataset__1[[#This Row],[Employee_status]]="Exited", ROUND(employee_turnover_dataset__1[[#This Row],[Annual Salary]]*0.333,0), 0)</f>
        <v>11728</v>
      </c>
      <c r="I744">
        <v>0</v>
      </c>
      <c r="J744">
        <v>1</v>
      </c>
      <c r="K744">
        <f>IF(employee_turnover_dataset__1[[#This Row],[Attrition]]="Yes",1,0)</f>
        <v>1</v>
      </c>
      <c r="L744" t="s">
        <v>20</v>
      </c>
      <c r="M744" t="s">
        <v>21</v>
      </c>
      <c r="N744" s="1">
        <v>42413</v>
      </c>
      <c r="O744" s="1">
        <v>44920</v>
      </c>
      <c r="P744" t="s">
        <v>22</v>
      </c>
      <c r="Q744" t="s">
        <v>21</v>
      </c>
      <c r="R744">
        <v>2507</v>
      </c>
      <c r="S744">
        <v>82</v>
      </c>
      <c r="T744">
        <v>7</v>
      </c>
      <c r="U744" t="str">
        <f t="shared" si="11"/>
        <v>6–10 yrs (Mid Stay)</v>
      </c>
    </row>
    <row r="745" spans="1:21" x14ac:dyDescent="0.25">
      <c r="A745" t="s">
        <v>1537</v>
      </c>
      <c r="B745" t="s">
        <v>44</v>
      </c>
      <c r="C745" t="s">
        <v>45</v>
      </c>
      <c r="D745" t="s">
        <v>1538</v>
      </c>
      <c r="E745">
        <v>36</v>
      </c>
      <c r="F745" s="2">
        <v>1048.02</v>
      </c>
      <c r="G745" s="2">
        <v>12576.24</v>
      </c>
      <c r="H745">
        <f>IF(employee_turnover_dataset__1[[#This Row],[Employee_status]]="Exited", ROUND(employee_turnover_dataset__1[[#This Row],[Annual Salary]]*0.333,0), 0)</f>
        <v>4188</v>
      </c>
      <c r="I745">
        <v>9</v>
      </c>
      <c r="J745">
        <v>3</v>
      </c>
      <c r="K745">
        <f>IF(employee_turnover_dataset__1[[#This Row],[Attrition]]="Yes",1,0)</f>
        <v>1</v>
      </c>
      <c r="L745" t="s">
        <v>20</v>
      </c>
      <c r="M745" t="s">
        <v>21</v>
      </c>
      <c r="N745" s="1">
        <v>44631</v>
      </c>
      <c r="O745" s="1">
        <v>45014</v>
      </c>
      <c r="P745" t="s">
        <v>22</v>
      </c>
      <c r="Q745" t="s">
        <v>21</v>
      </c>
      <c r="R745">
        <v>383</v>
      </c>
      <c r="S745">
        <v>12</v>
      </c>
      <c r="T745">
        <v>1</v>
      </c>
      <c r="U745" t="str">
        <f t="shared" si="11"/>
        <v>0–1 yrs (New Hire)</v>
      </c>
    </row>
    <row r="746" spans="1:21" x14ac:dyDescent="0.25">
      <c r="A746" t="s">
        <v>1539</v>
      </c>
      <c r="B746" t="s">
        <v>24</v>
      </c>
      <c r="C746" t="s">
        <v>25</v>
      </c>
      <c r="D746" t="s">
        <v>1540</v>
      </c>
      <c r="E746">
        <v>60</v>
      </c>
      <c r="F746" s="2">
        <v>2431.83</v>
      </c>
      <c r="G746" s="2">
        <v>29181.96</v>
      </c>
      <c r="H746">
        <f>IF(employee_turnover_dataset__1[[#This Row],[Employee_status]]="Exited", ROUND(employee_turnover_dataset__1[[#This Row],[Annual Salary]]*0.333,0), 0)</f>
        <v>0</v>
      </c>
      <c r="I746">
        <v>5</v>
      </c>
      <c r="J746">
        <v>3</v>
      </c>
      <c r="K746">
        <f>IF(employee_turnover_dataset__1[[#This Row],[Attrition]]="Yes",1,0)</f>
        <v>0</v>
      </c>
      <c r="L746" t="s">
        <v>27</v>
      </c>
      <c r="M746" t="s">
        <v>28</v>
      </c>
      <c r="N746" s="1">
        <v>44525</v>
      </c>
      <c r="O746" s="1"/>
      <c r="P746" t="s">
        <v>29</v>
      </c>
      <c r="Q746" t="s">
        <v>30</v>
      </c>
      <c r="R746">
        <v>1371</v>
      </c>
      <c r="S746">
        <v>45</v>
      </c>
      <c r="T746">
        <v>4</v>
      </c>
      <c r="U746" t="str">
        <f t="shared" si="11"/>
        <v>2–5 yrs (Short Stay)</v>
      </c>
    </row>
    <row r="747" spans="1:21" x14ac:dyDescent="0.25">
      <c r="A747" t="s">
        <v>1541</v>
      </c>
      <c r="B747" t="s">
        <v>32</v>
      </c>
      <c r="C747" t="s">
        <v>174</v>
      </c>
      <c r="D747" t="s">
        <v>1542</v>
      </c>
      <c r="E747">
        <v>48</v>
      </c>
      <c r="F747" s="2">
        <v>1348.32</v>
      </c>
      <c r="G747" s="2">
        <v>16179.84</v>
      </c>
      <c r="H747">
        <f>IF(employee_turnover_dataset__1[[#This Row],[Employee_status]]="Exited", ROUND(employee_turnover_dataset__1[[#This Row],[Annual Salary]]*0.333,0), 0)</f>
        <v>5388</v>
      </c>
      <c r="I747">
        <v>9</v>
      </c>
      <c r="J747">
        <v>3</v>
      </c>
      <c r="K747">
        <f>IF(employee_turnover_dataset__1[[#This Row],[Attrition]]="Yes",1,0)</f>
        <v>1</v>
      </c>
      <c r="L747" t="s">
        <v>20</v>
      </c>
      <c r="M747" t="s">
        <v>35</v>
      </c>
      <c r="N747" s="1">
        <v>43527</v>
      </c>
      <c r="O747" s="1">
        <v>43893</v>
      </c>
      <c r="P747" t="s">
        <v>22</v>
      </c>
      <c r="Q747" t="s">
        <v>35</v>
      </c>
      <c r="R747">
        <v>366</v>
      </c>
      <c r="S747">
        <v>12</v>
      </c>
      <c r="T747">
        <v>1</v>
      </c>
      <c r="U747" t="str">
        <f t="shared" si="11"/>
        <v>0–1 yrs (New Hire)</v>
      </c>
    </row>
    <row r="748" spans="1:21" x14ac:dyDescent="0.25">
      <c r="A748" t="s">
        <v>1543</v>
      </c>
      <c r="B748" t="s">
        <v>32</v>
      </c>
      <c r="C748" t="s">
        <v>33</v>
      </c>
      <c r="D748" t="s">
        <v>1544</v>
      </c>
      <c r="E748">
        <v>43</v>
      </c>
      <c r="F748" s="2">
        <v>2331.81</v>
      </c>
      <c r="G748" s="2">
        <v>27981.72</v>
      </c>
      <c r="H748">
        <f>IF(employee_turnover_dataset__1[[#This Row],[Employee_status]]="Exited", ROUND(employee_turnover_dataset__1[[#This Row],[Annual Salary]]*0.333,0), 0)</f>
        <v>0</v>
      </c>
      <c r="I748">
        <v>9</v>
      </c>
      <c r="J748">
        <v>3</v>
      </c>
      <c r="K748">
        <f>IF(employee_turnover_dataset__1[[#This Row],[Attrition]]="Yes",1,0)</f>
        <v>0</v>
      </c>
      <c r="L748" t="s">
        <v>27</v>
      </c>
      <c r="M748" t="s">
        <v>28</v>
      </c>
      <c r="N748" s="1">
        <v>44799</v>
      </c>
      <c r="O748" s="1"/>
      <c r="P748" t="s">
        <v>29</v>
      </c>
      <c r="Q748" t="s">
        <v>30</v>
      </c>
      <c r="R748">
        <v>1097</v>
      </c>
      <c r="S748">
        <v>36</v>
      </c>
      <c r="T748">
        <v>3</v>
      </c>
      <c r="U748" t="str">
        <f t="shared" si="11"/>
        <v>2–5 yrs (Short Stay)</v>
      </c>
    </row>
    <row r="749" spans="1:21" x14ac:dyDescent="0.25">
      <c r="A749" t="s">
        <v>1545</v>
      </c>
      <c r="B749" t="s">
        <v>32</v>
      </c>
      <c r="C749" t="s">
        <v>33</v>
      </c>
      <c r="D749" t="s">
        <v>1546</v>
      </c>
      <c r="E749">
        <v>23</v>
      </c>
      <c r="F749" s="2">
        <v>1918.41</v>
      </c>
      <c r="G749" s="2">
        <v>23020.920000000002</v>
      </c>
      <c r="H749">
        <f>IF(employee_turnover_dataset__1[[#This Row],[Employee_status]]="Exited", ROUND(employee_turnover_dataset__1[[#This Row],[Annual Salary]]*0.333,0), 0)</f>
        <v>7666</v>
      </c>
      <c r="I749">
        <v>2</v>
      </c>
      <c r="J749">
        <v>5</v>
      </c>
      <c r="K749">
        <f>IF(employee_turnover_dataset__1[[#This Row],[Attrition]]="Yes",1,0)</f>
        <v>1</v>
      </c>
      <c r="L749" t="s">
        <v>20</v>
      </c>
      <c r="M749" t="s">
        <v>21</v>
      </c>
      <c r="N749" s="1">
        <v>44682</v>
      </c>
      <c r="O749" s="1">
        <v>45105</v>
      </c>
      <c r="P749" t="s">
        <v>22</v>
      </c>
      <c r="Q749" t="s">
        <v>21</v>
      </c>
      <c r="R749">
        <v>423</v>
      </c>
      <c r="S749">
        <v>14</v>
      </c>
      <c r="T749">
        <v>1</v>
      </c>
      <c r="U749" t="str">
        <f t="shared" si="11"/>
        <v>0–1 yrs (New Hire)</v>
      </c>
    </row>
    <row r="750" spans="1:21" x14ac:dyDescent="0.25">
      <c r="A750" t="s">
        <v>1547</v>
      </c>
      <c r="B750" t="s">
        <v>51</v>
      </c>
      <c r="C750" t="s">
        <v>52</v>
      </c>
      <c r="D750" t="s">
        <v>1548</v>
      </c>
      <c r="E750">
        <v>37</v>
      </c>
      <c r="F750" s="2">
        <v>1028.415</v>
      </c>
      <c r="G750" s="2">
        <v>12340.98</v>
      </c>
      <c r="H750">
        <f>IF(employee_turnover_dataset__1[[#This Row],[Employee_status]]="Exited", ROUND(employee_turnover_dataset__1[[#This Row],[Annual Salary]]*0.333,0), 0)</f>
        <v>0</v>
      </c>
      <c r="I750">
        <v>2</v>
      </c>
      <c r="J750">
        <v>1</v>
      </c>
      <c r="K750">
        <f>IF(employee_turnover_dataset__1[[#This Row],[Attrition]]="Yes",1,0)</f>
        <v>0</v>
      </c>
      <c r="L750" t="s">
        <v>27</v>
      </c>
      <c r="M750" t="s">
        <v>28</v>
      </c>
      <c r="N750" s="1">
        <v>44266</v>
      </c>
      <c r="O750" s="1"/>
      <c r="P750" t="s">
        <v>29</v>
      </c>
      <c r="Q750" t="s">
        <v>30</v>
      </c>
      <c r="R750">
        <v>1630</v>
      </c>
      <c r="S750">
        <v>54</v>
      </c>
      <c r="T750">
        <v>4</v>
      </c>
      <c r="U750" t="str">
        <f t="shared" si="11"/>
        <v>2–5 yrs (Short Stay)</v>
      </c>
    </row>
    <row r="751" spans="1:21" x14ac:dyDescent="0.25">
      <c r="A751" t="s">
        <v>1549</v>
      </c>
      <c r="B751" t="s">
        <v>44</v>
      </c>
      <c r="C751" t="s">
        <v>45</v>
      </c>
      <c r="D751" t="s">
        <v>1550</v>
      </c>
      <c r="E751">
        <v>30</v>
      </c>
      <c r="F751" s="2">
        <v>2338.14</v>
      </c>
      <c r="G751" s="2">
        <v>28057.68</v>
      </c>
      <c r="H751">
        <f>IF(employee_turnover_dataset__1[[#This Row],[Employee_status]]="Exited", ROUND(employee_turnover_dataset__1[[#This Row],[Annual Salary]]*0.333,0), 0)</f>
        <v>9343</v>
      </c>
      <c r="I751">
        <v>3</v>
      </c>
      <c r="J751">
        <v>1</v>
      </c>
      <c r="K751">
        <f>IF(employee_turnover_dataset__1[[#This Row],[Attrition]]="Yes",1,0)</f>
        <v>1</v>
      </c>
      <c r="L751" t="s">
        <v>20</v>
      </c>
      <c r="M751" t="s">
        <v>21</v>
      </c>
      <c r="N751" s="1">
        <v>42464</v>
      </c>
      <c r="O751" s="1">
        <v>45416</v>
      </c>
      <c r="P751" t="s">
        <v>22</v>
      </c>
      <c r="Q751" t="s">
        <v>21</v>
      </c>
      <c r="R751">
        <v>2952</v>
      </c>
      <c r="S751">
        <v>97</v>
      </c>
      <c r="T751">
        <v>8</v>
      </c>
      <c r="U751" t="str">
        <f t="shared" si="11"/>
        <v>6–10 yrs (Mid Stay)</v>
      </c>
    </row>
    <row r="752" spans="1:21" x14ac:dyDescent="0.25">
      <c r="A752" t="s">
        <v>1551</v>
      </c>
      <c r="B752" t="s">
        <v>32</v>
      </c>
      <c r="C752" t="s">
        <v>174</v>
      </c>
      <c r="D752" t="s">
        <v>1552</v>
      </c>
      <c r="E752">
        <v>47</v>
      </c>
      <c r="F752" s="2">
        <v>2002.44</v>
      </c>
      <c r="G752" s="2">
        <v>24029.279999999999</v>
      </c>
      <c r="H752">
        <f>IF(employee_turnover_dataset__1[[#This Row],[Employee_status]]="Exited", ROUND(employee_turnover_dataset__1[[#This Row],[Annual Salary]]*0.333,0), 0)</f>
        <v>8002</v>
      </c>
      <c r="I752">
        <v>7</v>
      </c>
      <c r="J752">
        <v>3</v>
      </c>
      <c r="K752">
        <f>IF(employee_turnover_dataset__1[[#This Row],[Attrition]]="Yes",1,0)</f>
        <v>1</v>
      </c>
      <c r="L752" t="s">
        <v>20</v>
      </c>
      <c r="M752" t="s">
        <v>21</v>
      </c>
      <c r="N752" s="1">
        <v>42950</v>
      </c>
      <c r="O752" s="1">
        <v>43400</v>
      </c>
      <c r="P752" t="s">
        <v>22</v>
      </c>
      <c r="Q752" t="s">
        <v>21</v>
      </c>
      <c r="R752">
        <v>450</v>
      </c>
      <c r="S752">
        <v>15</v>
      </c>
      <c r="T752">
        <v>1</v>
      </c>
      <c r="U752" t="str">
        <f t="shared" si="11"/>
        <v>0–1 yrs (New Hire)</v>
      </c>
    </row>
    <row r="753" spans="1:21" x14ac:dyDescent="0.25">
      <c r="A753" t="s">
        <v>1553</v>
      </c>
      <c r="B753" t="s">
        <v>51</v>
      </c>
      <c r="C753" t="s">
        <v>52</v>
      </c>
      <c r="D753" t="s">
        <v>1554</v>
      </c>
      <c r="E753">
        <v>45</v>
      </c>
      <c r="F753" s="2">
        <v>1877.8650000000002</v>
      </c>
      <c r="G753" s="2">
        <v>22534.380000000005</v>
      </c>
      <c r="H753">
        <f>IF(employee_turnover_dataset__1[[#This Row],[Employee_status]]="Exited", ROUND(employee_turnover_dataset__1[[#This Row],[Annual Salary]]*0.333,0), 0)</f>
        <v>0</v>
      </c>
      <c r="I753">
        <v>4</v>
      </c>
      <c r="J753">
        <v>1</v>
      </c>
      <c r="K753">
        <f>IF(employee_turnover_dataset__1[[#This Row],[Attrition]]="Yes",1,0)</f>
        <v>0</v>
      </c>
      <c r="L753" t="s">
        <v>27</v>
      </c>
      <c r="M753" t="s">
        <v>28</v>
      </c>
      <c r="N753" s="1">
        <v>42855</v>
      </c>
      <c r="O753" s="1"/>
      <c r="P753" t="s">
        <v>29</v>
      </c>
      <c r="Q753" t="s">
        <v>30</v>
      </c>
      <c r="R753">
        <v>3041</v>
      </c>
      <c r="S753">
        <v>100</v>
      </c>
      <c r="T753">
        <v>8</v>
      </c>
      <c r="U753" t="str">
        <f t="shared" si="11"/>
        <v>6–10 yrs (Mid Stay)</v>
      </c>
    </row>
    <row r="754" spans="1:21" x14ac:dyDescent="0.25">
      <c r="A754" t="s">
        <v>1555</v>
      </c>
      <c r="B754" t="s">
        <v>51</v>
      </c>
      <c r="C754" t="s">
        <v>78</v>
      </c>
      <c r="D754" t="s">
        <v>1556</v>
      </c>
      <c r="E754">
        <v>32</v>
      </c>
      <c r="F754" s="2">
        <v>2386.23</v>
      </c>
      <c r="G754" s="2">
        <v>28634.760000000002</v>
      </c>
      <c r="H754">
        <f>IF(employee_turnover_dataset__1[[#This Row],[Employee_status]]="Exited", ROUND(employee_turnover_dataset__1[[#This Row],[Annual Salary]]*0.333,0), 0)</f>
        <v>0</v>
      </c>
      <c r="I754">
        <v>5</v>
      </c>
      <c r="J754">
        <v>4</v>
      </c>
      <c r="K754">
        <f>IF(employee_turnover_dataset__1[[#This Row],[Attrition]]="Yes",1,0)</f>
        <v>0</v>
      </c>
      <c r="L754" t="s">
        <v>27</v>
      </c>
      <c r="M754" t="s">
        <v>28</v>
      </c>
      <c r="N754" s="1">
        <v>42434</v>
      </c>
      <c r="O754" s="1"/>
      <c r="P754" t="s">
        <v>29</v>
      </c>
      <c r="Q754" t="s">
        <v>30</v>
      </c>
      <c r="R754">
        <v>3462</v>
      </c>
      <c r="S754">
        <v>114</v>
      </c>
      <c r="T754">
        <v>9</v>
      </c>
      <c r="U754" t="str">
        <f t="shared" si="11"/>
        <v>6–10 yrs (Mid Stay)</v>
      </c>
    </row>
    <row r="755" spans="1:21" x14ac:dyDescent="0.25">
      <c r="A755" t="s">
        <v>1557</v>
      </c>
      <c r="B755" t="s">
        <v>17</v>
      </c>
      <c r="C755" t="s">
        <v>18</v>
      </c>
      <c r="D755" t="s">
        <v>1558</v>
      </c>
      <c r="E755">
        <v>22</v>
      </c>
      <c r="F755" s="2">
        <v>1452.645</v>
      </c>
      <c r="G755" s="2">
        <v>17431.739999999998</v>
      </c>
      <c r="H755">
        <f>IF(employee_turnover_dataset__1[[#This Row],[Employee_status]]="Exited", ROUND(employee_turnover_dataset__1[[#This Row],[Annual Salary]]*0.333,0), 0)</f>
        <v>0</v>
      </c>
      <c r="I755">
        <v>7</v>
      </c>
      <c r="J755">
        <v>2</v>
      </c>
      <c r="K755">
        <f>IF(employee_turnover_dataset__1[[#This Row],[Attrition]]="Yes",1,0)</f>
        <v>0</v>
      </c>
      <c r="L755" t="s">
        <v>27</v>
      </c>
      <c r="M755" t="s">
        <v>28</v>
      </c>
      <c r="N755" s="1">
        <v>42453</v>
      </c>
      <c r="O755" s="1"/>
      <c r="P755" t="s">
        <v>29</v>
      </c>
      <c r="Q755" t="s">
        <v>30</v>
      </c>
      <c r="R755">
        <v>3443</v>
      </c>
      <c r="S755">
        <v>113</v>
      </c>
      <c r="T755">
        <v>9</v>
      </c>
      <c r="U755" t="str">
        <f t="shared" si="11"/>
        <v>6–10 yrs (Mid Stay)</v>
      </c>
    </row>
    <row r="756" spans="1:21" x14ac:dyDescent="0.25">
      <c r="A756" t="s">
        <v>1559</v>
      </c>
      <c r="B756" t="s">
        <v>51</v>
      </c>
      <c r="C756" t="s">
        <v>78</v>
      </c>
      <c r="D756" t="s">
        <v>1560</v>
      </c>
      <c r="E756">
        <v>33</v>
      </c>
      <c r="F756" s="2">
        <v>470.26499999999999</v>
      </c>
      <c r="G756" s="2">
        <v>5643.18</v>
      </c>
      <c r="H756">
        <f>IF(employee_turnover_dataset__1[[#This Row],[Employee_status]]="Exited", ROUND(employee_turnover_dataset__1[[#This Row],[Annual Salary]]*0.333,0), 0)</f>
        <v>0</v>
      </c>
      <c r="I756">
        <v>3</v>
      </c>
      <c r="J756">
        <v>1</v>
      </c>
      <c r="K756">
        <f>IF(employee_turnover_dataset__1[[#This Row],[Attrition]]="Yes",1,0)</f>
        <v>0</v>
      </c>
      <c r="L756" t="s">
        <v>27</v>
      </c>
      <c r="M756" t="s">
        <v>28</v>
      </c>
      <c r="N756" s="1">
        <v>44911</v>
      </c>
      <c r="O756" s="1"/>
      <c r="P756" t="s">
        <v>29</v>
      </c>
      <c r="Q756" t="s">
        <v>30</v>
      </c>
      <c r="R756">
        <v>985</v>
      </c>
      <c r="S756">
        <v>32</v>
      </c>
      <c r="T756">
        <v>3</v>
      </c>
      <c r="U756" t="str">
        <f t="shared" si="11"/>
        <v>2–5 yrs (Short Stay)</v>
      </c>
    </row>
    <row r="757" spans="1:21" x14ac:dyDescent="0.25">
      <c r="A757" t="s">
        <v>1561</v>
      </c>
      <c r="B757" t="s">
        <v>67</v>
      </c>
      <c r="C757" t="s">
        <v>68</v>
      </c>
      <c r="D757" t="s">
        <v>1562</v>
      </c>
      <c r="E757">
        <v>51</v>
      </c>
      <c r="F757" s="2">
        <v>521.84999999999991</v>
      </c>
      <c r="G757" s="2">
        <v>6262.1999999999989</v>
      </c>
      <c r="H757">
        <f>IF(employee_turnover_dataset__1[[#This Row],[Employee_status]]="Exited", ROUND(employee_turnover_dataset__1[[#This Row],[Annual Salary]]*0.333,0), 0)</f>
        <v>0</v>
      </c>
      <c r="I757">
        <v>4</v>
      </c>
      <c r="J757">
        <v>4</v>
      </c>
      <c r="K757">
        <f>IF(employee_turnover_dataset__1[[#This Row],[Attrition]]="Yes",1,0)</f>
        <v>0</v>
      </c>
      <c r="L757" t="s">
        <v>27</v>
      </c>
      <c r="M757" t="s">
        <v>28</v>
      </c>
      <c r="N757" s="1">
        <v>43320</v>
      </c>
      <c r="O757" s="1"/>
      <c r="P757" t="s">
        <v>29</v>
      </c>
      <c r="Q757" t="s">
        <v>30</v>
      </c>
      <c r="R757">
        <v>2576</v>
      </c>
      <c r="S757">
        <v>85</v>
      </c>
      <c r="T757">
        <v>7</v>
      </c>
      <c r="U757" t="str">
        <f t="shared" si="11"/>
        <v>6–10 yrs (Mid Stay)</v>
      </c>
    </row>
    <row r="758" spans="1:21" x14ac:dyDescent="0.25">
      <c r="A758" t="s">
        <v>1563</v>
      </c>
      <c r="B758" t="s">
        <v>67</v>
      </c>
      <c r="C758" t="s">
        <v>128</v>
      </c>
      <c r="D758" t="s">
        <v>1564</v>
      </c>
      <c r="E758">
        <v>56</v>
      </c>
      <c r="F758" s="2">
        <v>962.49</v>
      </c>
      <c r="G758" s="2">
        <v>11549.880000000001</v>
      </c>
      <c r="H758">
        <f>IF(employee_turnover_dataset__1[[#This Row],[Employee_status]]="Exited", ROUND(employee_turnover_dataset__1[[#This Row],[Annual Salary]]*0.333,0), 0)</f>
        <v>0</v>
      </c>
      <c r="I758">
        <v>3</v>
      </c>
      <c r="J758">
        <v>5</v>
      </c>
      <c r="K758">
        <f>IF(employee_turnover_dataset__1[[#This Row],[Attrition]]="Yes",1,0)</f>
        <v>0</v>
      </c>
      <c r="L758" t="s">
        <v>27</v>
      </c>
      <c r="M758" t="s">
        <v>28</v>
      </c>
      <c r="N758" s="1">
        <v>43308</v>
      </c>
      <c r="O758" s="1"/>
      <c r="P758" t="s">
        <v>29</v>
      </c>
      <c r="Q758" t="s">
        <v>30</v>
      </c>
      <c r="R758">
        <v>2588</v>
      </c>
      <c r="S758">
        <v>85</v>
      </c>
      <c r="T758">
        <v>7</v>
      </c>
      <c r="U758" t="str">
        <f t="shared" si="11"/>
        <v>6–10 yrs (Mid Stay)</v>
      </c>
    </row>
    <row r="759" spans="1:21" x14ac:dyDescent="0.25">
      <c r="A759" t="s">
        <v>1565</v>
      </c>
      <c r="B759" t="s">
        <v>67</v>
      </c>
      <c r="C759" t="s">
        <v>128</v>
      </c>
      <c r="D759" t="s">
        <v>1566</v>
      </c>
      <c r="E759">
        <v>32</v>
      </c>
      <c r="F759" s="2">
        <v>1118.31</v>
      </c>
      <c r="G759" s="2">
        <v>13419.72</v>
      </c>
      <c r="H759">
        <f>IF(employee_turnover_dataset__1[[#This Row],[Employee_status]]="Exited", ROUND(employee_turnover_dataset__1[[#This Row],[Annual Salary]]*0.333,0), 0)</f>
        <v>0</v>
      </c>
      <c r="I759">
        <v>8</v>
      </c>
      <c r="J759">
        <v>2</v>
      </c>
      <c r="K759">
        <f>IF(employee_turnover_dataset__1[[#This Row],[Attrition]]="Yes",1,0)</f>
        <v>0</v>
      </c>
      <c r="L759" t="s">
        <v>27</v>
      </c>
      <c r="M759" t="s">
        <v>28</v>
      </c>
      <c r="N759" s="1">
        <v>42379</v>
      </c>
      <c r="O759" s="1"/>
      <c r="P759" t="s">
        <v>29</v>
      </c>
      <c r="Q759" t="s">
        <v>30</v>
      </c>
      <c r="R759">
        <v>3517</v>
      </c>
      <c r="S759">
        <v>116</v>
      </c>
      <c r="T759">
        <v>10</v>
      </c>
      <c r="U759" t="str">
        <f t="shared" si="11"/>
        <v>6–10 yrs (Mid Stay)</v>
      </c>
    </row>
    <row r="760" spans="1:21" x14ac:dyDescent="0.25">
      <c r="A760" t="s">
        <v>1567</v>
      </c>
      <c r="B760" t="s">
        <v>44</v>
      </c>
      <c r="C760" t="s">
        <v>45</v>
      </c>
      <c r="D760" t="s">
        <v>1568</v>
      </c>
      <c r="E760">
        <v>22</v>
      </c>
      <c r="F760" s="2">
        <v>1409.625</v>
      </c>
      <c r="G760" s="2">
        <v>16915.5</v>
      </c>
      <c r="H760">
        <f>IF(employee_turnover_dataset__1[[#This Row],[Employee_status]]="Exited", ROUND(employee_turnover_dataset__1[[#This Row],[Annual Salary]]*0.333,0), 0)</f>
        <v>5633</v>
      </c>
      <c r="I760">
        <v>4</v>
      </c>
      <c r="J760">
        <v>1</v>
      </c>
      <c r="K760">
        <f>IF(employee_turnover_dataset__1[[#This Row],[Attrition]]="Yes",1,0)</f>
        <v>1</v>
      </c>
      <c r="L760" t="s">
        <v>20</v>
      </c>
      <c r="M760" t="s">
        <v>63</v>
      </c>
      <c r="N760" s="1">
        <v>44375</v>
      </c>
      <c r="O760" s="1">
        <v>45242</v>
      </c>
      <c r="P760" t="s">
        <v>22</v>
      </c>
      <c r="Q760" t="s">
        <v>63</v>
      </c>
      <c r="R760">
        <v>867</v>
      </c>
      <c r="S760">
        <v>28</v>
      </c>
      <c r="T760">
        <v>2</v>
      </c>
      <c r="U760" t="str">
        <f t="shared" si="11"/>
        <v>2–5 yrs (Short Stay)</v>
      </c>
    </row>
    <row r="761" spans="1:21" x14ac:dyDescent="0.25">
      <c r="A761" t="s">
        <v>1569</v>
      </c>
      <c r="B761" t="s">
        <v>32</v>
      </c>
      <c r="C761" t="s">
        <v>33</v>
      </c>
      <c r="D761" t="s">
        <v>1570</v>
      </c>
      <c r="E761">
        <v>24</v>
      </c>
      <c r="F761" s="2">
        <v>1851.4649999999999</v>
      </c>
      <c r="G761" s="2">
        <v>22217.579999999998</v>
      </c>
      <c r="H761">
        <f>IF(employee_turnover_dataset__1[[#This Row],[Employee_status]]="Exited", ROUND(employee_turnover_dataset__1[[#This Row],[Annual Salary]]*0.333,0), 0)</f>
        <v>7398</v>
      </c>
      <c r="I761">
        <v>2</v>
      </c>
      <c r="J761">
        <v>3</v>
      </c>
      <c r="K761">
        <f>IF(employee_turnover_dataset__1[[#This Row],[Attrition]]="Yes",1,0)</f>
        <v>1</v>
      </c>
      <c r="L761" t="s">
        <v>20</v>
      </c>
      <c r="M761" t="s">
        <v>21</v>
      </c>
      <c r="N761" s="1">
        <v>44145</v>
      </c>
      <c r="O761" s="1">
        <v>45175</v>
      </c>
      <c r="P761" t="s">
        <v>22</v>
      </c>
      <c r="Q761" t="s">
        <v>21</v>
      </c>
      <c r="R761">
        <v>1030</v>
      </c>
      <c r="S761">
        <v>34</v>
      </c>
      <c r="T761">
        <v>3</v>
      </c>
      <c r="U761" t="str">
        <f t="shared" si="11"/>
        <v>2–5 yrs (Short Stay)</v>
      </c>
    </row>
    <row r="762" spans="1:21" x14ac:dyDescent="0.25">
      <c r="A762" t="s">
        <v>1571</v>
      </c>
      <c r="B762" t="s">
        <v>67</v>
      </c>
      <c r="C762" t="s">
        <v>68</v>
      </c>
      <c r="D762" t="s">
        <v>1572</v>
      </c>
      <c r="E762">
        <v>56</v>
      </c>
      <c r="F762" s="2">
        <v>1099.5</v>
      </c>
      <c r="G762" s="2">
        <v>13194</v>
      </c>
      <c r="H762">
        <f>IF(employee_turnover_dataset__1[[#This Row],[Employee_status]]="Exited", ROUND(employee_turnover_dataset__1[[#This Row],[Annual Salary]]*0.333,0), 0)</f>
        <v>4394</v>
      </c>
      <c r="I762">
        <v>8</v>
      </c>
      <c r="J762">
        <v>2</v>
      </c>
      <c r="K762">
        <f>IF(employee_turnover_dataset__1[[#This Row],[Attrition]]="Yes",1,0)</f>
        <v>1</v>
      </c>
      <c r="L762" t="s">
        <v>20</v>
      </c>
      <c r="M762" t="s">
        <v>54</v>
      </c>
      <c r="N762" s="1">
        <v>43899</v>
      </c>
      <c r="O762" s="1">
        <v>45527</v>
      </c>
      <c r="P762" t="s">
        <v>22</v>
      </c>
      <c r="Q762" t="s">
        <v>54</v>
      </c>
      <c r="R762">
        <v>1628</v>
      </c>
      <c r="S762">
        <v>53</v>
      </c>
      <c r="T762">
        <v>4</v>
      </c>
      <c r="U762" t="str">
        <f t="shared" si="11"/>
        <v>2–5 yrs (Short Stay)</v>
      </c>
    </row>
    <row r="763" spans="1:21" x14ac:dyDescent="0.25">
      <c r="A763" t="s">
        <v>1573</v>
      </c>
      <c r="B763" t="s">
        <v>24</v>
      </c>
      <c r="C763" t="s">
        <v>25</v>
      </c>
      <c r="D763" t="s">
        <v>1574</v>
      </c>
      <c r="E763">
        <v>53</v>
      </c>
      <c r="F763" s="2">
        <v>478.03499999999997</v>
      </c>
      <c r="G763" s="2">
        <v>5736.42</v>
      </c>
      <c r="H763">
        <f>IF(employee_turnover_dataset__1[[#This Row],[Employee_status]]="Exited", ROUND(employee_turnover_dataset__1[[#This Row],[Annual Salary]]*0.333,0), 0)</f>
        <v>1910</v>
      </c>
      <c r="I763">
        <v>6</v>
      </c>
      <c r="J763">
        <v>3</v>
      </c>
      <c r="K763">
        <f>IF(employee_turnover_dataset__1[[#This Row],[Attrition]]="Yes",1,0)</f>
        <v>1</v>
      </c>
      <c r="L763" t="s">
        <v>20</v>
      </c>
      <c r="M763" t="s">
        <v>54</v>
      </c>
      <c r="N763" s="1">
        <v>43138</v>
      </c>
      <c r="O763" s="1">
        <v>45581</v>
      </c>
      <c r="P763" t="s">
        <v>22</v>
      </c>
      <c r="Q763" t="s">
        <v>54</v>
      </c>
      <c r="R763">
        <v>2443</v>
      </c>
      <c r="S763">
        <v>80</v>
      </c>
      <c r="T763">
        <v>7</v>
      </c>
      <c r="U763" t="str">
        <f t="shared" si="11"/>
        <v>6–10 yrs (Mid Stay)</v>
      </c>
    </row>
    <row r="764" spans="1:21" x14ac:dyDescent="0.25">
      <c r="A764" t="s">
        <v>1575</v>
      </c>
      <c r="B764" t="s">
        <v>67</v>
      </c>
      <c r="C764" t="s">
        <v>107</v>
      </c>
      <c r="D764" t="s">
        <v>1576</v>
      </c>
      <c r="E764">
        <v>32</v>
      </c>
      <c r="F764" s="2">
        <v>2077.9349999999999</v>
      </c>
      <c r="G764" s="2">
        <v>24935.22</v>
      </c>
      <c r="H764">
        <f>IF(employee_turnover_dataset__1[[#This Row],[Employee_status]]="Exited", ROUND(employee_turnover_dataset__1[[#This Row],[Annual Salary]]*0.333,0), 0)</f>
        <v>0</v>
      </c>
      <c r="I764">
        <v>2</v>
      </c>
      <c r="J764">
        <v>5</v>
      </c>
      <c r="K764">
        <f>IF(employee_turnover_dataset__1[[#This Row],[Attrition]]="Yes",1,0)</f>
        <v>0</v>
      </c>
      <c r="L764" t="s">
        <v>27</v>
      </c>
      <c r="M764" t="s">
        <v>28</v>
      </c>
      <c r="N764" s="1">
        <v>42334</v>
      </c>
      <c r="O764" s="1"/>
      <c r="P764" t="s">
        <v>29</v>
      </c>
      <c r="Q764" t="s">
        <v>30</v>
      </c>
      <c r="R764">
        <v>3562</v>
      </c>
      <c r="S764">
        <v>117</v>
      </c>
      <c r="T764">
        <v>10</v>
      </c>
      <c r="U764" t="str">
        <f t="shared" si="11"/>
        <v>6–10 yrs (Mid Stay)</v>
      </c>
    </row>
    <row r="765" spans="1:21" x14ac:dyDescent="0.25">
      <c r="A765" t="s">
        <v>1577</v>
      </c>
      <c r="B765" t="s">
        <v>17</v>
      </c>
      <c r="C765" t="s">
        <v>18</v>
      </c>
      <c r="D765" t="s">
        <v>1578</v>
      </c>
      <c r="E765">
        <v>57</v>
      </c>
      <c r="F765" s="2">
        <v>1985.16</v>
      </c>
      <c r="G765" s="2">
        <v>23821.920000000002</v>
      </c>
      <c r="H765">
        <f>IF(employee_turnover_dataset__1[[#This Row],[Employee_status]]="Exited", ROUND(employee_turnover_dataset__1[[#This Row],[Annual Salary]]*0.333,0), 0)</f>
        <v>0</v>
      </c>
      <c r="I765">
        <v>5</v>
      </c>
      <c r="J765">
        <v>5</v>
      </c>
      <c r="K765">
        <f>IF(employee_turnover_dataset__1[[#This Row],[Attrition]]="Yes",1,0)</f>
        <v>0</v>
      </c>
      <c r="L765" t="s">
        <v>27</v>
      </c>
      <c r="M765" t="s">
        <v>28</v>
      </c>
      <c r="N765" s="1">
        <v>43411</v>
      </c>
      <c r="O765" s="1"/>
      <c r="P765" t="s">
        <v>29</v>
      </c>
      <c r="Q765" t="s">
        <v>30</v>
      </c>
      <c r="R765">
        <v>2485</v>
      </c>
      <c r="S765">
        <v>82</v>
      </c>
      <c r="T765">
        <v>7</v>
      </c>
      <c r="U765" t="str">
        <f t="shared" si="11"/>
        <v>6–10 yrs (Mid Stay)</v>
      </c>
    </row>
    <row r="766" spans="1:21" x14ac:dyDescent="0.25">
      <c r="A766" t="s">
        <v>1579</v>
      </c>
      <c r="B766" t="s">
        <v>67</v>
      </c>
      <c r="C766" t="s">
        <v>128</v>
      </c>
      <c r="D766" t="s">
        <v>1580</v>
      </c>
      <c r="E766">
        <v>40</v>
      </c>
      <c r="F766" s="2">
        <v>2110.4850000000001</v>
      </c>
      <c r="G766" s="2">
        <v>25325.82</v>
      </c>
      <c r="H766">
        <f>IF(employee_turnover_dataset__1[[#This Row],[Employee_status]]="Exited", ROUND(employee_turnover_dataset__1[[#This Row],[Annual Salary]]*0.333,0), 0)</f>
        <v>0</v>
      </c>
      <c r="I766">
        <v>5</v>
      </c>
      <c r="J766">
        <v>2</v>
      </c>
      <c r="K766">
        <f>IF(employee_turnover_dataset__1[[#This Row],[Attrition]]="Yes",1,0)</f>
        <v>0</v>
      </c>
      <c r="L766" t="s">
        <v>27</v>
      </c>
      <c r="M766" t="s">
        <v>28</v>
      </c>
      <c r="N766" s="1">
        <v>43998</v>
      </c>
      <c r="O766" s="1"/>
      <c r="P766" t="s">
        <v>29</v>
      </c>
      <c r="Q766" t="s">
        <v>30</v>
      </c>
      <c r="R766">
        <v>1898</v>
      </c>
      <c r="S766">
        <v>62</v>
      </c>
      <c r="T766">
        <v>5</v>
      </c>
      <c r="U766" t="str">
        <f t="shared" si="11"/>
        <v>2–5 yrs (Short Stay)</v>
      </c>
    </row>
    <row r="767" spans="1:21" x14ac:dyDescent="0.25">
      <c r="A767" t="s">
        <v>1581</v>
      </c>
      <c r="B767" t="s">
        <v>67</v>
      </c>
      <c r="C767" t="s">
        <v>107</v>
      </c>
      <c r="D767" t="s">
        <v>1582</v>
      </c>
      <c r="E767">
        <v>47</v>
      </c>
      <c r="F767" s="2">
        <v>2327.46</v>
      </c>
      <c r="G767" s="2">
        <v>27929.52</v>
      </c>
      <c r="H767">
        <f>IF(employee_turnover_dataset__1[[#This Row],[Employee_status]]="Exited", ROUND(employee_turnover_dataset__1[[#This Row],[Annual Salary]]*0.333,0), 0)</f>
        <v>0</v>
      </c>
      <c r="I767">
        <v>10</v>
      </c>
      <c r="J767">
        <v>3</v>
      </c>
      <c r="K767">
        <f>IF(employee_turnover_dataset__1[[#This Row],[Attrition]]="Yes",1,0)</f>
        <v>0</v>
      </c>
      <c r="L767" t="s">
        <v>27</v>
      </c>
      <c r="M767" t="s">
        <v>28</v>
      </c>
      <c r="N767" s="1">
        <v>43789</v>
      </c>
      <c r="O767" s="1"/>
      <c r="P767" t="s">
        <v>29</v>
      </c>
      <c r="Q767" t="s">
        <v>30</v>
      </c>
      <c r="R767">
        <v>2107</v>
      </c>
      <c r="S767">
        <v>69</v>
      </c>
      <c r="T767">
        <v>6</v>
      </c>
      <c r="U767" t="str">
        <f t="shared" si="11"/>
        <v>6–10 yrs (Mid Stay)</v>
      </c>
    </row>
    <row r="768" spans="1:21" x14ac:dyDescent="0.25">
      <c r="A768" t="s">
        <v>1583</v>
      </c>
      <c r="B768" t="s">
        <v>44</v>
      </c>
      <c r="C768" t="s">
        <v>48</v>
      </c>
      <c r="D768" t="s">
        <v>1584</v>
      </c>
      <c r="E768">
        <v>28</v>
      </c>
      <c r="F768" s="2">
        <v>2214.7649999999999</v>
      </c>
      <c r="G768" s="2">
        <v>26577.18</v>
      </c>
      <c r="H768">
        <f>IF(employee_turnover_dataset__1[[#This Row],[Employee_status]]="Exited", ROUND(employee_turnover_dataset__1[[#This Row],[Annual Salary]]*0.333,0), 0)</f>
        <v>0</v>
      </c>
      <c r="I768">
        <v>6</v>
      </c>
      <c r="J768">
        <v>3</v>
      </c>
      <c r="K768">
        <f>IF(employee_turnover_dataset__1[[#This Row],[Attrition]]="Yes",1,0)</f>
        <v>0</v>
      </c>
      <c r="L768" t="s">
        <v>27</v>
      </c>
      <c r="M768" t="s">
        <v>28</v>
      </c>
      <c r="N768" s="1">
        <v>42967</v>
      </c>
      <c r="O768" s="1"/>
      <c r="P768" t="s">
        <v>29</v>
      </c>
      <c r="Q768" t="s">
        <v>30</v>
      </c>
      <c r="R768">
        <v>2929</v>
      </c>
      <c r="S768">
        <v>96</v>
      </c>
      <c r="T768">
        <v>8</v>
      </c>
      <c r="U768" t="str">
        <f t="shared" si="11"/>
        <v>6–10 yrs (Mid Stay)</v>
      </c>
    </row>
    <row r="769" spans="1:21" x14ac:dyDescent="0.25">
      <c r="A769" t="s">
        <v>1585</v>
      </c>
      <c r="B769" t="s">
        <v>32</v>
      </c>
      <c r="C769" t="s">
        <v>71</v>
      </c>
      <c r="D769" t="s">
        <v>1586</v>
      </c>
      <c r="E769">
        <v>31</v>
      </c>
      <c r="F769" s="2">
        <v>2269.71</v>
      </c>
      <c r="G769" s="2">
        <v>27236.52</v>
      </c>
      <c r="H769">
        <f>IF(employee_turnover_dataset__1[[#This Row],[Employee_status]]="Exited", ROUND(employee_turnover_dataset__1[[#This Row],[Annual Salary]]*0.333,0), 0)</f>
        <v>9070</v>
      </c>
      <c r="I769">
        <v>7</v>
      </c>
      <c r="J769">
        <v>2</v>
      </c>
      <c r="K769">
        <f>IF(employee_turnover_dataset__1[[#This Row],[Attrition]]="Yes",1,0)</f>
        <v>1</v>
      </c>
      <c r="L769" t="s">
        <v>20</v>
      </c>
      <c r="M769" t="s">
        <v>35</v>
      </c>
      <c r="N769" s="1">
        <v>43400</v>
      </c>
      <c r="O769" s="1">
        <v>45571</v>
      </c>
      <c r="P769" t="s">
        <v>22</v>
      </c>
      <c r="Q769" t="s">
        <v>35</v>
      </c>
      <c r="R769">
        <v>2171</v>
      </c>
      <c r="S769">
        <v>71</v>
      </c>
      <c r="T769">
        <v>6</v>
      </c>
      <c r="U769" t="str">
        <f t="shared" si="11"/>
        <v>6–10 yrs (Mid Stay)</v>
      </c>
    </row>
    <row r="770" spans="1:21" x14ac:dyDescent="0.25">
      <c r="A770" t="s">
        <v>1587</v>
      </c>
      <c r="B770" t="s">
        <v>44</v>
      </c>
      <c r="C770" t="s">
        <v>61</v>
      </c>
      <c r="D770" t="s">
        <v>1588</v>
      </c>
      <c r="E770">
        <v>28</v>
      </c>
      <c r="F770" s="2">
        <v>1523.7750000000001</v>
      </c>
      <c r="G770" s="2">
        <v>18285.300000000003</v>
      </c>
      <c r="H770">
        <f>IF(employee_turnover_dataset__1[[#This Row],[Employee_status]]="Exited", ROUND(employee_turnover_dataset__1[[#This Row],[Annual Salary]]*0.333,0), 0)</f>
        <v>0</v>
      </c>
      <c r="I770">
        <v>3</v>
      </c>
      <c r="J770">
        <v>4</v>
      </c>
      <c r="K770">
        <f>IF(employee_turnover_dataset__1[[#This Row],[Attrition]]="Yes",1,0)</f>
        <v>0</v>
      </c>
      <c r="L770" t="s">
        <v>27</v>
      </c>
      <c r="M770" t="s">
        <v>28</v>
      </c>
      <c r="N770" s="1">
        <v>42829</v>
      </c>
      <c r="O770" s="1"/>
      <c r="P770" t="s">
        <v>29</v>
      </c>
      <c r="Q770" t="s">
        <v>30</v>
      </c>
      <c r="R770">
        <v>3067</v>
      </c>
      <c r="S770">
        <v>101</v>
      </c>
      <c r="T770">
        <v>8</v>
      </c>
      <c r="U770" t="str">
        <f t="shared" ref="U770:U833" si="12">IF(T770&lt;=1,"0–1 yrs (New Hire)",
IF(T770&lt;=5,"2–5 yrs (Short Stay)",
IF(T770&lt;=10,"6–10 yrs (Mid Stay)",
IF(T770&lt;=20,"11–20 yrs (Long Stay)",
"20+ yrs (Very Long Stay)"))))</f>
        <v>6–10 yrs (Mid Stay)</v>
      </c>
    </row>
    <row r="771" spans="1:21" x14ac:dyDescent="0.25">
      <c r="A771" t="s">
        <v>1589</v>
      </c>
      <c r="B771" t="s">
        <v>67</v>
      </c>
      <c r="C771" t="s">
        <v>107</v>
      </c>
      <c r="D771" t="s">
        <v>1590</v>
      </c>
      <c r="E771">
        <v>30</v>
      </c>
      <c r="F771" s="2">
        <v>1074.78</v>
      </c>
      <c r="G771" s="2">
        <v>12897.36</v>
      </c>
      <c r="H771">
        <f>IF(employee_turnover_dataset__1[[#This Row],[Employee_status]]="Exited", ROUND(employee_turnover_dataset__1[[#This Row],[Annual Salary]]*0.333,0), 0)</f>
        <v>0</v>
      </c>
      <c r="I771">
        <v>7</v>
      </c>
      <c r="J771">
        <v>5</v>
      </c>
      <c r="K771">
        <f>IF(employee_turnover_dataset__1[[#This Row],[Attrition]]="Yes",1,0)</f>
        <v>0</v>
      </c>
      <c r="L771" t="s">
        <v>27</v>
      </c>
      <c r="M771" t="s">
        <v>28</v>
      </c>
      <c r="N771" s="1">
        <v>42688</v>
      </c>
      <c r="O771" s="1"/>
      <c r="P771" t="s">
        <v>29</v>
      </c>
      <c r="Q771" t="s">
        <v>30</v>
      </c>
      <c r="R771">
        <v>3208</v>
      </c>
      <c r="S771">
        <v>105</v>
      </c>
      <c r="T771">
        <v>9</v>
      </c>
      <c r="U771" t="str">
        <f t="shared" si="12"/>
        <v>6–10 yrs (Mid Stay)</v>
      </c>
    </row>
    <row r="772" spans="1:21" x14ac:dyDescent="0.25">
      <c r="A772" t="s">
        <v>1591</v>
      </c>
      <c r="B772" t="s">
        <v>67</v>
      </c>
      <c r="C772" t="s">
        <v>68</v>
      </c>
      <c r="D772" t="s">
        <v>1592</v>
      </c>
      <c r="E772">
        <v>57</v>
      </c>
      <c r="F772" s="2">
        <v>1149.78</v>
      </c>
      <c r="G772" s="2">
        <v>13797.36</v>
      </c>
      <c r="H772">
        <f>IF(employee_turnover_dataset__1[[#This Row],[Employee_status]]="Exited", ROUND(employee_turnover_dataset__1[[#This Row],[Annual Salary]]*0.333,0), 0)</f>
        <v>0</v>
      </c>
      <c r="I772">
        <v>9</v>
      </c>
      <c r="J772">
        <v>3</v>
      </c>
      <c r="K772">
        <f>IF(employee_turnover_dataset__1[[#This Row],[Attrition]]="Yes",1,0)</f>
        <v>0</v>
      </c>
      <c r="L772" t="s">
        <v>27</v>
      </c>
      <c r="M772" t="s">
        <v>28</v>
      </c>
      <c r="N772" s="1">
        <v>42813</v>
      </c>
      <c r="O772" s="1"/>
      <c r="P772" t="s">
        <v>29</v>
      </c>
      <c r="Q772" t="s">
        <v>30</v>
      </c>
      <c r="R772">
        <v>3083</v>
      </c>
      <c r="S772">
        <v>101</v>
      </c>
      <c r="T772">
        <v>8</v>
      </c>
      <c r="U772" t="str">
        <f t="shared" si="12"/>
        <v>6–10 yrs (Mid Stay)</v>
      </c>
    </row>
    <row r="773" spans="1:21" x14ac:dyDescent="0.25">
      <c r="A773" t="s">
        <v>1593</v>
      </c>
      <c r="B773" t="s">
        <v>51</v>
      </c>
      <c r="C773" t="s">
        <v>88</v>
      </c>
      <c r="D773" t="s">
        <v>1594</v>
      </c>
      <c r="E773">
        <v>41</v>
      </c>
      <c r="F773" s="2">
        <v>1471.8000000000002</v>
      </c>
      <c r="G773" s="2">
        <v>17661.600000000002</v>
      </c>
      <c r="H773">
        <f>IF(employee_turnover_dataset__1[[#This Row],[Employee_status]]="Exited", ROUND(employee_turnover_dataset__1[[#This Row],[Annual Salary]]*0.333,0), 0)</f>
        <v>5881</v>
      </c>
      <c r="I773">
        <v>2</v>
      </c>
      <c r="J773">
        <v>5</v>
      </c>
      <c r="K773">
        <f>IF(employee_turnover_dataset__1[[#This Row],[Attrition]]="Yes",1,0)</f>
        <v>1</v>
      </c>
      <c r="L773" t="s">
        <v>20</v>
      </c>
      <c r="M773" t="s">
        <v>54</v>
      </c>
      <c r="N773" s="1">
        <v>44679</v>
      </c>
      <c r="O773" s="1">
        <v>44967</v>
      </c>
      <c r="P773" t="s">
        <v>22</v>
      </c>
      <c r="Q773" t="s">
        <v>54</v>
      </c>
      <c r="R773">
        <v>288</v>
      </c>
      <c r="S773">
        <v>9</v>
      </c>
      <c r="T773">
        <v>1</v>
      </c>
      <c r="U773" t="str">
        <f t="shared" si="12"/>
        <v>0–1 yrs (New Hire)</v>
      </c>
    </row>
    <row r="774" spans="1:21" x14ac:dyDescent="0.25">
      <c r="A774" t="s">
        <v>1595</v>
      </c>
      <c r="B774" t="s">
        <v>44</v>
      </c>
      <c r="C774" t="s">
        <v>45</v>
      </c>
      <c r="D774" t="s">
        <v>1596</v>
      </c>
      <c r="E774">
        <v>25</v>
      </c>
      <c r="F774" s="2">
        <v>1820.13</v>
      </c>
      <c r="G774" s="2">
        <v>21841.56</v>
      </c>
      <c r="H774">
        <f>IF(employee_turnover_dataset__1[[#This Row],[Employee_status]]="Exited", ROUND(employee_turnover_dataset__1[[#This Row],[Annual Salary]]*0.333,0), 0)</f>
        <v>0</v>
      </c>
      <c r="I774">
        <v>7</v>
      </c>
      <c r="J774">
        <v>2</v>
      </c>
      <c r="K774">
        <f>IF(employee_turnover_dataset__1[[#This Row],[Attrition]]="Yes",1,0)</f>
        <v>0</v>
      </c>
      <c r="L774" t="s">
        <v>27</v>
      </c>
      <c r="M774" t="s">
        <v>28</v>
      </c>
      <c r="N774" s="1">
        <v>43928</v>
      </c>
      <c r="O774" s="1"/>
      <c r="P774" t="s">
        <v>29</v>
      </c>
      <c r="Q774" t="s">
        <v>30</v>
      </c>
      <c r="R774">
        <v>1968</v>
      </c>
      <c r="S774">
        <v>65</v>
      </c>
      <c r="T774">
        <v>5</v>
      </c>
      <c r="U774" t="str">
        <f t="shared" si="12"/>
        <v>2–5 yrs (Short Stay)</v>
      </c>
    </row>
    <row r="775" spans="1:21" x14ac:dyDescent="0.25">
      <c r="A775" t="s">
        <v>1597</v>
      </c>
      <c r="B775" t="s">
        <v>24</v>
      </c>
      <c r="C775" t="s">
        <v>121</v>
      </c>
      <c r="D775" t="s">
        <v>1598</v>
      </c>
      <c r="E775">
        <v>41</v>
      </c>
      <c r="F775" s="2">
        <v>2338.7849999999999</v>
      </c>
      <c r="G775" s="2">
        <v>28065.42</v>
      </c>
      <c r="H775">
        <f>IF(employee_turnover_dataset__1[[#This Row],[Employee_status]]="Exited", ROUND(employee_turnover_dataset__1[[#This Row],[Annual Salary]]*0.333,0), 0)</f>
        <v>0</v>
      </c>
      <c r="I775">
        <v>3</v>
      </c>
      <c r="J775">
        <v>5</v>
      </c>
      <c r="K775">
        <f>IF(employee_turnover_dataset__1[[#This Row],[Attrition]]="Yes",1,0)</f>
        <v>0</v>
      </c>
      <c r="L775" t="s">
        <v>27</v>
      </c>
      <c r="M775" t="s">
        <v>28</v>
      </c>
      <c r="N775" s="1">
        <v>42770</v>
      </c>
      <c r="O775" s="1"/>
      <c r="P775" t="s">
        <v>29</v>
      </c>
      <c r="Q775" t="s">
        <v>30</v>
      </c>
      <c r="R775">
        <v>3126</v>
      </c>
      <c r="S775">
        <v>103</v>
      </c>
      <c r="T775">
        <v>9</v>
      </c>
      <c r="U775" t="str">
        <f t="shared" si="12"/>
        <v>6–10 yrs (Mid Stay)</v>
      </c>
    </row>
    <row r="776" spans="1:21" x14ac:dyDescent="0.25">
      <c r="A776" t="s">
        <v>1599</v>
      </c>
      <c r="B776" t="s">
        <v>32</v>
      </c>
      <c r="C776" t="s">
        <v>174</v>
      </c>
      <c r="D776" t="s">
        <v>1600</v>
      </c>
      <c r="E776">
        <v>48</v>
      </c>
      <c r="F776" s="2">
        <v>1986.3150000000001</v>
      </c>
      <c r="G776" s="2">
        <v>23835.78</v>
      </c>
      <c r="H776">
        <f>IF(employee_turnover_dataset__1[[#This Row],[Employee_status]]="Exited", ROUND(employee_turnover_dataset__1[[#This Row],[Annual Salary]]*0.333,0), 0)</f>
        <v>0</v>
      </c>
      <c r="I776">
        <v>0</v>
      </c>
      <c r="J776">
        <v>5</v>
      </c>
      <c r="K776">
        <f>IF(employee_turnover_dataset__1[[#This Row],[Attrition]]="Yes",1,0)</f>
        <v>0</v>
      </c>
      <c r="L776" t="s">
        <v>27</v>
      </c>
      <c r="M776" t="s">
        <v>28</v>
      </c>
      <c r="N776" s="1">
        <v>42255</v>
      </c>
      <c r="O776" s="1"/>
      <c r="P776" t="s">
        <v>29</v>
      </c>
      <c r="Q776" t="s">
        <v>30</v>
      </c>
      <c r="R776">
        <v>3641</v>
      </c>
      <c r="S776">
        <v>120</v>
      </c>
      <c r="T776">
        <v>10</v>
      </c>
      <c r="U776" t="str">
        <f t="shared" si="12"/>
        <v>6–10 yrs (Mid Stay)</v>
      </c>
    </row>
    <row r="777" spans="1:21" x14ac:dyDescent="0.25">
      <c r="A777" t="s">
        <v>1601</v>
      </c>
      <c r="B777" t="s">
        <v>51</v>
      </c>
      <c r="C777" t="s">
        <v>78</v>
      </c>
      <c r="D777" t="s">
        <v>1602</v>
      </c>
      <c r="E777">
        <v>29</v>
      </c>
      <c r="F777" s="2">
        <v>480.04499999999996</v>
      </c>
      <c r="G777" s="2">
        <v>5760.5399999999991</v>
      </c>
      <c r="H777">
        <f>IF(employee_turnover_dataset__1[[#This Row],[Employee_status]]="Exited", ROUND(employee_turnover_dataset__1[[#This Row],[Annual Salary]]*0.333,0), 0)</f>
        <v>0</v>
      </c>
      <c r="I777">
        <v>4</v>
      </c>
      <c r="J777">
        <v>4</v>
      </c>
      <c r="K777">
        <f>IF(employee_turnover_dataset__1[[#This Row],[Attrition]]="Yes",1,0)</f>
        <v>0</v>
      </c>
      <c r="L777" t="s">
        <v>27</v>
      </c>
      <c r="M777" t="s">
        <v>28</v>
      </c>
      <c r="N777" s="1">
        <v>43862</v>
      </c>
      <c r="O777" s="1"/>
      <c r="P777" t="s">
        <v>29</v>
      </c>
      <c r="Q777" t="s">
        <v>30</v>
      </c>
      <c r="R777">
        <v>2034</v>
      </c>
      <c r="S777">
        <v>67</v>
      </c>
      <c r="T777">
        <v>6</v>
      </c>
      <c r="U777" t="str">
        <f t="shared" si="12"/>
        <v>6–10 yrs (Mid Stay)</v>
      </c>
    </row>
    <row r="778" spans="1:21" x14ac:dyDescent="0.25">
      <c r="A778" t="s">
        <v>1603</v>
      </c>
      <c r="B778" t="s">
        <v>44</v>
      </c>
      <c r="C778" t="s">
        <v>61</v>
      </c>
      <c r="D778" t="s">
        <v>1604</v>
      </c>
      <c r="E778">
        <v>39</v>
      </c>
      <c r="F778" s="2">
        <v>713.93999999999994</v>
      </c>
      <c r="G778" s="2">
        <v>8567.2799999999988</v>
      </c>
      <c r="H778">
        <f>IF(employee_turnover_dataset__1[[#This Row],[Employee_status]]="Exited", ROUND(employee_turnover_dataset__1[[#This Row],[Annual Salary]]*0.333,0), 0)</f>
        <v>0</v>
      </c>
      <c r="I778">
        <v>3</v>
      </c>
      <c r="J778">
        <v>2</v>
      </c>
      <c r="K778">
        <f>IF(employee_turnover_dataset__1[[#This Row],[Attrition]]="Yes",1,0)</f>
        <v>0</v>
      </c>
      <c r="L778" t="s">
        <v>27</v>
      </c>
      <c r="M778" t="s">
        <v>28</v>
      </c>
      <c r="N778" s="1">
        <v>44862</v>
      </c>
      <c r="O778" s="1"/>
      <c r="P778" t="s">
        <v>29</v>
      </c>
      <c r="Q778" t="s">
        <v>30</v>
      </c>
      <c r="R778">
        <v>1034</v>
      </c>
      <c r="S778">
        <v>34</v>
      </c>
      <c r="T778">
        <v>3</v>
      </c>
      <c r="U778" t="str">
        <f t="shared" si="12"/>
        <v>2–5 yrs (Short Stay)</v>
      </c>
    </row>
    <row r="779" spans="1:21" x14ac:dyDescent="0.25">
      <c r="A779" t="s">
        <v>1605</v>
      </c>
      <c r="B779" t="s">
        <v>51</v>
      </c>
      <c r="C779" t="s">
        <v>88</v>
      </c>
      <c r="D779" t="s">
        <v>1606</v>
      </c>
      <c r="E779">
        <v>42</v>
      </c>
      <c r="F779" s="2">
        <v>2994.7799999999997</v>
      </c>
      <c r="G779" s="2">
        <v>35937.360000000001</v>
      </c>
      <c r="H779">
        <f>IF(employee_turnover_dataset__1[[#This Row],[Employee_status]]="Exited", ROUND(employee_turnover_dataset__1[[#This Row],[Annual Salary]]*0.333,0), 0)</f>
        <v>0</v>
      </c>
      <c r="I779">
        <v>8</v>
      </c>
      <c r="J779">
        <v>1</v>
      </c>
      <c r="K779">
        <f>IF(employee_turnover_dataset__1[[#This Row],[Attrition]]="Yes",1,0)</f>
        <v>0</v>
      </c>
      <c r="L779" t="s">
        <v>27</v>
      </c>
      <c r="M779" t="s">
        <v>28</v>
      </c>
      <c r="N779" s="1">
        <v>44956</v>
      </c>
      <c r="O779" s="1"/>
      <c r="P779" t="s">
        <v>29</v>
      </c>
      <c r="Q779" t="s">
        <v>30</v>
      </c>
      <c r="R779">
        <v>940</v>
      </c>
      <c r="S779">
        <v>31</v>
      </c>
      <c r="T779">
        <v>3</v>
      </c>
      <c r="U779" t="str">
        <f t="shared" si="12"/>
        <v>2–5 yrs (Short Stay)</v>
      </c>
    </row>
    <row r="780" spans="1:21" x14ac:dyDescent="0.25">
      <c r="A780" t="s">
        <v>1607</v>
      </c>
      <c r="B780" t="s">
        <v>44</v>
      </c>
      <c r="C780" t="s">
        <v>61</v>
      </c>
      <c r="D780" t="s">
        <v>1608</v>
      </c>
      <c r="E780">
        <v>26</v>
      </c>
      <c r="F780" s="2">
        <v>2470.92</v>
      </c>
      <c r="G780" s="2">
        <v>29651.040000000001</v>
      </c>
      <c r="H780">
        <f>IF(employee_turnover_dataset__1[[#This Row],[Employee_status]]="Exited", ROUND(employee_turnover_dataset__1[[#This Row],[Annual Salary]]*0.333,0), 0)</f>
        <v>9874</v>
      </c>
      <c r="I780">
        <v>9</v>
      </c>
      <c r="J780">
        <v>1</v>
      </c>
      <c r="K780">
        <f>IF(employee_turnover_dataset__1[[#This Row],[Attrition]]="Yes",1,0)</f>
        <v>1</v>
      </c>
      <c r="L780" t="s">
        <v>20</v>
      </c>
      <c r="M780" t="s">
        <v>35</v>
      </c>
      <c r="N780" s="1">
        <v>42342</v>
      </c>
      <c r="O780" s="1">
        <v>45471</v>
      </c>
      <c r="P780" t="s">
        <v>22</v>
      </c>
      <c r="Q780" t="s">
        <v>35</v>
      </c>
      <c r="R780">
        <v>3129</v>
      </c>
      <c r="S780">
        <v>103</v>
      </c>
      <c r="T780">
        <v>9</v>
      </c>
      <c r="U780" t="str">
        <f t="shared" si="12"/>
        <v>6–10 yrs (Mid Stay)</v>
      </c>
    </row>
    <row r="781" spans="1:21" x14ac:dyDescent="0.25">
      <c r="A781" t="s">
        <v>1609</v>
      </c>
      <c r="B781" t="s">
        <v>51</v>
      </c>
      <c r="C781" t="s">
        <v>52</v>
      </c>
      <c r="D781" t="s">
        <v>1610</v>
      </c>
      <c r="E781">
        <v>28</v>
      </c>
      <c r="F781" s="2">
        <v>2118.3450000000003</v>
      </c>
      <c r="G781" s="2">
        <v>25420.140000000003</v>
      </c>
      <c r="H781">
        <f>IF(employee_turnover_dataset__1[[#This Row],[Employee_status]]="Exited", ROUND(employee_turnover_dataset__1[[#This Row],[Annual Salary]]*0.333,0), 0)</f>
        <v>0</v>
      </c>
      <c r="I781">
        <v>8</v>
      </c>
      <c r="J781">
        <v>2</v>
      </c>
      <c r="K781">
        <f>IF(employee_turnover_dataset__1[[#This Row],[Attrition]]="Yes",1,0)</f>
        <v>0</v>
      </c>
      <c r="L781" t="s">
        <v>27</v>
      </c>
      <c r="M781" t="s">
        <v>28</v>
      </c>
      <c r="N781" s="1">
        <v>42488</v>
      </c>
      <c r="O781" s="1"/>
      <c r="P781" t="s">
        <v>29</v>
      </c>
      <c r="Q781" t="s">
        <v>30</v>
      </c>
      <c r="R781">
        <v>3408</v>
      </c>
      <c r="S781">
        <v>112</v>
      </c>
      <c r="T781">
        <v>9</v>
      </c>
      <c r="U781" t="str">
        <f t="shared" si="12"/>
        <v>6–10 yrs (Mid Stay)</v>
      </c>
    </row>
    <row r="782" spans="1:21" x14ac:dyDescent="0.25">
      <c r="A782" t="s">
        <v>1611</v>
      </c>
      <c r="B782" t="s">
        <v>67</v>
      </c>
      <c r="C782" t="s">
        <v>107</v>
      </c>
      <c r="D782" t="s">
        <v>1612</v>
      </c>
      <c r="E782">
        <v>56</v>
      </c>
      <c r="F782" s="2">
        <v>819.73500000000001</v>
      </c>
      <c r="G782" s="2">
        <v>9836.82</v>
      </c>
      <c r="H782">
        <f>IF(employee_turnover_dataset__1[[#This Row],[Employee_status]]="Exited", ROUND(employee_turnover_dataset__1[[#This Row],[Annual Salary]]*0.333,0), 0)</f>
        <v>0</v>
      </c>
      <c r="I782">
        <v>4</v>
      </c>
      <c r="J782">
        <v>4</v>
      </c>
      <c r="K782">
        <f>IF(employee_turnover_dataset__1[[#This Row],[Attrition]]="Yes",1,0)</f>
        <v>0</v>
      </c>
      <c r="L782" t="s">
        <v>27</v>
      </c>
      <c r="M782" t="s">
        <v>28</v>
      </c>
      <c r="N782" s="1">
        <v>43915</v>
      </c>
      <c r="O782" s="1"/>
      <c r="P782" t="s">
        <v>29</v>
      </c>
      <c r="Q782" t="s">
        <v>30</v>
      </c>
      <c r="R782">
        <v>1981</v>
      </c>
      <c r="S782">
        <v>65</v>
      </c>
      <c r="T782">
        <v>5</v>
      </c>
      <c r="U782" t="str">
        <f t="shared" si="12"/>
        <v>2–5 yrs (Short Stay)</v>
      </c>
    </row>
    <row r="783" spans="1:21" x14ac:dyDescent="0.25">
      <c r="A783" t="s">
        <v>1613</v>
      </c>
      <c r="B783" t="s">
        <v>44</v>
      </c>
      <c r="C783" t="s">
        <v>48</v>
      </c>
      <c r="D783" t="s">
        <v>1614</v>
      </c>
      <c r="E783">
        <v>32</v>
      </c>
      <c r="F783" s="2">
        <v>1947.105</v>
      </c>
      <c r="G783" s="2">
        <v>23365.260000000002</v>
      </c>
      <c r="H783">
        <f>IF(employee_turnover_dataset__1[[#This Row],[Employee_status]]="Exited", ROUND(employee_turnover_dataset__1[[#This Row],[Annual Salary]]*0.333,0), 0)</f>
        <v>0</v>
      </c>
      <c r="I783">
        <v>7</v>
      </c>
      <c r="J783">
        <v>1</v>
      </c>
      <c r="K783">
        <f>IF(employee_turnover_dataset__1[[#This Row],[Attrition]]="Yes",1,0)</f>
        <v>0</v>
      </c>
      <c r="L783" t="s">
        <v>27</v>
      </c>
      <c r="M783" t="s">
        <v>28</v>
      </c>
      <c r="N783" s="1">
        <v>44314</v>
      </c>
      <c r="O783" s="1"/>
      <c r="P783" t="s">
        <v>29</v>
      </c>
      <c r="Q783" t="s">
        <v>30</v>
      </c>
      <c r="R783">
        <v>1582</v>
      </c>
      <c r="S783">
        <v>52</v>
      </c>
      <c r="T783">
        <v>4</v>
      </c>
      <c r="U783" t="str">
        <f t="shared" si="12"/>
        <v>2–5 yrs (Short Stay)</v>
      </c>
    </row>
    <row r="784" spans="1:21" x14ac:dyDescent="0.25">
      <c r="A784" t="s">
        <v>1615</v>
      </c>
      <c r="B784" t="s">
        <v>67</v>
      </c>
      <c r="C784" t="s">
        <v>128</v>
      </c>
      <c r="D784" t="s">
        <v>1616</v>
      </c>
      <c r="E784">
        <v>38</v>
      </c>
      <c r="F784" s="2">
        <v>615.10500000000002</v>
      </c>
      <c r="G784" s="2">
        <v>7381.26</v>
      </c>
      <c r="H784">
        <f>IF(employee_turnover_dataset__1[[#This Row],[Employee_status]]="Exited", ROUND(employee_turnover_dataset__1[[#This Row],[Annual Salary]]*0.333,0), 0)</f>
        <v>0</v>
      </c>
      <c r="I784">
        <v>4</v>
      </c>
      <c r="J784">
        <v>5</v>
      </c>
      <c r="K784">
        <f>IF(employee_turnover_dataset__1[[#This Row],[Attrition]]="Yes",1,0)</f>
        <v>0</v>
      </c>
      <c r="L784" t="s">
        <v>27</v>
      </c>
      <c r="M784" t="s">
        <v>28</v>
      </c>
      <c r="N784" s="1">
        <v>44966</v>
      </c>
      <c r="O784" s="1"/>
      <c r="P784" t="s">
        <v>29</v>
      </c>
      <c r="Q784" t="s">
        <v>30</v>
      </c>
      <c r="R784">
        <v>930</v>
      </c>
      <c r="S784">
        <v>30</v>
      </c>
      <c r="T784">
        <v>3</v>
      </c>
      <c r="U784" t="str">
        <f t="shared" si="12"/>
        <v>2–5 yrs (Short Stay)</v>
      </c>
    </row>
    <row r="785" spans="1:21" x14ac:dyDescent="0.25">
      <c r="A785" t="s">
        <v>1617</v>
      </c>
      <c r="B785" t="s">
        <v>32</v>
      </c>
      <c r="C785" t="s">
        <v>33</v>
      </c>
      <c r="D785" t="s">
        <v>1618</v>
      </c>
      <c r="E785">
        <v>36</v>
      </c>
      <c r="F785" s="2">
        <v>1136.595</v>
      </c>
      <c r="G785" s="2">
        <v>13639.14</v>
      </c>
      <c r="H785">
        <f>IF(employee_turnover_dataset__1[[#This Row],[Employee_status]]="Exited", ROUND(employee_turnover_dataset__1[[#This Row],[Annual Salary]]*0.333,0), 0)</f>
        <v>0</v>
      </c>
      <c r="I785">
        <v>4</v>
      </c>
      <c r="J785">
        <v>3</v>
      </c>
      <c r="K785">
        <f>IF(employee_turnover_dataset__1[[#This Row],[Attrition]]="Yes",1,0)</f>
        <v>0</v>
      </c>
      <c r="L785" t="s">
        <v>27</v>
      </c>
      <c r="M785" t="s">
        <v>28</v>
      </c>
      <c r="N785" s="1">
        <v>44615</v>
      </c>
      <c r="O785" s="1"/>
      <c r="P785" t="s">
        <v>29</v>
      </c>
      <c r="Q785" t="s">
        <v>30</v>
      </c>
      <c r="R785">
        <v>1281</v>
      </c>
      <c r="S785">
        <v>42</v>
      </c>
      <c r="T785">
        <v>4</v>
      </c>
      <c r="U785" t="str">
        <f t="shared" si="12"/>
        <v>2–5 yrs (Short Stay)</v>
      </c>
    </row>
    <row r="786" spans="1:21" x14ac:dyDescent="0.25">
      <c r="A786" t="s">
        <v>1619</v>
      </c>
      <c r="B786" t="s">
        <v>51</v>
      </c>
      <c r="C786" t="s">
        <v>88</v>
      </c>
      <c r="D786" t="s">
        <v>1620</v>
      </c>
      <c r="E786">
        <v>54</v>
      </c>
      <c r="F786" s="2">
        <v>1770.105</v>
      </c>
      <c r="G786" s="2">
        <v>21241.260000000002</v>
      </c>
      <c r="H786">
        <f>IF(employee_turnover_dataset__1[[#This Row],[Employee_status]]="Exited", ROUND(employee_turnover_dataset__1[[#This Row],[Annual Salary]]*0.333,0), 0)</f>
        <v>0</v>
      </c>
      <c r="I786">
        <v>10</v>
      </c>
      <c r="J786">
        <v>4</v>
      </c>
      <c r="K786">
        <f>IF(employee_turnover_dataset__1[[#This Row],[Attrition]]="Yes",1,0)</f>
        <v>0</v>
      </c>
      <c r="L786" t="s">
        <v>27</v>
      </c>
      <c r="M786" t="s">
        <v>28</v>
      </c>
      <c r="N786" s="1">
        <v>43327</v>
      </c>
      <c r="O786" s="1"/>
      <c r="P786" t="s">
        <v>29</v>
      </c>
      <c r="Q786" t="s">
        <v>30</v>
      </c>
      <c r="R786">
        <v>2569</v>
      </c>
      <c r="S786">
        <v>84</v>
      </c>
      <c r="T786">
        <v>7</v>
      </c>
      <c r="U786" t="str">
        <f t="shared" si="12"/>
        <v>6–10 yrs (Mid Stay)</v>
      </c>
    </row>
    <row r="787" spans="1:21" x14ac:dyDescent="0.25">
      <c r="A787" t="s">
        <v>1621</v>
      </c>
      <c r="B787" t="s">
        <v>17</v>
      </c>
      <c r="C787" t="s">
        <v>18</v>
      </c>
      <c r="D787" t="s">
        <v>1622</v>
      </c>
      <c r="E787">
        <v>32</v>
      </c>
      <c r="F787" s="2">
        <v>2603.625</v>
      </c>
      <c r="G787" s="2">
        <v>31243.5</v>
      </c>
      <c r="H787">
        <f>IF(employee_turnover_dataset__1[[#This Row],[Employee_status]]="Exited", ROUND(employee_turnover_dataset__1[[#This Row],[Annual Salary]]*0.333,0), 0)</f>
        <v>0</v>
      </c>
      <c r="I787">
        <v>2</v>
      </c>
      <c r="J787">
        <v>5</v>
      </c>
      <c r="K787">
        <f>IF(employee_turnover_dataset__1[[#This Row],[Attrition]]="Yes",1,0)</f>
        <v>0</v>
      </c>
      <c r="L787" t="s">
        <v>27</v>
      </c>
      <c r="M787" t="s">
        <v>28</v>
      </c>
      <c r="N787" s="1">
        <v>43702</v>
      </c>
      <c r="O787" s="1"/>
      <c r="P787" t="s">
        <v>29</v>
      </c>
      <c r="Q787" t="s">
        <v>30</v>
      </c>
      <c r="R787">
        <v>2194</v>
      </c>
      <c r="S787">
        <v>72</v>
      </c>
      <c r="T787">
        <v>6</v>
      </c>
      <c r="U787" t="str">
        <f t="shared" si="12"/>
        <v>6–10 yrs (Mid Stay)</v>
      </c>
    </row>
    <row r="788" spans="1:21" x14ac:dyDescent="0.25">
      <c r="A788" t="s">
        <v>1623</v>
      </c>
      <c r="B788" t="s">
        <v>32</v>
      </c>
      <c r="C788" t="s">
        <v>174</v>
      </c>
      <c r="D788" t="s">
        <v>1624</v>
      </c>
      <c r="E788">
        <v>24</v>
      </c>
      <c r="F788" s="2">
        <v>1789.7850000000001</v>
      </c>
      <c r="G788" s="2">
        <v>21477.420000000002</v>
      </c>
      <c r="H788">
        <f>IF(employee_turnover_dataset__1[[#This Row],[Employee_status]]="Exited", ROUND(employee_turnover_dataset__1[[#This Row],[Annual Salary]]*0.333,0), 0)</f>
        <v>7152</v>
      </c>
      <c r="I788">
        <v>3</v>
      </c>
      <c r="J788">
        <v>1</v>
      </c>
      <c r="K788">
        <f>IF(employee_turnover_dataset__1[[#This Row],[Attrition]]="Yes",1,0)</f>
        <v>1</v>
      </c>
      <c r="L788" t="s">
        <v>20</v>
      </c>
      <c r="M788" t="s">
        <v>35</v>
      </c>
      <c r="N788" s="1">
        <v>43919</v>
      </c>
      <c r="O788" s="1">
        <v>44503</v>
      </c>
      <c r="P788" t="s">
        <v>22</v>
      </c>
      <c r="Q788" t="s">
        <v>35</v>
      </c>
      <c r="R788">
        <v>584</v>
      </c>
      <c r="S788">
        <v>19</v>
      </c>
      <c r="T788">
        <v>2</v>
      </c>
      <c r="U788" t="str">
        <f t="shared" si="12"/>
        <v>2–5 yrs (Short Stay)</v>
      </c>
    </row>
    <row r="789" spans="1:21" x14ac:dyDescent="0.25">
      <c r="A789" t="s">
        <v>1625</v>
      </c>
      <c r="B789" t="s">
        <v>51</v>
      </c>
      <c r="C789" t="s">
        <v>52</v>
      </c>
      <c r="D789" t="s">
        <v>1626</v>
      </c>
      <c r="E789">
        <v>48</v>
      </c>
      <c r="F789" s="2">
        <v>1224.8399999999999</v>
      </c>
      <c r="G789" s="2">
        <v>14698.079999999998</v>
      </c>
      <c r="H789">
        <f>IF(employee_turnover_dataset__1[[#This Row],[Employee_status]]="Exited", ROUND(employee_turnover_dataset__1[[#This Row],[Annual Salary]]*0.333,0), 0)</f>
        <v>4894</v>
      </c>
      <c r="I789">
        <v>10</v>
      </c>
      <c r="J789">
        <v>3</v>
      </c>
      <c r="K789">
        <f>IF(employee_turnover_dataset__1[[#This Row],[Attrition]]="Yes",1,0)</f>
        <v>1</v>
      </c>
      <c r="L789" t="s">
        <v>20</v>
      </c>
      <c r="M789" t="s">
        <v>35</v>
      </c>
      <c r="N789" s="1">
        <v>45017</v>
      </c>
      <c r="O789" s="1">
        <v>45864</v>
      </c>
      <c r="P789" t="s">
        <v>22</v>
      </c>
      <c r="Q789" t="s">
        <v>35</v>
      </c>
      <c r="R789">
        <v>847</v>
      </c>
      <c r="S789">
        <v>28</v>
      </c>
      <c r="T789">
        <v>2</v>
      </c>
      <c r="U789" t="str">
        <f t="shared" si="12"/>
        <v>2–5 yrs (Short Stay)</v>
      </c>
    </row>
    <row r="790" spans="1:21" x14ac:dyDescent="0.25">
      <c r="A790" t="s">
        <v>1627</v>
      </c>
      <c r="B790" t="s">
        <v>17</v>
      </c>
      <c r="C790" t="s">
        <v>18</v>
      </c>
      <c r="D790" t="s">
        <v>1628</v>
      </c>
      <c r="E790">
        <v>58</v>
      </c>
      <c r="F790" s="2">
        <v>752.92499999999995</v>
      </c>
      <c r="G790" s="2">
        <v>9035.0999999999985</v>
      </c>
      <c r="H790">
        <f>IF(employee_turnover_dataset__1[[#This Row],[Employee_status]]="Exited", ROUND(employee_turnover_dataset__1[[#This Row],[Annual Salary]]*0.333,0), 0)</f>
        <v>0</v>
      </c>
      <c r="I790">
        <v>2</v>
      </c>
      <c r="J790">
        <v>2</v>
      </c>
      <c r="K790">
        <f>IF(employee_turnover_dataset__1[[#This Row],[Attrition]]="Yes",1,0)</f>
        <v>0</v>
      </c>
      <c r="L790" t="s">
        <v>27</v>
      </c>
      <c r="M790" t="s">
        <v>28</v>
      </c>
      <c r="N790" s="1">
        <v>43823</v>
      </c>
      <c r="O790" s="1"/>
      <c r="P790" t="s">
        <v>29</v>
      </c>
      <c r="Q790" t="s">
        <v>30</v>
      </c>
      <c r="R790">
        <v>2073</v>
      </c>
      <c r="S790">
        <v>68</v>
      </c>
      <c r="T790">
        <v>6</v>
      </c>
      <c r="U790" t="str">
        <f t="shared" si="12"/>
        <v>6–10 yrs (Mid Stay)</v>
      </c>
    </row>
    <row r="791" spans="1:21" x14ac:dyDescent="0.25">
      <c r="A791" t="s">
        <v>1629</v>
      </c>
      <c r="B791" t="s">
        <v>24</v>
      </c>
      <c r="C791" t="s">
        <v>121</v>
      </c>
      <c r="D791" t="s">
        <v>1630</v>
      </c>
      <c r="E791">
        <v>28</v>
      </c>
      <c r="F791" s="2">
        <v>886.47</v>
      </c>
      <c r="G791" s="2">
        <v>10637.64</v>
      </c>
      <c r="H791">
        <f>IF(employee_turnover_dataset__1[[#This Row],[Employee_status]]="Exited", ROUND(employee_turnover_dataset__1[[#This Row],[Annual Salary]]*0.333,0), 0)</f>
        <v>0</v>
      </c>
      <c r="I791">
        <v>1</v>
      </c>
      <c r="J791">
        <v>4</v>
      </c>
      <c r="K791">
        <f>IF(employee_turnover_dataset__1[[#This Row],[Attrition]]="Yes",1,0)</f>
        <v>0</v>
      </c>
      <c r="L791" t="s">
        <v>27</v>
      </c>
      <c r="M791" t="s">
        <v>28</v>
      </c>
      <c r="N791" s="1">
        <v>44290</v>
      </c>
      <c r="O791" s="1"/>
      <c r="P791" t="s">
        <v>29</v>
      </c>
      <c r="Q791" t="s">
        <v>30</v>
      </c>
      <c r="R791">
        <v>1606</v>
      </c>
      <c r="S791">
        <v>53</v>
      </c>
      <c r="T791">
        <v>4</v>
      </c>
      <c r="U791" t="str">
        <f t="shared" si="12"/>
        <v>2–5 yrs (Short Stay)</v>
      </c>
    </row>
    <row r="792" spans="1:21" x14ac:dyDescent="0.25">
      <c r="A792" t="s">
        <v>1631</v>
      </c>
      <c r="B792" t="s">
        <v>67</v>
      </c>
      <c r="C792" t="s">
        <v>68</v>
      </c>
      <c r="D792" t="s">
        <v>1632</v>
      </c>
      <c r="E792">
        <v>42</v>
      </c>
      <c r="F792" s="2">
        <v>405.68999999999994</v>
      </c>
      <c r="G792" s="2">
        <v>4868.2799999999988</v>
      </c>
      <c r="H792">
        <f>IF(employee_turnover_dataset__1[[#This Row],[Employee_status]]="Exited", ROUND(employee_turnover_dataset__1[[#This Row],[Annual Salary]]*0.333,0), 0)</f>
        <v>1621</v>
      </c>
      <c r="I792">
        <v>1</v>
      </c>
      <c r="J792">
        <v>1</v>
      </c>
      <c r="K792">
        <f>IF(employee_turnover_dataset__1[[#This Row],[Attrition]]="Yes",1,0)</f>
        <v>1</v>
      </c>
      <c r="L792" t="s">
        <v>20</v>
      </c>
      <c r="M792" t="s">
        <v>21</v>
      </c>
      <c r="N792" s="1">
        <v>44399</v>
      </c>
      <c r="O792" s="1">
        <v>44851</v>
      </c>
      <c r="P792" t="s">
        <v>22</v>
      </c>
      <c r="Q792" t="s">
        <v>21</v>
      </c>
      <c r="R792">
        <v>452</v>
      </c>
      <c r="S792">
        <v>15</v>
      </c>
      <c r="T792">
        <v>1</v>
      </c>
      <c r="U792" t="str">
        <f t="shared" si="12"/>
        <v>0–1 yrs (New Hire)</v>
      </c>
    </row>
    <row r="793" spans="1:21" x14ac:dyDescent="0.25">
      <c r="A793" t="s">
        <v>1633</v>
      </c>
      <c r="B793" t="s">
        <v>17</v>
      </c>
      <c r="C793" t="s">
        <v>37</v>
      </c>
      <c r="D793" t="s">
        <v>1634</v>
      </c>
      <c r="E793">
        <v>23</v>
      </c>
      <c r="F793" s="2">
        <v>2713.5149999999999</v>
      </c>
      <c r="G793" s="2">
        <v>32562.18</v>
      </c>
      <c r="H793">
        <f>IF(employee_turnover_dataset__1[[#This Row],[Employee_status]]="Exited", ROUND(employee_turnover_dataset__1[[#This Row],[Annual Salary]]*0.333,0), 0)</f>
        <v>10843</v>
      </c>
      <c r="I793">
        <v>3</v>
      </c>
      <c r="J793">
        <v>3</v>
      </c>
      <c r="K793">
        <f>IF(employee_turnover_dataset__1[[#This Row],[Attrition]]="Yes",1,0)</f>
        <v>1</v>
      </c>
      <c r="L793" t="s">
        <v>20</v>
      </c>
      <c r="M793" t="s">
        <v>35</v>
      </c>
      <c r="N793" s="1">
        <v>43651</v>
      </c>
      <c r="O793" s="1">
        <v>45047</v>
      </c>
      <c r="P793" t="s">
        <v>22</v>
      </c>
      <c r="Q793" t="s">
        <v>35</v>
      </c>
      <c r="R793">
        <v>1396</v>
      </c>
      <c r="S793">
        <v>46</v>
      </c>
      <c r="T793">
        <v>4</v>
      </c>
      <c r="U793" t="str">
        <f t="shared" si="12"/>
        <v>2–5 yrs (Short Stay)</v>
      </c>
    </row>
    <row r="794" spans="1:21" x14ac:dyDescent="0.25">
      <c r="A794" t="s">
        <v>1635</v>
      </c>
      <c r="B794" t="s">
        <v>32</v>
      </c>
      <c r="C794" t="s">
        <v>33</v>
      </c>
      <c r="D794" t="s">
        <v>1636</v>
      </c>
      <c r="E794">
        <v>40</v>
      </c>
      <c r="F794" s="2">
        <v>1048.1100000000001</v>
      </c>
      <c r="G794" s="2">
        <v>12577.320000000002</v>
      </c>
      <c r="H794">
        <f>IF(employee_turnover_dataset__1[[#This Row],[Employee_status]]="Exited", ROUND(employee_turnover_dataset__1[[#This Row],[Annual Salary]]*0.333,0), 0)</f>
        <v>0</v>
      </c>
      <c r="I794">
        <v>7</v>
      </c>
      <c r="J794">
        <v>3</v>
      </c>
      <c r="K794">
        <f>IF(employee_turnover_dataset__1[[#This Row],[Attrition]]="Yes",1,0)</f>
        <v>0</v>
      </c>
      <c r="L794" t="s">
        <v>27</v>
      </c>
      <c r="M794" t="s">
        <v>28</v>
      </c>
      <c r="N794" s="1">
        <v>42367</v>
      </c>
      <c r="O794" s="1"/>
      <c r="P794" t="s">
        <v>29</v>
      </c>
      <c r="Q794" t="s">
        <v>30</v>
      </c>
      <c r="R794">
        <v>3529</v>
      </c>
      <c r="S794">
        <v>116</v>
      </c>
      <c r="T794">
        <v>10</v>
      </c>
      <c r="U794" t="str">
        <f t="shared" si="12"/>
        <v>6–10 yrs (Mid Stay)</v>
      </c>
    </row>
    <row r="795" spans="1:21" x14ac:dyDescent="0.25">
      <c r="A795" t="s">
        <v>1637</v>
      </c>
      <c r="B795" t="s">
        <v>67</v>
      </c>
      <c r="C795" t="s">
        <v>128</v>
      </c>
      <c r="D795" t="s">
        <v>1638</v>
      </c>
      <c r="E795">
        <v>54</v>
      </c>
      <c r="F795" s="2">
        <v>1694.4900000000002</v>
      </c>
      <c r="G795" s="2">
        <v>20333.880000000005</v>
      </c>
      <c r="H795">
        <f>IF(employee_turnover_dataset__1[[#This Row],[Employee_status]]="Exited", ROUND(employee_turnover_dataset__1[[#This Row],[Annual Salary]]*0.333,0), 0)</f>
        <v>6771</v>
      </c>
      <c r="I795">
        <v>3</v>
      </c>
      <c r="J795">
        <v>1</v>
      </c>
      <c r="K795">
        <f>IF(employee_turnover_dataset__1[[#This Row],[Attrition]]="Yes",1,0)</f>
        <v>1</v>
      </c>
      <c r="L795" t="s">
        <v>20</v>
      </c>
      <c r="M795" t="s">
        <v>54</v>
      </c>
      <c r="N795" s="1">
        <v>44524</v>
      </c>
      <c r="O795" s="1">
        <v>45882</v>
      </c>
      <c r="P795" t="s">
        <v>22</v>
      </c>
      <c r="Q795" t="s">
        <v>54</v>
      </c>
      <c r="R795">
        <v>1358</v>
      </c>
      <c r="S795">
        <v>45</v>
      </c>
      <c r="T795">
        <v>4</v>
      </c>
      <c r="U795" t="str">
        <f t="shared" si="12"/>
        <v>2–5 yrs (Short Stay)</v>
      </c>
    </row>
    <row r="796" spans="1:21" x14ac:dyDescent="0.25">
      <c r="A796" t="s">
        <v>1639</v>
      </c>
      <c r="B796" t="s">
        <v>17</v>
      </c>
      <c r="C796" t="s">
        <v>18</v>
      </c>
      <c r="D796" t="s">
        <v>1640</v>
      </c>
      <c r="E796">
        <v>36</v>
      </c>
      <c r="F796" s="2">
        <v>1534.17</v>
      </c>
      <c r="G796" s="2">
        <v>18410.04</v>
      </c>
      <c r="H796">
        <f>IF(employee_turnover_dataset__1[[#This Row],[Employee_status]]="Exited", ROUND(employee_turnover_dataset__1[[#This Row],[Annual Salary]]*0.333,0), 0)</f>
        <v>0</v>
      </c>
      <c r="I796">
        <v>5</v>
      </c>
      <c r="J796">
        <v>1</v>
      </c>
      <c r="K796">
        <f>IF(employee_turnover_dataset__1[[#This Row],[Attrition]]="Yes",1,0)</f>
        <v>0</v>
      </c>
      <c r="L796" t="s">
        <v>27</v>
      </c>
      <c r="M796" t="s">
        <v>28</v>
      </c>
      <c r="N796" s="1">
        <v>44443</v>
      </c>
      <c r="O796" s="1"/>
      <c r="P796" t="s">
        <v>29</v>
      </c>
      <c r="Q796" t="s">
        <v>30</v>
      </c>
      <c r="R796">
        <v>1453</v>
      </c>
      <c r="S796">
        <v>48</v>
      </c>
      <c r="T796">
        <v>4</v>
      </c>
      <c r="U796" t="str">
        <f t="shared" si="12"/>
        <v>2–5 yrs (Short Stay)</v>
      </c>
    </row>
    <row r="797" spans="1:21" x14ac:dyDescent="0.25">
      <c r="A797" t="s">
        <v>1641</v>
      </c>
      <c r="B797" t="s">
        <v>51</v>
      </c>
      <c r="C797" t="s">
        <v>52</v>
      </c>
      <c r="D797" t="s">
        <v>1642</v>
      </c>
      <c r="E797">
        <v>34</v>
      </c>
      <c r="F797" s="2">
        <v>2738.7449999999999</v>
      </c>
      <c r="G797" s="2">
        <v>32864.94</v>
      </c>
      <c r="H797">
        <f>IF(employee_turnover_dataset__1[[#This Row],[Employee_status]]="Exited", ROUND(employee_turnover_dataset__1[[#This Row],[Annual Salary]]*0.333,0), 0)</f>
        <v>10944</v>
      </c>
      <c r="I797">
        <v>2</v>
      </c>
      <c r="J797">
        <v>3</v>
      </c>
      <c r="K797">
        <f>IF(employee_turnover_dataset__1[[#This Row],[Attrition]]="Yes",1,0)</f>
        <v>1</v>
      </c>
      <c r="L797" t="s">
        <v>20</v>
      </c>
      <c r="M797" t="s">
        <v>35</v>
      </c>
      <c r="N797" s="1">
        <v>43063</v>
      </c>
      <c r="O797" s="1">
        <v>44554</v>
      </c>
      <c r="P797" t="s">
        <v>22</v>
      </c>
      <c r="Q797" t="s">
        <v>35</v>
      </c>
      <c r="R797">
        <v>1491</v>
      </c>
      <c r="S797">
        <v>49</v>
      </c>
      <c r="T797">
        <v>4</v>
      </c>
      <c r="U797" t="str">
        <f t="shared" si="12"/>
        <v>2–5 yrs (Short Stay)</v>
      </c>
    </row>
    <row r="798" spans="1:21" x14ac:dyDescent="0.25">
      <c r="A798" t="s">
        <v>1643</v>
      </c>
      <c r="B798" t="s">
        <v>32</v>
      </c>
      <c r="C798" t="s">
        <v>71</v>
      </c>
      <c r="D798" t="s">
        <v>1644</v>
      </c>
      <c r="E798">
        <v>32</v>
      </c>
      <c r="F798" s="2">
        <v>1095.375</v>
      </c>
      <c r="G798" s="2">
        <v>13144.5</v>
      </c>
      <c r="H798">
        <f>IF(employee_turnover_dataset__1[[#This Row],[Employee_status]]="Exited", ROUND(employee_turnover_dataset__1[[#This Row],[Annual Salary]]*0.333,0), 0)</f>
        <v>0</v>
      </c>
      <c r="I798">
        <v>10</v>
      </c>
      <c r="J798">
        <v>5</v>
      </c>
      <c r="K798">
        <f>IF(employee_turnover_dataset__1[[#This Row],[Attrition]]="Yes",1,0)</f>
        <v>0</v>
      </c>
      <c r="L798" t="s">
        <v>27</v>
      </c>
      <c r="M798" t="s">
        <v>28</v>
      </c>
      <c r="N798" s="1">
        <v>42716</v>
      </c>
      <c r="O798" s="1"/>
      <c r="P798" t="s">
        <v>29</v>
      </c>
      <c r="Q798" t="s">
        <v>30</v>
      </c>
      <c r="R798">
        <v>3180</v>
      </c>
      <c r="S798">
        <v>104</v>
      </c>
      <c r="T798">
        <v>9</v>
      </c>
      <c r="U798" t="str">
        <f t="shared" si="12"/>
        <v>6–10 yrs (Mid Stay)</v>
      </c>
    </row>
    <row r="799" spans="1:21" x14ac:dyDescent="0.25">
      <c r="A799" t="s">
        <v>1645</v>
      </c>
      <c r="B799" t="s">
        <v>51</v>
      </c>
      <c r="C799" t="s">
        <v>78</v>
      </c>
      <c r="D799" t="s">
        <v>1646</v>
      </c>
      <c r="E799">
        <v>52</v>
      </c>
      <c r="F799" s="2">
        <v>1639.4549999999999</v>
      </c>
      <c r="G799" s="2">
        <v>19673.46</v>
      </c>
      <c r="H799">
        <f>IF(employee_turnover_dataset__1[[#This Row],[Employee_status]]="Exited", ROUND(employee_turnover_dataset__1[[#This Row],[Annual Salary]]*0.333,0), 0)</f>
        <v>0</v>
      </c>
      <c r="I799">
        <v>3</v>
      </c>
      <c r="J799">
        <v>4</v>
      </c>
      <c r="K799">
        <f>IF(employee_turnover_dataset__1[[#This Row],[Attrition]]="Yes",1,0)</f>
        <v>0</v>
      </c>
      <c r="L799" t="s">
        <v>27</v>
      </c>
      <c r="M799" t="s">
        <v>28</v>
      </c>
      <c r="N799" s="1">
        <v>44600</v>
      </c>
      <c r="O799" s="1"/>
      <c r="P799" t="s">
        <v>29</v>
      </c>
      <c r="Q799" t="s">
        <v>30</v>
      </c>
      <c r="R799">
        <v>1296</v>
      </c>
      <c r="S799">
        <v>42</v>
      </c>
      <c r="T799">
        <v>4</v>
      </c>
      <c r="U799" t="str">
        <f t="shared" si="12"/>
        <v>2–5 yrs (Short Stay)</v>
      </c>
    </row>
    <row r="800" spans="1:21" x14ac:dyDescent="0.25">
      <c r="A800" t="s">
        <v>1647</v>
      </c>
      <c r="B800" t="s">
        <v>32</v>
      </c>
      <c r="C800" t="s">
        <v>33</v>
      </c>
      <c r="D800" t="s">
        <v>1648</v>
      </c>
      <c r="E800">
        <v>51</v>
      </c>
      <c r="F800" s="2">
        <v>2164.9499999999998</v>
      </c>
      <c r="G800" s="2">
        <v>25979.399999999998</v>
      </c>
      <c r="H800">
        <f>IF(employee_turnover_dataset__1[[#This Row],[Employee_status]]="Exited", ROUND(employee_turnover_dataset__1[[#This Row],[Annual Salary]]*0.333,0), 0)</f>
        <v>8651</v>
      </c>
      <c r="I800">
        <v>3</v>
      </c>
      <c r="J800">
        <v>4</v>
      </c>
      <c r="K800">
        <f>IF(employee_turnover_dataset__1[[#This Row],[Attrition]]="Yes",1,0)</f>
        <v>1</v>
      </c>
      <c r="L800" t="s">
        <v>20</v>
      </c>
      <c r="M800" t="s">
        <v>158</v>
      </c>
      <c r="N800" s="1">
        <v>44162</v>
      </c>
      <c r="O800" s="1">
        <v>45099</v>
      </c>
      <c r="P800" t="s">
        <v>22</v>
      </c>
      <c r="Q800" t="s">
        <v>158</v>
      </c>
      <c r="R800">
        <v>937</v>
      </c>
      <c r="S800">
        <v>31</v>
      </c>
      <c r="T800">
        <v>3</v>
      </c>
      <c r="U800" t="str">
        <f t="shared" si="12"/>
        <v>2–5 yrs (Short Stay)</v>
      </c>
    </row>
    <row r="801" spans="1:21" x14ac:dyDescent="0.25">
      <c r="A801" t="s">
        <v>1649</v>
      </c>
      <c r="B801" t="s">
        <v>24</v>
      </c>
      <c r="C801" t="s">
        <v>25</v>
      </c>
      <c r="D801" t="s">
        <v>1650</v>
      </c>
      <c r="E801">
        <v>42</v>
      </c>
      <c r="F801" s="2">
        <v>2329.9499999999998</v>
      </c>
      <c r="G801" s="2">
        <v>27959.399999999998</v>
      </c>
      <c r="H801">
        <f>IF(employee_turnover_dataset__1[[#This Row],[Employee_status]]="Exited", ROUND(employee_turnover_dataset__1[[#This Row],[Annual Salary]]*0.333,0), 0)</f>
        <v>0</v>
      </c>
      <c r="I801">
        <v>4</v>
      </c>
      <c r="J801">
        <v>3</v>
      </c>
      <c r="K801">
        <f>IF(employee_turnover_dataset__1[[#This Row],[Attrition]]="Yes",1,0)</f>
        <v>0</v>
      </c>
      <c r="L801" t="s">
        <v>27</v>
      </c>
      <c r="M801" t="s">
        <v>28</v>
      </c>
      <c r="N801" s="1">
        <v>44565</v>
      </c>
      <c r="O801" s="1"/>
      <c r="P801" t="s">
        <v>29</v>
      </c>
      <c r="Q801" t="s">
        <v>30</v>
      </c>
      <c r="R801">
        <v>1331</v>
      </c>
      <c r="S801">
        <v>44</v>
      </c>
      <c r="T801">
        <v>4</v>
      </c>
      <c r="U801" t="str">
        <f t="shared" si="12"/>
        <v>2–5 yrs (Short Stay)</v>
      </c>
    </row>
    <row r="802" spans="1:21" x14ac:dyDescent="0.25">
      <c r="A802" t="s">
        <v>1651</v>
      </c>
      <c r="B802" t="s">
        <v>67</v>
      </c>
      <c r="C802" t="s">
        <v>68</v>
      </c>
      <c r="D802" t="s">
        <v>1652</v>
      </c>
      <c r="E802">
        <v>60</v>
      </c>
      <c r="F802" s="2">
        <v>2615.34</v>
      </c>
      <c r="G802" s="2">
        <v>31384.080000000002</v>
      </c>
      <c r="H802">
        <f>IF(employee_turnover_dataset__1[[#This Row],[Employee_status]]="Exited", ROUND(employee_turnover_dataset__1[[#This Row],[Annual Salary]]*0.333,0), 0)</f>
        <v>0</v>
      </c>
      <c r="I802">
        <v>6</v>
      </c>
      <c r="J802">
        <v>2</v>
      </c>
      <c r="K802">
        <f>IF(employee_turnover_dataset__1[[#This Row],[Attrition]]="Yes",1,0)</f>
        <v>0</v>
      </c>
      <c r="L802" t="s">
        <v>27</v>
      </c>
      <c r="M802" t="s">
        <v>28</v>
      </c>
      <c r="N802" s="1">
        <v>44709</v>
      </c>
      <c r="O802" s="1"/>
      <c r="P802" t="s">
        <v>29</v>
      </c>
      <c r="Q802" t="s">
        <v>30</v>
      </c>
      <c r="R802">
        <v>1187</v>
      </c>
      <c r="S802">
        <v>39</v>
      </c>
      <c r="T802">
        <v>3</v>
      </c>
      <c r="U802" t="str">
        <f t="shared" si="12"/>
        <v>2–5 yrs (Short Stay)</v>
      </c>
    </row>
    <row r="803" spans="1:21" x14ac:dyDescent="0.25">
      <c r="A803" t="s">
        <v>1653</v>
      </c>
      <c r="B803" t="s">
        <v>67</v>
      </c>
      <c r="C803" t="s">
        <v>128</v>
      </c>
      <c r="D803" t="s">
        <v>1654</v>
      </c>
      <c r="E803">
        <v>60</v>
      </c>
      <c r="F803" s="2">
        <v>1632.9900000000002</v>
      </c>
      <c r="G803" s="2">
        <v>19595.880000000005</v>
      </c>
      <c r="H803">
        <f>IF(employee_turnover_dataset__1[[#This Row],[Employee_status]]="Exited", ROUND(employee_turnover_dataset__1[[#This Row],[Annual Salary]]*0.333,0), 0)</f>
        <v>0</v>
      </c>
      <c r="I803">
        <v>9</v>
      </c>
      <c r="J803">
        <v>4</v>
      </c>
      <c r="K803">
        <f>IF(employee_turnover_dataset__1[[#This Row],[Attrition]]="Yes",1,0)</f>
        <v>0</v>
      </c>
      <c r="L803" t="s">
        <v>27</v>
      </c>
      <c r="M803" t="s">
        <v>28</v>
      </c>
      <c r="N803" s="1">
        <v>44471</v>
      </c>
      <c r="O803" s="1"/>
      <c r="P803" t="s">
        <v>29</v>
      </c>
      <c r="Q803" t="s">
        <v>30</v>
      </c>
      <c r="R803">
        <v>1425</v>
      </c>
      <c r="S803">
        <v>47</v>
      </c>
      <c r="T803">
        <v>4</v>
      </c>
      <c r="U803" t="str">
        <f t="shared" si="12"/>
        <v>2–5 yrs (Short Stay)</v>
      </c>
    </row>
    <row r="804" spans="1:21" x14ac:dyDescent="0.25">
      <c r="A804" t="s">
        <v>1655</v>
      </c>
      <c r="B804" t="s">
        <v>44</v>
      </c>
      <c r="C804" t="s">
        <v>45</v>
      </c>
      <c r="D804" t="s">
        <v>1656</v>
      </c>
      <c r="E804">
        <v>59</v>
      </c>
      <c r="F804" s="2">
        <v>1545.8999999999999</v>
      </c>
      <c r="G804" s="2">
        <v>18550.8</v>
      </c>
      <c r="H804">
        <f>IF(employee_turnover_dataset__1[[#This Row],[Employee_status]]="Exited", ROUND(employee_turnover_dataset__1[[#This Row],[Annual Salary]]*0.333,0), 0)</f>
        <v>6177</v>
      </c>
      <c r="I804">
        <v>8</v>
      </c>
      <c r="J804">
        <v>2</v>
      </c>
      <c r="K804">
        <f>IF(employee_turnover_dataset__1[[#This Row],[Attrition]]="Yes",1,0)</f>
        <v>1</v>
      </c>
      <c r="L804" t="s">
        <v>20</v>
      </c>
      <c r="M804" t="s">
        <v>63</v>
      </c>
      <c r="N804" s="1">
        <v>43808</v>
      </c>
      <c r="O804" s="1">
        <v>45732</v>
      </c>
      <c r="P804" t="s">
        <v>22</v>
      </c>
      <c r="Q804" t="s">
        <v>63</v>
      </c>
      <c r="R804">
        <v>1924</v>
      </c>
      <c r="S804">
        <v>63</v>
      </c>
      <c r="T804">
        <v>5</v>
      </c>
      <c r="U804" t="str">
        <f t="shared" si="12"/>
        <v>2–5 yrs (Short Stay)</v>
      </c>
    </row>
    <row r="805" spans="1:21" x14ac:dyDescent="0.25">
      <c r="A805" t="s">
        <v>1657</v>
      </c>
      <c r="B805" t="s">
        <v>51</v>
      </c>
      <c r="C805" t="s">
        <v>52</v>
      </c>
      <c r="D805" t="s">
        <v>1658</v>
      </c>
      <c r="E805">
        <v>38</v>
      </c>
      <c r="F805" s="2">
        <v>2813.1750000000002</v>
      </c>
      <c r="G805" s="2">
        <v>33758.100000000006</v>
      </c>
      <c r="H805">
        <f>IF(employee_turnover_dataset__1[[#This Row],[Employee_status]]="Exited", ROUND(employee_turnover_dataset__1[[#This Row],[Annual Salary]]*0.333,0), 0)</f>
        <v>0</v>
      </c>
      <c r="I805">
        <v>1</v>
      </c>
      <c r="J805">
        <v>5</v>
      </c>
      <c r="K805">
        <f>IF(employee_turnover_dataset__1[[#This Row],[Attrition]]="Yes",1,0)</f>
        <v>0</v>
      </c>
      <c r="L805" t="s">
        <v>27</v>
      </c>
      <c r="M805" t="s">
        <v>28</v>
      </c>
      <c r="N805" s="1">
        <v>42774</v>
      </c>
      <c r="O805" s="1"/>
      <c r="P805" t="s">
        <v>29</v>
      </c>
      <c r="Q805" t="s">
        <v>30</v>
      </c>
      <c r="R805">
        <v>3122</v>
      </c>
      <c r="S805">
        <v>102</v>
      </c>
      <c r="T805">
        <v>9</v>
      </c>
      <c r="U805" t="str">
        <f t="shared" si="12"/>
        <v>6–10 yrs (Mid Stay)</v>
      </c>
    </row>
    <row r="806" spans="1:21" x14ac:dyDescent="0.25">
      <c r="A806" t="s">
        <v>1659</v>
      </c>
      <c r="B806" t="s">
        <v>17</v>
      </c>
      <c r="C806" t="s">
        <v>37</v>
      </c>
      <c r="D806" t="s">
        <v>1660</v>
      </c>
      <c r="E806">
        <v>26</v>
      </c>
      <c r="F806" s="2">
        <v>2506.92</v>
      </c>
      <c r="G806" s="2">
        <v>30083.040000000001</v>
      </c>
      <c r="H806">
        <f>IF(employee_turnover_dataset__1[[#This Row],[Employee_status]]="Exited", ROUND(employee_turnover_dataset__1[[#This Row],[Annual Salary]]*0.333,0), 0)</f>
        <v>0</v>
      </c>
      <c r="I806">
        <v>10</v>
      </c>
      <c r="J806">
        <v>1</v>
      </c>
      <c r="K806">
        <f>IF(employee_turnover_dataset__1[[#This Row],[Attrition]]="Yes",1,0)</f>
        <v>0</v>
      </c>
      <c r="L806" t="s">
        <v>27</v>
      </c>
      <c r="M806" t="s">
        <v>28</v>
      </c>
      <c r="N806" s="1">
        <v>43274</v>
      </c>
      <c r="O806" s="1"/>
      <c r="P806" t="s">
        <v>29</v>
      </c>
      <c r="Q806" t="s">
        <v>30</v>
      </c>
      <c r="R806">
        <v>2622</v>
      </c>
      <c r="S806">
        <v>86</v>
      </c>
      <c r="T806">
        <v>7</v>
      </c>
      <c r="U806" t="str">
        <f t="shared" si="12"/>
        <v>6–10 yrs (Mid Stay)</v>
      </c>
    </row>
    <row r="807" spans="1:21" x14ac:dyDescent="0.25">
      <c r="A807" t="s">
        <v>1661</v>
      </c>
      <c r="B807" t="s">
        <v>51</v>
      </c>
      <c r="C807" t="s">
        <v>52</v>
      </c>
      <c r="D807" t="s">
        <v>1662</v>
      </c>
      <c r="E807">
        <v>46</v>
      </c>
      <c r="F807" s="2">
        <v>2694.1950000000002</v>
      </c>
      <c r="G807" s="2">
        <v>32330.340000000004</v>
      </c>
      <c r="H807">
        <f>IF(employee_turnover_dataset__1[[#This Row],[Employee_status]]="Exited", ROUND(employee_turnover_dataset__1[[#This Row],[Annual Salary]]*0.333,0), 0)</f>
        <v>0</v>
      </c>
      <c r="I807">
        <v>9</v>
      </c>
      <c r="J807">
        <v>5</v>
      </c>
      <c r="K807">
        <f>IF(employee_turnover_dataset__1[[#This Row],[Attrition]]="Yes",1,0)</f>
        <v>0</v>
      </c>
      <c r="L807" t="s">
        <v>27</v>
      </c>
      <c r="M807" t="s">
        <v>28</v>
      </c>
      <c r="N807" s="1">
        <v>42347</v>
      </c>
      <c r="O807" s="1"/>
      <c r="P807" t="s">
        <v>29</v>
      </c>
      <c r="Q807" t="s">
        <v>30</v>
      </c>
      <c r="R807">
        <v>3549</v>
      </c>
      <c r="S807">
        <v>116</v>
      </c>
      <c r="T807">
        <v>10</v>
      </c>
      <c r="U807" t="str">
        <f t="shared" si="12"/>
        <v>6–10 yrs (Mid Stay)</v>
      </c>
    </row>
    <row r="808" spans="1:21" x14ac:dyDescent="0.25">
      <c r="A808" t="s">
        <v>1663</v>
      </c>
      <c r="B808" t="s">
        <v>17</v>
      </c>
      <c r="C808" t="s">
        <v>37</v>
      </c>
      <c r="D808" t="s">
        <v>1664</v>
      </c>
      <c r="E808">
        <v>48</v>
      </c>
      <c r="F808" s="2">
        <v>751.96500000000003</v>
      </c>
      <c r="G808" s="2">
        <v>9023.58</v>
      </c>
      <c r="H808">
        <f>IF(employee_turnover_dataset__1[[#This Row],[Employee_status]]="Exited", ROUND(employee_turnover_dataset__1[[#This Row],[Annual Salary]]*0.333,0), 0)</f>
        <v>3005</v>
      </c>
      <c r="I808">
        <v>8</v>
      </c>
      <c r="J808">
        <v>5</v>
      </c>
      <c r="K808">
        <f>IF(employee_turnover_dataset__1[[#This Row],[Attrition]]="Yes",1,0)</f>
        <v>1</v>
      </c>
      <c r="L808" t="s">
        <v>20</v>
      </c>
      <c r="M808" t="s">
        <v>54</v>
      </c>
      <c r="N808" s="1">
        <v>43569</v>
      </c>
      <c r="O808" s="1">
        <v>44120</v>
      </c>
      <c r="P808" t="s">
        <v>22</v>
      </c>
      <c r="Q808" t="s">
        <v>54</v>
      </c>
      <c r="R808">
        <v>551</v>
      </c>
      <c r="S808">
        <v>18</v>
      </c>
      <c r="T808">
        <v>2</v>
      </c>
      <c r="U808" t="str">
        <f t="shared" si="12"/>
        <v>2–5 yrs (Short Stay)</v>
      </c>
    </row>
    <row r="809" spans="1:21" x14ac:dyDescent="0.25">
      <c r="A809" t="s">
        <v>1665</v>
      </c>
      <c r="B809" t="s">
        <v>67</v>
      </c>
      <c r="C809" t="s">
        <v>107</v>
      </c>
      <c r="D809" t="s">
        <v>1666</v>
      </c>
      <c r="E809">
        <v>43</v>
      </c>
      <c r="F809" s="2">
        <v>947.25</v>
      </c>
      <c r="G809" s="2">
        <v>11367</v>
      </c>
      <c r="H809">
        <f>IF(employee_turnover_dataset__1[[#This Row],[Employee_status]]="Exited", ROUND(employee_turnover_dataset__1[[#This Row],[Annual Salary]]*0.333,0), 0)</f>
        <v>0</v>
      </c>
      <c r="I809">
        <v>5</v>
      </c>
      <c r="J809">
        <v>5</v>
      </c>
      <c r="K809">
        <f>IF(employee_turnover_dataset__1[[#This Row],[Attrition]]="Yes",1,0)</f>
        <v>0</v>
      </c>
      <c r="L809" t="s">
        <v>27</v>
      </c>
      <c r="M809" t="s">
        <v>28</v>
      </c>
      <c r="N809" s="1">
        <v>44864</v>
      </c>
      <c r="O809" s="1"/>
      <c r="P809" t="s">
        <v>29</v>
      </c>
      <c r="Q809" t="s">
        <v>30</v>
      </c>
      <c r="R809">
        <v>1032</v>
      </c>
      <c r="S809">
        <v>34</v>
      </c>
      <c r="T809">
        <v>3</v>
      </c>
      <c r="U809" t="str">
        <f t="shared" si="12"/>
        <v>2–5 yrs (Short Stay)</v>
      </c>
    </row>
    <row r="810" spans="1:21" x14ac:dyDescent="0.25">
      <c r="A810" t="s">
        <v>1667</v>
      </c>
      <c r="B810" t="s">
        <v>67</v>
      </c>
      <c r="C810" t="s">
        <v>107</v>
      </c>
      <c r="D810" t="s">
        <v>1668</v>
      </c>
      <c r="E810">
        <v>38</v>
      </c>
      <c r="F810" s="2">
        <v>1633.845</v>
      </c>
      <c r="G810" s="2">
        <v>19606.14</v>
      </c>
      <c r="H810">
        <f>IF(employee_turnover_dataset__1[[#This Row],[Employee_status]]="Exited", ROUND(employee_turnover_dataset__1[[#This Row],[Annual Salary]]*0.333,0), 0)</f>
        <v>0</v>
      </c>
      <c r="I810">
        <v>7</v>
      </c>
      <c r="J810">
        <v>1</v>
      </c>
      <c r="K810">
        <f>IF(employee_turnover_dataset__1[[#This Row],[Attrition]]="Yes",1,0)</f>
        <v>0</v>
      </c>
      <c r="L810" t="s">
        <v>27</v>
      </c>
      <c r="M810" t="s">
        <v>28</v>
      </c>
      <c r="N810" s="1">
        <v>44347</v>
      </c>
      <c r="O810" s="1"/>
      <c r="P810" t="s">
        <v>29</v>
      </c>
      <c r="Q810" t="s">
        <v>30</v>
      </c>
      <c r="R810">
        <v>1549</v>
      </c>
      <c r="S810">
        <v>51</v>
      </c>
      <c r="T810">
        <v>4</v>
      </c>
      <c r="U810" t="str">
        <f t="shared" si="12"/>
        <v>2–5 yrs (Short Stay)</v>
      </c>
    </row>
    <row r="811" spans="1:21" x14ac:dyDescent="0.25">
      <c r="A811" t="s">
        <v>1669</v>
      </c>
      <c r="B811" t="s">
        <v>24</v>
      </c>
      <c r="C811" t="s">
        <v>25</v>
      </c>
      <c r="D811" t="s">
        <v>1670</v>
      </c>
      <c r="E811">
        <v>49</v>
      </c>
      <c r="F811" s="2">
        <v>2311.38</v>
      </c>
      <c r="G811" s="2">
        <v>27736.560000000001</v>
      </c>
      <c r="H811">
        <f>IF(employee_turnover_dataset__1[[#This Row],[Employee_status]]="Exited", ROUND(employee_turnover_dataset__1[[#This Row],[Annual Salary]]*0.333,0), 0)</f>
        <v>0</v>
      </c>
      <c r="I811">
        <v>9</v>
      </c>
      <c r="J811">
        <v>5</v>
      </c>
      <c r="K811">
        <f>IF(employee_turnover_dataset__1[[#This Row],[Attrition]]="Yes",1,0)</f>
        <v>0</v>
      </c>
      <c r="L811" t="s">
        <v>27</v>
      </c>
      <c r="M811" t="s">
        <v>28</v>
      </c>
      <c r="N811" s="1">
        <v>42491</v>
      </c>
      <c r="O811" s="1"/>
      <c r="P811" t="s">
        <v>29</v>
      </c>
      <c r="Q811" t="s">
        <v>30</v>
      </c>
      <c r="R811">
        <v>3405</v>
      </c>
      <c r="S811">
        <v>112</v>
      </c>
      <c r="T811">
        <v>9</v>
      </c>
      <c r="U811" t="str">
        <f t="shared" si="12"/>
        <v>6–10 yrs (Mid Stay)</v>
      </c>
    </row>
    <row r="812" spans="1:21" x14ac:dyDescent="0.25">
      <c r="A812" t="s">
        <v>1671</v>
      </c>
      <c r="B812" t="s">
        <v>17</v>
      </c>
      <c r="C812" t="s">
        <v>37</v>
      </c>
      <c r="D812" t="s">
        <v>1672</v>
      </c>
      <c r="E812">
        <v>24</v>
      </c>
      <c r="F812" s="2">
        <v>2599.0349999999999</v>
      </c>
      <c r="G812" s="2">
        <v>31188.42</v>
      </c>
      <c r="H812">
        <f>IF(employee_turnover_dataset__1[[#This Row],[Employee_status]]="Exited", ROUND(employee_turnover_dataset__1[[#This Row],[Annual Salary]]*0.333,0), 0)</f>
        <v>0</v>
      </c>
      <c r="I812">
        <v>3</v>
      </c>
      <c r="J812">
        <v>4</v>
      </c>
      <c r="K812">
        <f>IF(employee_turnover_dataset__1[[#This Row],[Attrition]]="Yes",1,0)</f>
        <v>0</v>
      </c>
      <c r="L812" t="s">
        <v>27</v>
      </c>
      <c r="M812" t="s">
        <v>28</v>
      </c>
      <c r="N812" s="1">
        <v>43495</v>
      </c>
      <c r="O812" s="1"/>
      <c r="P812" t="s">
        <v>29</v>
      </c>
      <c r="Q812" t="s">
        <v>30</v>
      </c>
      <c r="R812">
        <v>2401</v>
      </c>
      <c r="S812">
        <v>79</v>
      </c>
      <c r="T812">
        <v>7</v>
      </c>
      <c r="U812" t="str">
        <f t="shared" si="12"/>
        <v>6–10 yrs (Mid Stay)</v>
      </c>
    </row>
    <row r="813" spans="1:21" x14ac:dyDescent="0.25">
      <c r="A813" t="s">
        <v>1673</v>
      </c>
      <c r="B813" t="s">
        <v>44</v>
      </c>
      <c r="C813" t="s">
        <v>45</v>
      </c>
      <c r="D813" t="s">
        <v>1646</v>
      </c>
      <c r="E813">
        <v>49</v>
      </c>
      <c r="F813" s="2">
        <v>2859.18</v>
      </c>
      <c r="G813" s="2">
        <v>34310.159999999996</v>
      </c>
      <c r="H813">
        <f>IF(employee_turnover_dataset__1[[#This Row],[Employee_status]]="Exited", ROUND(employee_turnover_dataset__1[[#This Row],[Annual Salary]]*0.333,0), 0)</f>
        <v>0</v>
      </c>
      <c r="I813">
        <v>4</v>
      </c>
      <c r="J813">
        <v>1</v>
      </c>
      <c r="K813">
        <f>IF(employee_turnover_dataset__1[[#This Row],[Attrition]]="Yes",1,0)</f>
        <v>0</v>
      </c>
      <c r="L813" t="s">
        <v>27</v>
      </c>
      <c r="M813" t="s">
        <v>28</v>
      </c>
      <c r="N813" s="1">
        <v>45152</v>
      </c>
      <c r="O813" s="1"/>
      <c r="P813" t="s">
        <v>29</v>
      </c>
      <c r="Q813" t="s">
        <v>30</v>
      </c>
      <c r="R813">
        <v>744</v>
      </c>
      <c r="S813">
        <v>24</v>
      </c>
      <c r="T813">
        <v>2</v>
      </c>
      <c r="U813" t="str">
        <f t="shared" si="12"/>
        <v>2–5 yrs (Short Stay)</v>
      </c>
    </row>
    <row r="814" spans="1:21" x14ac:dyDescent="0.25">
      <c r="A814" t="s">
        <v>1674</v>
      </c>
      <c r="B814" t="s">
        <v>67</v>
      </c>
      <c r="C814" t="s">
        <v>128</v>
      </c>
      <c r="D814" t="s">
        <v>1675</v>
      </c>
      <c r="E814">
        <v>41</v>
      </c>
      <c r="F814" s="2">
        <v>2335.9650000000001</v>
      </c>
      <c r="G814" s="2">
        <v>28031.58</v>
      </c>
      <c r="H814">
        <f>IF(employee_turnover_dataset__1[[#This Row],[Employee_status]]="Exited", ROUND(employee_turnover_dataset__1[[#This Row],[Annual Salary]]*0.333,0), 0)</f>
        <v>9335</v>
      </c>
      <c r="I814">
        <v>3</v>
      </c>
      <c r="J814">
        <v>1</v>
      </c>
      <c r="K814">
        <f>IF(employee_turnover_dataset__1[[#This Row],[Attrition]]="Yes",1,0)</f>
        <v>1</v>
      </c>
      <c r="L814" t="s">
        <v>20</v>
      </c>
      <c r="M814" t="s">
        <v>35</v>
      </c>
      <c r="N814" s="1">
        <v>42610</v>
      </c>
      <c r="O814" s="1">
        <v>42741</v>
      </c>
      <c r="P814" t="s">
        <v>22</v>
      </c>
      <c r="Q814" t="s">
        <v>35</v>
      </c>
      <c r="R814">
        <v>131</v>
      </c>
      <c r="S814">
        <v>4</v>
      </c>
      <c r="T814">
        <v>0</v>
      </c>
      <c r="U814" t="str">
        <f t="shared" si="12"/>
        <v>0–1 yrs (New Hire)</v>
      </c>
    </row>
    <row r="815" spans="1:21" x14ac:dyDescent="0.25">
      <c r="A815" t="s">
        <v>1676</v>
      </c>
      <c r="B815" t="s">
        <v>51</v>
      </c>
      <c r="C815" t="s">
        <v>52</v>
      </c>
      <c r="D815" t="s">
        <v>1677</v>
      </c>
      <c r="E815">
        <v>35</v>
      </c>
      <c r="F815" s="2">
        <v>1289.73</v>
      </c>
      <c r="G815" s="2">
        <v>15476.76</v>
      </c>
      <c r="H815">
        <f>IF(employee_turnover_dataset__1[[#This Row],[Employee_status]]="Exited", ROUND(employee_turnover_dataset__1[[#This Row],[Annual Salary]]*0.333,0), 0)</f>
        <v>0</v>
      </c>
      <c r="I815">
        <v>2</v>
      </c>
      <c r="J815">
        <v>4</v>
      </c>
      <c r="K815">
        <f>IF(employee_turnover_dataset__1[[#This Row],[Attrition]]="Yes",1,0)</f>
        <v>0</v>
      </c>
      <c r="L815" t="s">
        <v>27</v>
      </c>
      <c r="M815" t="s">
        <v>28</v>
      </c>
      <c r="N815" s="1">
        <v>44053</v>
      </c>
      <c r="O815" s="1"/>
      <c r="P815" t="s">
        <v>29</v>
      </c>
      <c r="Q815" t="s">
        <v>30</v>
      </c>
      <c r="R815">
        <v>1843</v>
      </c>
      <c r="S815">
        <v>60</v>
      </c>
      <c r="T815">
        <v>5</v>
      </c>
      <c r="U815" t="str">
        <f t="shared" si="12"/>
        <v>2–5 yrs (Short Stay)</v>
      </c>
    </row>
    <row r="816" spans="1:21" x14ac:dyDescent="0.25">
      <c r="A816" t="s">
        <v>1678</v>
      </c>
      <c r="B816" t="s">
        <v>51</v>
      </c>
      <c r="C816" t="s">
        <v>88</v>
      </c>
      <c r="D816" t="s">
        <v>1679</v>
      </c>
      <c r="E816">
        <v>60</v>
      </c>
      <c r="F816" s="2">
        <v>2227.92</v>
      </c>
      <c r="G816" s="2">
        <v>26735.040000000001</v>
      </c>
      <c r="H816">
        <f>IF(employee_turnover_dataset__1[[#This Row],[Employee_status]]="Exited", ROUND(employee_turnover_dataset__1[[#This Row],[Annual Salary]]*0.333,0), 0)</f>
        <v>8903</v>
      </c>
      <c r="I816">
        <v>2</v>
      </c>
      <c r="J816">
        <v>4</v>
      </c>
      <c r="K816">
        <f>IF(employee_turnover_dataset__1[[#This Row],[Attrition]]="Yes",1,0)</f>
        <v>1</v>
      </c>
      <c r="L816" t="s">
        <v>20</v>
      </c>
      <c r="M816" t="s">
        <v>119</v>
      </c>
      <c r="N816" s="1">
        <v>42594</v>
      </c>
      <c r="O816" s="1">
        <v>44900</v>
      </c>
      <c r="P816" t="s">
        <v>22</v>
      </c>
      <c r="Q816" t="s">
        <v>119</v>
      </c>
      <c r="R816">
        <v>2306</v>
      </c>
      <c r="S816">
        <v>76</v>
      </c>
      <c r="T816">
        <v>6</v>
      </c>
      <c r="U816" t="str">
        <f t="shared" si="12"/>
        <v>6–10 yrs (Mid Stay)</v>
      </c>
    </row>
    <row r="817" spans="1:21" x14ac:dyDescent="0.25">
      <c r="A817" t="s">
        <v>1680</v>
      </c>
      <c r="B817" t="s">
        <v>51</v>
      </c>
      <c r="C817" t="s">
        <v>52</v>
      </c>
      <c r="D817" t="s">
        <v>1681</v>
      </c>
      <c r="E817">
        <v>39</v>
      </c>
      <c r="F817" s="2">
        <v>474.70500000000004</v>
      </c>
      <c r="G817" s="2">
        <v>5696.4600000000009</v>
      </c>
      <c r="H817">
        <f>IF(employee_turnover_dataset__1[[#This Row],[Employee_status]]="Exited", ROUND(employee_turnover_dataset__1[[#This Row],[Annual Salary]]*0.333,0), 0)</f>
        <v>0</v>
      </c>
      <c r="I817">
        <v>1</v>
      </c>
      <c r="J817">
        <v>1</v>
      </c>
      <c r="K817">
        <f>IF(employee_turnover_dataset__1[[#This Row],[Attrition]]="Yes",1,0)</f>
        <v>0</v>
      </c>
      <c r="L817" t="s">
        <v>27</v>
      </c>
      <c r="M817" t="s">
        <v>28</v>
      </c>
      <c r="N817" s="1">
        <v>43216</v>
      </c>
      <c r="O817" s="1"/>
      <c r="P817" t="s">
        <v>29</v>
      </c>
      <c r="Q817" t="s">
        <v>30</v>
      </c>
      <c r="R817">
        <v>2680</v>
      </c>
      <c r="S817">
        <v>88</v>
      </c>
      <c r="T817">
        <v>7</v>
      </c>
      <c r="U817" t="str">
        <f t="shared" si="12"/>
        <v>6–10 yrs (Mid Stay)</v>
      </c>
    </row>
    <row r="818" spans="1:21" x14ac:dyDescent="0.25">
      <c r="A818" t="s">
        <v>1682</v>
      </c>
      <c r="B818" t="s">
        <v>67</v>
      </c>
      <c r="C818" t="s">
        <v>128</v>
      </c>
      <c r="D818" t="s">
        <v>1683</v>
      </c>
      <c r="E818">
        <v>29</v>
      </c>
      <c r="F818" s="2">
        <v>2871.09</v>
      </c>
      <c r="G818" s="2">
        <v>34453.08</v>
      </c>
      <c r="H818">
        <f>IF(employee_turnover_dataset__1[[#This Row],[Employee_status]]="Exited", ROUND(employee_turnover_dataset__1[[#This Row],[Annual Salary]]*0.333,0), 0)</f>
        <v>11473</v>
      </c>
      <c r="I818">
        <v>0</v>
      </c>
      <c r="J818">
        <v>3</v>
      </c>
      <c r="K818">
        <f>IF(employee_turnover_dataset__1[[#This Row],[Attrition]]="Yes",1,0)</f>
        <v>1</v>
      </c>
      <c r="L818" t="s">
        <v>20</v>
      </c>
      <c r="M818" t="s">
        <v>158</v>
      </c>
      <c r="N818" s="1">
        <v>43560</v>
      </c>
      <c r="O818" s="1">
        <v>45126</v>
      </c>
      <c r="P818" t="s">
        <v>22</v>
      </c>
      <c r="Q818" t="s">
        <v>158</v>
      </c>
      <c r="R818">
        <v>1566</v>
      </c>
      <c r="S818">
        <v>51</v>
      </c>
      <c r="T818">
        <v>4</v>
      </c>
      <c r="U818" t="str">
        <f t="shared" si="12"/>
        <v>2–5 yrs (Short Stay)</v>
      </c>
    </row>
    <row r="819" spans="1:21" x14ac:dyDescent="0.25">
      <c r="A819" t="s">
        <v>1684</v>
      </c>
      <c r="B819" t="s">
        <v>24</v>
      </c>
      <c r="C819" t="s">
        <v>25</v>
      </c>
      <c r="D819" t="s">
        <v>1685</v>
      </c>
      <c r="E819">
        <v>55</v>
      </c>
      <c r="F819" s="2">
        <v>2100.48</v>
      </c>
      <c r="G819" s="2">
        <v>25205.760000000002</v>
      </c>
      <c r="H819">
        <f>IF(employee_turnover_dataset__1[[#This Row],[Employee_status]]="Exited", ROUND(employee_turnover_dataset__1[[#This Row],[Annual Salary]]*0.333,0), 0)</f>
        <v>8394</v>
      </c>
      <c r="I819">
        <v>4</v>
      </c>
      <c r="J819">
        <v>3</v>
      </c>
      <c r="K819">
        <f>IF(employee_turnover_dataset__1[[#This Row],[Attrition]]="Yes",1,0)</f>
        <v>1</v>
      </c>
      <c r="L819" t="s">
        <v>20</v>
      </c>
      <c r="M819" t="s">
        <v>119</v>
      </c>
      <c r="N819" s="1">
        <v>43804</v>
      </c>
      <c r="O819" s="1">
        <v>45334</v>
      </c>
      <c r="P819" t="s">
        <v>22</v>
      </c>
      <c r="Q819" t="s">
        <v>119</v>
      </c>
      <c r="R819">
        <v>1530</v>
      </c>
      <c r="S819">
        <v>50</v>
      </c>
      <c r="T819">
        <v>4</v>
      </c>
      <c r="U819" t="str">
        <f t="shared" si="12"/>
        <v>2–5 yrs (Short Stay)</v>
      </c>
    </row>
    <row r="820" spans="1:21" x14ac:dyDescent="0.25">
      <c r="A820" t="s">
        <v>1686</v>
      </c>
      <c r="B820" t="s">
        <v>32</v>
      </c>
      <c r="C820" t="s">
        <v>71</v>
      </c>
      <c r="D820" t="s">
        <v>1687</v>
      </c>
      <c r="E820">
        <v>46</v>
      </c>
      <c r="F820" s="2">
        <v>2060.52</v>
      </c>
      <c r="G820" s="2">
        <v>24726.239999999998</v>
      </c>
      <c r="H820">
        <f>IF(employee_turnover_dataset__1[[#This Row],[Employee_status]]="Exited", ROUND(employee_turnover_dataset__1[[#This Row],[Annual Salary]]*0.333,0), 0)</f>
        <v>8234</v>
      </c>
      <c r="I820">
        <v>6</v>
      </c>
      <c r="J820">
        <v>1</v>
      </c>
      <c r="K820">
        <f>IF(employee_turnover_dataset__1[[#This Row],[Attrition]]="Yes",1,0)</f>
        <v>1</v>
      </c>
      <c r="L820" t="s">
        <v>20</v>
      </c>
      <c r="M820" t="s">
        <v>63</v>
      </c>
      <c r="N820" s="1">
        <v>44191</v>
      </c>
      <c r="O820" s="1">
        <v>45254</v>
      </c>
      <c r="P820" t="s">
        <v>22</v>
      </c>
      <c r="Q820" t="s">
        <v>63</v>
      </c>
      <c r="R820">
        <v>1063</v>
      </c>
      <c r="S820">
        <v>35</v>
      </c>
      <c r="T820">
        <v>3</v>
      </c>
      <c r="U820" t="str">
        <f t="shared" si="12"/>
        <v>2–5 yrs (Short Stay)</v>
      </c>
    </row>
    <row r="821" spans="1:21" x14ac:dyDescent="0.25">
      <c r="A821" t="s">
        <v>1688</v>
      </c>
      <c r="B821" t="s">
        <v>51</v>
      </c>
      <c r="C821" t="s">
        <v>88</v>
      </c>
      <c r="D821" t="s">
        <v>1689</v>
      </c>
      <c r="E821">
        <v>59</v>
      </c>
      <c r="F821" s="2">
        <v>2794.2150000000001</v>
      </c>
      <c r="G821" s="2">
        <v>33530.58</v>
      </c>
      <c r="H821">
        <f>IF(employee_turnover_dataset__1[[#This Row],[Employee_status]]="Exited", ROUND(employee_turnover_dataset__1[[#This Row],[Annual Salary]]*0.333,0), 0)</f>
        <v>0</v>
      </c>
      <c r="I821">
        <v>10</v>
      </c>
      <c r="J821">
        <v>3</v>
      </c>
      <c r="K821">
        <f>IF(employee_turnover_dataset__1[[#This Row],[Attrition]]="Yes",1,0)</f>
        <v>0</v>
      </c>
      <c r="L821" t="s">
        <v>27</v>
      </c>
      <c r="M821" t="s">
        <v>28</v>
      </c>
      <c r="N821" s="1">
        <v>42502</v>
      </c>
      <c r="O821" s="1"/>
      <c r="P821" t="s">
        <v>29</v>
      </c>
      <c r="Q821" t="s">
        <v>30</v>
      </c>
      <c r="R821">
        <v>3394</v>
      </c>
      <c r="S821">
        <v>111</v>
      </c>
      <c r="T821">
        <v>9</v>
      </c>
      <c r="U821" t="str">
        <f t="shared" si="12"/>
        <v>6–10 yrs (Mid Stay)</v>
      </c>
    </row>
    <row r="822" spans="1:21" x14ac:dyDescent="0.25">
      <c r="A822" t="s">
        <v>1690</v>
      </c>
      <c r="B822" t="s">
        <v>44</v>
      </c>
      <c r="C822" t="s">
        <v>61</v>
      </c>
      <c r="D822" t="s">
        <v>1691</v>
      </c>
      <c r="E822">
        <v>22</v>
      </c>
      <c r="F822" s="2">
        <v>839.41499999999996</v>
      </c>
      <c r="G822" s="2">
        <v>10072.98</v>
      </c>
      <c r="H822">
        <f>IF(employee_turnover_dataset__1[[#This Row],[Employee_status]]="Exited", ROUND(employee_turnover_dataset__1[[#This Row],[Annual Salary]]*0.333,0), 0)</f>
        <v>3354</v>
      </c>
      <c r="I822">
        <v>1</v>
      </c>
      <c r="J822">
        <v>4</v>
      </c>
      <c r="K822">
        <f>IF(employee_turnover_dataset__1[[#This Row],[Attrition]]="Yes",1,0)</f>
        <v>1</v>
      </c>
      <c r="L822" t="s">
        <v>20</v>
      </c>
      <c r="M822" t="s">
        <v>63</v>
      </c>
      <c r="N822" s="1">
        <v>44895</v>
      </c>
      <c r="O822" s="1">
        <v>45606</v>
      </c>
      <c r="P822" t="s">
        <v>22</v>
      </c>
      <c r="Q822" t="s">
        <v>63</v>
      </c>
      <c r="R822">
        <v>711</v>
      </c>
      <c r="S822">
        <v>23</v>
      </c>
      <c r="T822">
        <v>2</v>
      </c>
      <c r="U822" t="str">
        <f t="shared" si="12"/>
        <v>2–5 yrs (Short Stay)</v>
      </c>
    </row>
    <row r="823" spans="1:21" x14ac:dyDescent="0.25">
      <c r="A823" t="s">
        <v>1692</v>
      </c>
      <c r="B823" t="s">
        <v>17</v>
      </c>
      <c r="C823" t="s">
        <v>18</v>
      </c>
      <c r="D823" t="s">
        <v>1693</v>
      </c>
      <c r="E823">
        <v>30</v>
      </c>
      <c r="F823" s="2">
        <v>2344.125</v>
      </c>
      <c r="G823" s="2">
        <v>28129.5</v>
      </c>
      <c r="H823">
        <f>IF(employee_turnover_dataset__1[[#This Row],[Employee_status]]="Exited", ROUND(employee_turnover_dataset__1[[#This Row],[Annual Salary]]*0.333,0), 0)</f>
        <v>0</v>
      </c>
      <c r="I823">
        <v>8</v>
      </c>
      <c r="J823">
        <v>2</v>
      </c>
      <c r="K823">
        <f>IF(employee_turnover_dataset__1[[#This Row],[Attrition]]="Yes",1,0)</f>
        <v>0</v>
      </c>
      <c r="L823" t="s">
        <v>27</v>
      </c>
      <c r="M823" t="s">
        <v>28</v>
      </c>
      <c r="N823" s="1">
        <v>43156</v>
      </c>
      <c r="O823" s="1"/>
      <c r="P823" t="s">
        <v>29</v>
      </c>
      <c r="Q823" t="s">
        <v>30</v>
      </c>
      <c r="R823">
        <v>2740</v>
      </c>
      <c r="S823">
        <v>90</v>
      </c>
      <c r="T823">
        <v>8</v>
      </c>
      <c r="U823" t="str">
        <f t="shared" si="12"/>
        <v>6–10 yrs (Mid Stay)</v>
      </c>
    </row>
    <row r="824" spans="1:21" x14ac:dyDescent="0.25">
      <c r="A824" t="s">
        <v>1694</v>
      </c>
      <c r="B824" t="s">
        <v>44</v>
      </c>
      <c r="C824" t="s">
        <v>45</v>
      </c>
      <c r="D824" t="s">
        <v>1695</v>
      </c>
      <c r="E824">
        <v>24</v>
      </c>
      <c r="F824" s="2">
        <v>2202.48</v>
      </c>
      <c r="G824" s="2">
        <v>26429.760000000002</v>
      </c>
      <c r="H824">
        <f>IF(employee_turnover_dataset__1[[#This Row],[Employee_status]]="Exited", ROUND(employee_turnover_dataset__1[[#This Row],[Annual Salary]]*0.333,0), 0)</f>
        <v>0</v>
      </c>
      <c r="I824">
        <v>3</v>
      </c>
      <c r="J824">
        <v>4</v>
      </c>
      <c r="K824">
        <f>IF(employee_turnover_dataset__1[[#This Row],[Attrition]]="Yes",1,0)</f>
        <v>0</v>
      </c>
      <c r="L824" t="s">
        <v>27</v>
      </c>
      <c r="M824" t="s">
        <v>28</v>
      </c>
      <c r="N824" s="1">
        <v>43493</v>
      </c>
      <c r="O824" s="1"/>
      <c r="P824" t="s">
        <v>29</v>
      </c>
      <c r="Q824" t="s">
        <v>30</v>
      </c>
      <c r="R824">
        <v>2403</v>
      </c>
      <c r="S824">
        <v>79</v>
      </c>
      <c r="T824">
        <v>7</v>
      </c>
      <c r="U824" t="str">
        <f t="shared" si="12"/>
        <v>6–10 yrs (Mid Stay)</v>
      </c>
    </row>
    <row r="825" spans="1:21" x14ac:dyDescent="0.25">
      <c r="A825" t="s">
        <v>1696</v>
      </c>
      <c r="B825" t="s">
        <v>51</v>
      </c>
      <c r="C825" t="s">
        <v>78</v>
      </c>
      <c r="D825" t="s">
        <v>1697</v>
      </c>
      <c r="E825">
        <v>28</v>
      </c>
      <c r="F825" s="2">
        <v>2480.8500000000004</v>
      </c>
      <c r="G825" s="2">
        <v>29770.200000000004</v>
      </c>
      <c r="H825">
        <f>IF(employee_turnover_dataset__1[[#This Row],[Employee_status]]="Exited", ROUND(employee_turnover_dataset__1[[#This Row],[Annual Salary]]*0.333,0), 0)</f>
        <v>0</v>
      </c>
      <c r="I825">
        <v>9</v>
      </c>
      <c r="J825">
        <v>5</v>
      </c>
      <c r="K825">
        <f>IF(employee_turnover_dataset__1[[#This Row],[Attrition]]="Yes",1,0)</f>
        <v>0</v>
      </c>
      <c r="L825" t="s">
        <v>27</v>
      </c>
      <c r="M825" t="s">
        <v>28</v>
      </c>
      <c r="N825" s="1">
        <v>44226</v>
      </c>
      <c r="O825" s="1"/>
      <c r="P825" t="s">
        <v>29</v>
      </c>
      <c r="Q825" t="s">
        <v>30</v>
      </c>
      <c r="R825">
        <v>1670</v>
      </c>
      <c r="S825">
        <v>55</v>
      </c>
      <c r="T825">
        <v>5</v>
      </c>
      <c r="U825" t="str">
        <f t="shared" si="12"/>
        <v>2–5 yrs (Short Stay)</v>
      </c>
    </row>
    <row r="826" spans="1:21" x14ac:dyDescent="0.25">
      <c r="A826" t="s">
        <v>1698</v>
      </c>
      <c r="B826" t="s">
        <v>32</v>
      </c>
      <c r="C826" t="s">
        <v>71</v>
      </c>
      <c r="D826" t="s">
        <v>1699</v>
      </c>
      <c r="E826">
        <v>44</v>
      </c>
      <c r="F826" s="2">
        <v>1981.47</v>
      </c>
      <c r="G826" s="2">
        <v>23777.64</v>
      </c>
      <c r="H826">
        <f>IF(employee_turnover_dataset__1[[#This Row],[Employee_status]]="Exited", ROUND(employee_turnover_dataset__1[[#This Row],[Annual Salary]]*0.333,0), 0)</f>
        <v>0</v>
      </c>
      <c r="I826">
        <v>1</v>
      </c>
      <c r="J826">
        <v>4</v>
      </c>
      <c r="K826">
        <f>IF(employee_turnover_dataset__1[[#This Row],[Attrition]]="Yes",1,0)</f>
        <v>0</v>
      </c>
      <c r="L826" t="s">
        <v>27</v>
      </c>
      <c r="M826" t="s">
        <v>28</v>
      </c>
      <c r="N826" s="1">
        <v>43394</v>
      </c>
      <c r="O826" s="1"/>
      <c r="P826" t="s">
        <v>29</v>
      </c>
      <c r="Q826" t="s">
        <v>30</v>
      </c>
      <c r="R826">
        <v>2502</v>
      </c>
      <c r="S826">
        <v>82</v>
      </c>
      <c r="T826">
        <v>7</v>
      </c>
      <c r="U826" t="str">
        <f t="shared" si="12"/>
        <v>6–10 yrs (Mid Stay)</v>
      </c>
    </row>
    <row r="827" spans="1:21" x14ac:dyDescent="0.25">
      <c r="A827" t="s">
        <v>1700</v>
      </c>
      <c r="B827" t="s">
        <v>24</v>
      </c>
      <c r="C827" t="s">
        <v>25</v>
      </c>
      <c r="D827" t="s">
        <v>265</v>
      </c>
      <c r="E827">
        <v>52</v>
      </c>
      <c r="F827" s="2">
        <v>515.64</v>
      </c>
      <c r="G827" s="2">
        <v>6187.68</v>
      </c>
      <c r="H827">
        <f>IF(employee_turnover_dataset__1[[#This Row],[Employee_status]]="Exited", ROUND(employee_turnover_dataset__1[[#This Row],[Annual Salary]]*0.333,0), 0)</f>
        <v>0</v>
      </c>
      <c r="I827">
        <v>7</v>
      </c>
      <c r="J827">
        <v>2</v>
      </c>
      <c r="K827">
        <f>IF(employee_turnover_dataset__1[[#This Row],[Attrition]]="Yes",1,0)</f>
        <v>0</v>
      </c>
      <c r="L827" t="s">
        <v>27</v>
      </c>
      <c r="M827" t="s">
        <v>28</v>
      </c>
      <c r="N827" s="1">
        <v>44902</v>
      </c>
      <c r="O827" s="1"/>
      <c r="P827" t="s">
        <v>29</v>
      </c>
      <c r="Q827" t="s">
        <v>30</v>
      </c>
      <c r="R827">
        <v>994</v>
      </c>
      <c r="S827">
        <v>33</v>
      </c>
      <c r="T827">
        <v>3</v>
      </c>
      <c r="U827" t="str">
        <f t="shared" si="12"/>
        <v>2–5 yrs (Short Stay)</v>
      </c>
    </row>
    <row r="828" spans="1:21" x14ac:dyDescent="0.25">
      <c r="A828" t="s">
        <v>1701</v>
      </c>
      <c r="B828" t="s">
        <v>51</v>
      </c>
      <c r="C828" t="s">
        <v>88</v>
      </c>
      <c r="D828" t="s">
        <v>1702</v>
      </c>
      <c r="E828">
        <v>37</v>
      </c>
      <c r="F828" s="2">
        <v>1580.2049999999999</v>
      </c>
      <c r="G828" s="2">
        <v>18962.46</v>
      </c>
      <c r="H828">
        <f>IF(employee_turnover_dataset__1[[#This Row],[Employee_status]]="Exited", ROUND(employee_turnover_dataset__1[[#This Row],[Annual Salary]]*0.333,0), 0)</f>
        <v>0</v>
      </c>
      <c r="I828">
        <v>9</v>
      </c>
      <c r="J828">
        <v>2</v>
      </c>
      <c r="K828">
        <f>IF(employee_turnover_dataset__1[[#This Row],[Attrition]]="Yes",1,0)</f>
        <v>0</v>
      </c>
      <c r="L828" t="s">
        <v>27</v>
      </c>
      <c r="M828" t="s">
        <v>28</v>
      </c>
      <c r="N828" s="1">
        <v>43420</v>
      </c>
      <c r="O828" s="1"/>
      <c r="P828" t="s">
        <v>29</v>
      </c>
      <c r="Q828" t="s">
        <v>30</v>
      </c>
      <c r="R828">
        <v>2476</v>
      </c>
      <c r="S828">
        <v>81</v>
      </c>
      <c r="T828">
        <v>7</v>
      </c>
      <c r="U828" t="str">
        <f t="shared" si="12"/>
        <v>6–10 yrs (Mid Stay)</v>
      </c>
    </row>
    <row r="829" spans="1:21" x14ac:dyDescent="0.25">
      <c r="A829" t="s">
        <v>1703</v>
      </c>
      <c r="B829" t="s">
        <v>17</v>
      </c>
      <c r="C829" t="s">
        <v>56</v>
      </c>
      <c r="D829" t="s">
        <v>1704</v>
      </c>
      <c r="E829">
        <v>28</v>
      </c>
      <c r="F829" s="2">
        <v>2429.625</v>
      </c>
      <c r="G829" s="2">
        <v>29155.5</v>
      </c>
      <c r="H829">
        <f>IF(employee_turnover_dataset__1[[#This Row],[Employee_status]]="Exited", ROUND(employee_turnover_dataset__1[[#This Row],[Annual Salary]]*0.333,0), 0)</f>
        <v>0</v>
      </c>
      <c r="I829">
        <v>8</v>
      </c>
      <c r="J829">
        <v>3</v>
      </c>
      <c r="K829">
        <f>IF(employee_turnover_dataset__1[[#This Row],[Attrition]]="Yes",1,0)</f>
        <v>0</v>
      </c>
      <c r="L829" t="s">
        <v>27</v>
      </c>
      <c r="M829" t="s">
        <v>28</v>
      </c>
      <c r="N829" s="1">
        <v>44462</v>
      </c>
      <c r="O829" s="1"/>
      <c r="P829" t="s">
        <v>29</v>
      </c>
      <c r="Q829" t="s">
        <v>30</v>
      </c>
      <c r="R829">
        <v>1434</v>
      </c>
      <c r="S829">
        <v>47</v>
      </c>
      <c r="T829">
        <v>4</v>
      </c>
      <c r="U829" t="str">
        <f t="shared" si="12"/>
        <v>2–5 yrs (Short Stay)</v>
      </c>
    </row>
    <row r="830" spans="1:21" x14ac:dyDescent="0.25">
      <c r="A830" t="s">
        <v>1705</v>
      </c>
      <c r="B830" t="s">
        <v>67</v>
      </c>
      <c r="C830" t="s">
        <v>128</v>
      </c>
      <c r="D830" t="s">
        <v>1706</v>
      </c>
      <c r="E830">
        <v>36</v>
      </c>
      <c r="F830" s="2">
        <v>2636.04</v>
      </c>
      <c r="G830" s="2">
        <v>31632.48</v>
      </c>
      <c r="H830">
        <f>IF(employee_turnover_dataset__1[[#This Row],[Employee_status]]="Exited", ROUND(employee_turnover_dataset__1[[#This Row],[Annual Salary]]*0.333,0), 0)</f>
        <v>0</v>
      </c>
      <c r="I830">
        <v>9</v>
      </c>
      <c r="J830">
        <v>3</v>
      </c>
      <c r="K830">
        <f>IF(employee_turnover_dataset__1[[#This Row],[Attrition]]="Yes",1,0)</f>
        <v>0</v>
      </c>
      <c r="L830" t="s">
        <v>27</v>
      </c>
      <c r="M830" t="s">
        <v>28</v>
      </c>
      <c r="N830" s="1">
        <v>43185</v>
      </c>
      <c r="O830" s="1"/>
      <c r="P830" t="s">
        <v>29</v>
      </c>
      <c r="Q830" t="s">
        <v>30</v>
      </c>
      <c r="R830">
        <v>2711</v>
      </c>
      <c r="S830">
        <v>89</v>
      </c>
      <c r="T830">
        <v>7</v>
      </c>
      <c r="U830" t="str">
        <f t="shared" si="12"/>
        <v>6–10 yrs (Mid Stay)</v>
      </c>
    </row>
    <row r="831" spans="1:21" x14ac:dyDescent="0.25">
      <c r="A831" t="s">
        <v>1707</v>
      </c>
      <c r="B831" t="s">
        <v>32</v>
      </c>
      <c r="C831" t="s">
        <v>33</v>
      </c>
      <c r="D831" t="s">
        <v>1708</v>
      </c>
      <c r="E831">
        <v>51</v>
      </c>
      <c r="F831" s="2">
        <v>2224.2449999999999</v>
      </c>
      <c r="G831" s="2">
        <v>26690.94</v>
      </c>
      <c r="H831">
        <f>IF(employee_turnover_dataset__1[[#This Row],[Employee_status]]="Exited", ROUND(employee_turnover_dataset__1[[#This Row],[Annual Salary]]*0.333,0), 0)</f>
        <v>8888</v>
      </c>
      <c r="I831">
        <v>10</v>
      </c>
      <c r="J831">
        <v>5</v>
      </c>
      <c r="K831">
        <f>IF(employee_turnover_dataset__1[[#This Row],[Attrition]]="Yes",1,0)</f>
        <v>1</v>
      </c>
      <c r="L831" t="s">
        <v>20</v>
      </c>
      <c r="M831" t="s">
        <v>21</v>
      </c>
      <c r="N831" s="1">
        <v>44391</v>
      </c>
      <c r="O831" s="1">
        <v>44472</v>
      </c>
      <c r="P831" t="s">
        <v>22</v>
      </c>
      <c r="Q831" t="s">
        <v>21</v>
      </c>
      <c r="R831">
        <v>81</v>
      </c>
      <c r="S831">
        <v>3</v>
      </c>
      <c r="T831">
        <v>0</v>
      </c>
      <c r="U831" t="str">
        <f t="shared" si="12"/>
        <v>0–1 yrs (New Hire)</v>
      </c>
    </row>
    <row r="832" spans="1:21" x14ac:dyDescent="0.25">
      <c r="A832" t="s">
        <v>1709</v>
      </c>
      <c r="B832" t="s">
        <v>44</v>
      </c>
      <c r="C832" t="s">
        <v>61</v>
      </c>
      <c r="D832" t="s">
        <v>1710</v>
      </c>
      <c r="E832">
        <v>58</v>
      </c>
      <c r="F832" s="2">
        <v>2404.83</v>
      </c>
      <c r="G832" s="2">
        <v>28857.96</v>
      </c>
      <c r="H832">
        <f>IF(employee_turnover_dataset__1[[#This Row],[Employee_status]]="Exited", ROUND(employee_turnover_dataset__1[[#This Row],[Annual Salary]]*0.333,0), 0)</f>
        <v>0</v>
      </c>
      <c r="I832">
        <v>7</v>
      </c>
      <c r="J832">
        <v>1</v>
      </c>
      <c r="K832">
        <f>IF(employee_turnover_dataset__1[[#This Row],[Attrition]]="Yes",1,0)</f>
        <v>0</v>
      </c>
      <c r="L832" t="s">
        <v>27</v>
      </c>
      <c r="M832" t="s">
        <v>28</v>
      </c>
      <c r="N832" s="1">
        <v>43486</v>
      </c>
      <c r="O832" s="1"/>
      <c r="P832" t="s">
        <v>29</v>
      </c>
      <c r="Q832" t="s">
        <v>30</v>
      </c>
      <c r="R832">
        <v>2410</v>
      </c>
      <c r="S832">
        <v>79</v>
      </c>
      <c r="T832">
        <v>7</v>
      </c>
      <c r="U832" t="str">
        <f t="shared" si="12"/>
        <v>6–10 yrs (Mid Stay)</v>
      </c>
    </row>
    <row r="833" spans="1:21" x14ac:dyDescent="0.25">
      <c r="A833" t="s">
        <v>1711</v>
      </c>
      <c r="B833" t="s">
        <v>32</v>
      </c>
      <c r="C833" t="s">
        <v>71</v>
      </c>
      <c r="D833" t="s">
        <v>1712</v>
      </c>
      <c r="E833">
        <v>24</v>
      </c>
      <c r="F833" s="2">
        <v>421.32</v>
      </c>
      <c r="G833" s="2">
        <v>5055.84</v>
      </c>
      <c r="H833">
        <f>IF(employee_turnover_dataset__1[[#This Row],[Employee_status]]="Exited", ROUND(employee_turnover_dataset__1[[#This Row],[Annual Salary]]*0.333,0), 0)</f>
        <v>1684</v>
      </c>
      <c r="I833">
        <v>6</v>
      </c>
      <c r="J833">
        <v>5</v>
      </c>
      <c r="K833">
        <f>IF(employee_turnover_dataset__1[[#This Row],[Attrition]]="Yes",1,0)</f>
        <v>1</v>
      </c>
      <c r="L833" t="s">
        <v>20</v>
      </c>
      <c r="M833" t="s">
        <v>119</v>
      </c>
      <c r="N833" s="1">
        <v>42421</v>
      </c>
      <c r="O833" s="1">
        <v>42989</v>
      </c>
      <c r="P833" t="s">
        <v>22</v>
      </c>
      <c r="Q833" t="s">
        <v>119</v>
      </c>
      <c r="R833">
        <v>568</v>
      </c>
      <c r="S833">
        <v>19</v>
      </c>
      <c r="T833">
        <v>2</v>
      </c>
      <c r="U833" t="str">
        <f t="shared" si="12"/>
        <v>2–5 yrs (Short Stay)</v>
      </c>
    </row>
    <row r="834" spans="1:21" x14ac:dyDescent="0.25">
      <c r="A834" t="s">
        <v>1713</v>
      </c>
      <c r="B834" t="s">
        <v>24</v>
      </c>
      <c r="C834" t="s">
        <v>121</v>
      </c>
      <c r="D834" t="s">
        <v>1714</v>
      </c>
      <c r="E834">
        <v>48</v>
      </c>
      <c r="F834" s="2">
        <v>923.69999999999993</v>
      </c>
      <c r="G834" s="2">
        <v>11084.4</v>
      </c>
      <c r="H834">
        <f>IF(employee_turnover_dataset__1[[#This Row],[Employee_status]]="Exited", ROUND(employee_turnover_dataset__1[[#This Row],[Annual Salary]]*0.333,0), 0)</f>
        <v>0</v>
      </c>
      <c r="I834">
        <v>6</v>
      </c>
      <c r="J834">
        <v>3</v>
      </c>
      <c r="K834">
        <f>IF(employee_turnover_dataset__1[[#This Row],[Attrition]]="Yes",1,0)</f>
        <v>0</v>
      </c>
      <c r="L834" t="s">
        <v>27</v>
      </c>
      <c r="M834" t="s">
        <v>28</v>
      </c>
      <c r="N834" s="1">
        <v>43480</v>
      </c>
      <c r="O834" s="1"/>
      <c r="P834" t="s">
        <v>29</v>
      </c>
      <c r="Q834" t="s">
        <v>30</v>
      </c>
      <c r="R834">
        <v>2416</v>
      </c>
      <c r="S834">
        <v>79</v>
      </c>
      <c r="T834">
        <v>7</v>
      </c>
      <c r="U834" t="str">
        <f t="shared" ref="U834:U897" si="13">IF(T834&lt;=1,"0–1 yrs (New Hire)",
IF(T834&lt;=5,"2–5 yrs (Short Stay)",
IF(T834&lt;=10,"6–10 yrs (Mid Stay)",
IF(T834&lt;=20,"11–20 yrs (Long Stay)",
"20+ yrs (Very Long Stay)"))))</f>
        <v>6–10 yrs (Mid Stay)</v>
      </c>
    </row>
    <row r="835" spans="1:21" x14ac:dyDescent="0.25">
      <c r="A835" t="s">
        <v>1715</v>
      </c>
      <c r="B835" t="s">
        <v>44</v>
      </c>
      <c r="C835" t="s">
        <v>48</v>
      </c>
      <c r="D835" t="s">
        <v>1716</v>
      </c>
      <c r="E835">
        <v>41</v>
      </c>
      <c r="F835" s="2">
        <v>2118.7200000000003</v>
      </c>
      <c r="G835" s="2">
        <v>25424.640000000003</v>
      </c>
      <c r="H835">
        <f>IF(employee_turnover_dataset__1[[#This Row],[Employee_status]]="Exited", ROUND(employee_turnover_dataset__1[[#This Row],[Annual Salary]]*0.333,0), 0)</f>
        <v>0</v>
      </c>
      <c r="I835">
        <v>9</v>
      </c>
      <c r="J835">
        <v>1</v>
      </c>
      <c r="K835">
        <f>IF(employee_turnover_dataset__1[[#This Row],[Attrition]]="Yes",1,0)</f>
        <v>0</v>
      </c>
      <c r="L835" t="s">
        <v>27</v>
      </c>
      <c r="M835" t="s">
        <v>28</v>
      </c>
      <c r="N835" s="1">
        <v>44527</v>
      </c>
      <c r="O835" s="1"/>
      <c r="P835" t="s">
        <v>29</v>
      </c>
      <c r="Q835" t="s">
        <v>30</v>
      </c>
      <c r="R835">
        <v>1369</v>
      </c>
      <c r="S835">
        <v>45</v>
      </c>
      <c r="T835">
        <v>4</v>
      </c>
      <c r="U835" t="str">
        <f t="shared" si="13"/>
        <v>2–5 yrs (Short Stay)</v>
      </c>
    </row>
    <row r="836" spans="1:21" x14ac:dyDescent="0.25">
      <c r="A836" t="s">
        <v>1717</v>
      </c>
      <c r="B836" t="s">
        <v>67</v>
      </c>
      <c r="C836" t="s">
        <v>128</v>
      </c>
      <c r="D836" t="s">
        <v>1718</v>
      </c>
      <c r="E836">
        <v>37</v>
      </c>
      <c r="F836" s="2">
        <v>524.77500000000009</v>
      </c>
      <c r="G836" s="2">
        <v>6297.3000000000011</v>
      </c>
      <c r="H836">
        <f>IF(employee_turnover_dataset__1[[#This Row],[Employee_status]]="Exited", ROUND(employee_turnover_dataset__1[[#This Row],[Annual Salary]]*0.333,0), 0)</f>
        <v>0</v>
      </c>
      <c r="I836">
        <v>2</v>
      </c>
      <c r="J836">
        <v>4</v>
      </c>
      <c r="K836">
        <f>IF(employee_turnover_dataset__1[[#This Row],[Attrition]]="Yes",1,0)</f>
        <v>0</v>
      </c>
      <c r="L836" t="s">
        <v>27</v>
      </c>
      <c r="M836" t="s">
        <v>28</v>
      </c>
      <c r="N836" s="1">
        <v>42512</v>
      </c>
      <c r="O836" s="1"/>
      <c r="P836" t="s">
        <v>29</v>
      </c>
      <c r="Q836" t="s">
        <v>30</v>
      </c>
      <c r="R836">
        <v>3384</v>
      </c>
      <c r="S836">
        <v>111</v>
      </c>
      <c r="T836">
        <v>9</v>
      </c>
      <c r="U836" t="str">
        <f t="shared" si="13"/>
        <v>6–10 yrs (Mid Stay)</v>
      </c>
    </row>
    <row r="837" spans="1:21" x14ac:dyDescent="0.25">
      <c r="A837" t="s">
        <v>1719</v>
      </c>
      <c r="B837" t="s">
        <v>44</v>
      </c>
      <c r="C837" t="s">
        <v>48</v>
      </c>
      <c r="D837" t="s">
        <v>1720</v>
      </c>
      <c r="E837">
        <v>34</v>
      </c>
      <c r="F837" s="2">
        <v>548.91</v>
      </c>
      <c r="G837" s="2">
        <v>6586.92</v>
      </c>
      <c r="H837">
        <f>IF(employee_turnover_dataset__1[[#This Row],[Employee_status]]="Exited", ROUND(employee_turnover_dataset__1[[#This Row],[Annual Salary]]*0.333,0), 0)</f>
        <v>2193</v>
      </c>
      <c r="I837">
        <v>8</v>
      </c>
      <c r="J837">
        <v>4</v>
      </c>
      <c r="K837">
        <f>IF(employee_turnover_dataset__1[[#This Row],[Attrition]]="Yes",1,0)</f>
        <v>1</v>
      </c>
      <c r="L837" t="s">
        <v>20</v>
      </c>
      <c r="M837" t="s">
        <v>54</v>
      </c>
      <c r="N837" s="1">
        <v>43588</v>
      </c>
      <c r="O837" s="1">
        <v>45730</v>
      </c>
      <c r="P837" t="s">
        <v>22</v>
      </c>
      <c r="Q837" t="s">
        <v>54</v>
      </c>
      <c r="R837">
        <v>2142</v>
      </c>
      <c r="S837">
        <v>70</v>
      </c>
      <c r="T837">
        <v>6</v>
      </c>
      <c r="U837" t="str">
        <f t="shared" si="13"/>
        <v>6–10 yrs (Mid Stay)</v>
      </c>
    </row>
    <row r="838" spans="1:21" x14ac:dyDescent="0.25">
      <c r="A838" t="s">
        <v>1721</v>
      </c>
      <c r="B838" t="s">
        <v>24</v>
      </c>
      <c r="C838" t="s">
        <v>83</v>
      </c>
      <c r="D838" t="s">
        <v>1722</v>
      </c>
      <c r="E838">
        <v>29</v>
      </c>
      <c r="F838" s="2">
        <v>2003.8650000000002</v>
      </c>
      <c r="G838" s="2">
        <v>24046.380000000005</v>
      </c>
      <c r="H838">
        <f>IF(employee_turnover_dataset__1[[#This Row],[Employee_status]]="Exited", ROUND(employee_turnover_dataset__1[[#This Row],[Annual Salary]]*0.333,0), 0)</f>
        <v>0</v>
      </c>
      <c r="I838">
        <v>8</v>
      </c>
      <c r="J838">
        <v>4</v>
      </c>
      <c r="K838">
        <f>IF(employee_turnover_dataset__1[[#This Row],[Attrition]]="Yes",1,0)</f>
        <v>0</v>
      </c>
      <c r="L838" t="s">
        <v>27</v>
      </c>
      <c r="M838" t="s">
        <v>28</v>
      </c>
      <c r="N838" s="1">
        <v>44539</v>
      </c>
      <c r="O838" s="1"/>
      <c r="P838" t="s">
        <v>29</v>
      </c>
      <c r="Q838" t="s">
        <v>30</v>
      </c>
      <c r="R838">
        <v>1357</v>
      </c>
      <c r="S838">
        <v>44</v>
      </c>
      <c r="T838">
        <v>4</v>
      </c>
      <c r="U838" t="str">
        <f t="shared" si="13"/>
        <v>2–5 yrs (Short Stay)</v>
      </c>
    </row>
    <row r="839" spans="1:21" x14ac:dyDescent="0.25">
      <c r="A839" t="s">
        <v>1723</v>
      </c>
      <c r="B839" t="s">
        <v>24</v>
      </c>
      <c r="C839" t="s">
        <v>83</v>
      </c>
      <c r="D839" t="s">
        <v>1724</v>
      </c>
      <c r="E839">
        <v>22</v>
      </c>
      <c r="F839" s="2">
        <v>562.38</v>
      </c>
      <c r="G839" s="2">
        <v>6748.5599999999995</v>
      </c>
      <c r="H839">
        <f>IF(employee_turnover_dataset__1[[#This Row],[Employee_status]]="Exited", ROUND(employee_turnover_dataset__1[[#This Row],[Annual Salary]]*0.333,0), 0)</f>
        <v>0</v>
      </c>
      <c r="I839">
        <v>6</v>
      </c>
      <c r="J839">
        <v>3</v>
      </c>
      <c r="K839">
        <f>IF(employee_turnover_dataset__1[[#This Row],[Attrition]]="Yes",1,0)</f>
        <v>0</v>
      </c>
      <c r="L839" t="s">
        <v>27</v>
      </c>
      <c r="M839" t="s">
        <v>28</v>
      </c>
      <c r="N839" s="1">
        <v>44236</v>
      </c>
      <c r="O839" s="1"/>
      <c r="P839" t="s">
        <v>29</v>
      </c>
      <c r="Q839" t="s">
        <v>30</v>
      </c>
      <c r="R839">
        <v>1660</v>
      </c>
      <c r="S839">
        <v>54</v>
      </c>
      <c r="T839">
        <v>5</v>
      </c>
      <c r="U839" t="str">
        <f t="shared" si="13"/>
        <v>2–5 yrs (Short Stay)</v>
      </c>
    </row>
    <row r="840" spans="1:21" x14ac:dyDescent="0.25">
      <c r="A840" t="s">
        <v>1725</v>
      </c>
      <c r="B840" t="s">
        <v>67</v>
      </c>
      <c r="C840" t="s">
        <v>107</v>
      </c>
      <c r="D840" t="s">
        <v>1726</v>
      </c>
      <c r="E840">
        <v>30</v>
      </c>
      <c r="F840" s="2">
        <v>448.74</v>
      </c>
      <c r="G840" s="2">
        <v>5384.88</v>
      </c>
      <c r="H840">
        <f>IF(employee_turnover_dataset__1[[#This Row],[Employee_status]]="Exited", ROUND(employee_turnover_dataset__1[[#This Row],[Annual Salary]]*0.333,0), 0)</f>
        <v>0</v>
      </c>
      <c r="I840">
        <v>3</v>
      </c>
      <c r="J840">
        <v>2</v>
      </c>
      <c r="K840">
        <f>IF(employee_turnover_dataset__1[[#This Row],[Attrition]]="Yes",1,0)</f>
        <v>0</v>
      </c>
      <c r="L840" t="s">
        <v>27</v>
      </c>
      <c r="M840" t="s">
        <v>28</v>
      </c>
      <c r="N840" s="1">
        <v>43964</v>
      </c>
      <c r="O840" s="1"/>
      <c r="P840" t="s">
        <v>29</v>
      </c>
      <c r="Q840" t="s">
        <v>30</v>
      </c>
      <c r="R840">
        <v>1932</v>
      </c>
      <c r="S840">
        <v>63</v>
      </c>
      <c r="T840">
        <v>5</v>
      </c>
      <c r="U840" t="str">
        <f t="shared" si="13"/>
        <v>2–5 yrs (Short Stay)</v>
      </c>
    </row>
    <row r="841" spans="1:21" x14ac:dyDescent="0.25">
      <c r="A841" t="s">
        <v>1727</v>
      </c>
      <c r="B841" t="s">
        <v>67</v>
      </c>
      <c r="C841" t="s">
        <v>107</v>
      </c>
      <c r="D841" t="s">
        <v>1728</v>
      </c>
      <c r="E841">
        <v>31</v>
      </c>
      <c r="F841" s="2">
        <v>1567.3200000000002</v>
      </c>
      <c r="G841" s="2">
        <v>18807.840000000004</v>
      </c>
      <c r="H841">
        <f>IF(employee_turnover_dataset__1[[#This Row],[Employee_status]]="Exited", ROUND(employee_turnover_dataset__1[[#This Row],[Annual Salary]]*0.333,0), 0)</f>
        <v>0</v>
      </c>
      <c r="I841">
        <v>10</v>
      </c>
      <c r="J841">
        <v>1</v>
      </c>
      <c r="K841">
        <f>IF(employee_turnover_dataset__1[[#This Row],[Attrition]]="Yes",1,0)</f>
        <v>0</v>
      </c>
      <c r="L841" t="s">
        <v>27</v>
      </c>
      <c r="M841" t="s">
        <v>28</v>
      </c>
      <c r="N841" s="1">
        <v>43569</v>
      </c>
      <c r="O841" s="1"/>
      <c r="P841" t="s">
        <v>29</v>
      </c>
      <c r="Q841" t="s">
        <v>30</v>
      </c>
      <c r="R841">
        <v>2327</v>
      </c>
      <c r="S841">
        <v>76</v>
      </c>
      <c r="T841">
        <v>6</v>
      </c>
      <c r="U841" t="str">
        <f t="shared" si="13"/>
        <v>6–10 yrs (Mid Stay)</v>
      </c>
    </row>
    <row r="842" spans="1:21" x14ac:dyDescent="0.25">
      <c r="A842" t="s">
        <v>1729</v>
      </c>
      <c r="B842" t="s">
        <v>24</v>
      </c>
      <c r="C842" t="s">
        <v>121</v>
      </c>
      <c r="D842" t="s">
        <v>1730</v>
      </c>
      <c r="E842">
        <v>32</v>
      </c>
      <c r="F842" s="2">
        <v>2677.32</v>
      </c>
      <c r="G842" s="2">
        <v>32127.840000000004</v>
      </c>
      <c r="H842">
        <f>IF(employee_turnover_dataset__1[[#This Row],[Employee_status]]="Exited", ROUND(employee_turnover_dataset__1[[#This Row],[Annual Salary]]*0.333,0), 0)</f>
        <v>0</v>
      </c>
      <c r="I842">
        <v>3</v>
      </c>
      <c r="J842">
        <v>4</v>
      </c>
      <c r="K842">
        <f>IF(employee_turnover_dataset__1[[#This Row],[Attrition]]="Yes",1,0)</f>
        <v>0</v>
      </c>
      <c r="L842" t="s">
        <v>27</v>
      </c>
      <c r="M842" t="s">
        <v>28</v>
      </c>
      <c r="N842" s="1">
        <v>42330</v>
      </c>
      <c r="O842" s="1"/>
      <c r="P842" t="s">
        <v>29</v>
      </c>
      <c r="Q842" t="s">
        <v>30</v>
      </c>
      <c r="R842">
        <v>3566</v>
      </c>
      <c r="S842">
        <v>117</v>
      </c>
      <c r="T842">
        <v>10</v>
      </c>
      <c r="U842" t="str">
        <f t="shared" si="13"/>
        <v>6–10 yrs (Mid Stay)</v>
      </c>
    </row>
    <row r="843" spans="1:21" x14ac:dyDescent="0.25">
      <c r="A843" t="s">
        <v>1731</v>
      </c>
      <c r="B843" t="s">
        <v>17</v>
      </c>
      <c r="C843" t="s">
        <v>18</v>
      </c>
      <c r="D843" t="s">
        <v>1732</v>
      </c>
      <c r="E843">
        <v>46</v>
      </c>
      <c r="F843" s="2">
        <v>1442.7450000000001</v>
      </c>
      <c r="G843" s="2">
        <v>17312.940000000002</v>
      </c>
      <c r="H843">
        <f>IF(employee_turnover_dataset__1[[#This Row],[Employee_status]]="Exited", ROUND(employee_turnover_dataset__1[[#This Row],[Annual Salary]]*0.333,0), 0)</f>
        <v>0</v>
      </c>
      <c r="I843">
        <v>9</v>
      </c>
      <c r="J843">
        <v>5</v>
      </c>
      <c r="K843">
        <f>IF(employee_turnover_dataset__1[[#This Row],[Attrition]]="Yes",1,0)</f>
        <v>0</v>
      </c>
      <c r="L843" t="s">
        <v>27</v>
      </c>
      <c r="M843" t="s">
        <v>28</v>
      </c>
      <c r="N843" s="1">
        <v>44733</v>
      </c>
      <c r="O843" s="1"/>
      <c r="P843" t="s">
        <v>29</v>
      </c>
      <c r="Q843" t="s">
        <v>30</v>
      </c>
      <c r="R843">
        <v>1163</v>
      </c>
      <c r="S843">
        <v>38</v>
      </c>
      <c r="T843">
        <v>3</v>
      </c>
      <c r="U843" t="str">
        <f t="shared" si="13"/>
        <v>2–5 yrs (Short Stay)</v>
      </c>
    </row>
    <row r="844" spans="1:21" x14ac:dyDescent="0.25">
      <c r="A844" t="s">
        <v>1733</v>
      </c>
      <c r="B844" t="s">
        <v>67</v>
      </c>
      <c r="C844" t="s">
        <v>128</v>
      </c>
      <c r="D844" t="s">
        <v>1734</v>
      </c>
      <c r="E844">
        <v>33</v>
      </c>
      <c r="F844" s="2">
        <v>2220.105</v>
      </c>
      <c r="G844" s="2">
        <v>26641.260000000002</v>
      </c>
      <c r="H844">
        <f>IF(employee_turnover_dataset__1[[#This Row],[Employee_status]]="Exited", ROUND(employee_turnover_dataset__1[[#This Row],[Annual Salary]]*0.333,0), 0)</f>
        <v>0</v>
      </c>
      <c r="I844">
        <v>3</v>
      </c>
      <c r="J844">
        <v>3</v>
      </c>
      <c r="K844">
        <f>IF(employee_turnover_dataset__1[[#This Row],[Attrition]]="Yes",1,0)</f>
        <v>0</v>
      </c>
      <c r="L844" t="s">
        <v>27</v>
      </c>
      <c r="M844" t="s">
        <v>28</v>
      </c>
      <c r="N844" s="1">
        <v>42380</v>
      </c>
      <c r="O844" s="1"/>
      <c r="P844" t="s">
        <v>29</v>
      </c>
      <c r="Q844" t="s">
        <v>30</v>
      </c>
      <c r="R844">
        <v>3516</v>
      </c>
      <c r="S844">
        <v>116</v>
      </c>
      <c r="T844">
        <v>10</v>
      </c>
      <c r="U844" t="str">
        <f t="shared" si="13"/>
        <v>6–10 yrs (Mid Stay)</v>
      </c>
    </row>
    <row r="845" spans="1:21" x14ac:dyDescent="0.25">
      <c r="A845" t="s">
        <v>1735</v>
      </c>
      <c r="B845" t="s">
        <v>67</v>
      </c>
      <c r="C845" t="s">
        <v>68</v>
      </c>
      <c r="D845" t="s">
        <v>1736</v>
      </c>
      <c r="E845">
        <v>30</v>
      </c>
      <c r="F845" s="2">
        <v>1536.1499999999999</v>
      </c>
      <c r="G845" s="2">
        <v>18433.8</v>
      </c>
      <c r="H845">
        <f>IF(employee_turnover_dataset__1[[#This Row],[Employee_status]]="Exited", ROUND(employee_turnover_dataset__1[[#This Row],[Annual Salary]]*0.333,0), 0)</f>
        <v>6138</v>
      </c>
      <c r="I845">
        <v>8</v>
      </c>
      <c r="J845">
        <v>5</v>
      </c>
      <c r="K845">
        <f>IF(employee_turnover_dataset__1[[#This Row],[Attrition]]="Yes",1,0)</f>
        <v>1</v>
      </c>
      <c r="L845" t="s">
        <v>20</v>
      </c>
      <c r="M845" t="s">
        <v>158</v>
      </c>
      <c r="N845" s="1">
        <v>44984</v>
      </c>
      <c r="O845" s="1">
        <v>45864</v>
      </c>
      <c r="P845" t="s">
        <v>22</v>
      </c>
      <c r="Q845" t="s">
        <v>158</v>
      </c>
      <c r="R845">
        <v>880</v>
      </c>
      <c r="S845">
        <v>29</v>
      </c>
      <c r="T845">
        <v>2</v>
      </c>
      <c r="U845" t="str">
        <f t="shared" si="13"/>
        <v>2–5 yrs (Short Stay)</v>
      </c>
    </row>
    <row r="846" spans="1:21" x14ac:dyDescent="0.25">
      <c r="A846" t="s">
        <v>1737</v>
      </c>
      <c r="B846" t="s">
        <v>67</v>
      </c>
      <c r="C846" t="s">
        <v>68</v>
      </c>
      <c r="D846" t="s">
        <v>1738</v>
      </c>
      <c r="E846">
        <v>36</v>
      </c>
      <c r="F846" s="2">
        <v>2234.4450000000002</v>
      </c>
      <c r="G846" s="2">
        <v>26813.340000000004</v>
      </c>
      <c r="H846">
        <f>IF(employee_turnover_dataset__1[[#This Row],[Employee_status]]="Exited", ROUND(employee_turnover_dataset__1[[#This Row],[Annual Salary]]*0.333,0), 0)</f>
        <v>0</v>
      </c>
      <c r="I846">
        <v>2</v>
      </c>
      <c r="J846">
        <v>4</v>
      </c>
      <c r="K846">
        <f>IF(employee_turnover_dataset__1[[#This Row],[Attrition]]="Yes",1,0)</f>
        <v>0</v>
      </c>
      <c r="L846" t="s">
        <v>27</v>
      </c>
      <c r="M846" t="s">
        <v>28</v>
      </c>
      <c r="N846" s="1">
        <v>42332</v>
      </c>
      <c r="O846" s="1"/>
      <c r="P846" t="s">
        <v>29</v>
      </c>
      <c r="Q846" t="s">
        <v>30</v>
      </c>
      <c r="R846">
        <v>3564</v>
      </c>
      <c r="S846">
        <v>117</v>
      </c>
      <c r="T846">
        <v>10</v>
      </c>
      <c r="U846" t="str">
        <f t="shared" si="13"/>
        <v>6–10 yrs (Mid Stay)</v>
      </c>
    </row>
    <row r="847" spans="1:21" x14ac:dyDescent="0.25">
      <c r="A847" t="s">
        <v>1739</v>
      </c>
      <c r="B847" t="s">
        <v>44</v>
      </c>
      <c r="C847" t="s">
        <v>48</v>
      </c>
      <c r="D847" t="s">
        <v>1740</v>
      </c>
      <c r="E847">
        <v>34</v>
      </c>
      <c r="F847" s="2">
        <v>722.52</v>
      </c>
      <c r="G847" s="2">
        <v>8670.24</v>
      </c>
      <c r="H847">
        <f>IF(employee_turnover_dataset__1[[#This Row],[Employee_status]]="Exited", ROUND(employee_turnover_dataset__1[[#This Row],[Annual Salary]]*0.333,0), 0)</f>
        <v>0</v>
      </c>
      <c r="I847">
        <v>6</v>
      </c>
      <c r="J847">
        <v>2</v>
      </c>
      <c r="K847">
        <f>IF(employee_turnover_dataset__1[[#This Row],[Attrition]]="Yes",1,0)</f>
        <v>0</v>
      </c>
      <c r="L847" t="s">
        <v>27</v>
      </c>
      <c r="M847" t="s">
        <v>28</v>
      </c>
      <c r="N847" s="1">
        <v>44007</v>
      </c>
      <c r="O847" s="1"/>
      <c r="P847" t="s">
        <v>29</v>
      </c>
      <c r="Q847" t="s">
        <v>30</v>
      </c>
      <c r="R847">
        <v>1889</v>
      </c>
      <c r="S847">
        <v>62</v>
      </c>
      <c r="T847">
        <v>5</v>
      </c>
      <c r="U847" t="str">
        <f t="shared" si="13"/>
        <v>2–5 yrs (Short Stay)</v>
      </c>
    </row>
    <row r="848" spans="1:21" x14ac:dyDescent="0.25">
      <c r="A848" t="s">
        <v>1741</v>
      </c>
      <c r="B848" t="s">
        <v>51</v>
      </c>
      <c r="C848" t="s">
        <v>88</v>
      </c>
      <c r="D848" t="s">
        <v>1742</v>
      </c>
      <c r="E848">
        <v>45</v>
      </c>
      <c r="F848" s="2">
        <v>800.50499999999988</v>
      </c>
      <c r="G848" s="2">
        <v>9606.0599999999977</v>
      </c>
      <c r="H848">
        <f>IF(employee_turnover_dataset__1[[#This Row],[Employee_status]]="Exited", ROUND(employee_turnover_dataset__1[[#This Row],[Annual Salary]]*0.333,0), 0)</f>
        <v>3199</v>
      </c>
      <c r="I848">
        <v>8</v>
      </c>
      <c r="J848">
        <v>1</v>
      </c>
      <c r="K848">
        <f>IF(employee_turnover_dataset__1[[#This Row],[Attrition]]="Yes",1,0)</f>
        <v>1</v>
      </c>
      <c r="L848" t="s">
        <v>20</v>
      </c>
      <c r="M848" t="s">
        <v>63</v>
      </c>
      <c r="N848" s="1">
        <v>43897</v>
      </c>
      <c r="O848" s="1">
        <v>43964</v>
      </c>
      <c r="P848" t="s">
        <v>22</v>
      </c>
      <c r="Q848" t="s">
        <v>63</v>
      </c>
      <c r="R848">
        <v>67</v>
      </c>
      <c r="S848">
        <v>2</v>
      </c>
      <c r="T848">
        <v>0</v>
      </c>
      <c r="U848" t="str">
        <f t="shared" si="13"/>
        <v>0–1 yrs (New Hire)</v>
      </c>
    </row>
    <row r="849" spans="1:21" x14ac:dyDescent="0.25">
      <c r="A849" t="s">
        <v>1743</v>
      </c>
      <c r="B849" t="s">
        <v>32</v>
      </c>
      <c r="C849" t="s">
        <v>33</v>
      </c>
      <c r="D849" t="s">
        <v>1310</v>
      </c>
      <c r="E849">
        <v>44</v>
      </c>
      <c r="F849" s="2">
        <v>712.45500000000004</v>
      </c>
      <c r="G849" s="2">
        <v>8549.4600000000009</v>
      </c>
      <c r="H849">
        <f>IF(employee_turnover_dataset__1[[#This Row],[Employee_status]]="Exited", ROUND(employee_turnover_dataset__1[[#This Row],[Annual Salary]]*0.333,0), 0)</f>
        <v>2847</v>
      </c>
      <c r="I849">
        <v>10</v>
      </c>
      <c r="J849">
        <v>1</v>
      </c>
      <c r="K849">
        <f>IF(employee_turnover_dataset__1[[#This Row],[Attrition]]="Yes",1,0)</f>
        <v>1</v>
      </c>
      <c r="L849" t="s">
        <v>20</v>
      </c>
      <c r="M849" t="s">
        <v>54</v>
      </c>
      <c r="N849" s="1">
        <v>43491</v>
      </c>
      <c r="O849" s="1">
        <v>43529</v>
      </c>
      <c r="P849" t="s">
        <v>22</v>
      </c>
      <c r="Q849" t="s">
        <v>54</v>
      </c>
      <c r="R849">
        <v>38</v>
      </c>
      <c r="S849">
        <v>1</v>
      </c>
      <c r="T849">
        <v>0</v>
      </c>
      <c r="U849" t="str">
        <f t="shared" si="13"/>
        <v>0–1 yrs (New Hire)</v>
      </c>
    </row>
    <row r="850" spans="1:21" x14ac:dyDescent="0.25">
      <c r="A850" t="s">
        <v>1744</v>
      </c>
      <c r="B850" t="s">
        <v>17</v>
      </c>
      <c r="C850" t="s">
        <v>18</v>
      </c>
      <c r="D850" t="s">
        <v>1745</v>
      </c>
      <c r="E850">
        <v>45</v>
      </c>
      <c r="F850" s="2">
        <v>2243.19</v>
      </c>
      <c r="G850" s="2">
        <v>26918.28</v>
      </c>
      <c r="H850">
        <f>IF(employee_turnover_dataset__1[[#This Row],[Employee_status]]="Exited", ROUND(employee_turnover_dataset__1[[#This Row],[Annual Salary]]*0.333,0), 0)</f>
        <v>8964</v>
      </c>
      <c r="I850">
        <v>0</v>
      </c>
      <c r="J850">
        <v>5</v>
      </c>
      <c r="K850">
        <f>IF(employee_turnover_dataset__1[[#This Row],[Attrition]]="Yes",1,0)</f>
        <v>1</v>
      </c>
      <c r="L850" t="s">
        <v>20</v>
      </c>
      <c r="M850" t="s">
        <v>119</v>
      </c>
      <c r="N850" s="1">
        <v>42344</v>
      </c>
      <c r="O850" s="1">
        <v>44099</v>
      </c>
      <c r="P850" t="s">
        <v>22</v>
      </c>
      <c r="Q850" t="s">
        <v>119</v>
      </c>
      <c r="R850">
        <v>1755</v>
      </c>
      <c r="S850">
        <v>58</v>
      </c>
      <c r="T850">
        <v>5</v>
      </c>
      <c r="U850" t="str">
        <f t="shared" si="13"/>
        <v>2–5 yrs (Short Stay)</v>
      </c>
    </row>
    <row r="851" spans="1:21" x14ac:dyDescent="0.25">
      <c r="A851" t="s">
        <v>1746</v>
      </c>
      <c r="B851" t="s">
        <v>32</v>
      </c>
      <c r="C851" t="s">
        <v>33</v>
      </c>
      <c r="D851" t="s">
        <v>1747</v>
      </c>
      <c r="E851">
        <v>40</v>
      </c>
      <c r="F851" s="2">
        <v>2172.5549999999998</v>
      </c>
      <c r="G851" s="2">
        <v>26070.659999999996</v>
      </c>
      <c r="H851">
        <f>IF(employee_turnover_dataset__1[[#This Row],[Employee_status]]="Exited", ROUND(employee_turnover_dataset__1[[#This Row],[Annual Salary]]*0.333,0), 0)</f>
        <v>8682</v>
      </c>
      <c r="I851">
        <v>5</v>
      </c>
      <c r="J851">
        <v>5</v>
      </c>
      <c r="K851">
        <f>IF(employee_turnover_dataset__1[[#This Row],[Attrition]]="Yes",1,0)</f>
        <v>1</v>
      </c>
      <c r="L851" t="s">
        <v>20</v>
      </c>
      <c r="M851" t="s">
        <v>119</v>
      </c>
      <c r="N851" s="1">
        <v>42512</v>
      </c>
      <c r="O851" s="1">
        <v>45532</v>
      </c>
      <c r="P851" t="s">
        <v>22</v>
      </c>
      <c r="Q851" t="s">
        <v>119</v>
      </c>
      <c r="R851">
        <v>3020</v>
      </c>
      <c r="S851">
        <v>99</v>
      </c>
      <c r="T851">
        <v>8</v>
      </c>
      <c r="U851" t="str">
        <f t="shared" si="13"/>
        <v>6–10 yrs (Mid Stay)</v>
      </c>
    </row>
    <row r="852" spans="1:21" x14ac:dyDescent="0.25">
      <c r="A852" t="s">
        <v>1748</v>
      </c>
      <c r="B852" t="s">
        <v>24</v>
      </c>
      <c r="C852" t="s">
        <v>121</v>
      </c>
      <c r="D852" t="s">
        <v>1749</v>
      </c>
      <c r="E852">
        <v>30</v>
      </c>
      <c r="F852" s="2">
        <v>2133.4349999999999</v>
      </c>
      <c r="G852" s="2">
        <v>25601.22</v>
      </c>
      <c r="H852">
        <f>IF(employee_turnover_dataset__1[[#This Row],[Employee_status]]="Exited", ROUND(employee_turnover_dataset__1[[#This Row],[Annual Salary]]*0.333,0), 0)</f>
        <v>0</v>
      </c>
      <c r="I852">
        <v>2</v>
      </c>
      <c r="J852">
        <v>4</v>
      </c>
      <c r="K852">
        <f>IF(employee_turnover_dataset__1[[#This Row],[Attrition]]="Yes",1,0)</f>
        <v>0</v>
      </c>
      <c r="L852" t="s">
        <v>27</v>
      </c>
      <c r="M852" t="s">
        <v>28</v>
      </c>
      <c r="N852" s="1">
        <v>44160</v>
      </c>
      <c r="O852" s="1"/>
      <c r="P852" t="s">
        <v>29</v>
      </c>
      <c r="Q852" t="s">
        <v>30</v>
      </c>
      <c r="R852">
        <v>1736</v>
      </c>
      <c r="S852">
        <v>57</v>
      </c>
      <c r="T852">
        <v>5</v>
      </c>
      <c r="U852" t="str">
        <f t="shared" si="13"/>
        <v>2–5 yrs (Short Stay)</v>
      </c>
    </row>
    <row r="853" spans="1:21" x14ac:dyDescent="0.25">
      <c r="A853" t="s">
        <v>1750</v>
      </c>
      <c r="B853" t="s">
        <v>44</v>
      </c>
      <c r="C853" t="s">
        <v>48</v>
      </c>
      <c r="D853" t="s">
        <v>1751</v>
      </c>
      <c r="E853">
        <v>22</v>
      </c>
      <c r="F853" s="2">
        <v>1338.0749999999998</v>
      </c>
      <c r="G853" s="2">
        <v>16056.899999999998</v>
      </c>
      <c r="H853">
        <f>IF(employee_turnover_dataset__1[[#This Row],[Employee_status]]="Exited", ROUND(employee_turnover_dataset__1[[#This Row],[Annual Salary]]*0.333,0), 0)</f>
        <v>5347</v>
      </c>
      <c r="I853">
        <v>1</v>
      </c>
      <c r="J853">
        <v>2</v>
      </c>
      <c r="K853">
        <f>IF(employee_turnover_dataset__1[[#This Row],[Attrition]]="Yes",1,0)</f>
        <v>1</v>
      </c>
      <c r="L853" t="s">
        <v>20</v>
      </c>
      <c r="M853" t="s">
        <v>119</v>
      </c>
      <c r="N853" s="1">
        <v>42610</v>
      </c>
      <c r="O853" s="1">
        <v>44517</v>
      </c>
      <c r="P853" t="s">
        <v>22</v>
      </c>
      <c r="Q853" t="s">
        <v>119</v>
      </c>
      <c r="R853">
        <v>1907</v>
      </c>
      <c r="S853">
        <v>63</v>
      </c>
      <c r="T853">
        <v>5</v>
      </c>
      <c r="U853" t="str">
        <f t="shared" si="13"/>
        <v>2–5 yrs (Short Stay)</v>
      </c>
    </row>
    <row r="854" spans="1:21" x14ac:dyDescent="0.25">
      <c r="A854" t="s">
        <v>1752</v>
      </c>
      <c r="B854" t="s">
        <v>51</v>
      </c>
      <c r="C854" t="s">
        <v>78</v>
      </c>
      <c r="D854" t="s">
        <v>1753</v>
      </c>
      <c r="E854">
        <v>28</v>
      </c>
      <c r="F854" s="2">
        <v>2894.1000000000004</v>
      </c>
      <c r="G854" s="2">
        <v>34729.200000000004</v>
      </c>
      <c r="H854">
        <f>IF(employee_turnover_dataset__1[[#This Row],[Employee_status]]="Exited", ROUND(employee_turnover_dataset__1[[#This Row],[Annual Salary]]*0.333,0), 0)</f>
        <v>0</v>
      </c>
      <c r="I854">
        <v>9</v>
      </c>
      <c r="J854">
        <v>2</v>
      </c>
      <c r="K854">
        <f>IF(employee_turnover_dataset__1[[#This Row],[Attrition]]="Yes",1,0)</f>
        <v>0</v>
      </c>
      <c r="L854" t="s">
        <v>27</v>
      </c>
      <c r="M854" t="s">
        <v>28</v>
      </c>
      <c r="N854" s="1">
        <v>43462</v>
      </c>
      <c r="O854" s="1"/>
      <c r="P854" t="s">
        <v>29</v>
      </c>
      <c r="Q854" t="s">
        <v>30</v>
      </c>
      <c r="R854">
        <v>2434</v>
      </c>
      <c r="S854">
        <v>80</v>
      </c>
      <c r="T854">
        <v>7</v>
      </c>
      <c r="U854" t="str">
        <f t="shared" si="13"/>
        <v>6–10 yrs (Mid Stay)</v>
      </c>
    </row>
    <row r="855" spans="1:21" x14ac:dyDescent="0.25">
      <c r="A855" t="s">
        <v>1754</v>
      </c>
      <c r="B855" t="s">
        <v>51</v>
      </c>
      <c r="C855" t="s">
        <v>88</v>
      </c>
      <c r="D855" t="s">
        <v>1755</v>
      </c>
      <c r="E855">
        <v>56</v>
      </c>
      <c r="F855" s="2">
        <v>1339.875</v>
      </c>
      <c r="G855" s="2">
        <v>16078.5</v>
      </c>
      <c r="H855">
        <f>IF(employee_turnover_dataset__1[[#This Row],[Employee_status]]="Exited", ROUND(employee_turnover_dataset__1[[#This Row],[Annual Salary]]*0.333,0), 0)</f>
        <v>5354</v>
      </c>
      <c r="I855">
        <v>9</v>
      </c>
      <c r="J855">
        <v>1</v>
      </c>
      <c r="K855">
        <f>IF(employee_turnover_dataset__1[[#This Row],[Attrition]]="Yes",1,0)</f>
        <v>1</v>
      </c>
      <c r="L855" t="s">
        <v>20</v>
      </c>
      <c r="M855" t="s">
        <v>158</v>
      </c>
      <c r="N855" s="1">
        <v>42496</v>
      </c>
      <c r="O855" s="1">
        <v>43804</v>
      </c>
      <c r="P855" t="s">
        <v>22</v>
      </c>
      <c r="Q855" t="s">
        <v>158</v>
      </c>
      <c r="R855">
        <v>1308</v>
      </c>
      <c r="S855">
        <v>43</v>
      </c>
      <c r="T855">
        <v>4</v>
      </c>
      <c r="U855" t="str">
        <f t="shared" si="13"/>
        <v>2–5 yrs (Short Stay)</v>
      </c>
    </row>
    <row r="856" spans="1:21" x14ac:dyDescent="0.25">
      <c r="A856" t="s">
        <v>1756</v>
      </c>
      <c r="B856" t="s">
        <v>32</v>
      </c>
      <c r="C856" t="s">
        <v>71</v>
      </c>
      <c r="D856" t="s">
        <v>1757</v>
      </c>
      <c r="E856">
        <v>45</v>
      </c>
      <c r="F856" s="2">
        <v>1413.51</v>
      </c>
      <c r="G856" s="2">
        <v>16962.12</v>
      </c>
      <c r="H856">
        <f>IF(employee_turnover_dataset__1[[#This Row],[Employee_status]]="Exited", ROUND(employee_turnover_dataset__1[[#This Row],[Annual Salary]]*0.333,0), 0)</f>
        <v>0</v>
      </c>
      <c r="I856">
        <v>9</v>
      </c>
      <c r="J856">
        <v>1</v>
      </c>
      <c r="K856">
        <f>IF(employee_turnover_dataset__1[[#This Row],[Attrition]]="Yes",1,0)</f>
        <v>0</v>
      </c>
      <c r="L856" t="s">
        <v>27</v>
      </c>
      <c r="M856" t="s">
        <v>28</v>
      </c>
      <c r="N856" s="1">
        <v>44951</v>
      </c>
      <c r="O856" s="1"/>
      <c r="P856" t="s">
        <v>29</v>
      </c>
      <c r="Q856" t="s">
        <v>30</v>
      </c>
      <c r="R856">
        <v>945</v>
      </c>
      <c r="S856">
        <v>31</v>
      </c>
      <c r="T856">
        <v>3</v>
      </c>
      <c r="U856" t="str">
        <f t="shared" si="13"/>
        <v>2–5 yrs (Short Stay)</v>
      </c>
    </row>
    <row r="857" spans="1:21" x14ac:dyDescent="0.25">
      <c r="A857" t="s">
        <v>1758</v>
      </c>
      <c r="B857" t="s">
        <v>67</v>
      </c>
      <c r="C857" t="s">
        <v>68</v>
      </c>
      <c r="D857" t="s">
        <v>1759</v>
      </c>
      <c r="E857">
        <v>41</v>
      </c>
      <c r="F857" s="2">
        <v>1481.7750000000001</v>
      </c>
      <c r="G857" s="2">
        <v>17781.300000000003</v>
      </c>
      <c r="H857">
        <f>IF(employee_turnover_dataset__1[[#This Row],[Employee_status]]="Exited", ROUND(employee_turnover_dataset__1[[#This Row],[Annual Salary]]*0.333,0), 0)</f>
        <v>0</v>
      </c>
      <c r="I857">
        <v>6</v>
      </c>
      <c r="J857">
        <v>4</v>
      </c>
      <c r="K857">
        <f>IF(employee_turnover_dataset__1[[#This Row],[Attrition]]="Yes",1,0)</f>
        <v>0</v>
      </c>
      <c r="L857" t="s">
        <v>27</v>
      </c>
      <c r="M857" t="s">
        <v>28</v>
      </c>
      <c r="N857" s="1">
        <v>42829</v>
      </c>
      <c r="O857" s="1"/>
      <c r="P857" t="s">
        <v>29</v>
      </c>
      <c r="Q857" t="s">
        <v>30</v>
      </c>
      <c r="R857">
        <v>3067</v>
      </c>
      <c r="S857">
        <v>101</v>
      </c>
      <c r="T857">
        <v>8</v>
      </c>
      <c r="U857" t="str">
        <f t="shared" si="13"/>
        <v>6–10 yrs (Mid Stay)</v>
      </c>
    </row>
    <row r="858" spans="1:21" x14ac:dyDescent="0.25">
      <c r="A858" t="s">
        <v>1760</v>
      </c>
      <c r="B858" t="s">
        <v>24</v>
      </c>
      <c r="C858" t="s">
        <v>83</v>
      </c>
      <c r="D858" t="s">
        <v>1761</v>
      </c>
      <c r="E858">
        <v>32</v>
      </c>
      <c r="F858" s="2">
        <v>1202.25</v>
      </c>
      <c r="G858" s="2">
        <v>14427</v>
      </c>
      <c r="H858">
        <f>IF(employee_turnover_dataset__1[[#This Row],[Employee_status]]="Exited", ROUND(employee_turnover_dataset__1[[#This Row],[Annual Salary]]*0.333,0), 0)</f>
        <v>0</v>
      </c>
      <c r="I858">
        <v>2</v>
      </c>
      <c r="J858">
        <v>5</v>
      </c>
      <c r="K858">
        <f>IF(employee_turnover_dataset__1[[#This Row],[Attrition]]="Yes",1,0)</f>
        <v>0</v>
      </c>
      <c r="L858" t="s">
        <v>27</v>
      </c>
      <c r="M858" t="s">
        <v>28</v>
      </c>
      <c r="N858" s="1">
        <v>43172</v>
      </c>
      <c r="O858" s="1"/>
      <c r="P858" t="s">
        <v>29</v>
      </c>
      <c r="Q858" t="s">
        <v>30</v>
      </c>
      <c r="R858">
        <v>2724</v>
      </c>
      <c r="S858">
        <v>89</v>
      </c>
      <c r="T858">
        <v>7</v>
      </c>
      <c r="U858" t="str">
        <f t="shared" si="13"/>
        <v>6–10 yrs (Mid Stay)</v>
      </c>
    </row>
    <row r="859" spans="1:21" x14ac:dyDescent="0.25">
      <c r="A859" t="s">
        <v>1762</v>
      </c>
      <c r="B859" t="s">
        <v>24</v>
      </c>
      <c r="C859" t="s">
        <v>83</v>
      </c>
      <c r="D859" t="s">
        <v>1763</v>
      </c>
      <c r="E859">
        <v>26</v>
      </c>
      <c r="F859" s="2">
        <v>1012.605</v>
      </c>
      <c r="G859" s="2">
        <v>12151.26</v>
      </c>
      <c r="H859">
        <f>IF(employee_turnover_dataset__1[[#This Row],[Employee_status]]="Exited", ROUND(employee_turnover_dataset__1[[#This Row],[Annual Salary]]*0.333,0), 0)</f>
        <v>4046</v>
      </c>
      <c r="I859">
        <v>5</v>
      </c>
      <c r="J859">
        <v>3</v>
      </c>
      <c r="K859">
        <f>IF(employee_turnover_dataset__1[[#This Row],[Attrition]]="Yes",1,0)</f>
        <v>1</v>
      </c>
      <c r="L859" t="s">
        <v>20</v>
      </c>
      <c r="M859" t="s">
        <v>119</v>
      </c>
      <c r="N859" s="1">
        <v>42987</v>
      </c>
      <c r="O859" s="1">
        <v>45641</v>
      </c>
      <c r="P859" t="s">
        <v>22</v>
      </c>
      <c r="Q859" t="s">
        <v>119</v>
      </c>
      <c r="R859">
        <v>2654</v>
      </c>
      <c r="S859">
        <v>87</v>
      </c>
      <c r="T859">
        <v>7</v>
      </c>
      <c r="U859" t="str">
        <f t="shared" si="13"/>
        <v>6–10 yrs (Mid Stay)</v>
      </c>
    </row>
    <row r="860" spans="1:21" x14ac:dyDescent="0.25">
      <c r="A860" t="s">
        <v>1764</v>
      </c>
      <c r="B860" t="s">
        <v>17</v>
      </c>
      <c r="C860" t="s">
        <v>56</v>
      </c>
      <c r="D860" t="s">
        <v>1765</v>
      </c>
      <c r="E860">
        <v>52</v>
      </c>
      <c r="F860" s="2">
        <v>2510.46</v>
      </c>
      <c r="G860" s="2">
        <v>30125.52</v>
      </c>
      <c r="H860">
        <f>IF(employee_turnover_dataset__1[[#This Row],[Employee_status]]="Exited", ROUND(employee_turnover_dataset__1[[#This Row],[Annual Salary]]*0.333,0), 0)</f>
        <v>0</v>
      </c>
      <c r="I860">
        <v>3</v>
      </c>
      <c r="J860">
        <v>1</v>
      </c>
      <c r="K860">
        <f>IF(employee_turnover_dataset__1[[#This Row],[Attrition]]="Yes",1,0)</f>
        <v>0</v>
      </c>
      <c r="L860" t="s">
        <v>27</v>
      </c>
      <c r="M860" t="s">
        <v>28</v>
      </c>
      <c r="N860" s="1">
        <v>43243</v>
      </c>
      <c r="O860" s="1"/>
      <c r="P860" t="s">
        <v>29</v>
      </c>
      <c r="Q860" t="s">
        <v>30</v>
      </c>
      <c r="R860">
        <v>2653</v>
      </c>
      <c r="S860">
        <v>87</v>
      </c>
      <c r="T860">
        <v>7</v>
      </c>
      <c r="U860" t="str">
        <f t="shared" si="13"/>
        <v>6–10 yrs (Mid Stay)</v>
      </c>
    </row>
    <row r="861" spans="1:21" x14ac:dyDescent="0.25">
      <c r="A861" t="s">
        <v>1766</v>
      </c>
      <c r="B861" t="s">
        <v>51</v>
      </c>
      <c r="C861" t="s">
        <v>52</v>
      </c>
      <c r="D861" t="s">
        <v>1767</v>
      </c>
      <c r="E861">
        <v>23</v>
      </c>
      <c r="F861" s="2">
        <v>2993.3849999999998</v>
      </c>
      <c r="G861" s="2">
        <v>35920.619999999995</v>
      </c>
      <c r="H861">
        <f>IF(employee_turnover_dataset__1[[#This Row],[Employee_status]]="Exited", ROUND(employee_turnover_dataset__1[[#This Row],[Annual Salary]]*0.333,0), 0)</f>
        <v>0</v>
      </c>
      <c r="I861">
        <v>5</v>
      </c>
      <c r="J861">
        <v>3</v>
      </c>
      <c r="K861">
        <f>IF(employee_turnover_dataset__1[[#This Row],[Attrition]]="Yes",1,0)</f>
        <v>0</v>
      </c>
      <c r="L861" t="s">
        <v>27</v>
      </c>
      <c r="M861" t="s">
        <v>28</v>
      </c>
      <c r="N861" s="1">
        <v>44849</v>
      </c>
      <c r="O861" s="1"/>
      <c r="P861" t="s">
        <v>29</v>
      </c>
      <c r="Q861" t="s">
        <v>30</v>
      </c>
      <c r="R861">
        <v>1047</v>
      </c>
      <c r="S861">
        <v>34</v>
      </c>
      <c r="T861">
        <v>3</v>
      </c>
      <c r="U861" t="str">
        <f t="shared" si="13"/>
        <v>2–5 yrs (Short Stay)</v>
      </c>
    </row>
    <row r="862" spans="1:21" x14ac:dyDescent="0.25">
      <c r="A862" t="s">
        <v>1768</v>
      </c>
      <c r="B862" t="s">
        <v>51</v>
      </c>
      <c r="C862" t="s">
        <v>78</v>
      </c>
      <c r="D862" t="s">
        <v>1769</v>
      </c>
      <c r="E862">
        <v>32</v>
      </c>
      <c r="F862" s="2">
        <v>1573.665</v>
      </c>
      <c r="G862" s="2">
        <v>18883.98</v>
      </c>
      <c r="H862">
        <f>IF(employee_turnover_dataset__1[[#This Row],[Employee_status]]="Exited", ROUND(employee_turnover_dataset__1[[#This Row],[Annual Salary]]*0.333,0), 0)</f>
        <v>0</v>
      </c>
      <c r="I862">
        <v>10</v>
      </c>
      <c r="J862">
        <v>4</v>
      </c>
      <c r="K862">
        <f>IF(employee_turnover_dataset__1[[#This Row],[Attrition]]="Yes",1,0)</f>
        <v>0</v>
      </c>
      <c r="L862" t="s">
        <v>27</v>
      </c>
      <c r="M862" t="s">
        <v>28</v>
      </c>
      <c r="N862" s="1">
        <v>44263</v>
      </c>
      <c r="O862" s="1"/>
      <c r="P862" t="s">
        <v>29</v>
      </c>
      <c r="Q862" t="s">
        <v>30</v>
      </c>
      <c r="R862">
        <v>1633</v>
      </c>
      <c r="S862">
        <v>54</v>
      </c>
      <c r="T862">
        <v>4</v>
      </c>
      <c r="U862" t="str">
        <f t="shared" si="13"/>
        <v>2–5 yrs (Short Stay)</v>
      </c>
    </row>
    <row r="863" spans="1:21" x14ac:dyDescent="0.25">
      <c r="A863" t="s">
        <v>1770</v>
      </c>
      <c r="B863" t="s">
        <v>44</v>
      </c>
      <c r="C863" t="s">
        <v>48</v>
      </c>
      <c r="D863" t="s">
        <v>1771</v>
      </c>
      <c r="E863">
        <v>41</v>
      </c>
      <c r="F863" s="2">
        <v>2405.31</v>
      </c>
      <c r="G863" s="2">
        <v>28863.72</v>
      </c>
      <c r="H863">
        <f>IF(employee_turnover_dataset__1[[#This Row],[Employee_status]]="Exited", ROUND(employee_turnover_dataset__1[[#This Row],[Annual Salary]]*0.333,0), 0)</f>
        <v>0</v>
      </c>
      <c r="I863">
        <v>10</v>
      </c>
      <c r="J863">
        <v>3</v>
      </c>
      <c r="K863">
        <f>IF(employee_turnover_dataset__1[[#This Row],[Attrition]]="Yes",1,0)</f>
        <v>0</v>
      </c>
      <c r="L863" t="s">
        <v>27</v>
      </c>
      <c r="M863" t="s">
        <v>28</v>
      </c>
      <c r="N863" s="1">
        <v>43481</v>
      </c>
      <c r="O863" s="1"/>
      <c r="P863" t="s">
        <v>29</v>
      </c>
      <c r="Q863" t="s">
        <v>30</v>
      </c>
      <c r="R863">
        <v>2415</v>
      </c>
      <c r="S863">
        <v>79</v>
      </c>
      <c r="T863">
        <v>7</v>
      </c>
      <c r="U863" t="str">
        <f t="shared" si="13"/>
        <v>6–10 yrs (Mid Stay)</v>
      </c>
    </row>
    <row r="864" spans="1:21" x14ac:dyDescent="0.25">
      <c r="A864" t="s">
        <v>1772</v>
      </c>
      <c r="B864" t="s">
        <v>44</v>
      </c>
      <c r="C864" t="s">
        <v>61</v>
      </c>
      <c r="D864" t="s">
        <v>1773</v>
      </c>
      <c r="E864">
        <v>40</v>
      </c>
      <c r="F864" s="2">
        <v>2243.9250000000002</v>
      </c>
      <c r="G864" s="2">
        <v>26927.100000000002</v>
      </c>
      <c r="H864">
        <f>IF(employee_turnover_dataset__1[[#This Row],[Employee_status]]="Exited", ROUND(employee_turnover_dataset__1[[#This Row],[Annual Salary]]*0.333,0), 0)</f>
        <v>8967</v>
      </c>
      <c r="I864">
        <v>6</v>
      </c>
      <c r="J864">
        <v>4</v>
      </c>
      <c r="K864">
        <f>IF(employee_turnover_dataset__1[[#This Row],[Attrition]]="Yes",1,0)</f>
        <v>1</v>
      </c>
      <c r="L864" t="s">
        <v>20</v>
      </c>
      <c r="M864" t="s">
        <v>158</v>
      </c>
      <c r="N864" s="1">
        <v>44206</v>
      </c>
      <c r="O864" s="1">
        <v>45033</v>
      </c>
      <c r="P864" t="s">
        <v>22</v>
      </c>
      <c r="Q864" t="s">
        <v>158</v>
      </c>
      <c r="R864">
        <v>827</v>
      </c>
      <c r="S864">
        <v>27</v>
      </c>
      <c r="T864">
        <v>2</v>
      </c>
      <c r="U864" t="str">
        <f t="shared" si="13"/>
        <v>2–5 yrs (Short Stay)</v>
      </c>
    </row>
    <row r="865" spans="1:21" x14ac:dyDescent="0.25">
      <c r="A865" t="s">
        <v>1774</v>
      </c>
      <c r="B865" t="s">
        <v>51</v>
      </c>
      <c r="C865" t="s">
        <v>78</v>
      </c>
      <c r="D865" t="s">
        <v>1775</v>
      </c>
      <c r="E865">
        <v>43</v>
      </c>
      <c r="F865" s="2">
        <v>1467.105</v>
      </c>
      <c r="G865" s="2">
        <v>17605.260000000002</v>
      </c>
      <c r="H865">
        <f>IF(employee_turnover_dataset__1[[#This Row],[Employee_status]]="Exited", ROUND(employee_turnover_dataset__1[[#This Row],[Annual Salary]]*0.333,0), 0)</f>
        <v>0</v>
      </c>
      <c r="I865">
        <v>9</v>
      </c>
      <c r="J865">
        <v>4</v>
      </c>
      <c r="K865">
        <f>IF(employee_turnover_dataset__1[[#This Row],[Attrition]]="Yes",1,0)</f>
        <v>0</v>
      </c>
      <c r="L865" t="s">
        <v>27</v>
      </c>
      <c r="M865" t="s">
        <v>28</v>
      </c>
      <c r="N865" s="1">
        <v>43051</v>
      </c>
      <c r="O865" s="1"/>
      <c r="P865" t="s">
        <v>29</v>
      </c>
      <c r="Q865" t="s">
        <v>30</v>
      </c>
      <c r="R865">
        <v>2845</v>
      </c>
      <c r="S865">
        <v>93</v>
      </c>
      <c r="T865">
        <v>8</v>
      </c>
      <c r="U865" t="str">
        <f t="shared" si="13"/>
        <v>6–10 yrs (Mid Stay)</v>
      </c>
    </row>
    <row r="866" spans="1:21" x14ac:dyDescent="0.25">
      <c r="A866" t="s">
        <v>1776</v>
      </c>
      <c r="B866" t="s">
        <v>44</v>
      </c>
      <c r="C866" t="s">
        <v>45</v>
      </c>
      <c r="D866" t="s">
        <v>1777</v>
      </c>
      <c r="E866">
        <v>53</v>
      </c>
      <c r="F866" s="2">
        <v>2702.16</v>
      </c>
      <c r="G866" s="2">
        <v>32425.919999999998</v>
      </c>
      <c r="H866">
        <f>IF(employee_turnover_dataset__1[[#This Row],[Employee_status]]="Exited", ROUND(employee_turnover_dataset__1[[#This Row],[Annual Salary]]*0.333,0), 0)</f>
        <v>0</v>
      </c>
      <c r="I866">
        <v>0</v>
      </c>
      <c r="J866">
        <v>3</v>
      </c>
      <c r="K866">
        <f>IF(employee_turnover_dataset__1[[#This Row],[Attrition]]="Yes",1,0)</f>
        <v>0</v>
      </c>
      <c r="L866" t="s">
        <v>27</v>
      </c>
      <c r="M866" t="s">
        <v>28</v>
      </c>
      <c r="N866" s="1">
        <v>44860</v>
      </c>
      <c r="O866" s="1"/>
      <c r="P866" t="s">
        <v>29</v>
      </c>
      <c r="Q866" t="s">
        <v>30</v>
      </c>
      <c r="R866">
        <v>1036</v>
      </c>
      <c r="S866">
        <v>34</v>
      </c>
      <c r="T866">
        <v>3</v>
      </c>
      <c r="U866" t="str">
        <f t="shared" si="13"/>
        <v>2–5 yrs (Short Stay)</v>
      </c>
    </row>
    <row r="867" spans="1:21" x14ac:dyDescent="0.25">
      <c r="A867" t="s">
        <v>1778</v>
      </c>
      <c r="B867" t="s">
        <v>51</v>
      </c>
      <c r="C867" t="s">
        <v>88</v>
      </c>
      <c r="D867" t="s">
        <v>1779</v>
      </c>
      <c r="E867">
        <v>44</v>
      </c>
      <c r="F867" s="2">
        <v>2001.645</v>
      </c>
      <c r="G867" s="2">
        <v>24019.739999999998</v>
      </c>
      <c r="H867">
        <f>IF(employee_turnover_dataset__1[[#This Row],[Employee_status]]="Exited", ROUND(employee_turnover_dataset__1[[#This Row],[Annual Salary]]*0.333,0), 0)</f>
        <v>0</v>
      </c>
      <c r="I867">
        <v>5</v>
      </c>
      <c r="J867">
        <v>2</v>
      </c>
      <c r="K867">
        <f>IF(employee_turnover_dataset__1[[#This Row],[Attrition]]="Yes",1,0)</f>
        <v>0</v>
      </c>
      <c r="L867" t="s">
        <v>27</v>
      </c>
      <c r="M867" t="s">
        <v>28</v>
      </c>
      <c r="N867" s="1">
        <v>42677</v>
      </c>
      <c r="O867" s="1"/>
      <c r="P867" t="s">
        <v>29</v>
      </c>
      <c r="Q867" t="s">
        <v>30</v>
      </c>
      <c r="R867">
        <v>3219</v>
      </c>
      <c r="S867">
        <v>106</v>
      </c>
      <c r="T867">
        <v>9</v>
      </c>
      <c r="U867" t="str">
        <f t="shared" si="13"/>
        <v>6–10 yrs (Mid Stay)</v>
      </c>
    </row>
    <row r="868" spans="1:21" x14ac:dyDescent="0.25">
      <c r="A868" t="s">
        <v>1780</v>
      </c>
      <c r="B868" t="s">
        <v>44</v>
      </c>
      <c r="C868" t="s">
        <v>61</v>
      </c>
      <c r="D868" t="s">
        <v>1781</v>
      </c>
      <c r="E868">
        <v>26</v>
      </c>
      <c r="F868" s="2">
        <v>2862.42</v>
      </c>
      <c r="G868" s="2">
        <v>34349.040000000001</v>
      </c>
      <c r="H868">
        <f>IF(employee_turnover_dataset__1[[#This Row],[Employee_status]]="Exited", ROUND(employee_turnover_dataset__1[[#This Row],[Annual Salary]]*0.333,0), 0)</f>
        <v>0</v>
      </c>
      <c r="I868">
        <v>1</v>
      </c>
      <c r="J868">
        <v>1</v>
      </c>
      <c r="K868">
        <f>IF(employee_turnover_dataset__1[[#This Row],[Attrition]]="Yes",1,0)</f>
        <v>0</v>
      </c>
      <c r="L868" t="s">
        <v>27</v>
      </c>
      <c r="M868" t="s">
        <v>28</v>
      </c>
      <c r="N868" s="1">
        <v>42304</v>
      </c>
      <c r="O868" s="1"/>
      <c r="P868" t="s">
        <v>29</v>
      </c>
      <c r="Q868" t="s">
        <v>30</v>
      </c>
      <c r="R868">
        <v>3592</v>
      </c>
      <c r="S868">
        <v>118</v>
      </c>
      <c r="T868">
        <v>10</v>
      </c>
      <c r="U868" t="str">
        <f t="shared" si="13"/>
        <v>6–10 yrs (Mid Stay)</v>
      </c>
    </row>
    <row r="869" spans="1:21" x14ac:dyDescent="0.25">
      <c r="A869" t="s">
        <v>1782</v>
      </c>
      <c r="B869" t="s">
        <v>32</v>
      </c>
      <c r="C869" t="s">
        <v>174</v>
      </c>
      <c r="D869" t="s">
        <v>1783</v>
      </c>
      <c r="E869">
        <v>36</v>
      </c>
      <c r="F869" s="2">
        <v>1587.12</v>
      </c>
      <c r="G869" s="2">
        <v>19045.439999999999</v>
      </c>
      <c r="H869">
        <f>IF(employee_turnover_dataset__1[[#This Row],[Employee_status]]="Exited", ROUND(employee_turnover_dataset__1[[#This Row],[Annual Salary]]*0.333,0), 0)</f>
        <v>0</v>
      </c>
      <c r="I869">
        <v>7</v>
      </c>
      <c r="J869">
        <v>2</v>
      </c>
      <c r="K869">
        <f>IF(employee_turnover_dataset__1[[#This Row],[Attrition]]="Yes",1,0)</f>
        <v>0</v>
      </c>
      <c r="L869" t="s">
        <v>27</v>
      </c>
      <c r="M869" t="s">
        <v>28</v>
      </c>
      <c r="N869" s="1">
        <v>44346</v>
      </c>
      <c r="O869" s="1"/>
      <c r="P869" t="s">
        <v>29</v>
      </c>
      <c r="Q869" t="s">
        <v>30</v>
      </c>
      <c r="R869">
        <v>1550</v>
      </c>
      <c r="S869">
        <v>51</v>
      </c>
      <c r="T869">
        <v>4</v>
      </c>
      <c r="U869" t="str">
        <f t="shared" si="13"/>
        <v>2–5 yrs (Short Stay)</v>
      </c>
    </row>
    <row r="870" spans="1:21" x14ac:dyDescent="0.25">
      <c r="A870" t="s">
        <v>1784</v>
      </c>
      <c r="B870" t="s">
        <v>67</v>
      </c>
      <c r="C870" t="s">
        <v>128</v>
      </c>
      <c r="D870" t="s">
        <v>1785</v>
      </c>
      <c r="E870">
        <v>36</v>
      </c>
      <c r="F870" s="2">
        <v>2028.3600000000001</v>
      </c>
      <c r="G870" s="2">
        <v>24340.32</v>
      </c>
      <c r="H870">
        <f>IF(employee_turnover_dataset__1[[#This Row],[Employee_status]]="Exited", ROUND(employee_turnover_dataset__1[[#This Row],[Annual Salary]]*0.333,0), 0)</f>
        <v>0</v>
      </c>
      <c r="I870">
        <v>9</v>
      </c>
      <c r="J870">
        <v>1</v>
      </c>
      <c r="K870">
        <f>IF(employee_turnover_dataset__1[[#This Row],[Attrition]]="Yes",1,0)</f>
        <v>0</v>
      </c>
      <c r="L870" t="s">
        <v>27</v>
      </c>
      <c r="M870" t="s">
        <v>28</v>
      </c>
      <c r="N870" s="1">
        <v>43748</v>
      </c>
      <c r="O870" s="1"/>
      <c r="P870" t="s">
        <v>29</v>
      </c>
      <c r="Q870" t="s">
        <v>30</v>
      </c>
      <c r="R870">
        <v>2148</v>
      </c>
      <c r="S870">
        <v>70</v>
      </c>
      <c r="T870">
        <v>6</v>
      </c>
      <c r="U870" t="str">
        <f t="shared" si="13"/>
        <v>6–10 yrs (Mid Stay)</v>
      </c>
    </row>
    <row r="871" spans="1:21" x14ac:dyDescent="0.25">
      <c r="A871" t="s">
        <v>1786</v>
      </c>
      <c r="B871" t="s">
        <v>44</v>
      </c>
      <c r="C871" t="s">
        <v>45</v>
      </c>
      <c r="D871" t="s">
        <v>1787</v>
      </c>
      <c r="E871">
        <v>25</v>
      </c>
      <c r="F871" s="2">
        <v>1934.28</v>
      </c>
      <c r="G871" s="2">
        <v>23211.360000000001</v>
      </c>
      <c r="H871">
        <f>IF(employee_turnover_dataset__1[[#This Row],[Employee_status]]="Exited", ROUND(employee_turnover_dataset__1[[#This Row],[Annual Salary]]*0.333,0), 0)</f>
        <v>0</v>
      </c>
      <c r="I871">
        <v>2</v>
      </c>
      <c r="J871">
        <v>2</v>
      </c>
      <c r="K871">
        <f>IF(employee_turnover_dataset__1[[#This Row],[Attrition]]="Yes",1,0)</f>
        <v>0</v>
      </c>
      <c r="L871" t="s">
        <v>27</v>
      </c>
      <c r="M871" t="s">
        <v>28</v>
      </c>
      <c r="N871" s="1">
        <v>43377</v>
      </c>
      <c r="O871" s="1"/>
      <c r="P871" t="s">
        <v>29</v>
      </c>
      <c r="Q871" t="s">
        <v>30</v>
      </c>
      <c r="R871">
        <v>2519</v>
      </c>
      <c r="S871">
        <v>83</v>
      </c>
      <c r="T871">
        <v>7</v>
      </c>
      <c r="U871" t="str">
        <f t="shared" si="13"/>
        <v>6–10 yrs (Mid Stay)</v>
      </c>
    </row>
    <row r="872" spans="1:21" x14ac:dyDescent="0.25">
      <c r="A872" t="s">
        <v>1788</v>
      </c>
      <c r="B872" t="s">
        <v>67</v>
      </c>
      <c r="C872" t="s">
        <v>107</v>
      </c>
      <c r="D872" t="s">
        <v>1789</v>
      </c>
      <c r="E872">
        <v>37</v>
      </c>
      <c r="F872" s="2">
        <v>1216.1849999999999</v>
      </c>
      <c r="G872" s="2">
        <v>14594.22</v>
      </c>
      <c r="H872">
        <f>IF(employee_turnover_dataset__1[[#This Row],[Employee_status]]="Exited", ROUND(employee_turnover_dataset__1[[#This Row],[Annual Salary]]*0.333,0), 0)</f>
        <v>4860</v>
      </c>
      <c r="I872">
        <v>3</v>
      </c>
      <c r="J872">
        <v>1</v>
      </c>
      <c r="K872">
        <f>IF(employee_turnover_dataset__1[[#This Row],[Attrition]]="Yes",1,0)</f>
        <v>1</v>
      </c>
      <c r="L872" t="s">
        <v>20</v>
      </c>
      <c r="M872" t="s">
        <v>119</v>
      </c>
      <c r="N872" s="1">
        <v>44497</v>
      </c>
      <c r="O872" s="1">
        <v>45793</v>
      </c>
      <c r="P872" t="s">
        <v>22</v>
      </c>
      <c r="Q872" t="s">
        <v>119</v>
      </c>
      <c r="R872">
        <v>1296</v>
      </c>
      <c r="S872">
        <v>42</v>
      </c>
      <c r="T872">
        <v>4</v>
      </c>
      <c r="U872" t="str">
        <f t="shared" si="13"/>
        <v>2–5 yrs (Short Stay)</v>
      </c>
    </row>
    <row r="873" spans="1:21" x14ac:dyDescent="0.25">
      <c r="A873" t="s">
        <v>1790</v>
      </c>
      <c r="B873" t="s">
        <v>17</v>
      </c>
      <c r="C873" t="s">
        <v>56</v>
      </c>
      <c r="D873" t="s">
        <v>1791</v>
      </c>
      <c r="E873">
        <v>50</v>
      </c>
      <c r="F873" s="2">
        <v>2894.2200000000003</v>
      </c>
      <c r="G873" s="2">
        <v>34730.639999999999</v>
      </c>
      <c r="H873">
        <f>IF(employee_turnover_dataset__1[[#This Row],[Employee_status]]="Exited", ROUND(employee_turnover_dataset__1[[#This Row],[Annual Salary]]*0.333,0), 0)</f>
        <v>11565</v>
      </c>
      <c r="I873">
        <v>4</v>
      </c>
      <c r="J873">
        <v>3</v>
      </c>
      <c r="K873">
        <f>IF(employee_turnover_dataset__1[[#This Row],[Attrition]]="Yes",1,0)</f>
        <v>1</v>
      </c>
      <c r="L873" t="s">
        <v>20</v>
      </c>
      <c r="M873" t="s">
        <v>63</v>
      </c>
      <c r="N873" s="1">
        <v>43722</v>
      </c>
      <c r="O873" s="1">
        <v>45069</v>
      </c>
      <c r="P873" t="s">
        <v>22</v>
      </c>
      <c r="Q873" t="s">
        <v>63</v>
      </c>
      <c r="R873">
        <v>1347</v>
      </c>
      <c r="S873">
        <v>44</v>
      </c>
      <c r="T873">
        <v>4</v>
      </c>
      <c r="U873" t="str">
        <f t="shared" si="13"/>
        <v>2–5 yrs (Short Stay)</v>
      </c>
    </row>
    <row r="874" spans="1:21" x14ac:dyDescent="0.25">
      <c r="A874" t="s">
        <v>1792</v>
      </c>
      <c r="B874" t="s">
        <v>44</v>
      </c>
      <c r="C874" t="s">
        <v>45</v>
      </c>
      <c r="D874" t="s">
        <v>1793</v>
      </c>
      <c r="E874">
        <v>36</v>
      </c>
      <c r="F874" s="2">
        <v>2245.6349999999998</v>
      </c>
      <c r="G874" s="2">
        <v>26947.619999999995</v>
      </c>
      <c r="H874">
        <f>IF(employee_turnover_dataset__1[[#This Row],[Employee_status]]="Exited", ROUND(employee_turnover_dataset__1[[#This Row],[Annual Salary]]*0.333,0), 0)</f>
        <v>0</v>
      </c>
      <c r="I874">
        <v>3</v>
      </c>
      <c r="J874">
        <v>2</v>
      </c>
      <c r="K874">
        <f>IF(employee_turnover_dataset__1[[#This Row],[Attrition]]="Yes",1,0)</f>
        <v>0</v>
      </c>
      <c r="L874" t="s">
        <v>27</v>
      </c>
      <c r="M874" t="s">
        <v>28</v>
      </c>
      <c r="N874" s="1">
        <v>43014</v>
      </c>
      <c r="O874" s="1"/>
      <c r="P874" t="s">
        <v>29</v>
      </c>
      <c r="Q874" t="s">
        <v>30</v>
      </c>
      <c r="R874">
        <v>2882</v>
      </c>
      <c r="S874">
        <v>95</v>
      </c>
      <c r="T874">
        <v>8</v>
      </c>
      <c r="U874" t="str">
        <f t="shared" si="13"/>
        <v>6–10 yrs (Mid Stay)</v>
      </c>
    </row>
    <row r="875" spans="1:21" x14ac:dyDescent="0.25">
      <c r="A875" t="s">
        <v>1794</v>
      </c>
      <c r="B875" t="s">
        <v>67</v>
      </c>
      <c r="C875" t="s">
        <v>107</v>
      </c>
      <c r="D875" t="s">
        <v>1795</v>
      </c>
      <c r="E875">
        <v>60</v>
      </c>
      <c r="F875" s="2">
        <v>1286.2049999999999</v>
      </c>
      <c r="G875" s="2">
        <v>15434.46</v>
      </c>
      <c r="H875">
        <f>IF(employee_turnover_dataset__1[[#This Row],[Employee_status]]="Exited", ROUND(employee_turnover_dataset__1[[#This Row],[Annual Salary]]*0.333,0), 0)</f>
        <v>5140</v>
      </c>
      <c r="I875">
        <v>5</v>
      </c>
      <c r="J875">
        <v>4</v>
      </c>
      <c r="K875">
        <f>IF(employee_turnover_dataset__1[[#This Row],[Attrition]]="Yes",1,0)</f>
        <v>1</v>
      </c>
      <c r="L875" t="s">
        <v>20</v>
      </c>
      <c r="M875" t="s">
        <v>21</v>
      </c>
      <c r="N875" s="1">
        <v>42490</v>
      </c>
      <c r="O875" s="1">
        <v>42947</v>
      </c>
      <c r="P875" t="s">
        <v>22</v>
      </c>
      <c r="Q875" t="s">
        <v>21</v>
      </c>
      <c r="R875">
        <v>457</v>
      </c>
      <c r="S875">
        <v>15</v>
      </c>
      <c r="T875">
        <v>1</v>
      </c>
      <c r="U875" t="str">
        <f t="shared" si="13"/>
        <v>0–1 yrs (New Hire)</v>
      </c>
    </row>
    <row r="876" spans="1:21" x14ac:dyDescent="0.25">
      <c r="A876" t="s">
        <v>1796</v>
      </c>
      <c r="B876" t="s">
        <v>44</v>
      </c>
      <c r="C876" t="s">
        <v>45</v>
      </c>
      <c r="D876" t="s">
        <v>1797</v>
      </c>
      <c r="E876">
        <v>42</v>
      </c>
      <c r="F876" s="2">
        <v>2469.7350000000001</v>
      </c>
      <c r="G876" s="2">
        <v>29636.82</v>
      </c>
      <c r="H876">
        <f>IF(employee_turnover_dataset__1[[#This Row],[Employee_status]]="Exited", ROUND(employee_turnover_dataset__1[[#This Row],[Annual Salary]]*0.333,0), 0)</f>
        <v>0</v>
      </c>
      <c r="I876">
        <v>2</v>
      </c>
      <c r="J876">
        <v>5</v>
      </c>
      <c r="K876">
        <f>IF(employee_turnover_dataset__1[[#This Row],[Attrition]]="Yes",1,0)</f>
        <v>0</v>
      </c>
      <c r="L876" t="s">
        <v>27</v>
      </c>
      <c r="M876" t="s">
        <v>28</v>
      </c>
      <c r="N876" s="1">
        <v>43038</v>
      </c>
      <c r="O876" s="1"/>
      <c r="P876" t="s">
        <v>29</v>
      </c>
      <c r="Q876" t="s">
        <v>30</v>
      </c>
      <c r="R876">
        <v>2858</v>
      </c>
      <c r="S876">
        <v>94</v>
      </c>
      <c r="T876">
        <v>8</v>
      </c>
      <c r="U876" t="str">
        <f t="shared" si="13"/>
        <v>6–10 yrs (Mid Stay)</v>
      </c>
    </row>
    <row r="877" spans="1:21" x14ac:dyDescent="0.25">
      <c r="A877" t="s">
        <v>1798</v>
      </c>
      <c r="B877" t="s">
        <v>44</v>
      </c>
      <c r="C877" t="s">
        <v>48</v>
      </c>
      <c r="D877" t="s">
        <v>1799</v>
      </c>
      <c r="E877">
        <v>46</v>
      </c>
      <c r="F877" s="2">
        <v>726.73500000000001</v>
      </c>
      <c r="G877" s="2">
        <v>8720.82</v>
      </c>
      <c r="H877">
        <f>IF(employee_turnover_dataset__1[[#This Row],[Employee_status]]="Exited", ROUND(employee_turnover_dataset__1[[#This Row],[Annual Salary]]*0.333,0), 0)</f>
        <v>0</v>
      </c>
      <c r="I877">
        <v>6</v>
      </c>
      <c r="J877">
        <v>3</v>
      </c>
      <c r="K877">
        <f>IF(employee_turnover_dataset__1[[#This Row],[Attrition]]="Yes",1,0)</f>
        <v>0</v>
      </c>
      <c r="L877" t="s">
        <v>27</v>
      </c>
      <c r="M877" t="s">
        <v>28</v>
      </c>
      <c r="N877" s="1">
        <v>44946</v>
      </c>
      <c r="O877" s="1"/>
      <c r="P877" t="s">
        <v>29</v>
      </c>
      <c r="Q877" t="s">
        <v>30</v>
      </c>
      <c r="R877">
        <v>950</v>
      </c>
      <c r="S877">
        <v>31</v>
      </c>
      <c r="T877">
        <v>3</v>
      </c>
      <c r="U877" t="str">
        <f t="shared" si="13"/>
        <v>2–5 yrs (Short Stay)</v>
      </c>
    </row>
    <row r="878" spans="1:21" x14ac:dyDescent="0.25">
      <c r="A878" t="s">
        <v>1800</v>
      </c>
      <c r="B878" t="s">
        <v>32</v>
      </c>
      <c r="C878" t="s">
        <v>71</v>
      </c>
      <c r="D878" t="s">
        <v>1801</v>
      </c>
      <c r="E878">
        <v>34</v>
      </c>
      <c r="F878" s="2">
        <v>2361.0149999999999</v>
      </c>
      <c r="G878" s="2">
        <v>28332.18</v>
      </c>
      <c r="H878">
        <f>IF(employee_turnover_dataset__1[[#This Row],[Employee_status]]="Exited", ROUND(employee_turnover_dataset__1[[#This Row],[Annual Salary]]*0.333,0), 0)</f>
        <v>0</v>
      </c>
      <c r="I878">
        <v>8</v>
      </c>
      <c r="J878">
        <v>2</v>
      </c>
      <c r="K878">
        <f>IF(employee_turnover_dataset__1[[#This Row],[Attrition]]="Yes",1,0)</f>
        <v>0</v>
      </c>
      <c r="L878" t="s">
        <v>27</v>
      </c>
      <c r="M878" t="s">
        <v>28</v>
      </c>
      <c r="N878" s="1">
        <v>43760</v>
      </c>
      <c r="O878" s="1"/>
      <c r="P878" t="s">
        <v>29</v>
      </c>
      <c r="Q878" t="s">
        <v>30</v>
      </c>
      <c r="R878">
        <v>2136</v>
      </c>
      <c r="S878">
        <v>70</v>
      </c>
      <c r="T878">
        <v>6</v>
      </c>
      <c r="U878" t="str">
        <f t="shared" si="13"/>
        <v>6–10 yrs (Mid Stay)</v>
      </c>
    </row>
    <row r="879" spans="1:21" x14ac:dyDescent="0.25">
      <c r="A879" t="s">
        <v>1802</v>
      </c>
      <c r="B879" t="s">
        <v>17</v>
      </c>
      <c r="C879" t="s">
        <v>56</v>
      </c>
      <c r="D879" t="s">
        <v>1803</v>
      </c>
      <c r="E879">
        <v>41</v>
      </c>
      <c r="F879" s="2">
        <v>2631.36</v>
      </c>
      <c r="G879" s="2">
        <v>31576.32</v>
      </c>
      <c r="H879">
        <f>IF(employee_turnover_dataset__1[[#This Row],[Employee_status]]="Exited", ROUND(employee_turnover_dataset__1[[#This Row],[Annual Salary]]*0.333,0), 0)</f>
        <v>0</v>
      </c>
      <c r="I879">
        <v>8</v>
      </c>
      <c r="J879">
        <v>3</v>
      </c>
      <c r="K879">
        <f>IF(employee_turnover_dataset__1[[#This Row],[Attrition]]="Yes",1,0)</f>
        <v>0</v>
      </c>
      <c r="L879" t="s">
        <v>27</v>
      </c>
      <c r="M879" t="s">
        <v>28</v>
      </c>
      <c r="N879" s="1">
        <v>42757</v>
      </c>
      <c r="O879" s="1"/>
      <c r="P879" t="s">
        <v>29</v>
      </c>
      <c r="Q879" t="s">
        <v>30</v>
      </c>
      <c r="R879">
        <v>3139</v>
      </c>
      <c r="S879">
        <v>103</v>
      </c>
      <c r="T879">
        <v>9</v>
      </c>
      <c r="U879" t="str">
        <f t="shared" si="13"/>
        <v>6–10 yrs (Mid Stay)</v>
      </c>
    </row>
    <row r="880" spans="1:21" x14ac:dyDescent="0.25">
      <c r="A880" t="s">
        <v>1804</v>
      </c>
      <c r="B880" t="s">
        <v>51</v>
      </c>
      <c r="C880" t="s">
        <v>52</v>
      </c>
      <c r="D880" t="s">
        <v>1805</v>
      </c>
      <c r="E880">
        <v>48</v>
      </c>
      <c r="F880" s="2">
        <v>1973.2950000000001</v>
      </c>
      <c r="G880" s="2">
        <v>23679.54</v>
      </c>
      <c r="H880">
        <f>IF(employee_turnover_dataset__1[[#This Row],[Employee_status]]="Exited", ROUND(employee_turnover_dataset__1[[#This Row],[Annual Salary]]*0.333,0), 0)</f>
        <v>0</v>
      </c>
      <c r="I880">
        <v>0</v>
      </c>
      <c r="J880">
        <v>5</v>
      </c>
      <c r="K880">
        <f>IF(employee_turnover_dataset__1[[#This Row],[Attrition]]="Yes",1,0)</f>
        <v>0</v>
      </c>
      <c r="L880" t="s">
        <v>27</v>
      </c>
      <c r="M880" t="s">
        <v>28</v>
      </c>
      <c r="N880" s="1">
        <v>42515</v>
      </c>
      <c r="O880" s="1"/>
      <c r="P880" t="s">
        <v>29</v>
      </c>
      <c r="Q880" t="s">
        <v>30</v>
      </c>
      <c r="R880">
        <v>3381</v>
      </c>
      <c r="S880">
        <v>111</v>
      </c>
      <c r="T880">
        <v>9</v>
      </c>
      <c r="U880" t="str">
        <f t="shared" si="13"/>
        <v>6–10 yrs (Mid Stay)</v>
      </c>
    </row>
    <row r="881" spans="1:21" x14ac:dyDescent="0.25">
      <c r="A881" t="s">
        <v>1806</v>
      </c>
      <c r="B881" t="s">
        <v>44</v>
      </c>
      <c r="C881" t="s">
        <v>45</v>
      </c>
      <c r="D881" t="s">
        <v>1807</v>
      </c>
      <c r="E881">
        <v>26</v>
      </c>
      <c r="F881" s="2">
        <v>708.68999999999994</v>
      </c>
      <c r="G881" s="2">
        <v>8504.2799999999988</v>
      </c>
      <c r="H881">
        <f>IF(employee_turnover_dataset__1[[#This Row],[Employee_status]]="Exited", ROUND(employee_turnover_dataset__1[[#This Row],[Annual Salary]]*0.333,0), 0)</f>
        <v>0</v>
      </c>
      <c r="I881">
        <v>8</v>
      </c>
      <c r="J881">
        <v>4</v>
      </c>
      <c r="K881">
        <f>IF(employee_turnover_dataset__1[[#This Row],[Attrition]]="Yes",1,0)</f>
        <v>0</v>
      </c>
      <c r="L881" t="s">
        <v>27</v>
      </c>
      <c r="M881" t="s">
        <v>28</v>
      </c>
      <c r="N881" s="1">
        <v>42310</v>
      </c>
      <c r="O881" s="1"/>
      <c r="P881" t="s">
        <v>29</v>
      </c>
      <c r="Q881" t="s">
        <v>30</v>
      </c>
      <c r="R881">
        <v>3586</v>
      </c>
      <c r="S881">
        <v>118</v>
      </c>
      <c r="T881">
        <v>10</v>
      </c>
      <c r="U881" t="str">
        <f t="shared" si="13"/>
        <v>6–10 yrs (Mid Stay)</v>
      </c>
    </row>
    <row r="882" spans="1:21" x14ac:dyDescent="0.25">
      <c r="A882" t="s">
        <v>1808</v>
      </c>
      <c r="B882" t="s">
        <v>17</v>
      </c>
      <c r="C882" t="s">
        <v>37</v>
      </c>
      <c r="D882" t="s">
        <v>1809</v>
      </c>
      <c r="E882">
        <v>46</v>
      </c>
      <c r="F882" s="2">
        <v>2750.2649999999999</v>
      </c>
      <c r="G882" s="2">
        <v>33003.18</v>
      </c>
      <c r="H882">
        <f>IF(employee_turnover_dataset__1[[#This Row],[Employee_status]]="Exited", ROUND(employee_turnover_dataset__1[[#This Row],[Annual Salary]]*0.333,0), 0)</f>
        <v>0</v>
      </c>
      <c r="I882">
        <v>0</v>
      </c>
      <c r="J882">
        <v>5</v>
      </c>
      <c r="K882">
        <f>IF(employee_turnover_dataset__1[[#This Row],[Attrition]]="Yes",1,0)</f>
        <v>0</v>
      </c>
      <c r="L882" t="s">
        <v>27</v>
      </c>
      <c r="M882" t="s">
        <v>28</v>
      </c>
      <c r="N882" s="1">
        <v>43002</v>
      </c>
      <c r="O882" s="1"/>
      <c r="P882" t="s">
        <v>29</v>
      </c>
      <c r="Q882" t="s">
        <v>30</v>
      </c>
      <c r="R882">
        <v>2894</v>
      </c>
      <c r="S882">
        <v>95</v>
      </c>
      <c r="T882">
        <v>8</v>
      </c>
      <c r="U882" t="str">
        <f t="shared" si="13"/>
        <v>6–10 yrs (Mid Stay)</v>
      </c>
    </row>
    <row r="883" spans="1:21" x14ac:dyDescent="0.25">
      <c r="A883" t="s">
        <v>1810</v>
      </c>
      <c r="B883" t="s">
        <v>67</v>
      </c>
      <c r="C883" t="s">
        <v>128</v>
      </c>
      <c r="D883" t="s">
        <v>1811</v>
      </c>
      <c r="E883">
        <v>54</v>
      </c>
      <c r="F883" s="2">
        <v>2243.835</v>
      </c>
      <c r="G883" s="2">
        <v>26926.02</v>
      </c>
      <c r="H883">
        <f>IF(employee_turnover_dataset__1[[#This Row],[Employee_status]]="Exited", ROUND(employee_turnover_dataset__1[[#This Row],[Annual Salary]]*0.333,0), 0)</f>
        <v>0</v>
      </c>
      <c r="I883">
        <v>10</v>
      </c>
      <c r="J883">
        <v>2</v>
      </c>
      <c r="K883">
        <f>IF(employee_turnover_dataset__1[[#This Row],[Attrition]]="Yes",1,0)</f>
        <v>0</v>
      </c>
      <c r="L883" t="s">
        <v>27</v>
      </c>
      <c r="M883" t="s">
        <v>28</v>
      </c>
      <c r="N883" s="1">
        <v>42428</v>
      </c>
      <c r="O883" s="1"/>
      <c r="P883" t="s">
        <v>29</v>
      </c>
      <c r="Q883" t="s">
        <v>30</v>
      </c>
      <c r="R883">
        <v>3468</v>
      </c>
      <c r="S883">
        <v>114</v>
      </c>
      <c r="T883">
        <v>9</v>
      </c>
      <c r="U883" t="str">
        <f t="shared" si="13"/>
        <v>6–10 yrs (Mid Stay)</v>
      </c>
    </row>
    <row r="884" spans="1:21" x14ac:dyDescent="0.25">
      <c r="A884" t="s">
        <v>1812</v>
      </c>
      <c r="B884" t="s">
        <v>17</v>
      </c>
      <c r="C884" t="s">
        <v>18</v>
      </c>
      <c r="D884" t="s">
        <v>1813</v>
      </c>
      <c r="E884">
        <v>47</v>
      </c>
      <c r="F884" s="2">
        <v>1893.54</v>
      </c>
      <c r="G884" s="2">
        <v>22722.48</v>
      </c>
      <c r="H884">
        <f>IF(employee_turnover_dataset__1[[#This Row],[Employee_status]]="Exited", ROUND(employee_turnover_dataset__1[[#This Row],[Annual Salary]]*0.333,0), 0)</f>
        <v>7567</v>
      </c>
      <c r="I884">
        <v>3</v>
      </c>
      <c r="J884">
        <v>4</v>
      </c>
      <c r="K884">
        <f>IF(employee_turnover_dataset__1[[#This Row],[Attrition]]="Yes",1,0)</f>
        <v>1</v>
      </c>
      <c r="L884" t="s">
        <v>20</v>
      </c>
      <c r="M884" t="s">
        <v>63</v>
      </c>
      <c r="N884" s="1">
        <v>45078</v>
      </c>
      <c r="O884" s="1">
        <v>45755</v>
      </c>
      <c r="P884" t="s">
        <v>22</v>
      </c>
      <c r="Q884" t="s">
        <v>63</v>
      </c>
      <c r="R884">
        <v>677</v>
      </c>
      <c r="S884">
        <v>22</v>
      </c>
      <c r="T884">
        <v>2</v>
      </c>
      <c r="U884" t="str">
        <f t="shared" si="13"/>
        <v>2–5 yrs (Short Stay)</v>
      </c>
    </row>
    <row r="885" spans="1:21" x14ac:dyDescent="0.25">
      <c r="A885" t="s">
        <v>1814</v>
      </c>
      <c r="B885" t="s">
        <v>32</v>
      </c>
      <c r="C885" t="s">
        <v>71</v>
      </c>
      <c r="D885" t="s">
        <v>1815</v>
      </c>
      <c r="E885">
        <v>60</v>
      </c>
      <c r="F885" s="2">
        <v>1687.23</v>
      </c>
      <c r="G885" s="2">
        <v>20246.760000000002</v>
      </c>
      <c r="H885">
        <f>IF(employee_turnover_dataset__1[[#This Row],[Employee_status]]="Exited", ROUND(employee_turnover_dataset__1[[#This Row],[Annual Salary]]*0.333,0), 0)</f>
        <v>6742</v>
      </c>
      <c r="I885">
        <v>4</v>
      </c>
      <c r="J885">
        <v>1</v>
      </c>
      <c r="K885">
        <f>IF(employee_turnover_dataset__1[[#This Row],[Attrition]]="Yes",1,0)</f>
        <v>1</v>
      </c>
      <c r="L885" t="s">
        <v>20</v>
      </c>
      <c r="M885" t="s">
        <v>35</v>
      </c>
      <c r="N885" s="1">
        <v>44247</v>
      </c>
      <c r="O885" s="1">
        <v>44315</v>
      </c>
      <c r="P885" t="s">
        <v>22</v>
      </c>
      <c r="Q885" t="s">
        <v>35</v>
      </c>
      <c r="R885">
        <v>68</v>
      </c>
      <c r="S885">
        <v>2</v>
      </c>
      <c r="T885">
        <v>0</v>
      </c>
      <c r="U885" t="str">
        <f t="shared" si="13"/>
        <v>0–1 yrs (New Hire)</v>
      </c>
    </row>
    <row r="886" spans="1:21" x14ac:dyDescent="0.25">
      <c r="A886" t="s">
        <v>1816</v>
      </c>
      <c r="B886" t="s">
        <v>67</v>
      </c>
      <c r="C886" t="s">
        <v>68</v>
      </c>
      <c r="D886" t="s">
        <v>1817</v>
      </c>
      <c r="E886">
        <v>23</v>
      </c>
      <c r="F886" s="2">
        <v>1332.1200000000001</v>
      </c>
      <c r="G886" s="2">
        <v>15985.440000000002</v>
      </c>
      <c r="H886">
        <f>IF(employee_turnover_dataset__1[[#This Row],[Employee_status]]="Exited", ROUND(employee_turnover_dataset__1[[#This Row],[Annual Salary]]*0.333,0), 0)</f>
        <v>5323</v>
      </c>
      <c r="I886">
        <v>6</v>
      </c>
      <c r="J886">
        <v>3</v>
      </c>
      <c r="K886">
        <f>IF(employee_turnover_dataset__1[[#This Row],[Attrition]]="Yes",1,0)</f>
        <v>1</v>
      </c>
      <c r="L886" t="s">
        <v>20</v>
      </c>
      <c r="M886" t="s">
        <v>63</v>
      </c>
      <c r="N886" s="1">
        <v>44995</v>
      </c>
      <c r="O886" s="1">
        <v>45468</v>
      </c>
      <c r="P886" t="s">
        <v>22</v>
      </c>
      <c r="Q886" t="s">
        <v>63</v>
      </c>
      <c r="R886">
        <v>473</v>
      </c>
      <c r="S886">
        <v>16</v>
      </c>
      <c r="T886">
        <v>1</v>
      </c>
      <c r="U886" t="str">
        <f t="shared" si="13"/>
        <v>0–1 yrs (New Hire)</v>
      </c>
    </row>
    <row r="887" spans="1:21" x14ac:dyDescent="0.25">
      <c r="A887" t="s">
        <v>1818</v>
      </c>
      <c r="B887" t="s">
        <v>24</v>
      </c>
      <c r="C887" t="s">
        <v>121</v>
      </c>
      <c r="D887" t="s">
        <v>1819</v>
      </c>
      <c r="E887">
        <v>60</v>
      </c>
      <c r="F887" s="2">
        <v>1440.6</v>
      </c>
      <c r="G887" s="2">
        <v>17287.199999999997</v>
      </c>
      <c r="H887">
        <f>IF(employee_turnover_dataset__1[[#This Row],[Employee_status]]="Exited", ROUND(employee_turnover_dataset__1[[#This Row],[Annual Salary]]*0.333,0), 0)</f>
        <v>0</v>
      </c>
      <c r="I887">
        <v>10</v>
      </c>
      <c r="J887">
        <v>2</v>
      </c>
      <c r="K887">
        <f>IF(employee_turnover_dataset__1[[#This Row],[Attrition]]="Yes",1,0)</f>
        <v>0</v>
      </c>
      <c r="L887" t="s">
        <v>27</v>
      </c>
      <c r="M887" t="s">
        <v>28</v>
      </c>
      <c r="N887" s="1">
        <v>44041</v>
      </c>
      <c r="O887" s="1"/>
      <c r="P887" t="s">
        <v>29</v>
      </c>
      <c r="Q887" t="s">
        <v>30</v>
      </c>
      <c r="R887">
        <v>1855</v>
      </c>
      <c r="S887">
        <v>61</v>
      </c>
      <c r="T887">
        <v>5</v>
      </c>
      <c r="U887" t="str">
        <f t="shared" si="13"/>
        <v>2–5 yrs (Short Stay)</v>
      </c>
    </row>
    <row r="888" spans="1:21" x14ac:dyDescent="0.25">
      <c r="A888" t="s">
        <v>1820</v>
      </c>
      <c r="B888" t="s">
        <v>24</v>
      </c>
      <c r="C888" t="s">
        <v>25</v>
      </c>
      <c r="D888" t="s">
        <v>1821</v>
      </c>
      <c r="E888">
        <v>56</v>
      </c>
      <c r="F888" s="2">
        <v>2501.1750000000002</v>
      </c>
      <c r="G888" s="2">
        <v>30014.100000000002</v>
      </c>
      <c r="H888">
        <f>IF(employee_turnover_dataset__1[[#This Row],[Employee_status]]="Exited", ROUND(employee_turnover_dataset__1[[#This Row],[Annual Salary]]*0.333,0), 0)</f>
        <v>0</v>
      </c>
      <c r="I888">
        <v>3</v>
      </c>
      <c r="J888">
        <v>2</v>
      </c>
      <c r="K888">
        <f>IF(employee_turnover_dataset__1[[#This Row],[Attrition]]="Yes",1,0)</f>
        <v>0</v>
      </c>
      <c r="L888" t="s">
        <v>27</v>
      </c>
      <c r="M888" t="s">
        <v>28</v>
      </c>
      <c r="N888" s="1">
        <v>42412</v>
      </c>
      <c r="O888" s="1"/>
      <c r="P888" t="s">
        <v>29</v>
      </c>
      <c r="Q888" t="s">
        <v>30</v>
      </c>
      <c r="R888">
        <v>3484</v>
      </c>
      <c r="S888">
        <v>114</v>
      </c>
      <c r="T888">
        <v>10</v>
      </c>
      <c r="U888" t="str">
        <f t="shared" si="13"/>
        <v>6–10 yrs (Mid Stay)</v>
      </c>
    </row>
    <row r="889" spans="1:21" x14ac:dyDescent="0.25">
      <c r="A889" t="s">
        <v>1822</v>
      </c>
      <c r="B889" t="s">
        <v>24</v>
      </c>
      <c r="C889" t="s">
        <v>25</v>
      </c>
      <c r="D889" t="s">
        <v>1823</v>
      </c>
      <c r="E889">
        <v>39</v>
      </c>
      <c r="F889" s="2">
        <v>2402.0549999999998</v>
      </c>
      <c r="G889" s="2">
        <v>28824.659999999996</v>
      </c>
      <c r="H889">
        <f>IF(employee_turnover_dataset__1[[#This Row],[Employee_status]]="Exited", ROUND(employee_turnover_dataset__1[[#This Row],[Annual Salary]]*0.333,0), 0)</f>
        <v>0</v>
      </c>
      <c r="I889">
        <v>1</v>
      </c>
      <c r="J889">
        <v>4</v>
      </c>
      <c r="K889">
        <f>IF(employee_turnover_dataset__1[[#This Row],[Attrition]]="Yes",1,0)</f>
        <v>0</v>
      </c>
      <c r="L889" t="s">
        <v>27</v>
      </c>
      <c r="M889" t="s">
        <v>28</v>
      </c>
      <c r="N889" s="1">
        <v>44648</v>
      </c>
      <c r="O889" s="1"/>
      <c r="P889" t="s">
        <v>29</v>
      </c>
      <c r="Q889" t="s">
        <v>30</v>
      </c>
      <c r="R889">
        <v>1248</v>
      </c>
      <c r="S889">
        <v>41</v>
      </c>
      <c r="T889">
        <v>3</v>
      </c>
      <c r="U889" t="str">
        <f t="shared" si="13"/>
        <v>2–5 yrs (Short Stay)</v>
      </c>
    </row>
    <row r="890" spans="1:21" x14ac:dyDescent="0.25">
      <c r="A890" t="s">
        <v>1824</v>
      </c>
      <c r="B890" t="s">
        <v>51</v>
      </c>
      <c r="C890" t="s">
        <v>88</v>
      </c>
      <c r="D890" t="s">
        <v>1825</v>
      </c>
      <c r="E890">
        <v>40</v>
      </c>
      <c r="F890" s="2">
        <v>400.63499999999999</v>
      </c>
      <c r="G890" s="2">
        <v>4807.62</v>
      </c>
      <c r="H890">
        <f>IF(employee_turnover_dataset__1[[#This Row],[Employee_status]]="Exited", ROUND(employee_turnover_dataset__1[[#This Row],[Annual Salary]]*0.333,0), 0)</f>
        <v>0</v>
      </c>
      <c r="I890">
        <v>6</v>
      </c>
      <c r="J890">
        <v>3</v>
      </c>
      <c r="K890">
        <f>IF(employee_turnover_dataset__1[[#This Row],[Attrition]]="Yes",1,0)</f>
        <v>0</v>
      </c>
      <c r="L890" t="s">
        <v>27</v>
      </c>
      <c r="M890" t="s">
        <v>28</v>
      </c>
      <c r="N890" s="1">
        <v>43568</v>
      </c>
      <c r="O890" s="1"/>
      <c r="P890" t="s">
        <v>29</v>
      </c>
      <c r="Q890" t="s">
        <v>30</v>
      </c>
      <c r="R890">
        <v>2328</v>
      </c>
      <c r="S890">
        <v>76</v>
      </c>
      <c r="T890">
        <v>6</v>
      </c>
      <c r="U890" t="str">
        <f t="shared" si="13"/>
        <v>6–10 yrs (Mid Stay)</v>
      </c>
    </row>
    <row r="891" spans="1:21" x14ac:dyDescent="0.25">
      <c r="A891" t="s">
        <v>1826</v>
      </c>
      <c r="B891" t="s">
        <v>51</v>
      </c>
      <c r="C891" t="s">
        <v>78</v>
      </c>
      <c r="D891" t="s">
        <v>1827</v>
      </c>
      <c r="E891">
        <v>51</v>
      </c>
      <c r="F891" s="2">
        <v>2676.7950000000001</v>
      </c>
      <c r="G891" s="2">
        <v>32121.54</v>
      </c>
      <c r="H891">
        <f>IF(employee_turnover_dataset__1[[#This Row],[Employee_status]]="Exited", ROUND(employee_turnover_dataset__1[[#This Row],[Annual Salary]]*0.333,0), 0)</f>
        <v>0</v>
      </c>
      <c r="I891">
        <v>3</v>
      </c>
      <c r="J891">
        <v>2</v>
      </c>
      <c r="K891">
        <f>IF(employee_turnover_dataset__1[[#This Row],[Attrition]]="Yes",1,0)</f>
        <v>0</v>
      </c>
      <c r="L891" t="s">
        <v>27</v>
      </c>
      <c r="M891" t="s">
        <v>28</v>
      </c>
      <c r="N891" s="1">
        <v>42492</v>
      </c>
      <c r="O891" s="1"/>
      <c r="P891" t="s">
        <v>29</v>
      </c>
      <c r="Q891" t="s">
        <v>30</v>
      </c>
      <c r="R891">
        <v>3404</v>
      </c>
      <c r="S891">
        <v>112</v>
      </c>
      <c r="T891">
        <v>9</v>
      </c>
      <c r="U891" t="str">
        <f t="shared" si="13"/>
        <v>6–10 yrs (Mid Stay)</v>
      </c>
    </row>
    <row r="892" spans="1:21" x14ac:dyDescent="0.25">
      <c r="A892" t="s">
        <v>1828</v>
      </c>
      <c r="B892" t="s">
        <v>51</v>
      </c>
      <c r="C892" t="s">
        <v>78</v>
      </c>
      <c r="D892" t="s">
        <v>1829</v>
      </c>
      <c r="E892">
        <v>32</v>
      </c>
      <c r="F892" s="2">
        <v>2783.2799999999997</v>
      </c>
      <c r="G892" s="2">
        <v>33399.360000000001</v>
      </c>
      <c r="H892">
        <f>IF(employee_turnover_dataset__1[[#This Row],[Employee_status]]="Exited", ROUND(employee_turnover_dataset__1[[#This Row],[Annual Salary]]*0.333,0), 0)</f>
        <v>0</v>
      </c>
      <c r="I892">
        <v>7</v>
      </c>
      <c r="J892">
        <v>5</v>
      </c>
      <c r="K892">
        <f>IF(employee_turnover_dataset__1[[#This Row],[Attrition]]="Yes",1,0)</f>
        <v>0</v>
      </c>
      <c r="L892" t="s">
        <v>27</v>
      </c>
      <c r="M892" t="s">
        <v>28</v>
      </c>
      <c r="N892" s="1">
        <v>42973</v>
      </c>
      <c r="O892" s="1"/>
      <c r="P892" t="s">
        <v>29</v>
      </c>
      <c r="Q892" t="s">
        <v>30</v>
      </c>
      <c r="R892">
        <v>2923</v>
      </c>
      <c r="S892">
        <v>96</v>
      </c>
      <c r="T892">
        <v>8</v>
      </c>
      <c r="U892" t="str">
        <f t="shared" si="13"/>
        <v>6–10 yrs (Mid Stay)</v>
      </c>
    </row>
    <row r="893" spans="1:21" x14ac:dyDescent="0.25">
      <c r="A893" t="s">
        <v>1830</v>
      </c>
      <c r="B893" t="s">
        <v>67</v>
      </c>
      <c r="C893" t="s">
        <v>107</v>
      </c>
      <c r="D893" t="s">
        <v>1831</v>
      </c>
      <c r="E893">
        <v>57</v>
      </c>
      <c r="F893" s="2">
        <v>1770.8249999999998</v>
      </c>
      <c r="G893" s="2">
        <v>21249.899999999998</v>
      </c>
      <c r="H893">
        <f>IF(employee_turnover_dataset__1[[#This Row],[Employee_status]]="Exited", ROUND(employee_turnover_dataset__1[[#This Row],[Annual Salary]]*0.333,0), 0)</f>
        <v>7076</v>
      </c>
      <c r="I893">
        <v>6</v>
      </c>
      <c r="J893">
        <v>3</v>
      </c>
      <c r="K893">
        <f>IF(employee_turnover_dataset__1[[#This Row],[Attrition]]="Yes",1,0)</f>
        <v>1</v>
      </c>
      <c r="L893" t="s">
        <v>20</v>
      </c>
      <c r="M893" t="s">
        <v>54</v>
      </c>
      <c r="N893" s="1">
        <v>43330</v>
      </c>
      <c r="O893" s="1">
        <v>43490</v>
      </c>
      <c r="P893" t="s">
        <v>22</v>
      </c>
      <c r="Q893" t="s">
        <v>54</v>
      </c>
      <c r="R893">
        <v>160</v>
      </c>
      <c r="S893">
        <v>5</v>
      </c>
      <c r="T893">
        <v>0</v>
      </c>
      <c r="U893" t="str">
        <f t="shared" si="13"/>
        <v>0–1 yrs (New Hire)</v>
      </c>
    </row>
    <row r="894" spans="1:21" x14ac:dyDescent="0.25">
      <c r="A894" t="s">
        <v>1832</v>
      </c>
      <c r="B894" t="s">
        <v>67</v>
      </c>
      <c r="C894" t="s">
        <v>107</v>
      </c>
      <c r="D894" t="s">
        <v>1833</v>
      </c>
      <c r="E894">
        <v>35</v>
      </c>
      <c r="F894" s="2">
        <v>1216.71</v>
      </c>
      <c r="G894" s="2">
        <v>14600.52</v>
      </c>
      <c r="H894">
        <f>IF(employee_turnover_dataset__1[[#This Row],[Employee_status]]="Exited", ROUND(employee_turnover_dataset__1[[#This Row],[Annual Salary]]*0.333,0), 0)</f>
        <v>4862</v>
      </c>
      <c r="I894">
        <v>1</v>
      </c>
      <c r="J894">
        <v>1</v>
      </c>
      <c r="K894">
        <f>IF(employee_turnover_dataset__1[[#This Row],[Attrition]]="Yes",1,0)</f>
        <v>1</v>
      </c>
      <c r="L894" t="s">
        <v>20</v>
      </c>
      <c r="M894" t="s">
        <v>21</v>
      </c>
      <c r="N894" s="1">
        <v>42440</v>
      </c>
      <c r="O894" s="1">
        <v>44386</v>
      </c>
      <c r="P894" t="s">
        <v>22</v>
      </c>
      <c r="Q894" t="s">
        <v>21</v>
      </c>
      <c r="R894">
        <v>1946</v>
      </c>
      <c r="S894">
        <v>64</v>
      </c>
      <c r="T894">
        <v>5</v>
      </c>
      <c r="U894" t="str">
        <f t="shared" si="13"/>
        <v>2–5 yrs (Short Stay)</v>
      </c>
    </row>
    <row r="895" spans="1:21" x14ac:dyDescent="0.25">
      <c r="A895" t="s">
        <v>1834</v>
      </c>
      <c r="B895" t="s">
        <v>67</v>
      </c>
      <c r="C895" t="s">
        <v>68</v>
      </c>
      <c r="D895" t="s">
        <v>1835</v>
      </c>
      <c r="E895">
        <v>53</v>
      </c>
      <c r="F895" s="2">
        <v>603.66</v>
      </c>
      <c r="G895" s="2">
        <v>7243.92</v>
      </c>
      <c r="H895">
        <f>IF(employee_turnover_dataset__1[[#This Row],[Employee_status]]="Exited", ROUND(employee_turnover_dataset__1[[#This Row],[Annual Salary]]*0.333,0), 0)</f>
        <v>0</v>
      </c>
      <c r="I895">
        <v>7</v>
      </c>
      <c r="J895">
        <v>5</v>
      </c>
      <c r="K895">
        <f>IF(employee_turnover_dataset__1[[#This Row],[Attrition]]="Yes",1,0)</f>
        <v>0</v>
      </c>
      <c r="L895" t="s">
        <v>27</v>
      </c>
      <c r="M895" t="s">
        <v>28</v>
      </c>
      <c r="N895" s="1">
        <v>44336</v>
      </c>
      <c r="O895" s="1"/>
      <c r="P895" t="s">
        <v>29</v>
      </c>
      <c r="Q895" t="s">
        <v>30</v>
      </c>
      <c r="R895">
        <v>1560</v>
      </c>
      <c r="S895">
        <v>51</v>
      </c>
      <c r="T895">
        <v>4</v>
      </c>
      <c r="U895" t="str">
        <f t="shared" si="13"/>
        <v>2–5 yrs (Short Stay)</v>
      </c>
    </row>
    <row r="896" spans="1:21" x14ac:dyDescent="0.25">
      <c r="A896" t="s">
        <v>1836</v>
      </c>
      <c r="B896" t="s">
        <v>44</v>
      </c>
      <c r="C896" t="s">
        <v>48</v>
      </c>
      <c r="D896" t="s">
        <v>1837</v>
      </c>
      <c r="E896">
        <v>60</v>
      </c>
      <c r="F896" s="2">
        <v>695.89499999999998</v>
      </c>
      <c r="G896" s="2">
        <v>8350.74</v>
      </c>
      <c r="H896">
        <f>IF(employee_turnover_dataset__1[[#This Row],[Employee_status]]="Exited", ROUND(employee_turnover_dataset__1[[#This Row],[Annual Salary]]*0.333,0), 0)</f>
        <v>0</v>
      </c>
      <c r="I896">
        <v>5</v>
      </c>
      <c r="J896">
        <v>5</v>
      </c>
      <c r="K896">
        <f>IF(employee_turnover_dataset__1[[#This Row],[Attrition]]="Yes",1,0)</f>
        <v>0</v>
      </c>
      <c r="L896" t="s">
        <v>27</v>
      </c>
      <c r="M896" t="s">
        <v>28</v>
      </c>
      <c r="N896" s="1">
        <v>44116</v>
      </c>
      <c r="O896" s="1"/>
      <c r="P896" t="s">
        <v>29</v>
      </c>
      <c r="Q896" t="s">
        <v>30</v>
      </c>
      <c r="R896">
        <v>1780</v>
      </c>
      <c r="S896">
        <v>58</v>
      </c>
      <c r="T896">
        <v>5</v>
      </c>
      <c r="U896" t="str">
        <f t="shared" si="13"/>
        <v>2–5 yrs (Short Stay)</v>
      </c>
    </row>
    <row r="897" spans="1:21" x14ac:dyDescent="0.25">
      <c r="A897" t="s">
        <v>1838</v>
      </c>
      <c r="B897" t="s">
        <v>51</v>
      </c>
      <c r="C897" t="s">
        <v>88</v>
      </c>
      <c r="D897" t="s">
        <v>1839</v>
      </c>
      <c r="E897">
        <v>29</v>
      </c>
      <c r="F897" s="2">
        <v>728.01</v>
      </c>
      <c r="G897" s="2">
        <v>8736.119999999999</v>
      </c>
      <c r="H897">
        <f>IF(employee_turnover_dataset__1[[#This Row],[Employee_status]]="Exited", ROUND(employee_turnover_dataset__1[[#This Row],[Annual Salary]]*0.333,0), 0)</f>
        <v>2909</v>
      </c>
      <c r="I897">
        <v>1</v>
      </c>
      <c r="J897">
        <v>2</v>
      </c>
      <c r="K897">
        <f>IF(employee_turnover_dataset__1[[#This Row],[Attrition]]="Yes",1,0)</f>
        <v>1</v>
      </c>
      <c r="L897" t="s">
        <v>20</v>
      </c>
      <c r="M897" t="s">
        <v>63</v>
      </c>
      <c r="N897" s="1">
        <v>44668</v>
      </c>
      <c r="O897" s="1">
        <v>45617</v>
      </c>
      <c r="P897" t="s">
        <v>22</v>
      </c>
      <c r="Q897" t="s">
        <v>63</v>
      </c>
      <c r="R897">
        <v>949</v>
      </c>
      <c r="S897">
        <v>31</v>
      </c>
      <c r="T897">
        <v>3</v>
      </c>
      <c r="U897" t="str">
        <f t="shared" si="13"/>
        <v>2–5 yrs (Short Stay)</v>
      </c>
    </row>
    <row r="898" spans="1:21" x14ac:dyDescent="0.25">
      <c r="A898" t="s">
        <v>1840</v>
      </c>
      <c r="B898" t="s">
        <v>17</v>
      </c>
      <c r="C898" t="s">
        <v>18</v>
      </c>
      <c r="D898" t="s">
        <v>1841</v>
      </c>
      <c r="E898">
        <v>41</v>
      </c>
      <c r="F898" s="2">
        <v>956.38499999999999</v>
      </c>
      <c r="G898" s="2">
        <v>11476.619999999999</v>
      </c>
      <c r="H898">
        <f>IF(employee_turnover_dataset__1[[#This Row],[Employee_status]]="Exited", ROUND(employee_turnover_dataset__1[[#This Row],[Annual Salary]]*0.333,0), 0)</f>
        <v>0</v>
      </c>
      <c r="I898">
        <v>10</v>
      </c>
      <c r="J898">
        <v>2</v>
      </c>
      <c r="K898">
        <f>IF(employee_turnover_dataset__1[[#This Row],[Attrition]]="Yes",1,0)</f>
        <v>0</v>
      </c>
      <c r="L898" t="s">
        <v>27</v>
      </c>
      <c r="M898" t="s">
        <v>28</v>
      </c>
      <c r="N898" s="1">
        <v>43931</v>
      </c>
      <c r="O898" s="1"/>
      <c r="P898" t="s">
        <v>29</v>
      </c>
      <c r="Q898" t="s">
        <v>30</v>
      </c>
      <c r="R898">
        <v>1965</v>
      </c>
      <c r="S898">
        <v>64</v>
      </c>
      <c r="T898">
        <v>5</v>
      </c>
      <c r="U898" t="str">
        <f t="shared" ref="U898:U961" si="14">IF(T898&lt;=1,"0–1 yrs (New Hire)",
IF(T898&lt;=5,"2–5 yrs (Short Stay)",
IF(T898&lt;=10,"6–10 yrs (Mid Stay)",
IF(T898&lt;=20,"11–20 yrs (Long Stay)",
"20+ yrs (Very Long Stay)"))))</f>
        <v>2–5 yrs (Short Stay)</v>
      </c>
    </row>
    <row r="899" spans="1:21" x14ac:dyDescent="0.25">
      <c r="A899" t="s">
        <v>1842</v>
      </c>
      <c r="B899" t="s">
        <v>44</v>
      </c>
      <c r="C899" t="s">
        <v>45</v>
      </c>
      <c r="D899" t="s">
        <v>1843</v>
      </c>
      <c r="E899">
        <v>36</v>
      </c>
      <c r="F899" s="2">
        <v>1476.885</v>
      </c>
      <c r="G899" s="2">
        <v>17722.62</v>
      </c>
      <c r="H899">
        <f>IF(employee_turnover_dataset__1[[#This Row],[Employee_status]]="Exited", ROUND(employee_turnover_dataset__1[[#This Row],[Annual Salary]]*0.333,0), 0)</f>
        <v>0</v>
      </c>
      <c r="I899">
        <v>8</v>
      </c>
      <c r="J899">
        <v>4</v>
      </c>
      <c r="K899">
        <f>IF(employee_turnover_dataset__1[[#This Row],[Attrition]]="Yes",1,0)</f>
        <v>0</v>
      </c>
      <c r="L899" t="s">
        <v>27</v>
      </c>
      <c r="M899" t="s">
        <v>28</v>
      </c>
      <c r="N899" s="1">
        <v>44097</v>
      </c>
      <c r="O899" s="1"/>
      <c r="P899" t="s">
        <v>29</v>
      </c>
      <c r="Q899" t="s">
        <v>30</v>
      </c>
      <c r="R899">
        <v>1799</v>
      </c>
      <c r="S899">
        <v>59</v>
      </c>
      <c r="T899">
        <v>5</v>
      </c>
      <c r="U899" t="str">
        <f t="shared" si="14"/>
        <v>2–5 yrs (Short Stay)</v>
      </c>
    </row>
    <row r="900" spans="1:21" x14ac:dyDescent="0.25">
      <c r="A900" t="s">
        <v>1844</v>
      </c>
      <c r="B900" t="s">
        <v>32</v>
      </c>
      <c r="C900" t="s">
        <v>33</v>
      </c>
      <c r="D900" t="s">
        <v>1845</v>
      </c>
      <c r="E900">
        <v>43</v>
      </c>
      <c r="F900" s="2">
        <v>2745.2400000000002</v>
      </c>
      <c r="G900" s="2">
        <v>32942.880000000005</v>
      </c>
      <c r="H900">
        <f>IF(employee_turnover_dataset__1[[#This Row],[Employee_status]]="Exited", ROUND(employee_turnover_dataset__1[[#This Row],[Annual Salary]]*0.333,0), 0)</f>
        <v>0</v>
      </c>
      <c r="I900">
        <v>10</v>
      </c>
      <c r="J900">
        <v>5</v>
      </c>
      <c r="K900">
        <f>IF(employee_turnover_dataset__1[[#This Row],[Attrition]]="Yes",1,0)</f>
        <v>0</v>
      </c>
      <c r="L900" t="s">
        <v>27</v>
      </c>
      <c r="M900" t="s">
        <v>28</v>
      </c>
      <c r="N900" s="1">
        <v>42550</v>
      </c>
      <c r="O900" s="1"/>
      <c r="P900" t="s">
        <v>29</v>
      </c>
      <c r="Q900" t="s">
        <v>30</v>
      </c>
      <c r="R900">
        <v>3346</v>
      </c>
      <c r="S900">
        <v>110</v>
      </c>
      <c r="T900">
        <v>9</v>
      </c>
      <c r="U900" t="str">
        <f t="shared" si="14"/>
        <v>6–10 yrs (Mid Stay)</v>
      </c>
    </row>
    <row r="901" spans="1:21" x14ac:dyDescent="0.25">
      <c r="A901" t="s">
        <v>1846</v>
      </c>
      <c r="B901" t="s">
        <v>24</v>
      </c>
      <c r="C901" t="s">
        <v>121</v>
      </c>
      <c r="D901" t="s">
        <v>1847</v>
      </c>
      <c r="E901">
        <v>32</v>
      </c>
      <c r="F901" s="2">
        <v>2321.1750000000002</v>
      </c>
      <c r="G901" s="2">
        <v>27854.100000000002</v>
      </c>
      <c r="H901">
        <f>IF(employee_turnover_dataset__1[[#This Row],[Employee_status]]="Exited", ROUND(employee_turnover_dataset__1[[#This Row],[Annual Salary]]*0.333,0), 0)</f>
        <v>0</v>
      </c>
      <c r="I901">
        <v>4</v>
      </c>
      <c r="J901">
        <v>3</v>
      </c>
      <c r="K901">
        <f>IF(employee_turnover_dataset__1[[#This Row],[Attrition]]="Yes",1,0)</f>
        <v>0</v>
      </c>
      <c r="L901" t="s">
        <v>27</v>
      </c>
      <c r="M901" t="s">
        <v>28</v>
      </c>
      <c r="N901" s="1">
        <v>43767</v>
      </c>
      <c r="O901" s="1"/>
      <c r="P901" t="s">
        <v>29</v>
      </c>
      <c r="Q901" t="s">
        <v>30</v>
      </c>
      <c r="R901">
        <v>2129</v>
      </c>
      <c r="S901">
        <v>70</v>
      </c>
      <c r="T901">
        <v>6</v>
      </c>
      <c r="U901" t="str">
        <f t="shared" si="14"/>
        <v>6–10 yrs (Mid Stay)</v>
      </c>
    </row>
    <row r="902" spans="1:21" x14ac:dyDescent="0.25">
      <c r="A902" t="s">
        <v>1848</v>
      </c>
      <c r="B902" t="s">
        <v>67</v>
      </c>
      <c r="C902" t="s">
        <v>128</v>
      </c>
      <c r="D902" t="s">
        <v>1849</v>
      </c>
      <c r="E902">
        <v>25</v>
      </c>
      <c r="F902" s="2">
        <v>2691.0149999999999</v>
      </c>
      <c r="G902" s="2">
        <v>32292.18</v>
      </c>
      <c r="H902">
        <f>IF(employee_turnover_dataset__1[[#This Row],[Employee_status]]="Exited", ROUND(employee_turnover_dataset__1[[#This Row],[Annual Salary]]*0.333,0), 0)</f>
        <v>0</v>
      </c>
      <c r="I902">
        <v>0</v>
      </c>
      <c r="J902">
        <v>1</v>
      </c>
      <c r="K902">
        <f>IF(employee_turnover_dataset__1[[#This Row],[Attrition]]="Yes",1,0)</f>
        <v>0</v>
      </c>
      <c r="L902" t="s">
        <v>27</v>
      </c>
      <c r="M902" t="s">
        <v>28</v>
      </c>
      <c r="N902" s="1">
        <v>42797</v>
      </c>
      <c r="O902" s="1"/>
      <c r="P902" t="s">
        <v>29</v>
      </c>
      <c r="Q902" t="s">
        <v>30</v>
      </c>
      <c r="R902">
        <v>3099</v>
      </c>
      <c r="S902">
        <v>102</v>
      </c>
      <c r="T902">
        <v>8</v>
      </c>
      <c r="U902" t="str">
        <f t="shared" si="14"/>
        <v>6–10 yrs (Mid Stay)</v>
      </c>
    </row>
    <row r="903" spans="1:21" x14ac:dyDescent="0.25">
      <c r="A903" t="s">
        <v>1850</v>
      </c>
      <c r="B903" t="s">
        <v>17</v>
      </c>
      <c r="C903" t="s">
        <v>18</v>
      </c>
      <c r="D903" t="s">
        <v>1851</v>
      </c>
      <c r="E903">
        <v>52</v>
      </c>
      <c r="F903" s="2">
        <v>1833.87</v>
      </c>
      <c r="G903" s="2">
        <v>22006.44</v>
      </c>
      <c r="H903">
        <f>IF(employee_turnover_dataset__1[[#This Row],[Employee_status]]="Exited", ROUND(employee_turnover_dataset__1[[#This Row],[Annual Salary]]*0.333,0), 0)</f>
        <v>0</v>
      </c>
      <c r="I903">
        <v>5</v>
      </c>
      <c r="J903">
        <v>3</v>
      </c>
      <c r="K903">
        <f>IF(employee_turnover_dataset__1[[#This Row],[Attrition]]="Yes",1,0)</f>
        <v>0</v>
      </c>
      <c r="L903" t="s">
        <v>27</v>
      </c>
      <c r="M903" t="s">
        <v>28</v>
      </c>
      <c r="N903" s="1">
        <v>42442</v>
      </c>
      <c r="O903" s="1"/>
      <c r="P903" t="s">
        <v>29</v>
      </c>
      <c r="Q903" t="s">
        <v>30</v>
      </c>
      <c r="R903">
        <v>3454</v>
      </c>
      <c r="S903">
        <v>113</v>
      </c>
      <c r="T903">
        <v>9</v>
      </c>
      <c r="U903" t="str">
        <f t="shared" si="14"/>
        <v>6–10 yrs (Mid Stay)</v>
      </c>
    </row>
    <row r="904" spans="1:21" x14ac:dyDescent="0.25">
      <c r="A904" t="s">
        <v>1852</v>
      </c>
      <c r="B904" t="s">
        <v>17</v>
      </c>
      <c r="C904" t="s">
        <v>37</v>
      </c>
      <c r="D904" t="s">
        <v>1853</v>
      </c>
      <c r="E904">
        <v>43</v>
      </c>
      <c r="F904" s="2">
        <v>1966.2599999999998</v>
      </c>
      <c r="G904" s="2">
        <v>23595.119999999995</v>
      </c>
      <c r="H904">
        <f>IF(employee_turnover_dataset__1[[#This Row],[Employee_status]]="Exited", ROUND(employee_turnover_dataset__1[[#This Row],[Annual Salary]]*0.333,0), 0)</f>
        <v>7857</v>
      </c>
      <c r="I904">
        <v>7</v>
      </c>
      <c r="J904">
        <v>3</v>
      </c>
      <c r="K904">
        <f>IF(employee_turnover_dataset__1[[#This Row],[Attrition]]="Yes",1,0)</f>
        <v>1</v>
      </c>
      <c r="L904" t="s">
        <v>20</v>
      </c>
      <c r="M904" t="s">
        <v>158</v>
      </c>
      <c r="N904" s="1">
        <v>42609</v>
      </c>
      <c r="O904" s="1">
        <v>43122</v>
      </c>
      <c r="P904" t="s">
        <v>22</v>
      </c>
      <c r="Q904" t="s">
        <v>158</v>
      </c>
      <c r="R904">
        <v>513</v>
      </c>
      <c r="S904">
        <v>17</v>
      </c>
      <c r="T904">
        <v>1</v>
      </c>
      <c r="U904" t="str">
        <f t="shared" si="14"/>
        <v>0–1 yrs (New Hire)</v>
      </c>
    </row>
    <row r="905" spans="1:21" x14ac:dyDescent="0.25">
      <c r="A905" t="s">
        <v>1854</v>
      </c>
      <c r="B905" t="s">
        <v>44</v>
      </c>
      <c r="C905" t="s">
        <v>45</v>
      </c>
      <c r="D905" t="s">
        <v>1855</v>
      </c>
      <c r="E905">
        <v>55</v>
      </c>
      <c r="F905" s="2">
        <v>2972.0099999999998</v>
      </c>
      <c r="G905" s="2">
        <v>35664.119999999995</v>
      </c>
      <c r="H905">
        <f>IF(employee_turnover_dataset__1[[#This Row],[Employee_status]]="Exited", ROUND(employee_turnover_dataset__1[[#This Row],[Annual Salary]]*0.333,0), 0)</f>
        <v>11876</v>
      </c>
      <c r="I905">
        <v>8</v>
      </c>
      <c r="J905">
        <v>5</v>
      </c>
      <c r="K905">
        <f>IF(employee_turnover_dataset__1[[#This Row],[Attrition]]="Yes",1,0)</f>
        <v>1</v>
      </c>
      <c r="L905" t="s">
        <v>20</v>
      </c>
      <c r="M905" t="s">
        <v>158</v>
      </c>
      <c r="N905" s="1">
        <v>43414</v>
      </c>
      <c r="O905" s="1">
        <v>43936</v>
      </c>
      <c r="P905" t="s">
        <v>22</v>
      </c>
      <c r="Q905" t="s">
        <v>158</v>
      </c>
      <c r="R905">
        <v>522</v>
      </c>
      <c r="S905">
        <v>17</v>
      </c>
      <c r="T905">
        <v>1</v>
      </c>
      <c r="U905" t="str">
        <f t="shared" si="14"/>
        <v>0–1 yrs (New Hire)</v>
      </c>
    </row>
    <row r="906" spans="1:21" x14ac:dyDescent="0.25">
      <c r="A906" t="s">
        <v>1856</v>
      </c>
      <c r="B906" t="s">
        <v>44</v>
      </c>
      <c r="C906" t="s">
        <v>45</v>
      </c>
      <c r="D906" t="s">
        <v>1857</v>
      </c>
      <c r="E906">
        <v>24</v>
      </c>
      <c r="F906" s="2">
        <v>2931.5099999999998</v>
      </c>
      <c r="G906" s="2">
        <v>35178.119999999995</v>
      </c>
      <c r="H906">
        <f>IF(employee_turnover_dataset__1[[#This Row],[Employee_status]]="Exited", ROUND(employee_turnover_dataset__1[[#This Row],[Annual Salary]]*0.333,0), 0)</f>
        <v>11714</v>
      </c>
      <c r="I906">
        <v>3</v>
      </c>
      <c r="J906">
        <v>3</v>
      </c>
      <c r="K906">
        <f>IF(employee_turnover_dataset__1[[#This Row],[Attrition]]="Yes",1,0)</f>
        <v>1</v>
      </c>
      <c r="L906" t="s">
        <v>20</v>
      </c>
      <c r="M906" t="s">
        <v>63</v>
      </c>
      <c r="N906" s="1">
        <v>43935</v>
      </c>
      <c r="O906" s="1">
        <v>44059</v>
      </c>
      <c r="P906" t="s">
        <v>22</v>
      </c>
      <c r="Q906" t="s">
        <v>63</v>
      </c>
      <c r="R906">
        <v>124</v>
      </c>
      <c r="S906">
        <v>4</v>
      </c>
      <c r="T906">
        <v>0</v>
      </c>
      <c r="U906" t="str">
        <f t="shared" si="14"/>
        <v>0–1 yrs (New Hire)</v>
      </c>
    </row>
    <row r="907" spans="1:21" x14ac:dyDescent="0.25">
      <c r="A907" t="s">
        <v>1858</v>
      </c>
      <c r="B907" t="s">
        <v>44</v>
      </c>
      <c r="C907" t="s">
        <v>61</v>
      </c>
      <c r="D907" t="s">
        <v>1859</v>
      </c>
      <c r="E907">
        <v>42</v>
      </c>
      <c r="F907" s="2">
        <v>1980.33</v>
      </c>
      <c r="G907" s="2">
        <v>23763.96</v>
      </c>
      <c r="H907">
        <f>IF(employee_turnover_dataset__1[[#This Row],[Employee_status]]="Exited", ROUND(employee_turnover_dataset__1[[#This Row],[Annual Salary]]*0.333,0), 0)</f>
        <v>0</v>
      </c>
      <c r="I907">
        <v>9</v>
      </c>
      <c r="J907">
        <v>2</v>
      </c>
      <c r="K907">
        <f>IF(employee_turnover_dataset__1[[#This Row],[Attrition]]="Yes",1,0)</f>
        <v>0</v>
      </c>
      <c r="L907" t="s">
        <v>27</v>
      </c>
      <c r="M907" t="s">
        <v>28</v>
      </c>
      <c r="N907" s="1">
        <v>44591</v>
      </c>
      <c r="O907" s="1"/>
      <c r="P907" t="s">
        <v>29</v>
      </c>
      <c r="Q907" t="s">
        <v>30</v>
      </c>
      <c r="R907">
        <v>1305</v>
      </c>
      <c r="S907">
        <v>43</v>
      </c>
      <c r="T907">
        <v>4</v>
      </c>
      <c r="U907" t="str">
        <f t="shared" si="14"/>
        <v>2–5 yrs (Short Stay)</v>
      </c>
    </row>
    <row r="908" spans="1:21" x14ac:dyDescent="0.25">
      <c r="A908" t="s">
        <v>1860</v>
      </c>
      <c r="B908" t="s">
        <v>67</v>
      </c>
      <c r="C908" t="s">
        <v>128</v>
      </c>
      <c r="D908" t="s">
        <v>1861</v>
      </c>
      <c r="E908">
        <v>28</v>
      </c>
      <c r="F908" s="2">
        <v>2475.8999999999996</v>
      </c>
      <c r="G908" s="2">
        <v>29710.799999999996</v>
      </c>
      <c r="H908">
        <f>IF(employee_turnover_dataset__1[[#This Row],[Employee_status]]="Exited", ROUND(employee_turnover_dataset__1[[#This Row],[Annual Salary]]*0.333,0), 0)</f>
        <v>0</v>
      </c>
      <c r="I908">
        <v>6</v>
      </c>
      <c r="J908">
        <v>1</v>
      </c>
      <c r="K908">
        <f>IF(employee_turnover_dataset__1[[#This Row],[Attrition]]="Yes",1,0)</f>
        <v>0</v>
      </c>
      <c r="L908" t="s">
        <v>27</v>
      </c>
      <c r="M908" t="s">
        <v>28</v>
      </c>
      <c r="N908" s="1">
        <v>42806</v>
      </c>
      <c r="O908" s="1"/>
      <c r="P908" t="s">
        <v>29</v>
      </c>
      <c r="Q908" t="s">
        <v>30</v>
      </c>
      <c r="R908">
        <v>3090</v>
      </c>
      <c r="S908">
        <v>102</v>
      </c>
      <c r="T908">
        <v>8</v>
      </c>
      <c r="U908" t="str">
        <f t="shared" si="14"/>
        <v>6–10 yrs (Mid Stay)</v>
      </c>
    </row>
    <row r="909" spans="1:21" x14ac:dyDescent="0.25">
      <c r="A909" t="s">
        <v>1862</v>
      </c>
      <c r="B909" t="s">
        <v>44</v>
      </c>
      <c r="C909" t="s">
        <v>45</v>
      </c>
      <c r="D909" t="s">
        <v>1863</v>
      </c>
      <c r="E909">
        <v>47</v>
      </c>
      <c r="F909" s="2">
        <v>1831.3650000000002</v>
      </c>
      <c r="G909" s="2">
        <v>21976.380000000005</v>
      </c>
      <c r="H909">
        <f>IF(employee_turnover_dataset__1[[#This Row],[Employee_status]]="Exited", ROUND(employee_turnover_dataset__1[[#This Row],[Annual Salary]]*0.333,0), 0)</f>
        <v>7318</v>
      </c>
      <c r="I909">
        <v>4</v>
      </c>
      <c r="J909">
        <v>2</v>
      </c>
      <c r="K909">
        <f>IF(employee_turnover_dataset__1[[#This Row],[Attrition]]="Yes",1,0)</f>
        <v>1</v>
      </c>
      <c r="L909" t="s">
        <v>20</v>
      </c>
      <c r="M909" t="s">
        <v>119</v>
      </c>
      <c r="N909" s="1">
        <v>42917</v>
      </c>
      <c r="O909" s="1">
        <v>44016</v>
      </c>
      <c r="P909" t="s">
        <v>22</v>
      </c>
      <c r="Q909" t="s">
        <v>119</v>
      </c>
      <c r="R909">
        <v>1099</v>
      </c>
      <c r="S909">
        <v>36</v>
      </c>
      <c r="T909">
        <v>3</v>
      </c>
      <c r="U909" t="str">
        <f t="shared" si="14"/>
        <v>2–5 yrs (Short Stay)</v>
      </c>
    </row>
    <row r="910" spans="1:21" x14ac:dyDescent="0.25">
      <c r="A910" t="s">
        <v>1864</v>
      </c>
      <c r="B910" t="s">
        <v>51</v>
      </c>
      <c r="C910" t="s">
        <v>78</v>
      </c>
      <c r="D910" t="s">
        <v>1865</v>
      </c>
      <c r="E910">
        <v>56</v>
      </c>
      <c r="F910" s="2">
        <v>1741.6950000000002</v>
      </c>
      <c r="G910" s="2">
        <v>20900.340000000004</v>
      </c>
      <c r="H910">
        <f>IF(employee_turnover_dataset__1[[#This Row],[Employee_status]]="Exited", ROUND(employee_turnover_dataset__1[[#This Row],[Annual Salary]]*0.333,0), 0)</f>
        <v>0</v>
      </c>
      <c r="I910">
        <v>2</v>
      </c>
      <c r="J910">
        <v>3</v>
      </c>
      <c r="K910">
        <f>IF(employee_turnover_dataset__1[[#This Row],[Attrition]]="Yes",1,0)</f>
        <v>0</v>
      </c>
      <c r="L910" t="s">
        <v>27</v>
      </c>
      <c r="M910" t="s">
        <v>28</v>
      </c>
      <c r="N910" s="1">
        <v>44481</v>
      </c>
      <c r="O910" s="1"/>
      <c r="P910" t="s">
        <v>29</v>
      </c>
      <c r="Q910" t="s">
        <v>30</v>
      </c>
      <c r="R910">
        <v>1415</v>
      </c>
      <c r="S910">
        <v>46</v>
      </c>
      <c r="T910">
        <v>4</v>
      </c>
      <c r="U910" t="str">
        <f t="shared" si="14"/>
        <v>2–5 yrs (Short Stay)</v>
      </c>
    </row>
    <row r="911" spans="1:21" x14ac:dyDescent="0.25">
      <c r="A911" t="s">
        <v>1866</v>
      </c>
      <c r="B911" t="s">
        <v>17</v>
      </c>
      <c r="C911" t="s">
        <v>56</v>
      </c>
      <c r="D911" t="s">
        <v>1867</v>
      </c>
      <c r="E911">
        <v>60</v>
      </c>
      <c r="F911" s="2">
        <v>2014.7400000000002</v>
      </c>
      <c r="G911" s="2">
        <v>24176.880000000005</v>
      </c>
      <c r="H911">
        <f>IF(employee_turnover_dataset__1[[#This Row],[Employee_status]]="Exited", ROUND(employee_turnover_dataset__1[[#This Row],[Annual Salary]]*0.333,0), 0)</f>
        <v>8051</v>
      </c>
      <c r="I911">
        <v>6</v>
      </c>
      <c r="J911">
        <v>4</v>
      </c>
      <c r="K911">
        <f>IF(employee_turnover_dataset__1[[#This Row],[Attrition]]="Yes",1,0)</f>
        <v>1</v>
      </c>
      <c r="L911" t="s">
        <v>20</v>
      </c>
      <c r="M911" t="s">
        <v>158</v>
      </c>
      <c r="N911" s="1">
        <v>44704</v>
      </c>
      <c r="O911" s="1">
        <v>45591</v>
      </c>
      <c r="P911" t="s">
        <v>22</v>
      </c>
      <c r="Q911" t="s">
        <v>158</v>
      </c>
      <c r="R911">
        <v>887</v>
      </c>
      <c r="S911">
        <v>29</v>
      </c>
      <c r="T911">
        <v>2</v>
      </c>
      <c r="U911" t="str">
        <f t="shared" si="14"/>
        <v>2–5 yrs (Short Stay)</v>
      </c>
    </row>
    <row r="912" spans="1:21" x14ac:dyDescent="0.25">
      <c r="A912" t="s">
        <v>1868</v>
      </c>
      <c r="B912" t="s">
        <v>44</v>
      </c>
      <c r="C912" t="s">
        <v>48</v>
      </c>
      <c r="D912" t="s">
        <v>1869</v>
      </c>
      <c r="E912">
        <v>24</v>
      </c>
      <c r="F912" s="2">
        <v>419.59500000000003</v>
      </c>
      <c r="G912" s="2">
        <v>5035.1400000000003</v>
      </c>
      <c r="H912">
        <f>IF(employee_turnover_dataset__1[[#This Row],[Employee_status]]="Exited", ROUND(employee_turnover_dataset__1[[#This Row],[Annual Salary]]*0.333,0), 0)</f>
        <v>0</v>
      </c>
      <c r="I912">
        <v>3</v>
      </c>
      <c r="J912">
        <v>2</v>
      </c>
      <c r="K912">
        <f>IF(employee_turnover_dataset__1[[#This Row],[Attrition]]="Yes",1,0)</f>
        <v>0</v>
      </c>
      <c r="L912" t="s">
        <v>27</v>
      </c>
      <c r="M912" t="s">
        <v>28</v>
      </c>
      <c r="N912" s="1">
        <v>43989</v>
      </c>
      <c r="O912" s="1"/>
      <c r="P912" t="s">
        <v>29</v>
      </c>
      <c r="Q912" t="s">
        <v>30</v>
      </c>
      <c r="R912">
        <v>1907</v>
      </c>
      <c r="S912">
        <v>63</v>
      </c>
      <c r="T912">
        <v>5</v>
      </c>
      <c r="U912" t="str">
        <f t="shared" si="14"/>
        <v>2–5 yrs (Short Stay)</v>
      </c>
    </row>
    <row r="913" spans="1:21" x14ac:dyDescent="0.25">
      <c r="A913" t="s">
        <v>1870</v>
      </c>
      <c r="B913" t="s">
        <v>24</v>
      </c>
      <c r="C913" t="s">
        <v>25</v>
      </c>
      <c r="D913" t="s">
        <v>1871</v>
      </c>
      <c r="E913">
        <v>47</v>
      </c>
      <c r="F913" s="2">
        <v>1429.9349999999999</v>
      </c>
      <c r="G913" s="2">
        <v>17159.22</v>
      </c>
      <c r="H913">
        <f>IF(employee_turnover_dataset__1[[#This Row],[Employee_status]]="Exited", ROUND(employee_turnover_dataset__1[[#This Row],[Annual Salary]]*0.333,0), 0)</f>
        <v>5714</v>
      </c>
      <c r="I913">
        <v>5</v>
      </c>
      <c r="J913">
        <v>2</v>
      </c>
      <c r="K913">
        <f>IF(employee_turnover_dataset__1[[#This Row],[Attrition]]="Yes",1,0)</f>
        <v>1</v>
      </c>
      <c r="L913" t="s">
        <v>20</v>
      </c>
      <c r="M913" t="s">
        <v>21</v>
      </c>
      <c r="N913" s="1">
        <v>43129</v>
      </c>
      <c r="O913" s="1">
        <v>44441</v>
      </c>
      <c r="P913" t="s">
        <v>22</v>
      </c>
      <c r="Q913" t="s">
        <v>21</v>
      </c>
      <c r="R913">
        <v>1312</v>
      </c>
      <c r="S913">
        <v>43</v>
      </c>
      <c r="T913">
        <v>4</v>
      </c>
      <c r="U913" t="str">
        <f t="shared" si="14"/>
        <v>2–5 yrs (Short Stay)</v>
      </c>
    </row>
    <row r="914" spans="1:21" x14ac:dyDescent="0.25">
      <c r="A914" t="s">
        <v>1872</v>
      </c>
      <c r="B914" t="s">
        <v>67</v>
      </c>
      <c r="C914" t="s">
        <v>107</v>
      </c>
      <c r="D914" t="s">
        <v>1873</v>
      </c>
      <c r="E914">
        <v>51</v>
      </c>
      <c r="F914" s="2">
        <v>2201.7749999999996</v>
      </c>
      <c r="G914" s="2">
        <v>26421.299999999996</v>
      </c>
      <c r="H914">
        <f>IF(employee_turnover_dataset__1[[#This Row],[Employee_status]]="Exited", ROUND(employee_turnover_dataset__1[[#This Row],[Annual Salary]]*0.333,0), 0)</f>
        <v>0</v>
      </c>
      <c r="I914">
        <v>9</v>
      </c>
      <c r="J914">
        <v>2</v>
      </c>
      <c r="K914">
        <f>IF(employee_turnover_dataset__1[[#This Row],[Attrition]]="Yes",1,0)</f>
        <v>0</v>
      </c>
      <c r="L914" t="s">
        <v>27</v>
      </c>
      <c r="M914" t="s">
        <v>28</v>
      </c>
      <c r="N914" s="1">
        <v>43581</v>
      </c>
      <c r="O914" s="1"/>
      <c r="P914" t="s">
        <v>29</v>
      </c>
      <c r="Q914" t="s">
        <v>30</v>
      </c>
      <c r="R914">
        <v>2315</v>
      </c>
      <c r="S914">
        <v>76</v>
      </c>
      <c r="T914">
        <v>6</v>
      </c>
      <c r="U914" t="str">
        <f t="shared" si="14"/>
        <v>6–10 yrs (Mid Stay)</v>
      </c>
    </row>
    <row r="915" spans="1:21" x14ac:dyDescent="0.25">
      <c r="A915" t="s">
        <v>1874</v>
      </c>
      <c r="B915" t="s">
        <v>17</v>
      </c>
      <c r="C915" t="s">
        <v>56</v>
      </c>
      <c r="D915" t="s">
        <v>1875</v>
      </c>
      <c r="E915">
        <v>35</v>
      </c>
      <c r="F915" s="2">
        <v>682.5</v>
      </c>
      <c r="G915" s="2">
        <v>8190</v>
      </c>
      <c r="H915">
        <f>IF(employee_turnover_dataset__1[[#This Row],[Employee_status]]="Exited", ROUND(employee_turnover_dataset__1[[#This Row],[Annual Salary]]*0.333,0), 0)</f>
        <v>0</v>
      </c>
      <c r="I915">
        <v>5</v>
      </c>
      <c r="J915">
        <v>4</v>
      </c>
      <c r="K915">
        <f>IF(employee_turnover_dataset__1[[#This Row],[Attrition]]="Yes",1,0)</f>
        <v>0</v>
      </c>
      <c r="L915" t="s">
        <v>27</v>
      </c>
      <c r="M915" t="s">
        <v>28</v>
      </c>
      <c r="N915" s="1">
        <v>42587</v>
      </c>
      <c r="O915" s="1"/>
      <c r="P915" t="s">
        <v>29</v>
      </c>
      <c r="Q915" t="s">
        <v>30</v>
      </c>
      <c r="R915">
        <v>3309</v>
      </c>
      <c r="S915">
        <v>109</v>
      </c>
      <c r="T915">
        <v>9</v>
      </c>
      <c r="U915" t="str">
        <f t="shared" si="14"/>
        <v>6–10 yrs (Mid Stay)</v>
      </c>
    </row>
    <row r="916" spans="1:21" x14ac:dyDescent="0.25">
      <c r="A916" t="s">
        <v>1876</v>
      </c>
      <c r="B916" t="s">
        <v>67</v>
      </c>
      <c r="C916" t="s">
        <v>68</v>
      </c>
      <c r="D916" t="s">
        <v>1877</v>
      </c>
      <c r="E916">
        <v>41</v>
      </c>
      <c r="F916" s="2">
        <v>2260.71</v>
      </c>
      <c r="G916" s="2">
        <v>27128.52</v>
      </c>
      <c r="H916">
        <f>IF(employee_turnover_dataset__1[[#This Row],[Employee_status]]="Exited", ROUND(employee_turnover_dataset__1[[#This Row],[Annual Salary]]*0.333,0), 0)</f>
        <v>0</v>
      </c>
      <c r="I916">
        <v>1</v>
      </c>
      <c r="J916">
        <v>2</v>
      </c>
      <c r="K916">
        <f>IF(employee_turnover_dataset__1[[#This Row],[Attrition]]="Yes",1,0)</f>
        <v>0</v>
      </c>
      <c r="L916" t="s">
        <v>27</v>
      </c>
      <c r="M916" t="s">
        <v>28</v>
      </c>
      <c r="N916" s="1">
        <v>44120</v>
      </c>
      <c r="O916" s="1"/>
      <c r="P916" t="s">
        <v>29</v>
      </c>
      <c r="Q916" t="s">
        <v>30</v>
      </c>
      <c r="R916">
        <v>1776</v>
      </c>
      <c r="S916">
        <v>58</v>
      </c>
      <c r="T916">
        <v>5</v>
      </c>
      <c r="U916" t="str">
        <f t="shared" si="14"/>
        <v>2–5 yrs (Short Stay)</v>
      </c>
    </row>
    <row r="917" spans="1:21" x14ac:dyDescent="0.25">
      <c r="A917" t="s">
        <v>1878</v>
      </c>
      <c r="B917" t="s">
        <v>32</v>
      </c>
      <c r="C917" t="s">
        <v>174</v>
      </c>
      <c r="D917" t="s">
        <v>1879</v>
      </c>
      <c r="E917">
        <v>53</v>
      </c>
      <c r="F917" s="2">
        <v>2532.6150000000002</v>
      </c>
      <c r="G917" s="2">
        <v>30391.380000000005</v>
      </c>
      <c r="H917">
        <f>IF(employee_turnover_dataset__1[[#This Row],[Employee_status]]="Exited", ROUND(employee_turnover_dataset__1[[#This Row],[Annual Salary]]*0.333,0), 0)</f>
        <v>0</v>
      </c>
      <c r="I917">
        <v>0</v>
      </c>
      <c r="J917">
        <v>5</v>
      </c>
      <c r="K917">
        <f>IF(employee_turnover_dataset__1[[#This Row],[Attrition]]="Yes",1,0)</f>
        <v>0</v>
      </c>
      <c r="L917" t="s">
        <v>27</v>
      </c>
      <c r="M917" t="s">
        <v>28</v>
      </c>
      <c r="N917" s="1">
        <v>43662</v>
      </c>
      <c r="O917" s="1"/>
      <c r="P917" t="s">
        <v>29</v>
      </c>
      <c r="Q917" t="s">
        <v>30</v>
      </c>
      <c r="R917">
        <v>2234</v>
      </c>
      <c r="S917">
        <v>73</v>
      </c>
      <c r="T917">
        <v>6</v>
      </c>
      <c r="U917" t="str">
        <f t="shared" si="14"/>
        <v>6–10 yrs (Mid Stay)</v>
      </c>
    </row>
    <row r="918" spans="1:21" x14ac:dyDescent="0.25">
      <c r="A918" t="s">
        <v>1880</v>
      </c>
      <c r="B918" t="s">
        <v>32</v>
      </c>
      <c r="C918" t="s">
        <v>174</v>
      </c>
      <c r="D918" t="s">
        <v>1881</v>
      </c>
      <c r="E918">
        <v>56</v>
      </c>
      <c r="F918" s="2">
        <v>2609.9850000000001</v>
      </c>
      <c r="G918" s="2">
        <v>31319.82</v>
      </c>
      <c r="H918">
        <f>IF(employee_turnover_dataset__1[[#This Row],[Employee_status]]="Exited", ROUND(employee_turnover_dataset__1[[#This Row],[Annual Salary]]*0.333,0), 0)</f>
        <v>10430</v>
      </c>
      <c r="I918">
        <v>8</v>
      </c>
      <c r="J918">
        <v>4</v>
      </c>
      <c r="K918">
        <f>IF(employee_turnover_dataset__1[[#This Row],[Attrition]]="Yes",1,0)</f>
        <v>1</v>
      </c>
      <c r="L918" t="s">
        <v>20</v>
      </c>
      <c r="M918" t="s">
        <v>35</v>
      </c>
      <c r="N918" s="1">
        <v>42374</v>
      </c>
      <c r="O918" s="1">
        <v>44921</v>
      </c>
      <c r="P918" t="s">
        <v>22</v>
      </c>
      <c r="Q918" t="s">
        <v>35</v>
      </c>
      <c r="R918">
        <v>2547</v>
      </c>
      <c r="S918">
        <v>84</v>
      </c>
      <c r="T918">
        <v>7</v>
      </c>
      <c r="U918" t="str">
        <f t="shared" si="14"/>
        <v>6–10 yrs (Mid Stay)</v>
      </c>
    </row>
    <row r="919" spans="1:21" x14ac:dyDescent="0.25">
      <c r="A919" t="s">
        <v>1882</v>
      </c>
      <c r="B919" t="s">
        <v>32</v>
      </c>
      <c r="C919" t="s">
        <v>174</v>
      </c>
      <c r="D919" t="s">
        <v>1883</v>
      </c>
      <c r="E919">
        <v>26</v>
      </c>
      <c r="F919" s="2">
        <v>582.36</v>
      </c>
      <c r="G919" s="2">
        <v>6988.32</v>
      </c>
      <c r="H919">
        <f>IF(employee_turnover_dataset__1[[#This Row],[Employee_status]]="Exited", ROUND(employee_turnover_dataset__1[[#This Row],[Annual Salary]]*0.333,0), 0)</f>
        <v>2327</v>
      </c>
      <c r="I919">
        <v>0</v>
      </c>
      <c r="J919">
        <v>3</v>
      </c>
      <c r="K919">
        <f>IF(employee_turnover_dataset__1[[#This Row],[Attrition]]="Yes",1,0)</f>
        <v>1</v>
      </c>
      <c r="L919" t="s">
        <v>20</v>
      </c>
      <c r="M919" t="s">
        <v>119</v>
      </c>
      <c r="N919" s="1">
        <v>44112</v>
      </c>
      <c r="O919" s="1">
        <v>44220</v>
      </c>
      <c r="P919" t="s">
        <v>22</v>
      </c>
      <c r="Q919" t="s">
        <v>119</v>
      </c>
      <c r="R919">
        <v>108</v>
      </c>
      <c r="S919">
        <v>4</v>
      </c>
      <c r="T919">
        <v>0</v>
      </c>
      <c r="U919" t="str">
        <f t="shared" si="14"/>
        <v>0–1 yrs (New Hire)</v>
      </c>
    </row>
    <row r="920" spans="1:21" x14ac:dyDescent="0.25">
      <c r="A920" t="s">
        <v>1884</v>
      </c>
      <c r="B920" t="s">
        <v>17</v>
      </c>
      <c r="C920" t="s">
        <v>37</v>
      </c>
      <c r="D920" t="s">
        <v>1885</v>
      </c>
      <c r="E920">
        <v>32</v>
      </c>
      <c r="F920" s="2">
        <v>768.03</v>
      </c>
      <c r="G920" s="2">
        <v>9216.36</v>
      </c>
      <c r="H920">
        <f>IF(employee_turnover_dataset__1[[#This Row],[Employee_status]]="Exited", ROUND(employee_turnover_dataset__1[[#This Row],[Annual Salary]]*0.333,0), 0)</f>
        <v>0</v>
      </c>
      <c r="I920">
        <v>6</v>
      </c>
      <c r="J920">
        <v>4</v>
      </c>
      <c r="K920">
        <f>IF(employee_turnover_dataset__1[[#This Row],[Attrition]]="Yes",1,0)</f>
        <v>0</v>
      </c>
      <c r="L920" t="s">
        <v>27</v>
      </c>
      <c r="M920" t="s">
        <v>28</v>
      </c>
      <c r="N920" s="1">
        <v>44307</v>
      </c>
      <c r="O920" s="1"/>
      <c r="P920" t="s">
        <v>29</v>
      </c>
      <c r="Q920" t="s">
        <v>30</v>
      </c>
      <c r="R920">
        <v>1589</v>
      </c>
      <c r="S920">
        <v>52</v>
      </c>
      <c r="T920">
        <v>4</v>
      </c>
      <c r="U920" t="str">
        <f t="shared" si="14"/>
        <v>2–5 yrs (Short Stay)</v>
      </c>
    </row>
    <row r="921" spans="1:21" x14ac:dyDescent="0.25">
      <c r="A921" t="s">
        <v>1886</v>
      </c>
      <c r="B921" t="s">
        <v>51</v>
      </c>
      <c r="C921" t="s">
        <v>52</v>
      </c>
      <c r="D921" t="s">
        <v>1887</v>
      </c>
      <c r="E921">
        <v>42</v>
      </c>
      <c r="F921" s="2">
        <v>2095.71</v>
      </c>
      <c r="G921" s="2">
        <v>25148.52</v>
      </c>
      <c r="H921">
        <f>IF(employee_turnover_dataset__1[[#This Row],[Employee_status]]="Exited", ROUND(employee_turnover_dataset__1[[#This Row],[Annual Salary]]*0.333,0), 0)</f>
        <v>0</v>
      </c>
      <c r="I921">
        <v>10</v>
      </c>
      <c r="J921">
        <v>2</v>
      </c>
      <c r="K921">
        <f>IF(employee_turnover_dataset__1[[#This Row],[Attrition]]="Yes",1,0)</f>
        <v>0</v>
      </c>
      <c r="L921" t="s">
        <v>27</v>
      </c>
      <c r="M921" t="s">
        <v>28</v>
      </c>
      <c r="N921" s="1">
        <v>44939</v>
      </c>
      <c r="O921" s="1"/>
      <c r="P921" t="s">
        <v>29</v>
      </c>
      <c r="Q921" t="s">
        <v>30</v>
      </c>
      <c r="R921">
        <v>957</v>
      </c>
      <c r="S921">
        <v>31</v>
      </c>
      <c r="T921">
        <v>3</v>
      </c>
      <c r="U921" t="str">
        <f t="shared" si="14"/>
        <v>2–5 yrs (Short Stay)</v>
      </c>
    </row>
    <row r="922" spans="1:21" x14ac:dyDescent="0.25">
      <c r="A922" t="s">
        <v>1888</v>
      </c>
      <c r="B922" t="s">
        <v>32</v>
      </c>
      <c r="C922" t="s">
        <v>33</v>
      </c>
      <c r="D922" t="s">
        <v>1889</v>
      </c>
      <c r="E922">
        <v>58</v>
      </c>
      <c r="F922" s="2">
        <v>860.25</v>
      </c>
      <c r="G922" s="2">
        <v>10323</v>
      </c>
      <c r="H922">
        <f>IF(employee_turnover_dataset__1[[#This Row],[Employee_status]]="Exited", ROUND(employee_turnover_dataset__1[[#This Row],[Annual Salary]]*0.333,0), 0)</f>
        <v>3438</v>
      </c>
      <c r="I922">
        <v>6</v>
      </c>
      <c r="J922">
        <v>1</v>
      </c>
      <c r="K922">
        <f>IF(employee_turnover_dataset__1[[#This Row],[Attrition]]="Yes",1,0)</f>
        <v>1</v>
      </c>
      <c r="L922" t="s">
        <v>20</v>
      </c>
      <c r="M922" t="s">
        <v>35</v>
      </c>
      <c r="N922" s="1">
        <v>42878</v>
      </c>
      <c r="O922" s="1">
        <v>44954</v>
      </c>
      <c r="P922" t="s">
        <v>22</v>
      </c>
      <c r="Q922" t="s">
        <v>35</v>
      </c>
      <c r="R922">
        <v>2076</v>
      </c>
      <c r="S922">
        <v>68</v>
      </c>
      <c r="T922">
        <v>6</v>
      </c>
      <c r="U922" t="str">
        <f t="shared" si="14"/>
        <v>6–10 yrs (Mid Stay)</v>
      </c>
    </row>
    <row r="923" spans="1:21" x14ac:dyDescent="0.25">
      <c r="A923" t="s">
        <v>1890</v>
      </c>
      <c r="B923" t="s">
        <v>24</v>
      </c>
      <c r="C923" t="s">
        <v>121</v>
      </c>
      <c r="D923" t="s">
        <v>1891</v>
      </c>
      <c r="E923">
        <v>37</v>
      </c>
      <c r="F923" s="2">
        <v>2090.34</v>
      </c>
      <c r="G923" s="2">
        <v>25084.080000000002</v>
      </c>
      <c r="H923">
        <f>IF(employee_turnover_dataset__1[[#This Row],[Employee_status]]="Exited", ROUND(employee_turnover_dataset__1[[#This Row],[Annual Salary]]*0.333,0), 0)</f>
        <v>0</v>
      </c>
      <c r="I923">
        <v>6</v>
      </c>
      <c r="J923">
        <v>4</v>
      </c>
      <c r="K923">
        <f>IF(employee_turnover_dataset__1[[#This Row],[Attrition]]="Yes",1,0)</f>
        <v>0</v>
      </c>
      <c r="L923" t="s">
        <v>27</v>
      </c>
      <c r="M923" t="s">
        <v>28</v>
      </c>
      <c r="N923" s="1">
        <v>42687</v>
      </c>
      <c r="O923" s="1"/>
      <c r="P923" t="s">
        <v>29</v>
      </c>
      <c r="Q923" t="s">
        <v>30</v>
      </c>
      <c r="R923">
        <v>3209</v>
      </c>
      <c r="S923">
        <v>105</v>
      </c>
      <c r="T923">
        <v>9</v>
      </c>
      <c r="U923" t="str">
        <f t="shared" si="14"/>
        <v>6–10 yrs (Mid Stay)</v>
      </c>
    </row>
    <row r="924" spans="1:21" x14ac:dyDescent="0.25">
      <c r="A924" t="s">
        <v>1892</v>
      </c>
      <c r="B924" t="s">
        <v>17</v>
      </c>
      <c r="C924" t="s">
        <v>18</v>
      </c>
      <c r="D924" t="s">
        <v>333</v>
      </c>
      <c r="E924">
        <v>25</v>
      </c>
      <c r="F924" s="2">
        <v>1991.655</v>
      </c>
      <c r="G924" s="2">
        <v>23899.86</v>
      </c>
      <c r="H924">
        <f>IF(employee_turnover_dataset__1[[#This Row],[Employee_status]]="Exited", ROUND(employee_turnover_dataset__1[[#This Row],[Annual Salary]]*0.333,0), 0)</f>
        <v>7959</v>
      </c>
      <c r="I924">
        <v>9</v>
      </c>
      <c r="J924">
        <v>2</v>
      </c>
      <c r="K924">
        <f>IF(employee_turnover_dataset__1[[#This Row],[Attrition]]="Yes",1,0)</f>
        <v>1</v>
      </c>
      <c r="L924" t="s">
        <v>20</v>
      </c>
      <c r="M924" t="s">
        <v>21</v>
      </c>
      <c r="N924" s="1">
        <v>42982</v>
      </c>
      <c r="O924" s="1">
        <v>44545</v>
      </c>
      <c r="P924" t="s">
        <v>22</v>
      </c>
      <c r="Q924" t="s">
        <v>21</v>
      </c>
      <c r="R924">
        <v>1563</v>
      </c>
      <c r="S924">
        <v>51</v>
      </c>
      <c r="T924">
        <v>4</v>
      </c>
      <c r="U924" t="str">
        <f t="shared" si="14"/>
        <v>2–5 yrs (Short Stay)</v>
      </c>
    </row>
    <row r="925" spans="1:21" x14ac:dyDescent="0.25">
      <c r="A925" t="s">
        <v>1893</v>
      </c>
      <c r="B925" t="s">
        <v>51</v>
      </c>
      <c r="C925" t="s">
        <v>88</v>
      </c>
      <c r="D925" t="s">
        <v>1894</v>
      </c>
      <c r="E925">
        <v>34</v>
      </c>
      <c r="F925" s="2">
        <v>1311.5250000000001</v>
      </c>
      <c r="G925" s="2">
        <v>15738.300000000001</v>
      </c>
      <c r="H925">
        <f>IF(employee_turnover_dataset__1[[#This Row],[Employee_status]]="Exited", ROUND(employee_turnover_dataset__1[[#This Row],[Annual Salary]]*0.333,0), 0)</f>
        <v>0</v>
      </c>
      <c r="I925">
        <v>7</v>
      </c>
      <c r="J925">
        <v>5</v>
      </c>
      <c r="K925">
        <f>IF(employee_turnover_dataset__1[[#This Row],[Attrition]]="Yes",1,0)</f>
        <v>0</v>
      </c>
      <c r="L925" t="s">
        <v>27</v>
      </c>
      <c r="M925" t="s">
        <v>28</v>
      </c>
      <c r="N925" s="1">
        <v>44813</v>
      </c>
      <c r="O925" s="1"/>
      <c r="P925" t="s">
        <v>29</v>
      </c>
      <c r="Q925" t="s">
        <v>30</v>
      </c>
      <c r="R925">
        <v>1083</v>
      </c>
      <c r="S925">
        <v>36</v>
      </c>
      <c r="T925">
        <v>3</v>
      </c>
      <c r="U925" t="str">
        <f t="shared" si="14"/>
        <v>2–5 yrs (Short Stay)</v>
      </c>
    </row>
    <row r="926" spans="1:21" x14ac:dyDescent="0.25">
      <c r="A926" t="s">
        <v>1895</v>
      </c>
      <c r="B926" t="s">
        <v>44</v>
      </c>
      <c r="C926" t="s">
        <v>48</v>
      </c>
      <c r="D926" t="s">
        <v>1896</v>
      </c>
      <c r="E926">
        <v>32</v>
      </c>
      <c r="F926" s="2">
        <v>826.90499999999997</v>
      </c>
      <c r="G926" s="2">
        <v>9922.86</v>
      </c>
      <c r="H926">
        <f>IF(employee_turnover_dataset__1[[#This Row],[Employee_status]]="Exited", ROUND(employee_turnover_dataset__1[[#This Row],[Annual Salary]]*0.333,0), 0)</f>
        <v>0</v>
      </c>
      <c r="I926">
        <v>1</v>
      </c>
      <c r="J926">
        <v>4</v>
      </c>
      <c r="K926">
        <f>IF(employee_turnover_dataset__1[[#This Row],[Attrition]]="Yes",1,0)</f>
        <v>0</v>
      </c>
      <c r="L926" t="s">
        <v>27</v>
      </c>
      <c r="M926" t="s">
        <v>28</v>
      </c>
      <c r="N926" s="1">
        <v>44508</v>
      </c>
      <c r="O926" s="1"/>
      <c r="P926" t="s">
        <v>29</v>
      </c>
      <c r="Q926" t="s">
        <v>30</v>
      </c>
      <c r="R926">
        <v>1388</v>
      </c>
      <c r="S926">
        <v>46</v>
      </c>
      <c r="T926">
        <v>4</v>
      </c>
      <c r="U926" t="str">
        <f t="shared" si="14"/>
        <v>2–5 yrs (Short Stay)</v>
      </c>
    </row>
    <row r="927" spans="1:21" x14ac:dyDescent="0.25">
      <c r="A927" t="s">
        <v>1897</v>
      </c>
      <c r="B927" t="s">
        <v>67</v>
      </c>
      <c r="C927" t="s">
        <v>128</v>
      </c>
      <c r="D927" t="s">
        <v>1898</v>
      </c>
      <c r="E927">
        <v>41</v>
      </c>
      <c r="F927" s="2">
        <v>769.26</v>
      </c>
      <c r="G927" s="2">
        <v>9231.119999999999</v>
      </c>
      <c r="H927">
        <f>IF(employee_turnover_dataset__1[[#This Row],[Employee_status]]="Exited", ROUND(employee_turnover_dataset__1[[#This Row],[Annual Salary]]*0.333,0), 0)</f>
        <v>0</v>
      </c>
      <c r="I927">
        <v>1</v>
      </c>
      <c r="J927">
        <v>1</v>
      </c>
      <c r="K927">
        <f>IF(employee_turnover_dataset__1[[#This Row],[Attrition]]="Yes",1,0)</f>
        <v>0</v>
      </c>
      <c r="L927" t="s">
        <v>27</v>
      </c>
      <c r="M927" t="s">
        <v>28</v>
      </c>
      <c r="N927" s="1">
        <v>44068</v>
      </c>
      <c r="O927" s="1"/>
      <c r="P927" t="s">
        <v>29</v>
      </c>
      <c r="Q927" t="s">
        <v>30</v>
      </c>
      <c r="R927">
        <v>1828</v>
      </c>
      <c r="S927">
        <v>60</v>
      </c>
      <c r="T927">
        <v>5</v>
      </c>
      <c r="U927" t="str">
        <f t="shared" si="14"/>
        <v>2–5 yrs (Short Stay)</v>
      </c>
    </row>
    <row r="928" spans="1:21" x14ac:dyDescent="0.25">
      <c r="A928" t="s">
        <v>1899</v>
      </c>
      <c r="B928" t="s">
        <v>67</v>
      </c>
      <c r="C928" t="s">
        <v>128</v>
      </c>
      <c r="D928" t="s">
        <v>1900</v>
      </c>
      <c r="E928">
        <v>57</v>
      </c>
      <c r="F928" s="2">
        <v>1862.8650000000002</v>
      </c>
      <c r="G928" s="2">
        <v>22354.380000000005</v>
      </c>
      <c r="H928">
        <f>IF(employee_turnover_dataset__1[[#This Row],[Employee_status]]="Exited", ROUND(employee_turnover_dataset__1[[#This Row],[Annual Salary]]*0.333,0), 0)</f>
        <v>0</v>
      </c>
      <c r="I928">
        <v>9</v>
      </c>
      <c r="J928">
        <v>1</v>
      </c>
      <c r="K928">
        <f>IF(employee_turnover_dataset__1[[#This Row],[Attrition]]="Yes",1,0)</f>
        <v>0</v>
      </c>
      <c r="L928" t="s">
        <v>27</v>
      </c>
      <c r="M928" t="s">
        <v>28</v>
      </c>
      <c r="N928" s="1">
        <v>44498</v>
      </c>
      <c r="O928" s="1"/>
      <c r="P928" t="s">
        <v>29</v>
      </c>
      <c r="Q928" t="s">
        <v>30</v>
      </c>
      <c r="R928">
        <v>1398</v>
      </c>
      <c r="S928">
        <v>46</v>
      </c>
      <c r="T928">
        <v>4</v>
      </c>
      <c r="U928" t="str">
        <f t="shared" si="14"/>
        <v>2–5 yrs (Short Stay)</v>
      </c>
    </row>
    <row r="929" spans="1:21" x14ac:dyDescent="0.25">
      <c r="A929" t="s">
        <v>1901</v>
      </c>
      <c r="B929" t="s">
        <v>67</v>
      </c>
      <c r="C929" t="s">
        <v>128</v>
      </c>
      <c r="D929" t="s">
        <v>1902</v>
      </c>
      <c r="E929">
        <v>23</v>
      </c>
      <c r="F929" s="2">
        <v>2867.4450000000002</v>
      </c>
      <c r="G929" s="2">
        <v>34409.340000000004</v>
      </c>
      <c r="H929">
        <f>IF(employee_turnover_dataset__1[[#This Row],[Employee_status]]="Exited", ROUND(employee_turnover_dataset__1[[#This Row],[Annual Salary]]*0.333,0), 0)</f>
        <v>0</v>
      </c>
      <c r="I929">
        <v>1</v>
      </c>
      <c r="J929">
        <v>2</v>
      </c>
      <c r="K929">
        <f>IF(employee_turnover_dataset__1[[#This Row],[Attrition]]="Yes",1,0)</f>
        <v>0</v>
      </c>
      <c r="L929" t="s">
        <v>27</v>
      </c>
      <c r="M929" t="s">
        <v>28</v>
      </c>
      <c r="N929" s="1">
        <v>44173</v>
      </c>
      <c r="O929" s="1"/>
      <c r="P929" t="s">
        <v>29</v>
      </c>
      <c r="Q929" t="s">
        <v>30</v>
      </c>
      <c r="R929">
        <v>1723</v>
      </c>
      <c r="S929">
        <v>57</v>
      </c>
      <c r="T929">
        <v>5</v>
      </c>
      <c r="U929" t="str">
        <f t="shared" si="14"/>
        <v>2–5 yrs (Short Stay)</v>
      </c>
    </row>
    <row r="930" spans="1:21" x14ac:dyDescent="0.25">
      <c r="A930" t="s">
        <v>1903</v>
      </c>
      <c r="B930" t="s">
        <v>51</v>
      </c>
      <c r="C930" t="s">
        <v>88</v>
      </c>
      <c r="D930" t="s">
        <v>1904</v>
      </c>
      <c r="E930">
        <v>57</v>
      </c>
      <c r="F930" s="2">
        <v>546.39</v>
      </c>
      <c r="G930" s="2">
        <v>6556.68</v>
      </c>
      <c r="H930">
        <f>IF(employee_turnover_dataset__1[[#This Row],[Employee_status]]="Exited", ROUND(employee_turnover_dataset__1[[#This Row],[Annual Salary]]*0.333,0), 0)</f>
        <v>2183</v>
      </c>
      <c r="I930">
        <v>4</v>
      </c>
      <c r="J930">
        <v>2</v>
      </c>
      <c r="K930">
        <f>IF(employee_turnover_dataset__1[[#This Row],[Attrition]]="Yes",1,0)</f>
        <v>1</v>
      </c>
      <c r="L930" t="s">
        <v>20</v>
      </c>
      <c r="M930" t="s">
        <v>35</v>
      </c>
      <c r="N930" s="1">
        <v>43224</v>
      </c>
      <c r="O930" s="1">
        <v>45174</v>
      </c>
      <c r="P930" t="s">
        <v>22</v>
      </c>
      <c r="Q930" t="s">
        <v>35</v>
      </c>
      <c r="R930">
        <v>1950</v>
      </c>
      <c r="S930">
        <v>64</v>
      </c>
      <c r="T930">
        <v>5</v>
      </c>
      <c r="U930" t="str">
        <f t="shared" si="14"/>
        <v>2–5 yrs (Short Stay)</v>
      </c>
    </row>
    <row r="931" spans="1:21" x14ac:dyDescent="0.25">
      <c r="A931" t="s">
        <v>1905</v>
      </c>
      <c r="B931" t="s">
        <v>17</v>
      </c>
      <c r="C931" t="s">
        <v>18</v>
      </c>
      <c r="D931" t="s">
        <v>1906</v>
      </c>
      <c r="E931">
        <v>24</v>
      </c>
      <c r="F931" s="2">
        <v>1290.4349999999999</v>
      </c>
      <c r="G931" s="2">
        <v>15485.22</v>
      </c>
      <c r="H931">
        <f>IF(employee_turnover_dataset__1[[#This Row],[Employee_status]]="Exited", ROUND(employee_turnover_dataset__1[[#This Row],[Annual Salary]]*0.333,0), 0)</f>
        <v>5157</v>
      </c>
      <c r="I931">
        <v>3</v>
      </c>
      <c r="J931">
        <v>5</v>
      </c>
      <c r="K931">
        <f>IF(employee_turnover_dataset__1[[#This Row],[Attrition]]="Yes",1,0)</f>
        <v>1</v>
      </c>
      <c r="L931" t="s">
        <v>20</v>
      </c>
      <c r="M931" t="s">
        <v>35</v>
      </c>
      <c r="N931" s="1">
        <v>45080</v>
      </c>
      <c r="O931" s="1">
        <v>45471</v>
      </c>
      <c r="P931" t="s">
        <v>22</v>
      </c>
      <c r="Q931" t="s">
        <v>35</v>
      </c>
      <c r="R931">
        <v>391</v>
      </c>
      <c r="S931">
        <v>13</v>
      </c>
      <c r="T931">
        <v>1</v>
      </c>
      <c r="U931" t="str">
        <f t="shared" si="14"/>
        <v>0–1 yrs (New Hire)</v>
      </c>
    </row>
    <row r="932" spans="1:21" x14ac:dyDescent="0.25">
      <c r="A932" t="s">
        <v>1907</v>
      </c>
      <c r="B932" t="s">
        <v>32</v>
      </c>
      <c r="C932" t="s">
        <v>71</v>
      </c>
      <c r="D932" t="s">
        <v>1908</v>
      </c>
      <c r="E932">
        <v>36</v>
      </c>
      <c r="F932" s="2">
        <v>1333.44</v>
      </c>
      <c r="G932" s="2">
        <v>16001.28</v>
      </c>
      <c r="H932">
        <f>IF(employee_turnover_dataset__1[[#This Row],[Employee_status]]="Exited", ROUND(employee_turnover_dataset__1[[#This Row],[Annual Salary]]*0.333,0), 0)</f>
        <v>5328</v>
      </c>
      <c r="I932">
        <v>5</v>
      </c>
      <c r="J932">
        <v>1</v>
      </c>
      <c r="K932">
        <f>IF(employee_turnover_dataset__1[[#This Row],[Attrition]]="Yes",1,0)</f>
        <v>1</v>
      </c>
      <c r="L932" t="s">
        <v>20</v>
      </c>
      <c r="M932" t="s">
        <v>158</v>
      </c>
      <c r="N932" s="1">
        <v>42290</v>
      </c>
      <c r="O932" s="1">
        <v>45079</v>
      </c>
      <c r="P932" t="s">
        <v>22</v>
      </c>
      <c r="Q932" t="s">
        <v>158</v>
      </c>
      <c r="R932">
        <v>2789</v>
      </c>
      <c r="S932">
        <v>92</v>
      </c>
      <c r="T932">
        <v>8</v>
      </c>
      <c r="U932" t="str">
        <f t="shared" si="14"/>
        <v>6–10 yrs (Mid Stay)</v>
      </c>
    </row>
    <row r="933" spans="1:21" x14ac:dyDescent="0.25">
      <c r="A933" t="s">
        <v>1909</v>
      </c>
      <c r="B933" t="s">
        <v>67</v>
      </c>
      <c r="C933" t="s">
        <v>128</v>
      </c>
      <c r="D933" t="s">
        <v>1910</v>
      </c>
      <c r="E933">
        <v>49</v>
      </c>
      <c r="F933" s="2">
        <v>2870.6549999999997</v>
      </c>
      <c r="G933" s="2">
        <v>34447.86</v>
      </c>
      <c r="H933">
        <f>IF(employee_turnover_dataset__1[[#This Row],[Employee_status]]="Exited", ROUND(employee_turnover_dataset__1[[#This Row],[Annual Salary]]*0.333,0), 0)</f>
        <v>0</v>
      </c>
      <c r="I933">
        <v>3</v>
      </c>
      <c r="J933">
        <v>2</v>
      </c>
      <c r="K933">
        <f>IF(employee_turnover_dataset__1[[#This Row],[Attrition]]="Yes",1,0)</f>
        <v>0</v>
      </c>
      <c r="L933" t="s">
        <v>27</v>
      </c>
      <c r="M933" t="s">
        <v>28</v>
      </c>
      <c r="N933" s="1">
        <v>44239</v>
      </c>
      <c r="O933" s="1"/>
      <c r="P933" t="s">
        <v>29</v>
      </c>
      <c r="Q933" t="s">
        <v>30</v>
      </c>
      <c r="R933">
        <v>1657</v>
      </c>
      <c r="S933">
        <v>54</v>
      </c>
      <c r="T933">
        <v>5</v>
      </c>
      <c r="U933" t="str">
        <f t="shared" si="14"/>
        <v>2–5 yrs (Short Stay)</v>
      </c>
    </row>
    <row r="934" spans="1:21" x14ac:dyDescent="0.25">
      <c r="A934" t="s">
        <v>1911</v>
      </c>
      <c r="B934" t="s">
        <v>17</v>
      </c>
      <c r="C934" t="s">
        <v>56</v>
      </c>
      <c r="D934" t="s">
        <v>1912</v>
      </c>
      <c r="E934">
        <v>41</v>
      </c>
      <c r="F934" s="2">
        <v>2610.5099999999998</v>
      </c>
      <c r="G934" s="2">
        <v>31326.119999999995</v>
      </c>
      <c r="H934">
        <f>IF(employee_turnover_dataset__1[[#This Row],[Employee_status]]="Exited", ROUND(employee_turnover_dataset__1[[#This Row],[Annual Salary]]*0.333,0), 0)</f>
        <v>10432</v>
      </c>
      <c r="I934">
        <v>6</v>
      </c>
      <c r="J934">
        <v>3</v>
      </c>
      <c r="K934">
        <f>IF(employee_turnover_dataset__1[[#This Row],[Attrition]]="Yes",1,0)</f>
        <v>1</v>
      </c>
      <c r="L934" t="s">
        <v>20</v>
      </c>
      <c r="M934" t="s">
        <v>158</v>
      </c>
      <c r="N934" s="1">
        <v>42709</v>
      </c>
      <c r="O934" s="1">
        <v>45741</v>
      </c>
      <c r="P934" t="s">
        <v>22</v>
      </c>
      <c r="Q934" t="s">
        <v>158</v>
      </c>
      <c r="R934">
        <v>3032</v>
      </c>
      <c r="S934">
        <v>100</v>
      </c>
      <c r="T934">
        <v>8</v>
      </c>
      <c r="U934" t="str">
        <f t="shared" si="14"/>
        <v>6–10 yrs (Mid Stay)</v>
      </c>
    </row>
    <row r="935" spans="1:21" x14ac:dyDescent="0.25">
      <c r="A935" t="s">
        <v>1913</v>
      </c>
      <c r="B935" t="s">
        <v>32</v>
      </c>
      <c r="C935" t="s">
        <v>174</v>
      </c>
      <c r="D935" t="s">
        <v>1914</v>
      </c>
      <c r="E935">
        <v>26</v>
      </c>
      <c r="F935" s="2">
        <v>1942.6950000000002</v>
      </c>
      <c r="G935" s="2">
        <v>23312.340000000004</v>
      </c>
      <c r="H935">
        <f>IF(employee_turnover_dataset__1[[#This Row],[Employee_status]]="Exited", ROUND(employee_turnover_dataset__1[[#This Row],[Annual Salary]]*0.333,0), 0)</f>
        <v>0</v>
      </c>
      <c r="I935">
        <v>5</v>
      </c>
      <c r="J935">
        <v>5</v>
      </c>
      <c r="K935">
        <f>IF(employee_turnover_dataset__1[[#This Row],[Attrition]]="Yes",1,0)</f>
        <v>0</v>
      </c>
      <c r="L935" t="s">
        <v>27</v>
      </c>
      <c r="M935" t="s">
        <v>28</v>
      </c>
      <c r="N935" s="1">
        <v>42692</v>
      </c>
      <c r="O935" s="1"/>
      <c r="P935" t="s">
        <v>29</v>
      </c>
      <c r="Q935" t="s">
        <v>30</v>
      </c>
      <c r="R935">
        <v>3204</v>
      </c>
      <c r="S935">
        <v>105</v>
      </c>
      <c r="T935">
        <v>9</v>
      </c>
      <c r="U935" t="str">
        <f t="shared" si="14"/>
        <v>6–10 yrs (Mid Stay)</v>
      </c>
    </row>
    <row r="936" spans="1:21" x14ac:dyDescent="0.25">
      <c r="A936" t="s">
        <v>1915</v>
      </c>
      <c r="B936" t="s">
        <v>51</v>
      </c>
      <c r="C936" t="s">
        <v>88</v>
      </c>
      <c r="D936" t="s">
        <v>1916</v>
      </c>
      <c r="E936">
        <v>35</v>
      </c>
      <c r="F936" s="2">
        <v>2264.0249999999996</v>
      </c>
      <c r="G936" s="2">
        <v>27168.299999999996</v>
      </c>
      <c r="H936">
        <f>IF(employee_turnover_dataset__1[[#This Row],[Employee_status]]="Exited", ROUND(employee_turnover_dataset__1[[#This Row],[Annual Salary]]*0.333,0), 0)</f>
        <v>0</v>
      </c>
      <c r="I936">
        <v>5</v>
      </c>
      <c r="J936">
        <v>4</v>
      </c>
      <c r="K936">
        <f>IF(employee_turnover_dataset__1[[#This Row],[Attrition]]="Yes",1,0)</f>
        <v>0</v>
      </c>
      <c r="L936" t="s">
        <v>27</v>
      </c>
      <c r="M936" t="s">
        <v>28</v>
      </c>
      <c r="N936" s="1">
        <v>42739</v>
      </c>
      <c r="O936" s="1"/>
      <c r="P936" t="s">
        <v>29</v>
      </c>
      <c r="Q936" t="s">
        <v>30</v>
      </c>
      <c r="R936">
        <v>3157</v>
      </c>
      <c r="S936">
        <v>104</v>
      </c>
      <c r="T936">
        <v>9</v>
      </c>
      <c r="U936" t="str">
        <f t="shared" si="14"/>
        <v>6–10 yrs (Mid Stay)</v>
      </c>
    </row>
    <row r="937" spans="1:21" x14ac:dyDescent="0.25">
      <c r="A937" t="s">
        <v>1917</v>
      </c>
      <c r="B937" t="s">
        <v>17</v>
      </c>
      <c r="C937" t="s">
        <v>56</v>
      </c>
      <c r="D937" t="s">
        <v>1918</v>
      </c>
      <c r="E937">
        <v>33</v>
      </c>
      <c r="F937" s="2">
        <v>1820.4750000000001</v>
      </c>
      <c r="G937" s="2">
        <v>21845.7</v>
      </c>
      <c r="H937">
        <f>IF(employee_turnover_dataset__1[[#This Row],[Employee_status]]="Exited", ROUND(employee_turnover_dataset__1[[#This Row],[Annual Salary]]*0.333,0), 0)</f>
        <v>0</v>
      </c>
      <c r="I937">
        <v>3</v>
      </c>
      <c r="J937">
        <v>4</v>
      </c>
      <c r="K937">
        <f>IF(employee_turnover_dataset__1[[#This Row],[Attrition]]="Yes",1,0)</f>
        <v>0</v>
      </c>
      <c r="L937" t="s">
        <v>27</v>
      </c>
      <c r="M937" t="s">
        <v>28</v>
      </c>
      <c r="N937" s="1">
        <v>42826</v>
      </c>
      <c r="O937" s="1"/>
      <c r="P937" t="s">
        <v>29</v>
      </c>
      <c r="Q937" t="s">
        <v>30</v>
      </c>
      <c r="R937">
        <v>3070</v>
      </c>
      <c r="S937">
        <v>101</v>
      </c>
      <c r="T937">
        <v>8</v>
      </c>
      <c r="U937" t="str">
        <f t="shared" si="14"/>
        <v>6–10 yrs (Mid Stay)</v>
      </c>
    </row>
    <row r="938" spans="1:21" x14ac:dyDescent="0.25">
      <c r="A938" t="s">
        <v>1919</v>
      </c>
      <c r="B938" t="s">
        <v>51</v>
      </c>
      <c r="C938" t="s">
        <v>78</v>
      </c>
      <c r="D938" t="s">
        <v>1920</v>
      </c>
      <c r="E938">
        <v>31</v>
      </c>
      <c r="F938" s="2">
        <v>1348.98</v>
      </c>
      <c r="G938" s="2">
        <v>16187.76</v>
      </c>
      <c r="H938">
        <f>IF(employee_turnover_dataset__1[[#This Row],[Employee_status]]="Exited", ROUND(employee_turnover_dataset__1[[#This Row],[Annual Salary]]*0.333,0), 0)</f>
        <v>5391</v>
      </c>
      <c r="I938">
        <v>8</v>
      </c>
      <c r="J938">
        <v>4</v>
      </c>
      <c r="K938">
        <f>IF(employee_turnover_dataset__1[[#This Row],[Attrition]]="Yes",1,0)</f>
        <v>1</v>
      </c>
      <c r="L938" t="s">
        <v>20</v>
      </c>
      <c r="M938" t="s">
        <v>63</v>
      </c>
      <c r="N938" s="1">
        <v>42750</v>
      </c>
      <c r="O938" s="1">
        <v>44791</v>
      </c>
      <c r="P938" t="s">
        <v>22</v>
      </c>
      <c r="Q938" t="s">
        <v>63</v>
      </c>
      <c r="R938">
        <v>2041</v>
      </c>
      <c r="S938">
        <v>67</v>
      </c>
      <c r="T938">
        <v>6</v>
      </c>
      <c r="U938" t="str">
        <f t="shared" si="14"/>
        <v>6–10 yrs (Mid Stay)</v>
      </c>
    </row>
    <row r="939" spans="1:21" x14ac:dyDescent="0.25">
      <c r="A939" t="s">
        <v>1921</v>
      </c>
      <c r="B939" t="s">
        <v>17</v>
      </c>
      <c r="C939" t="s">
        <v>37</v>
      </c>
      <c r="D939" t="s">
        <v>1922</v>
      </c>
      <c r="E939">
        <v>53</v>
      </c>
      <c r="F939" s="2">
        <v>689.06999999999994</v>
      </c>
      <c r="G939" s="2">
        <v>8268.84</v>
      </c>
      <c r="H939">
        <f>IF(employee_turnover_dataset__1[[#This Row],[Employee_status]]="Exited", ROUND(employee_turnover_dataset__1[[#This Row],[Annual Salary]]*0.333,0), 0)</f>
        <v>0</v>
      </c>
      <c r="I939">
        <v>1</v>
      </c>
      <c r="J939">
        <v>1</v>
      </c>
      <c r="K939">
        <f>IF(employee_turnover_dataset__1[[#This Row],[Attrition]]="Yes",1,0)</f>
        <v>0</v>
      </c>
      <c r="L939" t="s">
        <v>27</v>
      </c>
      <c r="M939" t="s">
        <v>28</v>
      </c>
      <c r="N939" s="1">
        <v>44628</v>
      </c>
      <c r="O939" s="1"/>
      <c r="P939" t="s">
        <v>29</v>
      </c>
      <c r="Q939" t="s">
        <v>30</v>
      </c>
      <c r="R939">
        <v>1268</v>
      </c>
      <c r="S939">
        <v>42</v>
      </c>
      <c r="T939">
        <v>3</v>
      </c>
      <c r="U939" t="str">
        <f t="shared" si="14"/>
        <v>2–5 yrs (Short Stay)</v>
      </c>
    </row>
    <row r="940" spans="1:21" x14ac:dyDescent="0.25">
      <c r="A940" t="s">
        <v>1923</v>
      </c>
      <c r="B940" t="s">
        <v>44</v>
      </c>
      <c r="C940" t="s">
        <v>48</v>
      </c>
      <c r="D940" t="s">
        <v>1924</v>
      </c>
      <c r="E940">
        <v>30</v>
      </c>
      <c r="F940" s="2">
        <v>2813.3999999999996</v>
      </c>
      <c r="G940" s="2">
        <v>33760.799999999996</v>
      </c>
      <c r="H940">
        <f>IF(employee_turnover_dataset__1[[#This Row],[Employee_status]]="Exited", ROUND(employee_turnover_dataset__1[[#This Row],[Annual Salary]]*0.333,0), 0)</f>
        <v>11242</v>
      </c>
      <c r="I940">
        <v>9</v>
      </c>
      <c r="J940">
        <v>5</v>
      </c>
      <c r="K940">
        <f>IF(employee_turnover_dataset__1[[#This Row],[Attrition]]="Yes",1,0)</f>
        <v>1</v>
      </c>
      <c r="L940" t="s">
        <v>20</v>
      </c>
      <c r="M940" t="s">
        <v>158</v>
      </c>
      <c r="N940" s="1">
        <v>43922</v>
      </c>
      <c r="O940" s="1">
        <v>45596</v>
      </c>
      <c r="P940" t="s">
        <v>22</v>
      </c>
      <c r="Q940" t="s">
        <v>158</v>
      </c>
      <c r="R940">
        <v>1674</v>
      </c>
      <c r="S940">
        <v>55</v>
      </c>
      <c r="T940">
        <v>5</v>
      </c>
      <c r="U940" t="str">
        <f t="shared" si="14"/>
        <v>2–5 yrs (Short Stay)</v>
      </c>
    </row>
    <row r="941" spans="1:21" x14ac:dyDescent="0.25">
      <c r="A941" t="s">
        <v>1925</v>
      </c>
      <c r="B941" t="s">
        <v>32</v>
      </c>
      <c r="C941" t="s">
        <v>33</v>
      </c>
      <c r="D941" t="s">
        <v>1926</v>
      </c>
      <c r="E941">
        <v>52</v>
      </c>
      <c r="F941" s="2">
        <v>1095.3899999999999</v>
      </c>
      <c r="G941" s="2">
        <v>13144.679999999998</v>
      </c>
      <c r="H941">
        <f>IF(employee_turnover_dataset__1[[#This Row],[Employee_status]]="Exited", ROUND(employee_turnover_dataset__1[[#This Row],[Annual Salary]]*0.333,0), 0)</f>
        <v>0</v>
      </c>
      <c r="I941">
        <v>10</v>
      </c>
      <c r="J941">
        <v>1</v>
      </c>
      <c r="K941">
        <f>IF(employee_turnover_dataset__1[[#This Row],[Attrition]]="Yes",1,0)</f>
        <v>0</v>
      </c>
      <c r="L941" t="s">
        <v>27</v>
      </c>
      <c r="M941" t="s">
        <v>28</v>
      </c>
      <c r="N941" s="1">
        <v>43367</v>
      </c>
      <c r="O941" s="1"/>
      <c r="P941" t="s">
        <v>29</v>
      </c>
      <c r="Q941" t="s">
        <v>30</v>
      </c>
      <c r="R941">
        <v>2529</v>
      </c>
      <c r="S941">
        <v>83</v>
      </c>
      <c r="T941">
        <v>7</v>
      </c>
      <c r="U941" t="str">
        <f t="shared" si="14"/>
        <v>6–10 yrs (Mid Stay)</v>
      </c>
    </row>
    <row r="942" spans="1:21" x14ac:dyDescent="0.25">
      <c r="A942" t="s">
        <v>1927</v>
      </c>
      <c r="B942" t="s">
        <v>24</v>
      </c>
      <c r="C942" t="s">
        <v>83</v>
      </c>
      <c r="D942" t="s">
        <v>1928</v>
      </c>
      <c r="E942">
        <v>50</v>
      </c>
      <c r="F942" s="2">
        <v>2701.44</v>
      </c>
      <c r="G942" s="2">
        <v>32417.279999999999</v>
      </c>
      <c r="H942">
        <f>IF(employee_turnover_dataset__1[[#This Row],[Employee_status]]="Exited", ROUND(employee_turnover_dataset__1[[#This Row],[Annual Salary]]*0.333,0), 0)</f>
        <v>0</v>
      </c>
      <c r="I942">
        <v>2</v>
      </c>
      <c r="J942">
        <v>2</v>
      </c>
      <c r="K942">
        <f>IF(employee_turnover_dataset__1[[#This Row],[Attrition]]="Yes",1,0)</f>
        <v>0</v>
      </c>
      <c r="L942" t="s">
        <v>27</v>
      </c>
      <c r="M942" t="s">
        <v>28</v>
      </c>
      <c r="N942" s="1">
        <v>42622</v>
      </c>
      <c r="O942" s="1"/>
      <c r="P942" t="s">
        <v>29</v>
      </c>
      <c r="Q942" t="s">
        <v>30</v>
      </c>
      <c r="R942">
        <v>3274</v>
      </c>
      <c r="S942">
        <v>108</v>
      </c>
      <c r="T942">
        <v>9</v>
      </c>
      <c r="U942" t="str">
        <f t="shared" si="14"/>
        <v>6–10 yrs (Mid Stay)</v>
      </c>
    </row>
    <row r="943" spans="1:21" x14ac:dyDescent="0.25">
      <c r="A943" t="s">
        <v>1929</v>
      </c>
      <c r="B943" t="s">
        <v>24</v>
      </c>
      <c r="C943" t="s">
        <v>121</v>
      </c>
      <c r="D943" t="s">
        <v>1930</v>
      </c>
      <c r="E943">
        <v>27</v>
      </c>
      <c r="F943" s="2">
        <v>1368.585</v>
      </c>
      <c r="G943" s="2">
        <v>16423.02</v>
      </c>
      <c r="H943">
        <f>IF(employee_turnover_dataset__1[[#This Row],[Employee_status]]="Exited", ROUND(employee_turnover_dataset__1[[#This Row],[Annual Salary]]*0.333,0), 0)</f>
        <v>0</v>
      </c>
      <c r="I943">
        <v>8</v>
      </c>
      <c r="J943">
        <v>3</v>
      </c>
      <c r="K943">
        <f>IF(employee_turnover_dataset__1[[#This Row],[Attrition]]="Yes",1,0)</f>
        <v>0</v>
      </c>
      <c r="L943" t="s">
        <v>27</v>
      </c>
      <c r="M943" t="s">
        <v>28</v>
      </c>
      <c r="N943" s="1">
        <v>44341</v>
      </c>
      <c r="O943" s="1"/>
      <c r="P943" t="s">
        <v>29</v>
      </c>
      <c r="Q943" t="s">
        <v>30</v>
      </c>
      <c r="R943">
        <v>1555</v>
      </c>
      <c r="S943">
        <v>51</v>
      </c>
      <c r="T943">
        <v>4</v>
      </c>
      <c r="U943" t="str">
        <f t="shared" si="14"/>
        <v>2–5 yrs (Short Stay)</v>
      </c>
    </row>
    <row r="944" spans="1:21" x14ac:dyDescent="0.25">
      <c r="A944" t="s">
        <v>1931</v>
      </c>
      <c r="B944" t="s">
        <v>24</v>
      </c>
      <c r="C944" t="s">
        <v>121</v>
      </c>
      <c r="D944" t="s">
        <v>1932</v>
      </c>
      <c r="E944">
        <v>37</v>
      </c>
      <c r="F944" s="2">
        <v>1994.085</v>
      </c>
      <c r="G944" s="2">
        <v>23929.02</v>
      </c>
      <c r="H944">
        <f>IF(employee_turnover_dataset__1[[#This Row],[Employee_status]]="Exited", ROUND(employee_turnover_dataset__1[[#This Row],[Annual Salary]]*0.333,0), 0)</f>
        <v>0</v>
      </c>
      <c r="I944">
        <v>5</v>
      </c>
      <c r="J944">
        <v>4</v>
      </c>
      <c r="K944">
        <f>IF(employee_turnover_dataset__1[[#This Row],[Attrition]]="Yes",1,0)</f>
        <v>0</v>
      </c>
      <c r="L944" t="s">
        <v>27</v>
      </c>
      <c r="M944" t="s">
        <v>28</v>
      </c>
      <c r="N944" s="1">
        <v>42765</v>
      </c>
      <c r="O944" s="1"/>
      <c r="P944" t="s">
        <v>29</v>
      </c>
      <c r="Q944" t="s">
        <v>30</v>
      </c>
      <c r="R944">
        <v>3131</v>
      </c>
      <c r="S944">
        <v>103</v>
      </c>
      <c r="T944">
        <v>9</v>
      </c>
      <c r="U944" t="str">
        <f t="shared" si="14"/>
        <v>6–10 yrs (Mid Stay)</v>
      </c>
    </row>
    <row r="945" spans="1:21" x14ac:dyDescent="0.25">
      <c r="A945" t="s">
        <v>1933</v>
      </c>
      <c r="B945" t="s">
        <v>32</v>
      </c>
      <c r="C945" t="s">
        <v>71</v>
      </c>
      <c r="D945" t="s">
        <v>1934</v>
      </c>
      <c r="E945">
        <v>37</v>
      </c>
      <c r="F945" s="2">
        <v>830.73</v>
      </c>
      <c r="G945" s="2">
        <v>9968.76</v>
      </c>
      <c r="H945">
        <f>IF(employee_turnover_dataset__1[[#This Row],[Employee_status]]="Exited", ROUND(employee_turnover_dataset__1[[#This Row],[Annual Salary]]*0.333,0), 0)</f>
        <v>0</v>
      </c>
      <c r="I945">
        <v>4</v>
      </c>
      <c r="J945">
        <v>4</v>
      </c>
      <c r="K945">
        <f>IF(employee_turnover_dataset__1[[#This Row],[Attrition]]="Yes",1,0)</f>
        <v>0</v>
      </c>
      <c r="L945" t="s">
        <v>27</v>
      </c>
      <c r="M945" t="s">
        <v>28</v>
      </c>
      <c r="N945" s="1">
        <v>42610</v>
      </c>
      <c r="O945" s="1"/>
      <c r="P945" t="s">
        <v>29</v>
      </c>
      <c r="Q945" t="s">
        <v>30</v>
      </c>
      <c r="R945">
        <v>3286</v>
      </c>
      <c r="S945">
        <v>108</v>
      </c>
      <c r="T945">
        <v>9</v>
      </c>
      <c r="U945" t="str">
        <f t="shared" si="14"/>
        <v>6–10 yrs (Mid Stay)</v>
      </c>
    </row>
    <row r="946" spans="1:21" x14ac:dyDescent="0.25">
      <c r="A946" t="s">
        <v>1935</v>
      </c>
      <c r="B946" t="s">
        <v>51</v>
      </c>
      <c r="C946" t="s">
        <v>78</v>
      </c>
      <c r="D946" t="s">
        <v>1936</v>
      </c>
      <c r="E946">
        <v>53</v>
      </c>
      <c r="F946" s="2">
        <v>1367.22</v>
      </c>
      <c r="G946" s="2">
        <v>16406.64</v>
      </c>
      <c r="H946">
        <f>IF(employee_turnover_dataset__1[[#This Row],[Employee_status]]="Exited", ROUND(employee_turnover_dataset__1[[#This Row],[Annual Salary]]*0.333,0), 0)</f>
        <v>0</v>
      </c>
      <c r="I946">
        <v>9</v>
      </c>
      <c r="J946">
        <v>1</v>
      </c>
      <c r="K946">
        <f>IF(employee_turnover_dataset__1[[#This Row],[Attrition]]="Yes",1,0)</f>
        <v>0</v>
      </c>
      <c r="L946" t="s">
        <v>27</v>
      </c>
      <c r="M946" t="s">
        <v>28</v>
      </c>
      <c r="N946" s="1">
        <v>44324</v>
      </c>
      <c r="O946" s="1"/>
      <c r="P946" t="s">
        <v>29</v>
      </c>
      <c r="Q946" t="s">
        <v>30</v>
      </c>
      <c r="R946">
        <v>1572</v>
      </c>
      <c r="S946">
        <v>52</v>
      </c>
      <c r="T946">
        <v>4</v>
      </c>
      <c r="U946" t="str">
        <f t="shared" si="14"/>
        <v>2–5 yrs (Short Stay)</v>
      </c>
    </row>
    <row r="947" spans="1:21" x14ac:dyDescent="0.25">
      <c r="A947" t="s">
        <v>1937</v>
      </c>
      <c r="B947" t="s">
        <v>67</v>
      </c>
      <c r="C947" t="s">
        <v>68</v>
      </c>
      <c r="D947" t="s">
        <v>1938</v>
      </c>
      <c r="E947">
        <v>51</v>
      </c>
      <c r="F947" s="2">
        <v>2029.62</v>
      </c>
      <c r="G947" s="2">
        <v>24355.439999999999</v>
      </c>
      <c r="H947">
        <f>IF(employee_turnover_dataset__1[[#This Row],[Employee_status]]="Exited", ROUND(employee_turnover_dataset__1[[#This Row],[Annual Salary]]*0.333,0), 0)</f>
        <v>0</v>
      </c>
      <c r="I947">
        <v>0</v>
      </c>
      <c r="J947">
        <v>1</v>
      </c>
      <c r="K947">
        <f>IF(employee_turnover_dataset__1[[#This Row],[Attrition]]="Yes",1,0)</f>
        <v>0</v>
      </c>
      <c r="L947" t="s">
        <v>27</v>
      </c>
      <c r="M947" t="s">
        <v>28</v>
      </c>
      <c r="N947" s="1">
        <v>42550</v>
      </c>
      <c r="O947" s="1"/>
      <c r="P947" t="s">
        <v>29</v>
      </c>
      <c r="Q947" t="s">
        <v>30</v>
      </c>
      <c r="R947">
        <v>3346</v>
      </c>
      <c r="S947">
        <v>110</v>
      </c>
      <c r="T947">
        <v>9</v>
      </c>
      <c r="U947" t="str">
        <f t="shared" si="14"/>
        <v>6–10 yrs (Mid Stay)</v>
      </c>
    </row>
    <row r="948" spans="1:21" x14ac:dyDescent="0.25">
      <c r="A948" t="s">
        <v>1939</v>
      </c>
      <c r="B948" t="s">
        <v>67</v>
      </c>
      <c r="C948" t="s">
        <v>107</v>
      </c>
      <c r="D948" t="s">
        <v>1940</v>
      </c>
      <c r="E948">
        <v>50</v>
      </c>
      <c r="F948" s="2">
        <v>2099.8049999999998</v>
      </c>
      <c r="G948" s="2">
        <v>25197.659999999996</v>
      </c>
      <c r="H948">
        <f>IF(employee_turnover_dataset__1[[#This Row],[Employee_status]]="Exited", ROUND(employee_turnover_dataset__1[[#This Row],[Annual Salary]]*0.333,0), 0)</f>
        <v>8391</v>
      </c>
      <c r="I948">
        <v>10</v>
      </c>
      <c r="J948">
        <v>3</v>
      </c>
      <c r="K948">
        <f>IF(employee_turnover_dataset__1[[#This Row],[Attrition]]="Yes",1,0)</f>
        <v>1</v>
      </c>
      <c r="L948" t="s">
        <v>20</v>
      </c>
      <c r="M948" t="s">
        <v>35</v>
      </c>
      <c r="N948" s="1">
        <v>43005</v>
      </c>
      <c r="O948" s="1">
        <v>44860</v>
      </c>
      <c r="P948" t="s">
        <v>22</v>
      </c>
      <c r="Q948" t="s">
        <v>35</v>
      </c>
      <c r="R948">
        <v>1855</v>
      </c>
      <c r="S948">
        <v>61</v>
      </c>
      <c r="T948">
        <v>5</v>
      </c>
      <c r="U948" t="str">
        <f t="shared" si="14"/>
        <v>2–5 yrs (Short Stay)</v>
      </c>
    </row>
    <row r="949" spans="1:21" x14ac:dyDescent="0.25">
      <c r="A949" t="s">
        <v>1941</v>
      </c>
      <c r="B949" t="s">
        <v>24</v>
      </c>
      <c r="C949" t="s">
        <v>25</v>
      </c>
      <c r="D949" t="s">
        <v>1942</v>
      </c>
      <c r="E949">
        <v>58</v>
      </c>
      <c r="F949" s="2">
        <v>2548.38</v>
      </c>
      <c r="G949" s="2">
        <v>30580.560000000001</v>
      </c>
      <c r="H949">
        <f>IF(employee_turnover_dataset__1[[#This Row],[Employee_status]]="Exited", ROUND(employee_turnover_dataset__1[[#This Row],[Annual Salary]]*0.333,0), 0)</f>
        <v>0</v>
      </c>
      <c r="I949">
        <v>3</v>
      </c>
      <c r="J949">
        <v>3</v>
      </c>
      <c r="K949">
        <f>IF(employee_turnover_dataset__1[[#This Row],[Attrition]]="Yes",1,0)</f>
        <v>0</v>
      </c>
      <c r="L949" t="s">
        <v>27</v>
      </c>
      <c r="M949" t="s">
        <v>28</v>
      </c>
      <c r="N949" s="1">
        <v>42402</v>
      </c>
      <c r="O949" s="1"/>
      <c r="P949" t="s">
        <v>29</v>
      </c>
      <c r="Q949" t="s">
        <v>30</v>
      </c>
      <c r="R949">
        <v>3494</v>
      </c>
      <c r="S949">
        <v>115</v>
      </c>
      <c r="T949">
        <v>10</v>
      </c>
      <c r="U949" t="str">
        <f t="shared" si="14"/>
        <v>6–10 yrs (Mid Stay)</v>
      </c>
    </row>
    <row r="950" spans="1:21" x14ac:dyDescent="0.25">
      <c r="A950" t="s">
        <v>1943</v>
      </c>
      <c r="B950" t="s">
        <v>17</v>
      </c>
      <c r="C950" t="s">
        <v>56</v>
      </c>
      <c r="D950" t="s">
        <v>1944</v>
      </c>
      <c r="E950">
        <v>45</v>
      </c>
      <c r="F950" s="2">
        <v>2335.4850000000001</v>
      </c>
      <c r="G950" s="2">
        <v>28025.82</v>
      </c>
      <c r="H950">
        <f>IF(employee_turnover_dataset__1[[#This Row],[Employee_status]]="Exited", ROUND(employee_turnover_dataset__1[[#This Row],[Annual Salary]]*0.333,0), 0)</f>
        <v>0</v>
      </c>
      <c r="I950">
        <v>8</v>
      </c>
      <c r="J950">
        <v>2</v>
      </c>
      <c r="K950">
        <f>IF(employee_turnover_dataset__1[[#This Row],[Attrition]]="Yes",1,0)</f>
        <v>0</v>
      </c>
      <c r="L950" t="s">
        <v>27</v>
      </c>
      <c r="M950" t="s">
        <v>28</v>
      </c>
      <c r="N950" s="1">
        <v>42445</v>
      </c>
      <c r="O950" s="1"/>
      <c r="P950" t="s">
        <v>29</v>
      </c>
      <c r="Q950" t="s">
        <v>30</v>
      </c>
      <c r="R950">
        <v>3451</v>
      </c>
      <c r="S950">
        <v>113</v>
      </c>
      <c r="T950">
        <v>9</v>
      </c>
      <c r="U950" t="str">
        <f t="shared" si="14"/>
        <v>6–10 yrs (Mid Stay)</v>
      </c>
    </row>
    <row r="951" spans="1:21" x14ac:dyDescent="0.25">
      <c r="A951" t="s">
        <v>1945</v>
      </c>
      <c r="B951" t="s">
        <v>44</v>
      </c>
      <c r="C951" t="s">
        <v>61</v>
      </c>
      <c r="D951" t="s">
        <v>1946</v>
      </c>
      <c r="E951">
        <v>38</v>
      </c>
      <c r="F951" s="2">
        <v>496.14</v>
      </c>
      <c r="G951" s="2">
        <v>5953.68</v>
      </c>
      <c r="H951">
        <f>IF(employee_turnover_dataset__1[[#This Row],[Employee_status]]="Exited", ROUND(employee_turnover_dataset__1[[#This Row],[Annual Salary]]*0.333,0), 0)</f>
        <v>0</v>
      </c>
      <c r="I951">
        <v>1</v>
      </c>
      <c r="J951">
        <v>2</v>
      </c>
      <c r="K951">
        <f>IF(employee_turnover_dataset__1[[#This Row],[Attrition]]="Yes",1,0)</f>
        <v>0</v>
      </c>
      <c r="L951" t="s">
        <v>27</v>
      </c>
      <c r="M951" t="s">
        <v>28</v>
      </c>
      <c r="N951" s="1">
        <v>44984</v>
      </c>
      <c r="O951" s="1"/>
      <c r="P951" t="s">
        <v>29</v>
      </c>
      <c r="Q951" t="s">
        <v>30</v>
      </c>
      <c r="R951">
        <v>912</v>
      </c>
      <c r="S951">
        <v>30</v>
      </c>
      <c r="T951">
        <v>2</v>
      </c>
      <c r="U951" t="str">
        <f t="shared" si="14"/>
        <v>2–5 yrs (Short Stay)</v>
      </c>
    </row>
    <row r="952" spans="1:21" x14ac:dyDescent="0.25">
      <c r="A952" t="s">
        <v>1947</v>
      </c>
      <c r="B952" t="s">
        <v>17</v>
      </c>
      <c r="C952" t="s">
        <v>56</v>
      </c>
      <c r="D952" t="s">
        <v>1948</v>
      </c>
      <c r="E952">
        <v>32</v>
      </c>
      <c r="F952" s="2">
        <v>400.53</v>
      </c>
      <c r="G952" s="2">
        <v>4806.3599999999997</v>
      </c>
      <c r="H952">
        <f>IF(employee_turnover_dataset__1[[#This Row],[Employee_status]]="Exited", ROUND(employee_turnover_dataset__1[[#This Row],[Annual Salary]]*0.333,0), 0)</f>
        <v>0</v>
      </c>
      <c r="I952">
        <v>10</v>
      </c>
      <c r="J952">
        <v>4</v>
      </c>
      <c r="K952">
        <f>IF(employee_turnover_dataset__1[[#This Row],[Attrition]]="Yes",1,0)</f>
        <v>0</v>
      </c>
      <c r="L952" t="s">
        <v>27</v>
      </c>
      <c r="M952" t="s">
        <v>28</v>
      </c>
      <c r="N952" s="1">
        <v>44407</v>
      </c>
      <c r="O952" s="1"/>
      <c r="P952" t="s">
        <v>29</v>
      </c>
      <c r="Q952" t="s">
        <v>30</v>
      </c>
      <c r="R952">
        <v>1489</v>
      </c>
      <c r="S952">
        <v>49</v>
      </c>
      <c r="T952">
        <v>4</v>
      </c>
      <c r="U952" t="str">
        <f t="shared" si="14"/>
        <v>2–5 yrs (Short Stay)</v>
      </c>
    </row>
    <row r="953" spans="1:21" x14ac:dyDescent="0.25">
      <c r="A953" t="s">
        <v>1949</v>
      </c>
      <c r="B953" t="s">
        <v>17</v>
      </c>
      <c r="C953" t="s">
        <v>37</v>
      </c>
      <c r="D953" t="s">
        <v>1950</v>
      </c>
      <c r="E953">
        <v>53</v>
      </c>
      <c r="F953" s="2">
        <v>1899.5099999999998</v>
      </c>
      <c r="G953" s="2">
        <v>22794.119999999995</v>
      </c>
      <c r="H953">
        <f>IF(employee_turnover_dataset__1[[#This Row],[Employee_status]]="Exited", ROUND(employee_turnover_dataset__1[[#This Row],[Annual Salary]]*0.333,0), 0)</f>
        <v>0</v>
      </c>
      <c r="I953">
        <v>2</v>
      </c>
      <c r="J953">
        <v>1</v>
      </c>
      <c r="K953">
        <f>IF(employee_turnover_dataset__1[[#This Row],[Attrition]]="Yes",1,0)</f>
        <v>0</v>
      </c>
      <c r="L953" t="s">
        <v>27</v>
      </c>
      <c r="M953" t="s">
        <v>28</v>
      </c>
      <c r="N953" s="1">
        <v>43337</v>
      </c>
      <c r="O953" s="1"/>
      <c r="P953" t="s">
        <v>29</v>
      </c>
      <c r="Q953" t="s">
        <v>30</v>
      </c>
      <c r="R953">
        <v>2559</v>
      </c>
      <c r="S953">
        <v>84</v>
      </c>
      <c r="T953">
        <v>7</v>
      </c>
      <c r="U953" t="str">
        <f t="shared" si="14"/>
        <v>6–10 yrs (Mid Stay)</v>
      </c>
    </row>
    <row r="954" spans="1:21" x14ac:dyDescent="0.25">
      <c r="A954" t="s">
        <v>1951</v>
      </c>
      <c r="B954" t="s">
        <v>24</v>
      </c>
      <c r="C954" t="s">
        <v>121</v>
      </c>
      <c r="D954" t="s">
        <v>1952</v>
      </c>
      <c r="E954">
        <v>22</v>
      </c>
      <c r="F954" s="2">
        <v>510.54</v>
      </c>
      <c r="G954" s="2">
        <v>6126.4800000000005</v>
      </c>
      <c r="H954">
        <f>IF(employee_turnover_dataset__1[[#This Row],[Employee_status]]="Exited", ROUND(employee_turnover_dataset__1[[#This Row],[Annual Salary]]*0.333,0), 0)</f>
        <v>0</v>
      </c>
      <c r="I954">
        <v>5</v>
      </c>
      <c r="J954">
        <v>4</v>
      </c>
      <c r="K954">
        <f>IF(employee_turnover_dataset__1[[#This Row],[Attrition]]="Yes",1,0)</f>
        <v>0</v>
      </c>
      <c r="L954" t="s">
        <v>27</v>
      </c>
      <c r="M954" t="s">
        <v>28</v>
      </c>
      <c r="N954" s="1">
        <v>43671</v>
      </c>
      <c r="O954" s="1"/>
      <c r="P954" t="s">
        <v>29</v>
      </c>
      <c r="Q954" t="s">
        <v>30</v>
      </c>
      <c r="R954">
        <v>2225</v>
      </c>
      <c r="S954">
        <v>73</v>
      </c>
      <c r="T954">
        <v>6</v>
      </c>
      <c r="U954" t="str">
        <f t="shared" si="14"/>
        <v>6–10 yrs (Mid Stay)</v>
      </c>
    </row>
    <row r="955" spans="1:21" x14ac:dyDescent="0.25">
      <c r="A955" t="s">
        <v>1953</v>
      </c>
      <c r="B955" t="s">
        <v>24</v>
      </c>
      <c r="C955" t="s">
        <v>121</v>
      </c>
      <c r="D955" t="s">
        <v>1606</v>
      </c>
      <c r="E955">
        <v>41</v>
      </c>
      <c r="F955" s="2">
        <v>2959.0650000000001</v>
      </c>
      <c r="G955" s="2">
        <v>35508.78</v>
      </c>
      <c r="H955">
        <f>IF(employee_turnover_dataset__1[[#This Row],[Employee_status]]="Exited", ROUND(employee_turnover_dataset__1[[#This Row],[Annual Salary]]*0.333,0), 0)</f>
        <v>0</v>
      </c>
      <c r="I955">
        <v>8</v>
      </c>
      <c r="J955">
        <v>1</v>
      </c>
      <c r="K955">
        <f>IF(employee_turnover_dataset__1[[#This Row],[Attrition]]="Yes",1,0)</f>
        <v>0</v>
      </c>
      <c r="L955" t="s">
        <v>27</v>
      </c>
      <c r="M955" t="s">
        <v>28</v>
      </c>
      <c r="N955" s="1">
        <v>43769</v>
      </c>
      <c r="O955" s="1"/>
      <c r="P955" t="s">
        <v>29</v>
      </c>
      <c r="Q955" t="s">
        <v>30</v>
      </c>
      <c r="R955">
        <v>2127</v>
      </c>
      <c r="S955">
        <v>70</v>
      </c>
      <c r="T955">
        <v>6</v>
      </c>
      <c r="U955" t="str">
        <f t="shared" si="14"/>
        <v>6–10 yrs (Mid Stay)</v>
      </c>
    </row>
    <row r="956" spans="1:21" x14ac:dyDescent="0.25">
      <c r="A956" t="s">
        <v>1954</v>
      </c>
      <c r="B956" t="s">
        <v>32</v>
      </c>
      <c r="C956" t="s">
        <v>33</v>
      </c>
      <c r="D956" t="s">
        <v>1955</v>
      </c>
      <c r="E956">
        <v>34</v>
      </c>
      <c r="F956" s="2">
        <v>1041.345</v>
      </c>
      <c r="G956" s="2">
        <v>12496.14</v>
      </c>
      <c r="H956">
        <f>IF(employee_turnover_dataset__1[[#This Row],[Employee_status]]="Exited", ROUND(employee_turnover_dataset__1[[#This Row],[Annual Salary]]*0.333,0), 0)</f>
        <v>4161</v>
      </c>
      <c r="I956">
        <v>0</v>
      </c>
      <c r="J956">
        <v>3</v>
      </c>
      <c r="K956">
        <f>IF(employee_turnover_dataset__1[[#This Row],[Attrition]]="Yes",1,0)</f>
        <v>1</v>
      </c>
      <c r="L956" t="s">
        <v>20</v>
      </c>
      <c r="M956" t="s">
        <v>63</v>
      </c>
      <c r="N956" s="1">
        <v>44664</v>
      </c>
      <c r="O956" s="1">
        <v>45816</v>
      </c>
      <c r="P956" t="s">
        <v>22</v>
      </c>
      <c r="Q956" t="s">
        <v>63</v>
      </c>
      <c r="R956">
        <v>1152</v>
      </c>
      <c r="S956">
        <v>38</v>
      </c>
      <c r="T956">
        <v>3</v>
      </c>
      <c r="U956" t="str">
        <f t="shared" si="14"/>
        <v>2–5 yrs (Short Stay)</v>
      </c>
    </row>
    <row r="957" spans="1:21" x14ac:dyDescent="0.25">
      <c r="A957" t="s">
        <v>1956</v>
      </c>
      <c r="B957" t="s">
        <v>32</v>
      </c>
      <c r="C957" t="s">
        <v>174</v>
      </c>
      <c r="D957" t="s">
        <v>1957</v>
      </c>
      <c r="E957">
        <v>28</v>
      </c>
      <c r="F957" s="2">
        <v>1758.0749999999998</v>
      </c>
      <c r="G957" s="2">
        <v>21096.899999999998</v>
      </c>
      <c r="H957">
        <f>IF(employee_turnover_dataset__1[[#This Row],[Employee_status]]="Exited", ROUND(employee_turnover_dataset__1[[#This Row],[Annual Salary]]*0.333,0), 0)</f>
        <v>0</v>
      </c>
      <c r="I957">
        <v>6</v>
      </c>
      <c r="J957">
        <v>4</v>
      </c>
      <c r="K957">
        <f>IF(employee_turnover_dataset__1[[#This Row],[Attrition]]="Yes",1,0)</f>
        <v>0</v>
      </c>
      <c r="L957" t="s">
        <v>27</v>
      </c>
      <c r="M957" t="s">
        <v>28</v>
      </c>
      <c r="N957" s="1">
        <v>44159</v>
      </c>
      <c r="O957" s="1"/>
      <c r="P957" t="s">
        <v>29</v>
      </c>
      <c r="Q957" t="s">
        <v>30</v>
      </c>
      <c r="R957">
        <v>1737</v>
      </c>
      <c r="S957">
        <v>57</v>
      </c>
      <c r="T957">
        <v>5</v>
      </c>
      <c r="U957" t="str">
        <f t="shared" si="14"/>
        <v>2–5 yrs (Short Stay)</v>
      </c>
    </row>
    <row r="958" spans="1:21" x14ac:dyDescent="0.25">
      <c r="A958" t="s">
        <v>1958</v>
      </c>
      <c r="B958" t="s">
        <v>32</v>
      </c>
      <c r="C958" t="s">
        <v>33</v>
      </c>
      <c r="D958" t="s">
        <v>1959</v>
      </c>
      <c r="E958">
        <v>53</v>
      </c>
      <c r="F958" s="2">
        <v>582.58500000000004</v>
      </c>
      <c r="G958" s="2">
        <v>6991.02</v>
      </c>
      <c r="H958">
        <f>IF(employee_turnover_dataset__1[[#This Row],[Employee_status]]="Exited", ROUND(employee_turnover_dataset__1[[#This Row],[Annual Salary]]*0.333,0), 0)</f>
        <v>0</v>
      </c>
      <c r="I958">
        <v>4</v>
      </c>
      <c r="J958">
        <v>4</v>
      </c>
      <c r="K958">
        <f>IF(employee_turnover_dataset__1[[#This Row],[Attrition]]="Yes",1,0)</f>
        <v>0</v>
      </c>
      <c r="L958" t="s">
        <v>27</v>
      </c>
      <c r="M958" t="s">
        <v>28</v>
      </c>
      <c r="N958" s="1">
        <v>44250</v>
      </c>
      <c r="O958" s="1"/>
      <c r="P958" t="s">
        <v>29</v>
      </c>
      <c r="Q958" t="s">
        <v>30</v>
      </c>
      <c r="R958">
        <v>1646</v>
      </c>
      <c r="S958">
        <v>54</v>
      </c>
      <c r="T958">
        <v>4</v>
      </c>
      <c r="U958" t="str">
        <f t="shared" si="14"/>
        <v>2–5 yrs (Short Stay)</v>
      </c>
    </row>
    <row r="959" spans="1:21" x14ac:dyDescent="0.25">
      <c r="A959" t="s">
        <v>1960</v>
      </c>
      <c r="B959" t="s">
        <v>44</v>
      </c>
      <c r="C959" t="s">
        <v>45</v>
      </c>
      <c r="D959" t="s">
        <v>1961</v>
      </c>
      <c r="E959">
        <v>28</v>
      </c>
      <c r="F959" s="2">
        <v>2298.105</v>
      </c>
      <c r="G959" s="2">
        <v>27577.260000000002</v>
      </c>
      <c r="H959">
        <f>IF(employee_turnover_dataset__1[[#This Row],[Employee_status]]="Exited", ROUND(employee_turnover_dataset__1[[#This Row],[Annual Salary]]*0.333,0), 0)</f>
        <v>9183</v>
      </c>
      <c r="I959">
        <v>6</v>
      </c>
      <c r="J959">
        <v>4</v>
      </c>
      <c r="K959">
        <f>IF(employee_turnover_dataset__1[[#This Row],[Attrition]]="Yes",1,0)</f>
        <v>1</v>
      </c>
      <c r="L959" t="s">
        <v>20</v>
      </c>
      <c r="M959" t="s">
        <v>54</v>
      </c>
      <c r="N959" s="1">
        <v>42711</v>
      </c>
      <c r="O959" s="1">
        <v>43459</v>
      </c>
      <c r="P959" t="s">
        <v>22</v>
      </c>
      <c r="Q959" t="s">
        <v>54</v>
      </c>
      <c r="R959">
        <v>748</v>
      </c>
      <c r="S959">
        <v>24</v>
      </c>
      <c r="T959">
        <v>2</v>
      </c>
      <c r="U959" t="str">
        <f t="shared" si="14"/>
        <v>2–5 yrs (Short Stay)</v>
      </c>
    </row>
    <row r="960" spans="1:21" x14ac:dyDescent="0.25">
      <c r="A960" t="s">
        <v>1962</v>
      </c>
      <c r="B960" t="s">
        <v>44</v>
      </c>
      <c r="C960" t="s">
        <v>45</v>
      </c>
      <c r="D960" t="s">
        <v>1963</v>
      </c>
      <c r="E960">
        <v>43</v>
      </c>
      <c r="F960" s="2">
        <v>1210.875</v>
      </c>
      <c r="G960" s="2">
        <v>14530.5</v>
      </c>
      <c r="H960">
        <f>IF(employee_turnover_dataset__1[[#This Row],[Employee_status]]="Exited", ROUND(employee_turnover_dataset__1[[#This Row],[Annual Salary]]*0.333,0), 0)</f>
        <v>4839</v>
      </c>
      <c r="I960">
        <v>9</v>
      </c>
      <c r="J960">
        <v>1</v>
      </c>
      <c r="K960">
        <f>IF(employee_turnover_dataset__1[[#This Row],[Attrition]]="Yes",1,0)</f>
        <v>1</v>
      </c>
      <c r="L960" t="s">
        <v>20</v>
      </c>
      <c r="M960" t="s">
        <v>119</v>
      </c>
      <c r="N960" s="1">
        <v>44789</v>
      </c>
      <c r="O960" s="1">
        <v>45738</v>
      </c>
      <c r="P960" t="s">
        <v>22</v>
      </c>
      <c r="Q960" t="s">
        <v>119</v>
      </c>
      <c r="R960">
        <v>949</v>
      </c>
      <c r="S960">
        <v>31</v>
      </c>
      <c r="T960">
        <v>3</v>
      </c>
      <c r="U960" t="str">
        <f t="shared" si="14"/>
        <v>2–5 yrs (Short Stay)</v>
      </c>
    </row>
    <row r="961" spans="1:21" x14ac:dyDescent="0.25">
      <c r="A961" t="s">
        <v>1964</v>
      </c>
      <c r="B961" t="s">
        <v>24</v>
      </c>
      <c r="C961" t="s">
        <v>121</v>
      </c>
      <c r="D961" t="s">
        <v>1965</v>
      </c>
      <c r="E961">
        <v>46</v>
      </c>
      <c r="F961" s="2">
        <v>2380.7550000000001</v>
      </c>
      <c r="G961" s="2">
        <v>28569.06</v>
      </c>
      <c r="H961">
        <f>IF(employee_turnover_dataset__1[[#This Row],[Employee_status]]="Exited", ROUND(employee_turnover_dataset__1[[#This Row],[Annual Salary]]*0.333,0), 0)</f>
        <v>9513</v>
      </c>
      <c r="I961">
        <v>10</v>
      </c>
      <c r="J961">
        <v>5</v>
      </c>
      <c r="K961">
        <f>IF(employee_turnover_dataset__1[[#This Row],[Attrition]]="Yes",1,0)</f>
        <v>1</v>
      </c>
      <c r="L961" t="s">
        <v>20</v>
      </c>
      <c r="M961" t="s">
        <v>63</v>
      </c>
      <c r="N961" s="1">
        <v>44838</v>
      </c>
      <c r="O961" s="1">
        <v>44885</v>
      </c>
      <c r="P961" t="s">
        <v>22</v>
      </c>
      <c r="Q961" t="s">
        <v>63</v>
      </c>
      <c r="R961">
        <v>47</v>
      </c>
      <c r="S961">
        <v>2</v>
      </c>
      <c r="T961">
        <v>0</v>
      </c>
      <c r="U961" t="str">
        <f t="shared" si="14"/>
        <v>0–1 yrs (New Hire)</v>
      </c>
    </row>
    <row r="962" spans="1:21" x14ac:dyDescent="0.25">
      <c r="A962" t="s">
        <v>1966</v>
      </c>
      <c r="B962" t="s">
        <v>67</v>
      </c>
      <c r="C962" t="s">
        <v>107</v>
      </c>
      <c r="D962" t="s">
        <v>1967</v>
      </c>
      <c r="E962">
        <v>46</v>
      </c>
      <c r="F962" s="2">
        <v>1021.5749999999999</v>
      </c>
      <c r="G962" s="2">
        <v>12258.9</v>
      </c>
      <c r="H962">
        <f>IF(employee_turnover_dataset__1[[#This Row],[Employee_status]]="Exited", ROUND(employee_turnover_dataset__1[[#This Row],[Annual Salary]]*0.333,0), 0)</f>
        <v>0</v>
      </c>
      <c r="I962">
        <v>0</v>
      </c>
      <c r="J962">
        <v>1</v>
      </c>
      <c r="K962">
        <f>IF(employee_turnover_dataset__1[[#This Row],[Attrition]]="Yes",1,0)</f>
        <v>0</v>
      </c>
      <c r="L962" t="s">
        <v>27</v>
      </c>
      <c r="M962" t="s">
        <v>28</v>
      </c>
      <c r="N962" s="1">
        <v>43759</v>
      </c>
      <c r="O962" s="1"/>
      <c r="P962" t="s">
        <v>29</v>
      </c>
      <c r="Q962" t="s">
        <v>30</v>
      </c>
      <c r="R962">
        <v>2137</v>
      </c>
      <c r="S962">
        <v>70</v>
      </c>
      <c r="T962">
        <v>6</v>
      </c>
      <c r="U962" t="str">
        <f t="shared" ref="U962:U1025" si="15">IF(T962&lt;=1,"0–1 yrs (New Hire)",
IF(T962&lt;=5,"2–5 yrs (Short Stay)",
IF(T962&lt;=10,"6–10 yrs (Mid Stay)",
IF(T962&lt;=20,"11–20 yrs (Long Stay)",
"20+ yrs (Very Long Stay)"))))</f>
        <v>6–10 yrs (Mid Stay)</v>
      </c>
    </row>
    <row r="963" spans="1:21" x14ac:dyDescent="0.25">
      <c r="A963" t="s">
        <v>1968</v>
      </c>
      <c r="B963" t="s">
        <v>32</v>
      </c>
      <c r="C963" t="s">
        <v>174</v>
      </c>
      <c r="D963" t="s">
        <v>1969</v>
      </c>
      <c r="E963">
        <v>51</v>
      </c>
      <c r="F963" s="2">
        <v>1418.2049999999999</v>
      </c>
      <c r="G963" s="2">
        <v>17018.46</v>
      </c>
      <c r="H963">
        <f>IF(employee_turnover_dataset__1[[#This Row],[Employee_status]]="Exited", ROUND(employee_turnover_dataset__1[[#This Row],[Annual Salary]]*0.333,0), 0)</f>
        <v>0</v>
      </c>
      <c r="I963">
        <v>4</v>
      </c>
      <c r="J963">
        <v>4</v>
      </c>
      <c r="K963">
        <f>IF(employee_turnover_dataset__1[[#This Row],[Attrition]]="Yes",1,0)</f>
        <v>0</v>
      </c>
      <c r="L963" t="s">
        <v>27</v>
      </c>
      <c r="M963" t="s">
        <v>28</v>
      </c>
      <c r="N963" s="1">
        <v>42973</v>
      </c>
      <c r="O963" s="1"/>
      <c r="P963" t="s">
        <v>29</v>
      </c>
      <c r="Q963" t="s">
        <v>30</v>
      </c>
      <c r="R963">
        <v>2923</v>
      </c>
      <c r="S963">
        <v>96</v>
      </c>
      <c r="T963">
        <v>8</v>
      </c>
      <c r="U963" t="str">
        <f t="shared" si="15"/>
        <v>6–10 yrs (Mid Stay)</v>
      </c>
    </row>
    <row r="964" spans="1:21" x14ac:dyDescent="0.25">
      <c r="A964" t="s">
        <v>1970</v>
      </c>
      <c r="B964" t="s">
        <v>44</v>
      </c>
      <c r="C964" t="s">
        <v>48</v>
      </c>
      <c r="D964" t="s">
        <v>1971</v>
      </c>
      <c r="E964">
        <v>56</v>
      </c>
      <c r="F964" s="2">
        <v>1774.6950000000002</v>
      </c>
      <c r="G964" s="2">
        <v>21296.340000000004</v>
      </c>
      <c r="H964">
        <f>IF(employee_turnover_dataset__1[[#This Row],[Employee_status]]="Exited", ROUND(employee_turnover_dataset__1[[#This Row],[Annual Salary]]*0.333,0), 0)</f>
        <v>0</v>
      </c>
      <c r="I964">
        <v>10</v>
      </c>
      <c r="J964">
        <v>1</v>
      </c>
      <c r="K964">
        <f>IF(employee_turnover_dataset__1[[#This Row],[Attrition]]="Yes",1,0)</f>
        <v>0</v>
      </c>
      <c r="L964" t="s">
        <v>27</v>
      </c>
      <c r="M964" t="s">
        <v>28</v>
      </c>
      <c r="N964" s="1">
        <v>42499</v>
      </c>
      <c r="O964" s="1"/>
      <c r="P964" t="s">
        <v>29</v>
      </c>
      <c r="Q964" t="s">
        <v>30</v>
      </c>
      <c r="R964">
        <v>3397</v>
      </c>
      <c r="S964">
        <v>112</v>
      </c>
      <c r="T964">
        <v>9</v>
      </c>
      <c r="U964" t="str">
        <f t="shared" si="15"/>
        <v>6–10 yrs (Mid Stay)</v>
      </c>
    </row>
    <row r="965" spans="1:21" x14ac:dyDescent="0.25">
      <c r="A965" t="s">
        <v>1972</v>
      </c>
      <c r="B965" t="s">
        <v>51</v>
      </c>
      <c r="C965" t="s">
        <v>78</v>
      </c>
      <c r="D965" t="s">
        <v>1973</v>
      </c>
      <c r="E965">
        <v>29</v>
      </c>
      <c r="F965" s="2">
        <v>386.53499999999997</v>
      </c>
      <c r="G965" s="2">
        <v>4638.42</v>
      </c>
      <c r="H965">
        <f>IF(employee_turnover_dataset__1[[#This Row],[Employee_status]]="Exited", ROUND(employee_turnover_dataset__1[[#This Row],[Annual Salary]]*0.333,0), 0)</f>
        <v>1545</v>
      </c>
      <c r="I965">
        <v>10</v>
      </c>
      <c r="J965">
        <v>3</v>
      </c>
      <c r="K965">
        <f>IF(employee_turnover_dataset__1[[#This Row],[Attrition]]="Yes",1,0)</f>
        <v>1</v>
      </c>
      <c r="L965" t="s">
        <v>20</v>
      </c>
      <c r="M965" t="s">
        <v>54</v>
      </c>
      <c r="N965" s="1">
        <v>44924</v>
      </c>
      <c r="O965" s="1">
        <v>45341</v>
      </c>
      <c r="P965" t="s">
        <v>22</v>
      </c>
      <c r="Q965" t="s">
        <v>54</v>
      </c>
      <c r="R965">
        <v>417</v>
      </c>
      <c r="S965">
        <v>14</v>
      </c>
      <c r="T965">
        <v>1</v>
      </c>
      <c r="U965" t="str">
        <f t="shared" si="15"/>
        <v>0–1 yrs (New Hire)</v>
      </c>
    </row>
    <row r="966" spans="1:21" x14ac:dyDescent="0.25">
      <c r="A966" t="s">
        <v>1974</v>
      </c>
      <c r="B966" t="s">
        <v>44</v>
      </c>
      <c r="C966" t="s">
        <v>48</v>
      </c>
      <c r="D966" t="s">
        <v>1975</v>
      </c>
      <c r="E966">
        <v>57</v>
      </c>
      <c r="F966" s="2">
        <v>2829.8849999999998</v>
      </c>
      <c r="G966" s="2">
        <v>33958.619999999995</v>
      </c>
      <c r="H966">
        <f>IF(employee_turnover_dataset__1[[#This Row],[Employee_status]]="Exited", ROUND(employee_turnover_dataset__1[[#This Row],[Annual Salary]]*0.333,0), 0)</f>
        <v>0</v>
      </c>
      <c r="I966">
        <v>4</v>
      </c>
      <c r="J966">
        <v>1</v>
      </c>
      <c r="K966">
        <f>IF(employee_turnover_dataset__1[[#This Row],[Attrition]]="Yes",1,0)</f>
        <v>0</v>
      </c>
      <c r="L966" t="s">
        <v>27</v>
      </c>
      <c r="M966" t="s">
        <v>28</v>
      </c>
      <c r="N966" s="1">
        <v>42389</v>
      </c>
      <c r="O966" s="1"/>
      <c r="P966" t="s">
        <v>29</v>
      </c>
      <c r="Q966" t="s">
        <v>30</v>
      </c>
      <c r="R966">
        <v>3507</v>
      </c>
      <c r="S966">
        <v>115</v>
      </c>
      <c r="T966">
        <v>10</v>
      </c>
      <c r="U966" t="str">
        <f t="shared" si="15"/>
        <v>6–10 yrs (Mid Stay)</v>
      </c>
    </row>
    <row r="967" spans="1:21" x14ac:dyDescent="0.25">
      <c r="A967" t="s">
        <v>1976</v>
      </c>
      <c r="B967" t="s">
        <v>44</v>
      </c>
      <c r="C967" t="s">
        <v>48</v>
      </c>
      <c r="D967" t="s">
        <v>1977</v>
      </c>
      <c r="E967">
        <v>56</v>
      </c>
      <c r="F967" s="2">
        <v>730.02</v>
      </c>
      <c r="G967" s="2">
        <v>8760.24</v>
      </c>
      <c r="H967">
        <f>IF(employee_turnover_dataset__1[[#This Row],[Employee_status]]="Exited", ROUND(employee_turnover_dataset__1[[#This Row],[Annual Salary]]*0.333,0), 0)</f>
        <v>0</v>
      </c>
      <c r="I967">
        <v>2</v>
      </c>
      <c r="J967">
        <v>4</v>
      </c>
      <c r="K967">
        <f>IF(employee_turnover_dataset__1[[#This Row],[Attrition]]="Yes",1,0)</f>
        <v>0</v>
      </c>
      <c r="L967" t="s">
        <v>27</v>
      </c>
      <c r="M967" t="s">
        <v>28</v>
      </c>
      <c r="N967" s="1">
        <v>43500</v>
      </c>
      <c r="O967" s="1"/>
      <c r="P967" t="s">
        <v>29</v>
      </c>
      <c r="Q967" t="s">
        <v>30</v>
      </c>
      <c r="R967">
        <v>2396</v>
      </c>
      <c r="S967">
        <v>79</v>
      </c>
      <c r="T967">
        <v>7</v>
      </c>
      <c r="U967" t="str">
        <f t="shared" si="15"/>
        <v>6–10 yrs (Mid Stay)</v>
      </c>
    </row>
    <row r="968" spans="1:21" x14ac:dyDescent="0.25">
      <c r="A968" t="s">
        <v>1978</v>
      </c>
      <c r="B968" t="s">
        <v>67</v>
      </c>
      <c r="C968" t="s">
        <v>128</v>
      </c>
      <c r="D968" t="s">
        <v>1979</v>
      </c>
      <c r="E968">
        <v>28</v>
      </c>
      <c r="F968" s="2">
        <v>2640.105</v>
      </c>
      <c r="G968" s="2">
        <v>31681.260000000002</v>
      </c>
      <c r="H968">
        <f>IF(employee_turnover_dataset__1[[#This Row],[Employee_status]]="Exited", ROUND(employee_turnover_dataset__1[[#This Row],[Annual Salary]]*0.333,0), 0)</f>
        <v>10550</v>
      </c>
      <c r="I968">
        <v>10</v>
      </c>
      <c r="J968">
        <v>3</v>
      </c>
      <c r="K968">
        <f>IF(employee_turnover_dataset__1[[#This Row],[Attrition]]="Yes",1,0)</f>
        <v>1</v>
      </c>
      <c r="L968" t="s">
        <v>20</v>
      </c>
      <c r="M968" t="s">
        <v>35</v>
      </c>
      <c r="N968" s="1">
        <v>43399</v>
      </c>
      <c r="O968" s="1">
        <v>45477</v>
      </c>
      <c r="P968" t="s">
        <v>22</v>
      </c>
      <c r="Q968" t="s">
        <v>35</v>
      </c>
      <c r="R968">
        <v>2078</v>
      </c>
      <c r="S968">
        <v>68</v>
      </c>
      <c r="T968">
        <v>6</v>
      </c>
      <c r="U968" t="str">
        <f t="shared" si="15"/>
        <v>6–10 yrs (Mid Stay)</v>
      </c>
    </row>
    <row r="969" spans="1:21" x14ac:dyDescent="0.25">
      <c r="A969" t="s">
        <v>1980</v>
      </c>
      <c r="B969" t="s">
        <v>67</v>
      </c>
      <c r="C969" t="s">
        <v>107</v>
      </c>
      <c r="D969" t="s">
        <v>1981</v>
      </c>
      <c r="E969">
        <v>27</v>
      </c>
      <c r="F969" s="2">
        <v>2432.2799999999997</v>
      </c>
      <c r="G969" s="2">
        <v>29187.359999999997</v>
      </c>
      <c r="H969">
        <f>IF(employee_turnover_dataset__1[[#This Row],[Employee_status]]="Exited", ROUND(employee_turnover_dataset__1[[#This Row],[Annual Salary]]*0.333,0), 0)</f>
        <v>0</v>
      </c>
      <c r="I969">
        <v>3</v>
      </c>
      <c r="J969">
        <v>3</v>
      </c>
      <c r="K969">
        <f>IF(employee_turnover_dataset__1[[#This Row],[Attrition]]="Yes",1,0)</f>
        <v>0</v>
      </c>
      <c r="L969" t="s">
        <v>27</v>
      </c>
      <c r="M969" t="s">
        <v>28</v>
      </c>
      <c r="N969" s="1">
        <v>42574</v>
      </c>
      <c r="O969" s="1"/>
      <c r="P969" t="s">
        <v>29</v>
      </c>
      <c r="Q969" t="s">
        <v>30</v>
      </c>
      <c r="R969">
        <v>3322</v>
      </c>
      <c r="S969">
        <v>109</v>
      </c>
      <c r="T969">
        <v>9</v>
      </c>
      <c r="U969" t="str">
        <f t="shared" si="15"/>
        <v>6–10 yrs (Mid Stay)</v>
      </c>
    </row>
    <row r="970" spans="1:21" x14ac:dyDescent="0.25">
      <c r="A970" t="s">
        <v>1982</v>
      </c>
      <c r="B970" t="s">
        <v>24</v>
      </c>
      <c r="C970" t="s">
        <v>83</v>
      </c>
      <c r="D970" t="s">
        <v>1983</v>
      </c>
      <c r="E970">
        <v>52</v>
      </c>
      <c r="F970" s="2">
        <v>1489.9950000000001</v>
      </c>
      <c r="G970" s="2">
        <v>17879.940000000002</v>
      </c>
      <c r="H970">
        <f>IF(employee_turnover_dataset__1[[#This Row],[Employee_status]]="Exited", ROUND(employee_turnover_dataset__1[[#This Row],[Annual Salary]]*0.333,0), 0)</f>
        <v>0</v>
      </c>
      <c r="I970">
        <v>8</v>
      </c>
      <c r="J970">
        <v>3</v>
      </c>
      <c r="K970">
        <f>IF(employee_turnover_dataset__1[[#This Row],[Attrition]]="Yes",1,0)</f>
        <v>0</v>
      </c>
      <c r="L970" t="s">
        <v>27</v>
      </c>
      <c r="M970" t="s">
        <v>28</v>
      </c>
      <c r="N970" s="1">
        <v>44270</v>
      </c>
      <c r="O970" s="1"/>
      <c r="P970" t="s">
        <v>29</v>
      </c>
      <c r="Q970" t="s">
        <v>30</v>
      </c>
      <c r="R970">
        <v>1626</v>
      </c>
      <c r="S970">
        <v>53</v>
      </c>
      <c r="T970">
        <v>4</v>
      </c>
      <c r="U970" t="str">
        <f t="shared" si="15"/>
        <v>2–5 yrs (Short Stay)</v>
      </c>
    </row>
    <row r="971" spans="1:21" x14ac:dyDescent="0.25">
      <c r="A971" t="s">
        <v>1984</v>
      </c>
      <c r="B971" t="s">
        <v>32</v>
      </c>
      <c r="C971" t="s">
        <v>71</v>
      </c>
      <c r="D971" t="s">
        <v>1985</v>
      </c>
      <c r="E971">
        <v>33</v>
      </c>
      <c r="F971" s="2">
        <v>1235.085</v>
      </c>
      <c r="G971" s="2">
        <v>14821.02</v>
      </c>
      <c r="H971">
        <f>IF(employee_turnover_dataset__1[[#This Row],[Employee_status]]="Exited", ROUND(employee_turnover_dataset__1[[#This Row],[Annual Salary]]*0.333,0), 0)</f>
        <v>0</v>
      </c>
      <c r="I971">
        <v>8</v>
      </c>
      <c r="J971">
        <v>4</v>
      </c>
      <c r="K971">
        <f>IF(employee_turnover_dataset__1[[#This Row],[Attrition]]="Yes",1,0)</f>
        <v>0</v>
      </c>
      <c r="L971" t="s">
        <v>27</v>
      </c>
      <c r="M971" t="s">
        <v>28</v>
      </c>
      <c r="N971" s="1">
        <v>44422</v>
      </c>
      <c r="O971" s="1"/>
      <c r="P971" t="s">
        <v>29</v>
      </c>
      <c r="Q971" t="s">
        <v>30</v>
      </c>
      <c r="R971">
        <v>1474</v>
      </c>
      <c r="S971">
        <v>48</v>
      </c>
      <c r="T971">
        <v>4</v>
      </c>
      <c r="U971" t="str">
        <f t="shared" si="15"/>
        <v>2–5 yrs (Short Stay)</v>
      </c>
    </row>
    <row r="972" spans="1:21" x14ac:dyDescent="0.25">
      <c r="A972" t="s">
        <v>1986</v>
      </c>
      <c r="B972" t="s">
        <v>51</v>
      </c>
      <c r="C972" t="s">
        <v>78</v>
      </c>
      <c r="D972" t="s">
        <v>1987</v>
      </c>
      <c r="E972">
        <v>28</v>
      </c>
      <c r="F972" s="2">
        <v>1326.8249999999998</v>
      </c>
      <c r="G972" s="2">
        <v>15921.899999999998</v>
      </c>
      <c r="H972">
        <f>IF(employee_turnover_dataset__1[[#This Row],[Employee_status]]="Exited", ROUND(employee_turnover_dataset__1[[#This Row],[Annual Salary]]*0.333,0), 0)</f>
        <v>0</v>
      </c>
      <c r="I972">
        <v>9</v>
      </c>
      <c r="J972">
        <v>3</v>
      </c>
      <c r="K972">
        <f>IF(employee_turnover_dataset__1[[#This Row],[Attrition]]="Yes",1,0)</f>
        <v>0</v>
      </c>
      <c r="L972" t="s">
        <v>27</v>
      </c>
      <c r="M972" t="s">
        <v>28</v>
      </c>
      <c r="N972" s="1">
        <v>43331</v>
      </c>
      <c r="O972" s="1"/>
      <c r="P972" t="s">
        <v>29</v>
      </c>
      <c r="Q972" t="s">
        <v>30</v>
      </c>
      <c r="R972">
        <v>2565</v>
      </c>
      <c r="S972">
        <v>84</v>
      </c>
      <c r="T972">
        <v>7</v>
      </c>
      <c r="U972" t="str">
        <f t="shared" si="15"/>
        <v>6–10 yrs (Mid Stay)</v>
      </c>
    </row>
    <row r="973" spans="1:21" x14ac:dyDescent="0.25">
      <c r="A973" t="s">
        <v>1988</v>
      </c>
      <c r="B973" t="s">
        <v>51</v>
      </c>
      <c r="C973" t="s">
        <v>88</v>
      </c>
      <c r="D973" t="s">
        <v>1989</v>
      </c>
      <c r="E973">
        <v>26</v>
      </c>
      <c r="F973" s="2">
        <v>1490.415</v>
      </c>
      <c r="G973" s="2">
        <v>17884.98</v>
      </c>
      <c r="H973">
        <f>IF(employee_turnover_dataset__1[[#This Row],[Employee_status]]="Exited", ROUND(employee_turnover_dataset__1[[#This Row],[Annual Salary]]*0.333,0), 0)</f>
        <v>5956</v>
      </c>
      <c r="I973">
        <v>9</v>
      </c>
      <c r="J973">
        <v>1</v>
      </c>
      <c r="K973">
        <f>IF(employee_turnover_dataset__1[[#This Row],[Attrition]]="Yes",1,0)</f>
        <v>1</v>
      </c>
      <c r="L973" t="s">
        <v>20</v>
      </c>
      <c r="M973" t="s">
        <v>54</v>
      </c>
      <c r="N973" s="1">
        <v>44577</v>
      </c>
      <c r="O973" s="1">
        <v>45152</v>
      </c>
      <c r="P973" t="s">
        <v>22</v>
      </c>
      <c r="Q973" t="s">
        <v>54</v>
      </c>
      <c r="R973">
        <v>575</v>
      </c>
      <c r="S973">
        <v>19</v>
      </c>
      <c r="T973">
        <v>2</v>
      </c>
      <c r="U973" t="str">
        <f t="shared" si="15"/>
        <v>2–5 yrs (Short Stay)</v>
      </c>
    </row>
    <row r="974" spans="1:21" x14ac:dyDescent="0.25">
      <c r="A974" t="s">
        <v>1990</v>
      </c>
      <c r="B974" t="s">
        <v>24</v>
      </c>
      <c r="C974" t="s">
        <v>121</v>
      </c>
      <c r="D974" t="s">
        <v>1991</v>
      </c>
      <c r="E974">
        <v>38</v>
      </c>
      <c r="F974" s="2">
        <v>2124.9299999999998</v>
      </c>
      <c r="G974" s="2">
        <v>25499.159999999996</v>
      </c>
      <c r="H974">
        <f>IF(employee_turnover_dataset__1[[#This Row],[Employee_status]]="Exited", ROUND(employee_turnover_dataset__1[[#This Row],[Annual Salary]]*0.333,0), 0)</f>
        <v>0</v>
      </c>
      <c r="I974">
        <v>6</v>
      </c>
      <c r="J974">
        <v>1</v>
      </c>
      <c r="K974">
        <f>IF(employee_turnover_dataset__1[[#This Row],[Attrition]]="Yes",1,0)</f>
        <v>0</v>
      </c>
      <c r="L974" t="s">
        <v>27</v>
      </c>
      <c r="M974" t="s">
        <v>28</v>
      </c>
      <c r="N974" s="1">
        <v>44702</v>
      </c>
      <c r="O974" s="1"/>
      <c r="P974" t="s">
        <v>29</v>
      </c>
      <c r="Q974" t="s">
        <v>30</v>
      </c>
      <c r="R974">
        <v>1194</v>
      </c>
      <c r="S974">
        <v>39</v>
      </c>
      <c r="T974">
        <v>3</v>
      </c>
      <c r="U974" t="str">
        <f t="shared" si="15"/>
        <v>2–5 yrs (Short Stay)</v>
      </c>
    </row>
    <row r="975" spans="1:21" x14ac:dyDescent="0.25">
      <c r="A975" t="s">
        <v>1992</v>
      </c>
      <c r="B975" t="s">
        <v>51</v>
      </c>
      <c r="C975" t="s">
        <v>78</v>
      </c>
      <c r="D975" t="s">
        <v>1993</v>
      </c>
      <c r="E975">
        <v>34</v>
      </c>
      <c r="F975" s="2">
        <v>932.16000000000008</v>
      </c>
      <c r="G975" s="2">
        <v>11185.920000000002</v>
      </c>
      <c r="H975">
        <f>IF(employee_turnover_dataset__1[[#This Row],[Employee_status]]="Exited", ROUND(employee_turnover_dataset__1[[#This Row],[Annual Salary]]*0.333,0), 0)</f>
        <v>3725</v>
      </c>
      <c r="I975">
        <v>10</v>
      </c>
      <c r="J975">
        <v>2</v>
      </c>
      <c r="K975">
        <f>IF(employee_turnover_dataset__1[[#This Row],[Attrition]]="Yes",1,0)</f>
        <v>1</v>
      </c>
      <c r="L975" t="s">
        <v>20</v>
      </c>
      <c r="M975" t="s">
        <v>54</v>
      </c>
      <c r="N975" s="1">
        <v>42623</v>
      </c>
      <c r="O975" s="1">
        <v>44537</v>
      </c>
      <c r="P975" t="s">
        <v>22</v>
      </c>
      <c r="Q975" t="s">
        <v>54</v>
      </c>
      <c r="R975">
        <v>1914</v>
      </c>
      <c r="S975">
        <v>63</v>
      </c>
      <c r="T975">
        <v>5</v>
      </c>
      <c r="U975" t="str">
        <f t="shared" si="15"/>
        <v>2–5 yrs (Short Stay)</v>
      </c>
    </row>
    <row r="976" spans="1:21" x14ac:dyDescent="0.25">
      <c r="A976" t="s">
        <v>1994</v>
      </c>
      <c r="B976" t="s">
        <v>32</v>
      </c>
      <c r="C976" t="s">
        <v>174</v>
      </c>
      <c r="D976" t="s">
        <v>1995</v>
      </c>
      <c r="E976">
        <v>31</v>
      </c>
      <c r="F976" s="2">
        <v>375.01499999999999</v>
      </c>
      <c r="G976" s="2">
        <v>4500.18</v>
      </c>
      <c r="H976">
        <f>IF(employee_turnover_dataset__1[[#This Row],[Employee_status]]="Exited", ROUND(employee_turnover_dataset__1[[#This Row],[Annual Salary]]*0.333,0), 0)</f>
        <v>1499</v>
      </c>
      <c r="I976">
        <v>6</v>
      </c>
      <c r="J976">
        <v>2</v>
      </c>
      <c r="K976">
        <f>IF(employee_turnover_dataset__1[[#This Row],[Attrition]]="Yes",1,0)</f>
        <v>1</v>
      </c>
      <c r="L976" t="s">
        <v>20</v>
      </c>
      <c r="M976" t="s">
        <v>35</v>
      </c>
      <c r="N976" s="1">
        <v>43527</v>
      </c>
      <c r="O976" s="1">
        <v>44462</v>
      </c>
      <c r="P976" t="s">
        <v>22</v>
      </c>
      <c r="Q976" t="s">
        <v>35</v>
      </c>
      <c r="R976">
        <v>935</v>
      </c>
      <c r="S976">
        <v>31</v>
      </c>
      <c r="T976">
        <v>3</v>
      </c>
      <c r="U976" t="str">
        <f t="shared" si="15"/>
        <v>2–5 yrs (Short Stay)</v>
      </c>
    </row>
    <row r="977" spans="1:21" x14ac:dyDescent="0.25">
      <c r="A977" t="s">
        <v>1996</v>
      </c>
      <c r="B977" t="s">
        <v>17</v>
      </c>
      <c r="C977" t="s">
        <v>18</v>
      </c>
      <c r="D977" t="s">
        <v>1997</v>
      </c>
      <c r="E977">
        <v>27</v>
      </c>
      <c r="F977" s="2">
        <v>2836.2599999999998</v>
      </c>
      <c r="G977" s="2">
        <v>34035.119999999995</v>
      </c>
      <c r="H977">
        <f>IF(employee_turnover_dataset__1[[#This Row],[Employee_status]]="Exited", ROUND(employee_turnover_dataset__1[[#This Row],[Annual Salary]]*0.333,0), 0)</f>
        <v>11334</v>
      </c>
      <c r="I977">
        <v>6</v>
      </c>
      <c r="J977">
        <v>2</v>
      </c>
      <c r="K977">
        <f>IF(employee_turnover_dataset__1[[#This Row],[Attrition]]="Yes",1,0)</f>
        <v>1</v>
      </c>
      <c r="L977" t="s">
        <v>20</v>
      </c>
      <c r="M977" t="s">
        <v>158</v>
      </c>
      <c r="N977" s="1">
        <v>43219</v>
      </c>
      <c r="O977" s="1">
        <v>44702</v>
      </c>
      <c r="P977" t="s">
        <v>22</v>
      </c>
      <c r="Q977" t="s">
        <v>158</v>
      </c>
      <c r="R977">
        <v>1483</v>
      </c>
      <c r="S977">
        <v>49</v>
      </c>
      <c r="T977">
        <v>4</v>
      </c>
      <c r="U977" t="str">
        <f t="shared" si="15"/>
        <v>2–5 yrs (Short Stay)</v>
      </c>
    </row>
    <row r="978" spans="1:21" x14ac:dyDescent="0.25">
      <c r="A978" t="s">
        <v>1998</v>
      </c>
      <c r="B978" t="s">
        <v>24</v>
      </c>
      <c r="C978" t="s">
        <v>83</v>
      </c>
      <c r="D978" t="s">
        <v>1999</v>
      </c>
      <c r="E978">
        <v>52</v>
      </c>
      <c r="F978" s="2">
        <v>421.03499999999997</v>
      </c>
      <c r="G978" s="2">
        <v>5052.42</v>
      </c>
      <c r="H978">
        <f>IF(employee_turnover_dataset__1[[#This Row],[Employee_status]]="Exited", ROUND(employee_turnover_dataset__1[[#This Row],[Annual Salary]]*0.333,0), 0)</f>
        <v>0</v>
      </c>
      <c r="I978">
        <v>3</v>
      </c>
      <c r="J978">
        <v>2</v>
      </c>
      <c r="K978">
        <f>IF(employee_turnover_dataset__1[[#This Row],[Attrition]]="Yes",1,0)</f>
        <v>0</v>
      </c>
      <c r="L978" t="s">
        <v>27</v>
      </c>
      <c r="M978" t="s">
        <v>28</v>
      </c>
      <c r="N978" s="1">
        <v>45071</v>
      </c>
      <c r="O978" s="1"/>
      <c r="P978" t="s">
        <v>29</v>
      </c>
      <c r="Q978" t="s">
        <v>30</v>
      </c>
      <c r="R978">
        <v>825</v>
      </c>
      <c r="S978">
        <v>27</v>
      </c>
      <c r="T978">
        <v>2</v>
      </c>
      <c r="U978" t="str">
        <f t="shared" si="15"/>
        <v>2–5 yrs (Short Stay)</v>
      </c>
    </row>
    <row r="979" spans="1:21" x14ac:dyDescent="0.25">
      <c r="A979" t="s">
        <v>2000</v>
      </c>
      <c r="B979" t="s">
        <v>17</v>
      </c>
      <c r="C979" t="s">
        <v>37</v>
      </c>
      <c r="D979" t="s">
        <v>2001</v>
      </c>
      <c r="E979">
        <v>28</v>
      </c>
      <c r="F979" s="2">
        <v>1423.0049999999999</v>
      </c>
      <c r="G979" s="2">
        <v>17076.059999999998</v>
      </c>
      <c r="H979">
        <f>IF(employee_turnover_dataset__1[[#This Row],[Employee_status]]="Exited", ROUND(employee_turnover_dataset__1[[#This Row],[Annual Salary]]*0.333,0), 0)</f>
        <v>0</v>
      </c>
      <c r="I979">
        <v>5</v>
      </c>
      <c r="J979">
        <v>5</v>
      </c>
      <c r="K979">
        <f>IF(employee_turnover_dataset__1[[#This Row],[Attrition]]="Yes",1,0)</f>
        <v>0</v>
      </c>
      <c r="L979" t="s">
        <v>27</v>
      </c>
      <c r="M979" t="s">
        <v>28</v>
      </c>
      <c r="N979" s="1">
        <v>44174</v>
      </c>
      <c r="O979" s="1"/>
      <c r="P979" t="s">
        <v>29</v>
      </c>
      <c r="Q979" t="s">
        <v>30</v>
      </c>
      <c r="R979">
        <v>1722</v>
      </c>
      <c r="S979">
        <v>56</v>
      </c>
      <c r="T979">
        <v>5</v>
      </c>
      <c r="U979" t="str">
        <f t="shared" si="15"/>
        <v>2–5 yrs (Short Stay)</v>
      </c>
    </row>
    <row r="980" spans="1:21" x14ac:dyDescent="0.25">
      <c r="A980" t="s">
        <v>2002</v>
      </c>
      <c r="B980" t="s">
        <v>24</v>
      </c>
      <c r="C980" t="s">
        <v>25</v>
      </c>
      <c r="D980" t="s">
        <v>2003</v>
      </c>
      <c r="E980">
        <v>29</v>
      </c>
      <c r="F980" s="2">
        <v>1133.6999999999998</v>
      </c>
      <c r="G980" s="2">
        <v>13604.399999999998</v>
      </c>
      <c r="H980">
        <f>IF(employee_turnover_dataset__1[[#This Row],[Employee_status]]="Exited", ROUND(employee_turnover_dataset__1[[#This Row],[Annual Salary]]*0.333,0), 0)</f>
        <v>0</v>
      </c>
      <c r="I980">
        <v>4</v>
      </c>
      <c r="J980">
        <v>2</v>
      </c>
      <c r="K980">
        <f>IF(employee_turnover_dataset__1[[#This Row],[Attrition]]="Yes",1,0)</f>
        <v>0</v>
      </c>
      <c r="L980" t="s">
        <v>27</v>
      </c>
      <c r="M980" t="s">
        <v>28</v>
      </c>
      <c r="N980" s="1">
        <v>44110</v>
      </c>
      <c r="O980" s="1"/>
      <c r="P980" t="s">
        <v>29</v>
      </c>
      <c r="Q980" t="s">
        <v>30</v>
      </c>
      <c r="R980">
        <v>1786</v>
      </c>
      <c r="S980">
        <v>59</v>
      </c>
      <c r="T980">
        <v>5</v>
      </c>
      <c r="U980" t="str">
        <f t="shared" si="15"/>
        <v>2–5 yrs (Short Stay)</v>
      </c>
    </row>
    <row r="981" spans="1:21" x14ac:dyDescent="0.25">
      <c r="A981" t="s">
        <v>2004</v>
      </c>
      <c r="B981" t="s">
        <v>32</v>
      </c>
      <c r="C981" t="s">
        <v>174</v>
      </c>
      <c r="D981" t="s">
        <v>2005</v>
      </c>
      <c r="E981">
        <v>32</v>
      </c>
      <c r="F981" s="2">
        <v>422.26499999999999</v>
      </c>
      <c r="G981" s="2">
        <v>5067.18</v>
      </c>
      <c r="H981">
        <f>IF(employee_turnover_dataset__1[[#This Row],[Employee_status]]="Exited", ROUND(employee_turnover_dataset__1[[#This Row],[Annual Salary]]*0.333,0), 0)</f>
        <v>0</v>
      </c>
      <c r="I981">
        <v>9</v>
      </c>
      <c r="J981">
        <v>2</v>
      </c>
      <c r="K981">
        <f>IF(employee_turnover_dataset__1[[#This Row],[Attrition]]="Yes",1,0)</f>
        <v>0</v>
      </c>
      <c r="L981" t="s">
        <v>27</v>
      </c>
      <c r="M981" t="s">
        <v>28</v>
      </c>
      <c r="N981" s="1">
        <v>43661</v>
      </c>
      <c r="O981" s="1"/>
      <c r="P981" t="s">
        <v>29</v>
      </c>
      <c r="Q981" t="s">
        <v>30</v>
      </c>
      <c r="R981">
        <v>2235</v>
      </c>
      <c r="S981">
        <v>73</v>
      </c>
      <c r="T981">
        <v>6</v>
      </c>
      <c r="U981" t="str">
        <f t="shared" si="15"/>
        <v>6–10 yrs (Mid Stay)</v>
      </c>
    </row>
    <row r="982" spans="1:21" x14ac:dyDescent="0.25">
      <c r="A982" t="s">
        <v>2006</v>
      </c>
      <c r="B982" t="s">
        <v>17</v>
      </c>
      <c r="C982" t="s">
        <v>56</v>
      </c>
      <c r="D982" t="s">
        <v>2007</v>
      </c>
      <c r="E982">
        <v>43</v>
      </c>
      <c r="F982" s="2">
        <v>674.49</v>
      </c>
      <c r="G982" s="2">
        <v>8093.88</v>
      </c>
      <c r="H982">
        <f>IF(employee_turnover_dataset__1[[#This Row],[Employee_status]]="Exited", ROUND(employee_turnover_dataset__1[[#This Row],[Annual Salary]]*0.333,0), 0)</f>
        <v>0</v>
      </c>
      <c r="I982">
        <v>6</v>
      </c>
      <c r="J982">
        <v>5</v>
      </c>
      <c r="K982">
        <f>IF(employee_turnover_dataset__1[[#This Row],[Attrition]]="Yes",1,0)</f>
        <v>0</v>
      </c>
      <c r="L982" t="s">
        <v>27</v>
      </c>
      <c r="M982" t="s">
        <v>28</v>
      </c>
      <c r="N982" s="1">
        <v>42920</v>
      </c>
      <c r="O982" s="1"/>
      <c r="P982" t="s">
        <v>29</v>
      </c>
      <c r="Q982" t="s">
        <v>30</v>
      </c>
      <c r="R982">
        <v>2976</v>
      </c>
      <c r="S982">
        <v>98</v>
      </c>
      <c r="T982">
        <v>8</v>
      </c>
      <c r="U982" t="str">
        <f t="shared" si="15"/>
        <v>6–10 yrs (Mid Stay)</v>
      </c>
    </row>
    <row r="983" spans="1:21" x14ac:dyDescent="0.25">
      <c r="A983" t="s">
        <v>2008</v>
      </c>
      <c r="B983" t="s">
        <v>17</v>
      </c>
      <c r="C983" t="s">
        <v>18</v>
      </c>
      <c r="D983" t="s">
        <v>581</v>
      </c>
      <c r="E983">
        <v>45</v>
      </c>
      <c r="F983" s="2">
        <v>2054.2950000000001</v>
      </c>
      <c r="G983" s="2">
        <v>24651.54</v>
      </c>
      <c r="H983">
        <f>IF(employee_turnover_dataset__1[[#This Row],[Employee_status]]="Exited", ROUND(employee_turnover_dataset__1[[#This Row],[Annual Salary]]*0.333,0), 0)</f>
        <v>0</v>
      </c>
      <c r="I983">
        <v>4</v>
      </c>
      <c r="J983">
        <v>2</v>
      </c>
      <c r="K983">
        <f>IF(employee_turnover_dataset__1[[#This Row],[Attrition]]="Yes",1,0)</f>
        <v>0</v>
      </c>
      <c r="L983" t="s">
        <v>27</v>
      </c>
      <c r="M983" t="s">
        <v>28</v>
      </c>
      <c r="N983" s="1">
        <v>44111</v>
      </c>
      <c r="O983" s="1"/>
      <c r="P983" t="s">
        <v>29</v>
      </c>
      <c r="Q983" t="s">
        <v>30</v>
      </c>
      <c r="R983">
        <v>1785</v>
      </c>
      <c r="S983">
        <v>59</v>
      </c>
      <c r="T983">
        <v>5</v>
      </c>
      <c r="U983" t="str">
        <f t="shared" si="15"/>
        <v>2–5 yrs (Short Stay)</v>
      </c>
    </row>
    <row r="984" spans="1:21" x14ac:dyDescent="0.25">
      <c r="A984" t="s">
        <v>2009</v>
      </c>
      <c r="B984" t="s">
        <v>24</v>
      </c>
      <c r="C984" t="s">
        <v>121</v>
      </c>
      <c r="D984" t="s">
        <v>2010</v>
      </c>
      <c r="E984">
        <v>25</v>
      </c>
      <c r="F984" s="2">
        <v>764.61</v>
      </c>
      <c r="G984" s="2">
        <v>9175.32</v>
      </c>
      <c r="H984">
        <f>IF(employee_turnover_dataset__1[[#This Row],[Employee_status]]="Exited", ROUND(employee_turnover_dataset__1[[#This Row],[Annual Salary]]*0.333,0), 0)</f>
        <v>0</v>
      </c>
      <c r="I984">
        <v>0</v>
      </c>
      <c r="J984">
        <v>3</v>
      </c>
      <c r="K984">
        <f>IF(employee_turnover_dataset__1[[#This Row],[Attrition]]="Yes",1,0)</f>
        <v>0</v>
      </c>
      <c r="L984" t="s">
        <v>27</v>
      </c>
      <c r="M984" t="s">
        <v>28</v>
      </c>
      <c r="N984" s="1">
        <v>42828</v>
      </c>
      <c r="O984" s="1"/>
      <c r="P984" t="s">
        <v>29</v>
      </c>
      <c r="Q984" t="s">
        <v>30</v>
      </c>
      <c r="R984">
        <v>3068</v>
      </c>
      <c r="S984">
        <v>101</v>
      </c>
      <c r="T984">
        <v>8</v>
      </c>
      <c r="U984" t="str">
        <f t="shared" si="15"/>
        <v>6–10 yrs (Mid Stay)</v>
      </c>
    </row>
    <row r="985" spans="1:21" x14ac:dyDescent="0.25">
      <c r="A985" t="s">
        <v>2011</v>
      </c>
      <c r="B985" t="s">
        <v>51</v>
      </c>
      <c r="C985" t="s">
        <v>52</v>
      </c>
      <c r="D985" t="s">
        <v>2012</v>
      </c>
      <c r="E985">
        <v>37</v>
      </c>
      <c r="F985" s="2">
        <v>1481.6999999999998</v>
      </c>
      <c r="G985" s="2">
        <v>17780.399999999998</v>
      </c>
      <c r="H985">
        <f>IF(employee_turnover_dataset__1[[#This Row],[Employee_status]]="Exited", ROUND(employee_turnover_dataset__1[[#This Row],[Annual Salary]]*0.333,0), 0)</f>
        <v>0</v>
      </c>
      <c r="I985">
        <v>3</v>
      </c>
      <c r="J985">
        <v>1</v>
      </c>
      <c r="K985">
        <f>IF(employee_turnover_dataset__1[[#This Row],[Attrition]]="Yes",1,0)</f>
        <v>0</v>
      </c>
      <c r="L985" t="s">
        <v>27</v>
      </c>
      <c r="M985" t="s">
        <v>28</v>
      </c>
      <c r="N985" s="1">
        <v>44718</v>
      </c>
      <c r="O985" s="1"/>
      <c r="P985" t="s">
        <v>29</v>
      </c>
      <c r="Q985" t="s">
        <v>30</v>
      </c>
      <c r="R985">
        <v>1178</v>
      </c>
      <c r="S985">
        <v>39</v>
      </c>
      <c r="T985">
        <v>3</v>
      </c>
      <c r="U985" t="str">
        <f t="shared" si="15"/>
        <v>2–5 yrs (Short Stay)</v>
      </c>
    </row>
    <row r="986" spans="1:21" x14ac:dyDescent="0.25">
      <c r="A986" t="s">
        <v>2013</v>
      </c>
      <c r="B986" t="s">
        <v>24</v>
      </c>
      <c r="C986" t="s">
        <v>121</v>
      </c>
      <c r="D986" t="s">
        <v>2014</v>
      </c>
      <c r="E986">
        <v>25</v>
      </c>
      <c r="F986" s="2">
        <v>2904.6750000000002</v>
      </c>
      <c r="G986" s="2">
        <v>34856.100000000006</v>
      </c>
      <c r="H986">
        <f>IF(employee_turnover_dataset__1[[#This Row],[Employee_status]]="Exited", ROUND(employee_turnover_dataset__1[[#This Row],[Annual Salary]]*0.333,0), 0)</f>
        <v>11607</v>
      </c>
      <c r="I986">
        <v>2</v>
      </c>
      <c r="J986">
        <v>1</v>
      </c>
      <c r="K986">
        <f>IF(employee_turnover_dataset__1[[#This Row],[Attrition]]="Yes",1,0)</f>
        <v>1</v>
      </c>
      <c r="L986" t="s">
        <v>20</v>
      </c>
      <c r="M986" t="s">
        <v>54</v>
      </c>
      <c r="N986" s="1">
        <v>43637</v>
      </c>
      <c r="O986" s="1">
        <v>45837</v>
      </c>
      <c r="P986" t="s">
        <v>22</v>
      </c>
      <c r="Q986" t="s">
        <v>54</v>
      </c>
      <c r="R986">
        <v>2200</v>
      </c>
      <c r="S986">
        <v>72</v>
      </c>
      <c r="T986">
        <v>6</v>
      </c>
      <c r="U986" t="str">
        <f t="shared" si="15"/>
        <v>6–10 yrs (Mid Stay)</v>
      </c>
    </row>
    <row r="987" spans="1:21" x14ac:dyDescent="0.25">
      <c r="A987" t="s">
        <v>2015</v>
      </c>
      <c r="B987" t="s">
        <v>32</v>
      </c>
      <c r="C987" t="s">
        <v>33</v>
      </c>
      <c r="D987" t="s">
        <v>2016</v>
      </c>
      <c r="E987">
        <v>58</v>
      </c>
      <c r="F987" s="2">
        <v>787.57499999999993</v>
      </c>
      <c r="G987" s="2">
        <v>9450.9</v>
      </c>
      <c r="H987">
        <f>IF(employee_turnover_dataset__1[[#This Row],[Employee_status]]="Exited", ROUND(employee_turnover_dataset__1[[#This Row],[Annual Salary]]*0.333,0), 0)</f>
        <v>0</v>
      </c>
      <c r="I987">
        <v>10</v>
      </c>
      <c r="J987">
        <v>1</v>
      </c>
      <c r="K987">
        <f>IF(employee_turnover_dataset__1[[#This Row],[Attrition]]="Yes",1,0)</f>
        <v>0</v>
      </c>
      <c r="L987" t="s">
        <v>27</v>
      </c>
      <c r="M987" t="s">
        <v>28</v>
      </c>
      <c r="N987" s="1">
        <v>44127</v>
      </c>
      <c r="O987" s="1"/>
      <c r="P987" t="s">
        <v>29</v>
      </c>
      <c r="Q987" t="s">
        <v>30</v>
      </c>
      <c r="R987">
        <v>1769</v>
      </c>
      <c r="S987">
        <v>58</v>
      </c>
      <c r="T987">
        <v>5</v>
      </c>
      <c r="U987" t="str">
        <f t="shared" si="15"/>
        <v>2–5 yrs (Short Stay)</v>
      </c>
    </row>
    <row r="988" spans="1:21" x14ac:dyDescent="0.25">
      <c r="A988" t="s">
        <v>2017</v>
      </c>
      <c r="B988" t="s">
        <v>44</v>
      </c>
      <c r="C988" t="s">
        <v>45</v>
      </c>
      <c r="D988" t="s">
        <v>2018</v>
      </c>
      <c r="E988">
        <v>30</v>
      </c>
      <c r="F988" s="2">
        <v>749.88</v>
      </c>
      <c r="G988" s="2">
        <v>8998.56</v>
      </c>
      <c r="H988">
        <f>IF(employee_turnover_dataset__1[[#This Row],[Employee_status]]="Exited", ROUND(employee_turnover_dataset__1[[#This Row],[Annual Salary]]*0.333,0), 0)</f>
        <v>2997</v>
      </c>
      <c r="I988">
        <v>7</v>
      </c>
      <c r="J988">
        <v>3</v>
      </c>
      <c r="K988">
        <f>IF(employee_turnover_dataset__1[[#This Row],[Attrition]]="Yes",1,0)</f>
        <v>1</v>
      </c>
      <c r="L988" t="s">
        <v>20</v>
      </c>
      <c r="M988" t="s">
        <v>119</v>
      </c>
      <c r="N988" s="1">
        <v>42967</v>
      </c>
      <c r="O988" s="1">
        <v>43257</v>
      </c>
      <c r="P988" t="s">
        <v>22</v>
      </c>
      <c r="Q988" t="s">
        <v>119</v>
      </c>
      <c r="R988">
        <v>290</v>
      </c>
      <c r="S988">
        <v>10</v>
      </c>
      <c r="T988">
        <v>1</v>
      </c>
      <c r="U988" t="str">
        <f t="shared" si="15"/>
        <v>0–1 yrs (New Hire)</v>
      </c>
    </row>
    <row r="989" spans="1:21" x14ac:dyDescent="0.25">
      <c r="A989" t="s">
        <v>2019</v>
      </c>
      <c r="B989" t="s">
        <v>32</v>
      </c>
      <c r="C989" t="s">
        <v>174</v>
      </c>
      <c r="D989" t="s">
        <v>2020</v>
      </c>
      <c r="E989">
        <v>56</v>
      </c>
      <c r="F989" s="2">
        <v>1778.5500000000002</v>
      </c>
      <c r="G989" s="2">
        <v>21342.600000000002</v>
      </c>
      <c r="H989">
        <f>IF(employee_turnover_dataset__1[[#This Row],[Employee_status]]="Exited", ROUND(employee_turnover_dataset__1[[#This Row],[Annual Salary]]*0.333,0), 0)</f>
        <v>0</v>
      </c>
      <c r="I989">
        <v>4</v>
      </c>
      <c r="J989">
        <v>1</v>
      </c>
      <c r="K989">
        <f>IF(employee_turnover_dataset__1[[#This Row],[Attrition]]="Yes",1,0)</f>
        <v>0</v>
      </c>
      <c r="L989" t="s">
        <v>27</v>
      </c>
      <c r="M989" t="s">
        <v>28</v>
      </c>
      <c r="N989" s="1">
        <v>42489</v>
      </c>
      <c r="O989" s="1"/>
      <c r="P989" t="s">
        <v>29</v>
      </c>
      <c r="Q989" t="s">
        <v>30</v>
      </c>
      <c r="R989">
        <v>3407</v>
      </c>
      <c r="S989">
        <v>112</v>
      </c>
      <c r="T989">
        <v>9</v>
      </c>
      <c r="U989" t="str">
        <f t="shared" si="15"/>
        <v>6–10 yrs (Mid Stay)</v>
      </c>
    </row>
    <row r="990" spans="1:21" x14ac:dyDescent="0.25">
      <c r="A990" t="s">
        <v>2021</v>
      </c>
      <c r="B990" t="s">
        <v>17</v>
      </c>
      <c r="C990" t="s">
        <v>18</v>
      </c>
      <c r="D990" t="s">
        <v>2022</v>
      </c>
      <c r="E990">
        <v>32</v>
      </c>
      <c r="F990" s="2">
        <v>475.65000000000003</v>
      </c>
      <c r="G990" s="2">
        <v>5707.8</v>
      </c>
      <c r="H990">
        <f>IF(employee_turnover_dataset__1[[#This Row],[Employee_status]]="Exited", ROUND(employee_turnover_dataset__1[[#This Row],[Annual Salary]]*0.333,0), 0)</f>
        <v>0</v>
      </c>
      <c r="I990">
        <v>7</v>
      </c>
      <c r="J990">
        <v>5</v>
      </c>
      <c r="K990">
        <f>IF(employee_turnover_dataset__1[[#This Row],[Attrition]]="Yes",1,0)</f>
        <v>0</v>
      </c>
      <c r="L990" t="s">
        <v>27</v>
      </c>
      <c r="M990" t="s">
        <v>28</v>
      </c>
      <c r="N990" s="1">
        <v>43564</v>
      </c>
      <c r="O990" s="1"/>
      <c r="P990" t="s">
        <v>29</v>
      </c>
      <c r="Q990" t="s">
        <v>30</v>
      </c>
      <c r="R990">
        <v>2332</v>
      </c>
      <c r="S990">
        <v>77</v>
      </c>
      <c r="T990">
        <v>6</v>
      </c>
      <c r="U990" t="str">
        <f t="shared" si="15"/>
        <v>6–10 yrs (Mid Stay)</v>
      </c>
    </row>
    <row r="991" spans="1:21" x14ac:dyDescent="0.25">
      <c r="A991" t="s">
        <v>2023</v>
      </c>
      <c r="B991" t="s">
        <v>67</v>
      </c>
      <c r="C991" t="s">
        <v>68</v>
      </c>
      <c r="D991" t="s">
        <v>2024</v>
      </c>
      <c r="E991">
        <v>52</v>
      </c>
      <c r="F991" s="2">
        <v>1054.0049999999999</v>
      </c>
      <c r="G991" s="2">
        <v>12648.059999999998</v>
      </c>
      <c r="H991">
        <f>IF(employee_turnover_dataset__1[[#This Row],[Employee_status]]="Exited", ROUND(employee_turnover_dataset__1[[#This Row],[Annual Salary]]*0.333,0), 0)</f>
        <v>0</v>
      </c>
      <c r="I991">
        <v>10</v>
      </c>
      <c r="J991">
        <v>5</v>
      </c>
      <c r="K991">
        <f>IF(employee_turnover_dataset__1[[#This Row],[Attrition]]="Yes",1,0)</f>
        <v>0</v>
      </c>
      <c r="L991" t="s">
        <v>27</v>
      </c>
      <c r="M991" t="s">
        <v>28</v>
      </c>
      <c r="N991" s="1">
        <v>42528</v>
      </c>
      <c r="O991" s="1"/>
      <c r="P991" t="s">
        <v>29</v>
      </c>
      <c r="Q991" t="s">
        <v>30</v>
      </c>
      <c r="R991">
        <v>3368</v>
      </c>
      <c r="S991">
        <v>111</v>
      </c>
      <c r="T991">
        <v>9</v>
      </c>
      <c r="U991" t="str">
        <f t="shared" si="15"/>
        <v>6–10 yrs (Mid Stay)</v>
      </c>
    </row>
    <row r="992" spans="1:21" x14ac:dyDescent="0.25">
      <c r="A992" t="s">
        <v>2025</v>
      </c>
      <c r="B992" t="s">
        <v>44</v>
      </c>
      <c r="C992" t="s">
        <v>45</v>
      </c>
      <c r="D992" t="s">
        <v>2026</v>
      </c>
      <c r="E992">
        <v>44</v>
      </c>
      <c r="F992" s="2">
        <v>2800.7400000000002</v>
      </c>
      <c r="G992" s="2">
        <v>33608.880000000005</v>
      </c>
      <c r="H992">
        <f>IF(employee_turnover_dataset__1[[#This Row],[Employee_status]]="Exited", ROUND(employee_turnover_dataset__1[[#This Row],[Annual Salary]]*0.333,0), 0)</f>
        <v>11192</v>
      </c>
      <c r="I992">
        <v>7</v>
      </c>
      <c r="J992">
        <v>1</v>
      </c>
      <c r="K992">
        <f>IF(employee_turnover_dataset__1[[#This Row],[Attrition]]="Yes",1,0)</f>
        <v>1</v>
      </c>
      <c r="L992" t="s">
        <v>20</v>
      </c>
      <c r="M992" t="s">
        <v>54</v>
      </c>
      <c r="N992" s="1">
        <v>43924</v>
      </c>
      <c r="O992" s="1">
        <v>45323</v>
      </c>
      <c r="P992" t="s">
        <v>22</v>
      </c>
      <c r="Q992" t="s">
        <v>54</v>
      </c>
      <c r="R992">
        <v>1399</v>
      </c>
      <c r="S992">
        <v>46</v>
      </c>
      <c r="T992">
        <v>4</v>
      </c>
      <c r="U992" t="str">
        <f t="shared" si="15"/>
        <v>2–5 yrs (Short Stay)</v>
      </c>
    </row>
    <row r="993" spans="1:21" x14ac:dyDescent="0.25">
      <c r="A993" t="s">
        <v>2027</v>
      </c>
      <c r="B993" t="s">
        <v>17</v>
      </c>
      <c r="C993" t="s">
        <v>18</v>
      </c>
      <c r="D993" t="s">
        <v>2028</v>
      </c>
      <c r="E993">
        <v>29</v>
      </c>
      <c r="F993" s="2">
        <v>1303.605</v>
      </c>
      <c r="G993" s="2">
        <v>15643.26</v>
      </c>
      <c r="H993">
        <f>IF(employee_turnover_dataset__1[[#This Row],[Employee_status]]="Exited", ROUND(employee_turnover_dataset__1[[#This Row],[Annual Salary]]*0.333,0), 0)</f>
        <v>0</v>
      </c>
      <c r="I993">
        <v>10</v>
      </c>
      <c r="J993">
        <v>4</v>
      </c>
      <c r="K993">
        <f>IF(employee_turnover_dataset__1[[#This Row],[Attrition]]="Yes",1,0)</f>
        <v>0</v>
      </c>
      <c r="L993" t="s">
        <v>27</v>
      </c>
      <c r="M993" t="s">
        <v>28</v>
      </c>
      <c r="N993" s="1">
        <v>44988</v>
      </c>
      <c r="O993" s="1"/>
      <c r="P993" t="s">
        <v>29</v>
      </c>
      <c r="Q993" t="s">
        <v>30</v>
      </c>
      <c r="R993">
        <v>908</v>
      </c>
      <c r="S993">
        <v>30</v>
      </c>
      <c r="T993">
        <v>2</v>
      </c>
      <c r="U993" t="str">
        <f t="shared" si="15"/>
        <v>2–5 yrs (Short Stay)</v>
      </c>
    </row>
    <row r="994" spans="1:21" x14ac:dyDescent="0.25">
      <c r="A994" t="s">
        <v>2029</v>
      </c>
      <c r="B994" t="s">
        <v>32</v>
      </c>
      <c r="C994" t="s">
        <v>33</v>
      </c>
      <c r="D994" t="s">
        <v>2030</v>
      </c>
      <c r="E994">
        <v>25</v>
      </c>
      <c r="F994" s="2">
        <v>1166.3399999999999</v>
      </c>
      <c r="G994" s="2">
        <v>13996.079999999998</v>
      </c>
      <c r="H994">
        <f>IF(employee_turnover_dataset__1[[#This Row],[Employee_status]]="Exited", ROUND(employee_turnover_dataset__1[[#This Row],[Annual Salary]]*0.333,0), 0)</f>
        <v>4661</v>
      </c>
      <c r="I994">
        <v>4</v>
      </c>
      <c r="J994">
        <v>4</v>
      </c>
      <c r="K994">
        <f>IF(employee_turnover_dataset__1[[#This Row],[Attrition]]="Yes",1,0)</f>
        <v>1</v>
      </c>
      <c r="L994" t="s">
        <v>20</v>
      </c>
      <c r="M994" t="s">
        <v>119</v>
      </c>
      <c r="N994" s="1">
        <v>42847</v>
      </c>
      <c r="O994" s="1">
        <v>45538</v>
      </c>
      <c r="P994" t="s">
        <v>22</v>
      </c>
      <c r="Q994" t="s">
        <v>119</v>
      </c>
      <c r="R994">
        <v>2691</v>
      </c>
      <c r="S994">
        <v>88</v>
      </c>
      <c r="T994">
        <v>7</v>
      </c>
      <c r="U994" t="str">
        <f t="shared" si="15"/>
        <v>6–10 yrs (Mid Stay)</v>
      </c>
    </row>
    <row r="995" spans="1:21" x14ac:dyDescent="0.25">
      <c r="A995" t="s">
        <v>2031</v>
      </c>
      <c r="B995" t="s">
        <v>32</v>
      </c>
      <c r="C995" t="s">
        <v>71</v>
      </c>
      <c r="D995" t="s">
        <v>2032</v>
      </c>
      <c r="E995">
        <v>26</v>
      </c>
      <c r="F995" s="2">
        <v>1774.8150000000001</v>
      </c>
      <c r="G995" s="2">
        <v>21297.78</v>
      </c>
      <c r="H995">
        <f>IF(employee_turnover_dataset__1[[#This Row],[Employee_status]]="Exited", ROUND(employee_turnover_dataset__1[[#This Row],[Annual Salary]]*0.333,0), 0)</f>
        <v>0</v>
      </c>
      <c r="I995">
        <v>1</v>
      </c>
      <c r="J995">
        <v>3</v>
      </c>
      <c r="K995">
        <f>IF(employee_turnover_dataset__1[[#This Row],[Attrition]]="Yes",1,0)</f>
        <v>0</v>
      </c>
      <c r="L995" t="s">
        <v>27</v>
      </c>
      <c r="M995" t="s">
        <v>28</v>
      </c>
      <c r="N995" s="1">
        <v>42995</v>
      </c>
      <c r="O995" s="1"/>
      <c r="P995" t="s">
        <v>29</v>
      </c>
      <c r="Q995" t="s">
        <v>30</v>
      </c>
      <c r="R995">
        <v>2901</v>
      </c>
      <c r="S995">
        <v>95</v>
      </c>
      <c r="T995">
        <v>8</v>
      </c>
      <c r="U995" t="str">
        <f t="shared" si="15"/>
        <v>6–10 yrs (Mid Stay)</v>
      </c>
    </row>
    <row r="996" spans="1:21" x14ac:dyDescent="0.25">
      <c r="A996" t="s">
        <v>2033</v>
      </c>
      <c r="B996" t="s">
        <v>44</v>
      </c>
      <c r="C996" t="s">
        <v>45</v>
      </c>
      <c r="D996" t="s">
        <v>2034</v>
      </c>
      <c r="E996">
        <v>39</v>
      </c>
      <c r="F996" s="2">
        <v>640.18500000000006</v>
      </c>
      <c r="G996" s="2">
        <v>7682.2200000000012</v>
      </c>
      <c r="H996">
        <f>IF(employee_turnover_dataset__1[[#This Row],[Employee_status]]="Exited", ROUND(employee_turnover_dataset__1[[#This Row],[Annual Salary]]*0.333,0), 0)</f>
        <v>0</v>
      </c>
      <c r="I996">
        <v>1</v>
      </c>
      <c r="J996">
        <v>3</v>
      </c>
      <c r="K996">
        <f>IF(employee_turnover_dataset__1[[#This Row],[Attrition]]="Yes",1,0)</f>
        <v>0</v>
      </c>
      <c r="L996" t="s">
        <v>27</v>
      </c>
      <c r="M996" t="s">
        <v>28</v>
      </c>
      <c r="N996" s="1">
        <v>43208</v>
      </c>
      <c r="O996" s="1"/>
      <c r="P996" t="s">
        <v>29</v>
      </c>
      <c r="Q996" t="s">
        <v>30</v>
      </c>
      <c r="R996">
        <v>2688</v>
      </c>
      <c r="S996">
        <v>88</v>
      </c>
      <c r="T996">
        <v>7</v>
      </c>
      <c r="U996" t="str">
        <f t="shared" si="15"/>
        <v>6–10 yrs (Mid Stay)</v>
      </c>
    </row>
    <row r="997" spans="1:21" x14ac:dyDescent="0.25">
      <c r="A997" t="s">
        <v>2035</v>
      </c>
      <c r="B997" t="s">
        <v>51</v>
      </c>
      <c r="C997" t="s">
        <v>88</v>
      </c>
      <c r="D997" t="s">
        <v>2036</v>
      </c>
      <c r="E997">
        <v>41</v>
      </c>
      <c r="F997" s="2">
        <v>2377.0500000000002</v>
      </c>
      <c r="G997" s="2">
        <v>28524.600000000002</v>
      </c>
      <c r="H997">
        <f>IF(employee_turnover_dataset__1[[#This Row],[Employee_status]]="Exited", ROUND(employee_turnover_dataset__1[[#This Row],[Annual Salary]]*0.333,0), 0)</f>
        <v>9499</v>
      </c>
      <c r="I997">
        <v>0</v>
      </c>
      <c r="J997">
        <v>1</v>
      </c>
      <c r="K997">
        <f>IF(employee_turnover_dataset__1[[#This Row],[Attrition]]="Yes",1,0)</f>
        <v>1</v>
      </c>
      <c r="L997" t="s">
        <v>20</v>
      </c>
      <c r="M997" t="s">
        <v>119</v>
      </c>
      <c r="N997" s="1">
        <v>44081</v>
      </c>
      <c r="O997" s="1">
        <v>45408</v>
      </c>
      <c r="P997" t="s">
        <v>22</v>
      </c>
      <c r="Q997" t="s">
        <v>119</v>
      </c>
      <c r="R997">
        <v>1327</v>
      </c>
      <c r="S997">
        <v>44</v>
      </c>
      <c r="T997">
        <v>4</v>
      </c>
      <c r="U997" t="str">
        <f t="shared" si="15"/>
        <v>2–5 yrs (Short Stay)</v>
      </c>
    </row>
    <row r="998" spans="1:21" x14ac:dyDescent="0.25">
      <c r="A998" t="s">
        <v>2037</v>
      </c>
      <c r="B998" t="s">
        <v>17</v>
      </c>
      <c r="C998" t="s">
        <v>18</v>
      </c>
      <c r="D998" t="s">
        <v>2038</v>
      </c>
      <c r="E998">
        <v>42</v>
      </c>
      <c r="F998" s="2">
        <v>838.68000000000006</v>
      </c>
      <c r="G998" s="2">
        <v>10064.16</v>
      </c>
      <c r="H998">
        <f>IF(employee_turnover_dataset__1[[#This Row],[Employee_status]]="Exited", ROUND(employee_turnover_dataset__1[[#This Row],[Annual Salary]]*0.333,0), 0)</f>
        <v>0</v>
      </c>
      <c r="I998">
        <v>5</v>
      </c>
      <c r="J998">
        <v>1</v>
      </c>
      <c r="K998">
        <f>IF(employee_turnover_dataset__1[[#This Row],[Attrition]]="Yes",1,0)</f>
        <v>0</v>
      </c>
      <c r="L998" t="s">
        <v>27</v>
      </c>
      <c r="M998" t="s">
        <v>28</v>
      </c>
      <c r="N998" s="1">
        <v>44122</v>
      </c>
      <c r="O998" s="1"/>
      <c r="P998" t="s">
        <v>29</v>
      </c>
      <c r="Q998" t="s">
        <v>30</v>
      </c>
      <c r="R998">
        <v>1774</v>
      </c>
      <c r="S998">
        <v>58</v>
      </c>
      <c r="T998">
        <v>5</v>
      </c>
      <c r="U998" t="str">
        <f t="shared" si="15"/>
        <v>2–5 yrs (Short Stay)</v>
      </c>
    </row>
    <row r="999" spans="1:21" x14ac:dyDescent="0.25">
      <c r="A999" t="s">
        <v>2039</v>
      </c>
      <c r="B999" t="s">
        <v>44</v>
      </c>
      <c r="C999" t="s">
        <v>61</v>
      </c>
      <c r="D999" t="s">
        <v>2040</v>
      </c>
      <c r="E999">
        <v>34</v>
      </c>
      <c r="F999" s="2">
        <v>1244.835</v>
      </c>
      <c r="G999" s="2">
        <v>14938.02</v>
      </c>
      <c r="H999">
        <f>IF(employee_turnover_dataset__1[[#This Row],[Employee_status]]="Exited", ROUND(employee_turnover_dataset__1[[#This Row],[Annual Salary]]*0.333,0), 0)</f>
        <v>4974</v>
      </c>
      <c r="I999">
        <v>4</v>
      </c>
      <c r="J999">
        <v>4</v>
      </c>
      <c r="K999">
        <f>IF(employee_turnover_dataset__1[[#This Row],[Attrition]]="Yes",1,0)</f>
        <v>1</v>
      </c>
      <c r="L999" t="s">
        <v>20</v>
      </c>
      <c r="M999" t="s">
        <v>54</v>
      </c>
      <c r="N999" s="1">
        <v>43853</v>
      </c>
      <c r="O999" s="1">
        <v>45520</v>
      </c>
      <c r="P999" t="s">
        <v>22</v>
      </c>
      <c r="Q999" t="s">
        <v>54</v>
      </c>
      <c r="R999">
        <v>1667</v>
      </c>
      <c r="S999">
        <v>55</v>
      </c>
      <c r="T999">
        <v>5</v>
      </c>
      <c r="U999" t="str">
        <f t="shared" si="15"/>
        <v>2–5 yrs (Short Stay)</v>
      </c>
    </row>
    <row r="1000" spans="1:21" x14ac:dyDescent="0.25">
      <c r="A1000" t="s">
        <v>2041</v>
      </c>
      <c r="B1000" t="s">
        <v>32</v>
      </c>
      <c r="C1000" t="s">
        <v>33</v>
      </c>
      <c r="D1000" t="s">
        <v>2042</v>
      </c>
      <c r="E1000">
        <v>27</v>
      </c>
      <c r="F1000" s="2">
        <v>2854.4250000000002</v>
      </c>
      <c r="G1000" s="2">
        <v>34253.100000000006</v>
      </c>
      <c r="H1000">
        <f>IF(employee_turnover_dataset__1[[#This Row],[Employee_status]]="Exited", ROUND(employee_turnover_dataset__1[[#This Row],[Annual Salary]]*0.333,0), 0)</f>
        <v>11406</v>
      </c>
      <c r="I1000">
        <v>2</v>
      </c>
      <c r="J1000">
        <v>3</v>
      </c>
      <c r="K1000">
        <f>IF(employee_turnover_dataset__1[[#This Row],[Attrition]]="Yes",1,0)</f>
        <v>1</v>
      </c>
      <c r="L1000" t="s">
        <v>20</v>
      </c>
      <c r="M1000" t="s">
        <v>21</v>
      </c>
      <c r="N1000" s="1">
        <v>43586</v>
      </c>
      <c r="O1000" s="1">
        <v>44742</v>
      </c>
      <c r="P1000" t="s">
        <v>22</v>
      </c>
      <c r="Q1000" t="s">
        <v>21</v>
      </c>
      <c r="R1000">
        <v>1156</v>
      </c>
      <c r="S1000">
        <v>38</v>
      </c>
      <c r="T1000">
        <v>3</v>
      </c>
      <c r="U1000" t="str">
        <f t="shared" si="15"/>
        <v>2–5 yrs (Short Stay)</v>
      </c>
    </row>
    <row r="1001" spans="1:21" x14ac:dyDescent="0.25">
      <c r="A1001" t="s">
        <v>2043</v>
      </c>
      <c r="B1001" t="s">
        <v>44</v>
      </c>
      <c r="C1001" t="s">
        <v>45</v>
      </c>
      <c r="D1001" t="s">
        <v>2044</v>
      </c>
      <c r="E1001">
        <v>58</v>
      </c>
      <c r="F1001" s="2">
        <v>1641.405</v>
      </c>
      <c r="G1001" s="2">
        <v>19696.86</v>
      </c>
      <c r="H1001">
        <f>IF(employee_turnover_dataset__1[[#This Row],[Employee_status]]="Exited", ROUND(employee_turnover_dataset__1[[#This Row],[Annual Salary]]*0.333,0), 0)</f>
        <v>6559</v>
      </c>
      <c r="I1001">
        <v>1</v>
      </c>
      <c r="J1001">
        <v>1</v>
      </c>
      <c r="K1001">
        <f>IF(employee_turnover_dataset__1[[#This Row],[Attrition]]="Yes",1,0)</f>
        <v>1</v>
      </c>
      <c r="L1001" t="s">
        <v>20</v>
      </c>
      <c r="M1001" t="s">
        <v>119</v>
      </c>
      <c r="N1001" s="1">
        <v>44732</v>
      </c>
      <c r="O1001" s="1">
        <v>45360</v>
      </c>
      <c r="P1001" t="s">
        <v>22</v>
      </c>
      <c r="Q1001" t="s">
        <v>119</v>
      </c>
      <c r="R1001">
        <v>628</v>
      </c>
      <c r="S1001">
        <v>21</v>
      </c>
      <c r="T1001">
        <v>2</v>
      </c>
      <c r="U1001" t="str">
        <f t="shared" si="15"/>
        <v>2–5 yrs (Short Stay)</v>
      </c>
    </row>
    <row r="1002" spans="1:21" x14ac:dyDescent="0.25">
      <c r="A1002" t="s">
        <v>2045</v>
      </c>
      <c r="B1002" t="s">
        <v>67</v>
      </c>
      <c r="C1002" t="s">
        <v>107</v>
      </c>
      <c r="D1002" t="s">
        <v>2046</v>
      </c>
      <c r="E1002">
        <v>48</v>
      </c>
      <c r="F1002" s="2">
        <v>566.76</v>
      </c>
      <c r="G1002" s="2">
        <v>6801.12</v>
      </c>
      <c r="H1002">
        <f>IF(employee_turnover_dataset__1[[#This Row],[Employee_status]]="Exited", ROUND(employee_turnover_dataset__1[[#This Row],[Annual Salary]]*0.333,0), 0)</f>
        <v>2265</v>
      </c>
      <c r="I1002">
        <v>6</v>
      </c>
      <c r="J1002">
        <v>2</v>
      </c>
      <c r="K1002">
        <f>IF(employee_turnover_dataset__1[[#This Row],[Attrition]]="Yes",1,0)</f>
        <v>1</v>
      </c>
      <c r="L1002" t="s">
        <v>20</v>
      </c>
      <c r="M1002" t="s">
        <v>35</v>
      </c>
      <c r="N1002" s="1">
        <v>44189</v>
      </c>
      <c r="O1002" s="1">
        <v>45116</v>
      </c>
      <c r="P1002" t="s">
        <v>22</v>
      </c>
      <c r="Q1002" t="s">
        <v>35</v>
      </c>
      <c r="R1002">
        <v>927</v>
      </c>
      <c r="S1002">
        <v>30</v>
      </c>
      <c r="T1002">
        <v>3</v>
      </c>
      <c r="U1002" t="str">
        <f t="shared" si="15"/>
        <v>2–5 yrs (Short Stay)</v>
      </c>
    </row>
    <row r="1003" spans="1:21" x14ac:dyDescent="0.25">
      <c r="A1003" t="s">
        <v>2047</v>
      </c>
      <c r="B1003" t="s">
        <v>44</v>
      </c>
      <c r="C1003" t="s">
        <v>45</v>
      </c>
      <c r="D1003" t="s">
        <v>2048</v>
      </c>
      <c r="E1003">
        <v>30</v>
      </c>
      <c r="F1003" s="2">
        <v>2264.7599999999998</v>
      </c>
      <c r="G1003" s="2">
        <v>27177.119999999995</v>
      </c>
      <c r="H1003">
        <f>IF(employee_turnover_dataset__1[[#This Row],[Employee_status]]="Exited", ROUND(employee_turnover_dataset__1[[#This Row],[Annual Salary]]*0.333,0), 0)</f>
        <v>0</v>
      </c>
      <c r="I1003">
        <v>5</v>
      </c>
      <c r="J1003">
        <v>2</v>
      </c>
      <c r="K1003">
        <f>IF(employee_turnover_dataset__1[[#This Row],[Attrition]]="Yes",1,0)</f>
        <v>0</v>
      </c>
      <c r="L1003" t="s">
        <v>27</v>
      </c>
      <c r="M1003" t="s">
        <v>28</v>
      </c>
      <c r="N1003" s="1">
        <v>44383</v>
      </c>
      <c r="O1003" s="1"/>
      <c r="P1003" t="s">
        <v>29</v>
      </c>
      <c r="Q1003" t="s">
        <v>30</v>
      </c>
      <c r="R1003">
        <v>1513</v>
      </c>
      <c r="S1003">
        <v>50</v>
      </c>
      <c r="T1003">
        <v>4</v>
      </c>
      <c r="U1003" t="str">
        <f t="shared" si="15"/>
        <v>2–5 yrs (Short Stay)</v>
      </c>
    </row>
    <row r="1004" spans="1:21" x14ac:dyDescent="0.25">
      <c r="A1004" t="s">
        <v>2049</v>
      </c>
      <c r="B1004" t="s">
        <v>51</v>
      </c>
      <c r="C1004" t="s">
        <v>88</v>
      </c>
      <c r="D1004" t="s">
        <v>2050</v>
      </c>
      <c r="E1004">
        <v>25</v>
      </c>
      <c r="F1004" s="2">
        <v>1979.6399999999999</v>
      </c>
      <c r="G1004" s="2">
        <v>23755.68</v>
      </c>
      <c r="H1004">
        <f>IF(employee_turnover_dataset__1[[#This Row],[Employee_status]]="Exited", ROUND(employee_turnover_dataset__1[[#This Row],[Annual Salary]]*0.333,0), 0)</f>
        <v>0</v>
      </c>
      <c r="I1004">
        <v>10</v>
      </c>
      <c r="J1004">
        <v>1</v>
      </c>
      <c r="K1004">
        <f>IF(employee_turnover_dataset__1[[#This Row],[Attrition]]="Yes",1,0)</f>
        <v>0</v>
      </c>
      <c r="L1004" t="s">
        <v>27</v>
      </c>
      <c r="M1004" t="s">
        <v>28</v>
      </c>
      <c r="N1004" s="1">
        <v>43950</v>
      </c>
      <c r="O1004" s="1"/>
      <c r="P1004" t="s">
        <v>29</v>
      </c>
      <c r="Q1004" t="s">
        <v>30</v>
      </c>
      <c r="R1004">
        <v>1946</v>
      </c>
      <c r="S1004">
        <v>64</v>
      </c>
      <c r="T1004">
        <v>5</v>
      </c>
      <c r="U1004" t="str">
        <f t="shared" si="15"/>
        <v>2–5 yrs (Short Stay)</v>
      </c>
    </row>
    <row r="1005" spans="1:21" x14ac:dyDescent="0.25">
      <c r="A1005" t="s">
        <v>2051</v>
      </c>
      <c r="B1005" t="s">
        <v>24</v>
      </c>
      <c r="C1005" t="s">
        <v>83</v>
      </c>
      <c r="D1005" t="s">
        <v>2052</v>
      </c>
      <c r="E1005">
        <v>54</v>
      </c>
      <c r="F1005" s="2">
        <v>2484.5249999999996</v>
      </c>
      <c r="G1005" s="2">
        <v>29814.299999999996</v>
      </c>
      <c r="H1005">
        <f>IF(employee_turnover_dataset__1[[#This Row],[Employee_status]]="Exited", ROUND(employee_turnover_dataset__1[[#This Row],[Annual Salary]]*0.333,0), 0)</f>
        <v>0</v>
      </c>
      <c r="I1005">
        <v>4</v>
      </c>
      <c r="J1005">
        <v>1</v>
      </c>
      <c r="K1005">
        <f>IF(employee_turnover_dataset__1[[#This Row],[Attrition]]="Yes",1,0)</f>
        <v>0</v>
      </c>
      <c r="L1005" t="s">
        <v>27</v>
      </c>
      <c r="M1005" t="s">
        <v>28</v>
      </c>
      <c r="N1005" s="1">
        <v>45105</v>
      </c>
      <c r="O1005" s="1"/>
      <c r="P1005" t="s">
        <v>29</v>
      </c>
      <c r="Q1005" t="s">
        <v>30</v>
      </c>
      <c r="R1005">
        <v>791</v>
      </c>
      <c r="S1005">
        <v>26</v>
      </c>
      <c r="T1005">
        <v>2</v>
      </c>
      <c r="U1005" t="str">
        <f t="shared" si="15"/>
        <v>2–5 yrs (Short Stay)</v>
      </c>
    </row>
    <row r="1006" spans="1:21" x14ac:dyDescent="0.25">
      <c r="A1006" t="s">
        <v>2053</v>
      </c>
      <c r="B1006" t="s">
        <v>51</v>
      </c>
      <c r="C1006" t="s">
        <v>78</v>
      </c>
      <c r="D1006" t="s">
        <v>2054</v>
      </c>
      <c r="E1006">
        <v>34</v>
      </c>
      <c r="F1006" s="2">
        <v>632.86500000000001</v>
      </c>
      <c r="G1006" s="2">
        <v>7594.38</v>
      </c>
      <c r="H1006">
        <f>IF(employee_turnover_dataset__1[[#This Row],[Employee_status]]="Exited", ROUND(employee_turnover_dataset__1[[#This Row],[Annual Salary]]*0.333,0), 0)</f>
        <v>0</v>
      </c>
      <c r="I1006">
        <v>6</v>
      </c>
      <c r="J1006">
        <v>1</v>
      </c>
      <c r="K1006">
        <f>IF(employee_turnover_dataset__1[[#This Row],[Attrition]]="Yes",1,0)</f>
        <v>0</v>
      </c>
      <c r="L1006" t="s">
        <v>27</v>
      </c>
      <c r="M1006" t="s">
        <v>28</v>
      </c>
      <c r="N1006" s="1">
        <v>42702</v>
      </c>
      <c r="O1006" s="1"/>
      <c r="P1006" t="s">
        <v>29</v>
      </c>
      <c r="Q1006" t="s">
        <v>30</v>
      </c>
      <c r="R1006">
        <v>3194</v>
      </c>
      <c r="S1006">
        <v>105</v>
      </c>
      <c r="T1006">
        <v>9</v>
      </c>
      <c r="U1006" t="str">
        <f t="shared" si="15"/>
        <v>6–10 yrs (Mid Stay)</v>
      </c>
    </row>
    <row r="1007" spans="1:21" x14ac:dyDescent="0.25">
      <c r="A1007" t="s">
        <v>2055</v>
      </c>
      <c r="B1007" t="s">
        <v>32</v>
      </c>
      <c r="C1007" t="s">
        <v>33</v>
      </c>
      <c r="D1007" t="s">
        <v>2056</v>
      </c>
      <c r="E1007">
        <v>44</v>
      </c>
      <c r="F1007" s="2">
        <v>2867.7449999999999</v>
      </c>
      <c r="G1007" s="2">
        <v>34412.94</v>
      </c>
      <c r="H1007">
        <f>IF(employee_turnover_dataset__1[[#This Row],[Employee_status]]="Exited", ROUND(employee_turnover_dataset__1[[#This Row],[Annual Salary]]*0.333,0), 0)</f>
        <v>0</v>
      </c>
      <c r="I1007">
        <v>7</v>
      </c>
      <c r="J1007">
        <v>5</v>
      </c>
      <c r="K1007">
        <f>IF(employee_turnover_dataset__1[[#This Row],[Attrition]]="Yes",1,0)</f>
        <v>0</v>
      </c>
      <c r="L1007" t="s">
        <v>27</v>
      </c>
      <c r="M1007" t="s">
        <v>28</v>
      </c>
      <c r="N1007" s="1">
        <v>44900</v>
      </c>
      <c r="O1007" s="1"/>
      <c r="P1007" t="s">
        <v>29</v>
      </c>
      <c r="Q1007" t="s">
        <v>30</v>
      </c>
      <c r="R1007">
        <v>996</v>
      </c>
      <c r="S1007">
        <v>33</v>
      </c>
      <c r="T1007">
        <v>3</v>
      </c>
      <c r="U1007" t="str">
        <f t="shared" si="15"/>
        <v>2–5 yrs (Short Stay)</v>
      </c>
    </row>
    <row r="1008" spans="1:21" x14ac:dyDescent="0.25">
      <c r="A1008" t="s">
        <v>2057</v>
      </c>
      <c r="B1008" t="s">
        <v>17</v>
      </c>
      <c r="C1008" t="s">
        <v>56</v>
      </c>
      <c r="D1008" t="s">
        <v>2058</v>
      </c>
      <c r="E1008">
        <v>35</v>
      </c>
      <c r="F1008" s="2">
        <v>1698.375</v>
      </c>
      <c r="G1008" s="2">
        <v>20380.5</v>
      </c>
      <c r="H1008">
        <f>IF(employee_turnover_dataset__1[[#This Row],[Employee_status]]="Exited", ROUND(employee_turnover_dataset__1[[#This Row],[Annual Salary]]*0.333,0), 0)</f>
        <v>0</v>
      </c>
      <c r="I1008">
        <v>7</v>
      </c>
      <c r="J1008">
        <v>3</v>
      </c>
      <c r="K1008">
        <f>IF(employee_turnover_dataset__1[[#This Row],[Attrition]]="Yes",1,0)</f>
        <v>0</v>
      </c>
      <c r="L1008" t="s">
        <v>27</v>
      </c>
      <c r="M1008" t="s">
        <v>28</v>
      </c>
      <c r="N1008" s="1">
        <v>43674</v>
      </c>
      <c r="O1008" s="1"/>
      <c r="P1008" t="s">
        <v>29</v>
      </c>
      <c r="Q1008" t="s">
        <v>30</v>
      </c>
      <c r="R1008">
        <v>2222</v>
      </c>
      <c r="S1008">
        <v>73</v>
      </c>
      <c r="T1008">
        <v>6</v>
      </c>
      <c r="U1008" t="str">
        <f t="shared" si="15"/>
        <v>6–10 yrs (Mid Stay)</v>
      </c>
    </row>
    <row r="1009" spans="1:21" x14ac:dyDescent="0.25">
      <c r="A1009" t="s">
        <v>2059</v>
      </c>
      <c r="B1009" t="s">
        <v>44</v>
      </c>
      <c r="C1009" t="s">
        <v>45</v>
      </c>
      <c r="D1009" t="s">
        <v>2060</v>
      </c>
      <c r="E1009">
        <v>59</v>
      </c>
      <c r="F1009" s="2">
        <v>1631.2350000000001</v>
      </c>
      <c r="G1009" s="2">
        <v>19574.82</v>
      </c>
      <c r="H1009">
        <f>IF(employee_turnover_dataset__1[[#This Row],[Employee_status]]="Exited", ROUND(employee_turnover_dataset__1[[#This Row],[Annual Salary]]*0.333,0), 0)</f>
        <v>0</v>
      </c>
      <c r="I1009">
        <v>3</v>
      </c>
      <c r="J1009">
        <v>2</v>
      </c>
      <c r="K1009">
        <f>IF(employee_turnover_dataset__1[[#This Row],[Attrition]]="Yes",1,0)</f>
        <v>0</v>
      </c>
      <c r="L1009" t="s">
        <v>27</v>
      </c>
      <c r="M1009" t="s">
        <v>28</v>
      </c>
      <c r="N1009" s="1">
        <v>42441</v>
      </c>
      <c r="O1009" s="1"/>
      <c r="P1009" t="s">
        <v>29</v>
      </c>
      <c r="Q1009" t="s">
        <v>30</v>
      </c>
      <c r="R1009">
        <v>3455</v>
      </c>
      <c r="S1009">
        <v>114</v>
      </c>
      <c r="T1009">
        <v>9</v>
      </c>
      <c r="U1009" t="str">
        <f t="shared" si="15"/>
        <v>6–10 yrs (Mid Stay)</v>
      </c>
    </row>
    <row r="1010" spans="1:21" x14ac:dyDescent="0.25">
      <c r="A1010" t="s">
        <v>2061</v>
      </c>
      <c r="B1010" t="s">
        <v>32</v>
      </c>
      <c r="C1010" t="s">
        <v>174</v>
      </c>
      <c r="D1010" t="s">
        <v>2062</v>
      </c>
      <c r="E1010">
        <v>56</v>
      </c>
      <c r="F1010" s="2">
        <v>1042.125</v>
      </c>
      <c r="G1010" s="2">
        <v>12505.5</v>
      </c>
      <c r="H1010">
        <f>IF(employee_turnover_dataset__1[[#This Row],[Employee_status]]="Exited", ROUND(employee_turnover_dataset__1[[#This Row],[Annual Salary]]*0.333,0), 0)</f>
        <v>0</v>
      </c>
      <c r="I1010">
        <v>5</v>
      </c>
      <c r="J1010">
        <v>2</v>
      </c>
      <c r="K1010">
        <f>IF(employee_turnover_dataset__1[[#This Row],[Attrition]]="Yes",1,0)</f>
        <v>0</v>
      </c>
      <c r="L1010" t="s">
        <v>27</v>
      </c>
      <c r="M1010" t="s">
        <v>28</v>
      </c>
      <c r="N1010" s="1">
        <v>44847</v>
      </c>
      <c r="O1010" s="1"/>
      <c r="P1010" t="s">
        <v>29</v>
      </c>
      <c r="Q1010" t="s">
        <v>30</v>
      </c>
      <c r="R1010">
        <v>1049</v>
      </c>
      <c r="S1010">
        <v>34</v>
      </c>
      <c r="T1010">
        <v>3</v>
      </c>
      <c r="U1010" t="str">
        <f t="shared" si="15"/>
        <v>2–5 yrs (Short Stay)</v>
      </c>
    </row>
    <row r="1011" spans="1:21" x14ac:dyDescent="0.25">
      <c r="A1011" t="s">
        <v>2063</v>
      </c>
      <c r="B1011" t="s">
        <v>17</v>
      </c>
      <c r="C1011" t="s">
        <v>18</v>
      </c>
      <c r="D1011" t="s">
        <v>2064</v>
      </c>
      <c r="E1011">
        <v>55</v>
      </c>
      <c r="F1011" s="2">
        <v>2518.0050000000001</v>
      </c>
      <c r="G1011" s="2">
        <v>30216.06</v>
      </c>
      <c r="H1011">
        <f>IF(employee_turnover_dataset__1[[#This Row],[Employee_status]]="Exited", ROUND(employee_turnover_dataset__1[[#This Row],[Annual Salary]]*0.333,0), 0)</f>
        <v>10062</v>
      </c>
      <c r="I1011">
        <v>6</v>
      </c>
      <c r="J1011">
        <v>5</v>
      </c>
      <c r="K1011">
        <f>IF(employee_turnover_dataset__1[[#This Row],[Attrition]]="Yes",1,0)</f>
        <v>1</v>
      </c>
      <c r="L1011" t="s">
        <v>20</v>
      </c>
      <c r="M1011" t="s">
        <v>158</v>
      </c>
      <c r="N1011" s="1">
        <v>42281</v>
      </c>
      <c r="O1011" s="1">
        <v>43375</v>
      </c>
      <c r="P1011" t="s">
        <v>22</v>
      </c>
      <c r="Q1011" t="s">
        <v>158</v>
      </c>
      <c r="R1011">
        <v>1094</v>
      </c>
      <c r="S1011">
        <v>36</v>
      </c>
      <c r="T1011">
        <v>3</v>
      </c>
      <c r="U1011" t="str">
        <f t="shared" si="15"/>
        <v>2–5 yrs (Short Stay)</v>
      </c>
    </row>
    <row r="1012" spans="1:21" x14ac:dyDescent="0.25">
      <c r="A1012" t="s">
        <v>2065</v>
      </c>
      <c r="B1012" t="s">
        <v>67</v>
      </c>
      <c r="C1012" t="s">
        <v>128</v>
      </c>
      <c r="D1012" t="s">
        <v>2066</v>
      </c>
      <c r="E1012">
        <v>41</v>
      </c>
      <c r="F1012" s="2">
        <v>2092.4700000000003</v>
      </c>
      <c r="G1012" s="2">
        <v>25109.640000000003</v>
      </c>
      <c r="H1012">
        <f>IF(employee_turnover_dataset__1[[#This Row],[Employee_status]]="Exited", ROUND(employee_turnover_dataset__1[[#This Row],[Annual Salary]]*0.333,0), 0)</f>
        <v>8362</v>
      </c>
      <c r="I1012">
        <v>5</v>
      </c>
      <c r="J1012">
        <v>3</v>
      </c>
      <c r="K1012">
        <f>IF(employee_turnover_dataset__1[[#This Row],[Attrition]]="Yes",1,0)</f>
        <v>1</v>
      </c>
      <c r="L1012" t="s">
        <v>20</v>
      </c>
      <c r="M1012" t="s">
        <v>119</v>
      </c>
      <c r="N1012" s="1">
        <v>43552</v>
      </c>
      <c r="O1012" s="1">
        <v>45408</v>
      </c>
      <c r="P1012" t="s">
        <v>22</v>
      </c>
      <c r="Q1012" t="s">
        <v>119</v>
      </c>
      <c r="R1012">
        <v>1856</v>
      </c>
      <c r="S1012">
        <v>61</v>
      </c>
      <c r="T1012">
        <v>5</v>
      </c>
      <c r="U1012" t="str">
        <f t="shared" si="15"/>
        <v>2–5 yrs (Short Stay)</v>
      </c>
    </row>
    <row r="1013" spans="1:21" x14ac:dyDescent="0.25">
      <c r="A1013" t="s">
        <v>2067</v>
      </c>
      <c r="B1013" t="s">
        <v>24</v>
      </c>
      <c r="C1013" t="s">
        <v>25</v>
      </c>
      <c r="D1013" t="s">
        <v>2068</v>
      </c>
      <c r="E1013">
        <v>49</v>
      </c>
      <c r="F1013" s="2">
        <v>896.06999999999994</v>
      </c>
      <c r="G1013" s="2">
        <v>10752.84</v>
      </c>
      <c r="H1013">
        <f>IF(employee_turnover_dataset__1[[#This Row],[Employee_status]]="Exited", ROUND(employee_turnover_dataset__1[[#This Row],[Annual Salary]]*0.333,0), 0)</f>
        <v>0</v>
      </c>
      <c r="I1013">
        <v>4</v>
      </c>
      <c r="J1013">
        <v>1</v>
      </c>
      <c r="K1013">
        <f>IF(employee_turnover_dataset__1[[#This Row],[Attrition]]="Yes",1,0)</f>
        <v>0</v>
      </c>
      <c r="L1013" t="s">
        <v>27</v>
      </c>
      <c r="M1013" t="s">
        <v>28</v>
      </c>
      <c r="N1013" s="1">
        <v>45078</v>
      </c>
      <c r="O1013" s="1"/>
      <c r="P1013" t="s">
        <v>29</v>
      </c>
      <c r="Q1013" t="s">
        <v>30</v>
      </c>
      <c r="R1013">
        <v>818</v>
      </c>
      <c r="S1013">
        <v>27</v>
      </c>
      <c r="T1013">
        <v>2</v>
      </c>
      <c r="U1013" t="str">
        <f t="shared" si="15"/>
        <v>2–5 yrs (Short Stay)</v>
      </c>
    </row>
    <row r="1014" spans="1:21" x14ac:dyDescent="0.25">
      <c r="A1014" t="s">
        <v>2069</v>
      </c>
      <c r="B1014" t="s">
        <v>24</v>
      </c>
      <c r="C1014" t="s">
        <v>121</v>
      </c>
      <c r="D1014" t="s">
        <v>2070</v>
      </c>
      <c r="E1014">
        <v>26</v>
      </c>
      <c r="F1014" s="2">
        <v>1289.46</v>
      </c>
      <c r="G1014" s="2">
        <v>15473.52</v>
      </c>
      <c r="H1014">
        <f>IF(employee_turnover_dataset__1[[#This Row],[Employee_status]]="Exited", ROUND(employee_turnover_dataset__1[[#This Row],[Annual Salary]]*0.333,0), 0)</f>
        <v>0</v>
      </c>
      <c r="I1014">
        <v>1</v>
      </c>
      <c r="J1014">
        <v>4</v>
      </c>
      <c r="K1014">
        <f>IF(employee_turnover_dataset__1[[#This Row],[Attrition]]="Yes",1,0)</f>
        <v>0</v>
      </c>
      <c r="L1014" t="s">
        <v>27</v>
      </c>
      <c r="M1014" t="s">
        <v>28</v>
      </c>
      <c r="N1014" s="1">
        <v>44277</v>
      </c>
      <c r="O1014" s="1"/>
      <c r="P1014" t="s">
        <v>29</v>
      </c>
      <c r="Q1014" t="s">
        <v>30</v>
      </c>
      <c r="R1014">
        <v>1619</v>
      </c>
      <c r="S1014">
        <v>53</v>
      </c>
      <c r="T1014">
        <v>4</v>
      </c>
      <c r="U1014" t="str">
        <f t="shared" si="15"/>
        <v>2–5 yrs (Short Stay)</v>
      </c>
    </row>
    <row r="1015" spans="1:21" x14ac:dyDescent="0.25">
      <c r="A1015" t="s">
        <v>2071</v>
      </c>
      <c r="B1015" t="s">
        <v>17</v>
      </c>
      <c r="C1015" t="s">
        <v>56</v>
      </c>
      <c r="D1015" t="s">
        <v>2072</v>
      </c>
      <c r="E1015">
        <v>34</v>
      </c>
      <c r="F1015" s="2">
        <v>2848.7550000000001</v>
      </c>
      <c r="G1015" s="2">
        <v>34185.06</v>
      </c>
      <c r="H1015">
        <f>IF(employee_turnover_dataset__1[[#This Row],[Employee_status]]="Exited", ROUND(employee_turnover_dataset__1[[#This Row],[Annual Salary]]*0.333,0), 0)</f>
        <v>0</v>
      </c>
      <c r="I1015">
        <v>8</v>
      </c>
      <c r="J1015">
        <v>1</v>
      </c>
      <c r="K1015">
        <f>IF(employee_turnover_dataset__1[[#This Row],[Attrition]]="Yes",1,0)</f>
        <v>0</v>
      </c>
      <c r="L1015" t="s">
        <v>27</v>
      </c>
      <c r="M1015" t="s">
        <v>28</v>
      </c>
      <c r="N1015" s="1">
        <v>43906</v>
      </c>
      <c r="O1015" s="1"/>
      <c r="P1015" t="s">
        <v>29</v>
      </c>
      <c r="Q1015" t="s">
        <v>30</v>
      </c>
      <c r="R1015">
        <v>1990</v>
      </c>
      <c r="S1015">
        <v>65</v>
      </c>
      <c r="T1015">
        <v>5</v>
      </c>
      <c r="U1015" t="str">
        <f t="shared" si="15"/>
        <v>2–5 yrs (Short Stay)</v>
      </c>
    </row>
    <row r="1016" spans="1:21" x14ac:dyDescent="0.25">
      <c r="A1016" t="s">
        <v>2073</v>
      </c>
      <c r="B1016" t="s">
        <v>32</v>
      </c>
      <c r="C1016" t="s">
        <v>71</v>
      </c>
      <c r="D1016" t="s">
        <v>2074</v>
      </c>
      <c r="E1016">
        <v>34</v>
      </c>
      <c r="F1016" s="2">
        <v>2058.585</v>
      </c>
      <c r="G1016" s="2">
        <v>24703.02</v>
      </c>
      <c r="H1016">
        <f>IF(employee_turnover_dataset__1[[#This Row],[Employee_status]]="Exited", ROUND(employee_turnover_dataset__1[[#This Row],[Annual Salary]]*0.333,0), 0)</f>
        <v>0</v>
      </c>
      <c r="I1016">
        <v>2</v>
      </c>
      <c r="J1016">
        <v>5</v>
      </c>
      <c r="K1016">
        <f>IF(employee_turnover_dataset__1[[#This Row],[Attrition]]="Yes",1,0)</f>
        <v>0</v>
      </c>
      <c r="L1016" t="s">
        <v>27</v>
      </c>
      <c r="M1016" t="s">
        <v>28</v>
      </c>
      <c r="N1016" s="1">
        <v>44495</v>
      </c>
      <c r="O1016" s="1"/>
      <c r="P1016" t="s">
        <v>29</v>
      </c>
      <c r="Q1016" t="s">
        <v>30</v>
      </c>
      <c r="R1016">
        <v>1401</v>
      </c>
      <c r="S1016">
        <v>46</v>
      </c>
      <c r="T1016">
        <v>4</v>
      </c>
      <c r="U1016" t="str">
        <f t="shared" si="15"/>
        <v>2–5 yrs (Short Stay)</v>
      </c>
    </row>
    <row r="1017" spans="1:21" x14ac:dyDescent="0.25">
      <c r="A1017" t="s">
        <v>2075</v>
      </c>
      <c r="B1017" t="s">
        <v>67</v>
      </c>
      <c r="C1017" t="s">
        <v>107</v>
      </c>
      <c r="D1017" t="s">
        <v>2076</v>
      </c>
      <c r="E1017">
        <v>60</v>
      </c>
      <c r="F1017" s="2">
        <v>2650.665</v>
      </c>
      <c r="G1017" s="2">
        <v>31807.98</v>
      </c>
      <c r="H1017">
        <f>IF(employee_turnover_dataset__1[[#This Row],[Employee_status]]="Exited", ROUND(employee_turnover_dataset__1[[#This Row],[Annual Salary]]*0.333,0), 0)</f>
        <v>0</v>
      </c>
      <c r="I1017">
        <v>7</v>
      </c>
      <c r="J1017">
        <v>2</v>
      </c>
      <c r="K1017">
        <f>IF(employee_turnover_dataset__1[[#This Row],[Attrition]]="Yes",1,0)</f>
        <v>0</v>
      </c>
      <c r="L1017" t="s">
        <v>27</v>
      </c>
      <c r="M1017" t="s">
        <v>28</v>
      </c>
      <c r="N1017" s="1">
        <v>43033</v>
      </c>
      <c r="O1017" s="1"/>
      <c r="P1017" t="s">
        <v>29</v>
      </c>
      <c r="Q1017" t="s">
        <v>30</v>
      </c>
      <c r="R1017">
        <v>2863</v>
      </c>
      <c r="S1017">
        <v>94</v>
      </c>
      <c r="T1017">
        <v>8</v>
      </c>
      <c r="U1017" t="str">
        <f t="shared" si="15"/>
        <v>6–10 yrs (Mid Stay)</v>
      </c>
    </row>
    <row r="1018" spans="1:21" x14ac:dyDescent="0.25">
      <c r="A1018" t="s">
        <v>2077</v>
      </c>
      <c r="B1018" t="s">
        <v>51</v>
      </c>
      <c r="C1018" t="s">
        <v>52</v>
      </c>
      <c r="D1018" t="s">
        <v>2078</v>
      </c>
      <c r="E1018">
        <v>46</v>
      </c>
      <c r="F1018" s="2">
        <v>671.20500000000004</v>
      </c>
      <c r="G1018" s="2">
        <v>8054.4600000000009</v>
      </c>
      <c r="H1018">
        <f>IF(employee_turnover_dataset__1[[#This Row],[Employee_status]]="Exited", ROUND(employee_turnover_dataset__1[[#This Row],[Annual Salary]]*0.333,0), 0)</f>
        <v>2682</v>
      </c>
      <c r="I1018">
        <v>4</v>
      </c>
      <c r="J1018">
        <v>3</v>
      </c>
      <c r="K1018">
        <f>IF(employee_turnover_dataset__1[[#This Row],[Attrition]]="Yes",1,0)</f>
        <v>1</v>
      </c>
      <c r="L1018" t="s">
        <v>20</v>
      </c>
      <c r="M1018" t="s">
        <v>63</v>
      </c>
      <c r="N1018" s="1">
        <v>45023</v>
      </c>
      <c r="O1018" s="1">
        <v>45025</v>
      </c>
      <c r="P1018" t="s">
        <v>22</v>
      </c>
      <c r="Q1018" t="s">
        <v>63</v>
      </c>
      <c r="R1018">
        <v>2</v>
      </c>
      <c r="S1018">
        <v>0</v>
      </c>
      <c r="T1018">
        <v>0</v>
      </c>
      <c r="U1018" t="str">
        <f t="shared" si="15"/>
        <v>0–1 yrs (New Hire)</v>
      </c>
    </row>
    <row r="1019" spans="1:21" x14ac:dyDescent="0.25">
      <c r="A1019" t="s">
        <v>2079</v>
      </c>
      <c r="B1019" t="s">
        <v>32</v>
      </c>
      <c r="C1019" t="s">
        <v>33</v>
      </c>
      <c r="D1019" t="s">
        <v>2080</v>
      </c>
      <c r="E1019">
        <v>25</v>
      </c>
      <c r="F1019" s="2">
        <v>2963.31</v>
      </c>
      <c r="G1019" s="2">
        <v>35559.72</v>
      </c>
      <c r="H1019">
        <f>IF(employee_turnover_dataset__1[[#This Row],[Employee_status]]="Exited", ROUND(employee_turnover_dataset__1[[#This Row],[Annual Salary]]*0.333,0), 0)</f>
        <v>11841</v>
      </c>
      <c r="I1019">
        <v>1</v>
      </c>
      <c r="J1019">
        <v>2</v>
      </c>
      <c r="K1019">
        <f>IF(employee_turnover_dataset__1[[#This Row],[Attrition]]="Yes",1,0)</f>
        <v>1</v>
      </c>
      <c r="L1019" t="s">
        <v>20</v>
      </c>
      <c r="M1019" t="s">
        <v>54</v>
      </c>
      <c r="N1019" s="1">
        <v>43271</v>
      </c>
      <c r="O1019" s="1">
        <v>45376</v>
      </c>
      <c r="P1019" t="s">
        <v>22</v>
      </c>
      <c r="Q1019" t="s">
        <v>54</v>
      </c>
      <c r="R1019">
        <v>2105</v>
      </c>
      <c r="S1019">
        <v>69</v>
      </c>
      <c r="T1019">
        <v>6</v>
      </c>
      <c r="U1019" t="str">
        <f t="shared" si="15"/>
        <v>6–10 yrs (Mid Stay)</v>
      </c>
    </row>
    <row r="1020" spans="1:21" x14ac:dyDescent="0.25">
      <c r="A1020" t="s">
        <v>2081</v>
      </c>
      <c r="B1020" t="s">
        <v>51</v>
      </c>
      <c r="C1020" t="s">
        <v>88</v>
      </c>
      <c r="D1020" t="s">
        <v>2082</v>
      </c>
      <c r="E1020">
        <v>43</v>
      </c>
      <c r="F1020" s="2">
        <v>1609.3049999999998</v>
      </c>
      <c r="G1020" s="2">
        <v>19311.659999999996</v>
      </c>
      <c r="H1020">
        <f>IF(employee_turnover_dataset__1[[#This Row],[Employee_status]]="Exited", ROUND(employee_turnover_dataset__1[[#This Row],[Annual Salary]]*0.333,0), 0)</f>
        <v>6431</v>
      </c>
      <c r="I1020">
        <v>0</v>
      </c>
      <c r="J1020">
        <v>5</v>
      </c>
      <c r="K1020">
        <f>IF(employee_turnover_dataset__1[[#This Row],[Attrition]]="Yes",1,0)</f>
        <v>1</v>
      </c>
      <c r="L1020" t="s">
        <v>20</v>
      </c>
      <c r="M1020" t="s">
        <v>63</v>
      </c>
      <c r="N1020" s="1">
        <v>42491</v>
      </c>
      <c r="O1020" s="1">
        <v>44921</v>
      </c>
      <c r="P1020" t="s">
        <v>22</v>
      </c>
      <c r="Q1020" t="s">
        <v>63</v>
      </c>
      <c r="R1020">
        <v>2430</v>
      </c>
      <c r="S1020">
        <v>80</v>
      </c>
      <c r="T1020">
        <v>7</v>
      </c>
      <c r="U1020" t="str">
        <f t="shared" si="15"/>
        <v>6–10 yrs (Mid Stay)</v>
      </c>
    </row>
    <row r="1021" spans="1:21" x14ac:dyDescent="0.25">
      <c r="A1021" t="s">
        <v>2083</v>
      </c>
      <c r="B1021" t="s">
        <v>44</v>
      </c>
      <c r="C1021" t="s">
        <v>45</v>
      </c>
      <c r="D1021" t="s">
        <v>2084</v>
      </c>
      <c r="E1021">
        <v>51</v>
      </c>
      <c r="F1021" s="2">
        <v>1057.8600000000001</v>
      </c>
      <c r="G1021" s="2">
        <v>12694.320000000002</v>
      </c>
      <c r="H1021">
        <f>IF(employee_turnover_dataset__1[[#This Row],[Employee_status]]="Exited", ROUND(employee_turnover_dataset__1[[#This Row],[Annual Salary]]*0.333,0), 0)</f>
        <v>4227</v>
      </c>
      <c r="I1021">
        <v>0</v>
      </c>
      <c r="J1021">
        <v>3</v>
      </c>
      <c r="K1021">
        <f>IF(employee_turnover_dataset__1[[#This Row],[Attrition]]="Yes",1,0)</f>
        <v>1</v>
      </c>
      <c r="L1021" t="s">
        <v>20</v>
      </c>
      <c r="M1021" t="s">
        <v>54</v>
      </c>
      <c r="N1021" s="1">
        <v>44581</v>
      </c>
      <c r="O1021" s="1">
        <v>44861</v>
      </c>
      <c r="P1021" t="s">
        <v>22</v>
      </c>
      <c r="Q1021" t="s">
        <v>54</v>
      </c>
      <c r="R1021">
        <v>280</v>
      </c>
      <c r="S1021">
        <v>9</v>
      </c>
      <c r="T1021">
        <v>1</v>
      </c>
      <c r="U1021" t="str">
        <f t="shared" si="15"/>
        <v>0–1 yrs (New Hire)</v>
      </c>
    </row>
    <row r="1022" spans="1:21" x14ac:dyDescent="0.25">
      <c r="A1022" t="s">
        <v>2085</v>
      </c>
      <c r="B1022" t="s">
        <v>17</v>
      </c>
      <c r="C1022" t="s">
        <v>37</v>
      </c>
      <c r="D1022" t="s">
        <v>2086</v>
      </c>
      <c r="E1022">
        <v>56</v>
      </c>
      <c r="F1022" s="2">
        <v>2902.32</v>
      </c>
      <c r="G1022" s="2">
        <v>34827.840000000004</v>
      </c>
      <c r="H1022">
        <f>IF(employee_turnover_dataset__1[[#This Row],[Employee_status]]="Exited", ROUND(employee_turnover_dataset__1[[#This Row],[Annual Salary]]*0.333,0), 0)</f>
        <v>0</v>
      </c>
      <c r="I1022">
        <v>5</v>
      </c>
      <c r="J1022">
        <v>1</v>
      </c>
      <c r="K1022">
        <f>IF(employee_turnover_dataset__1[[#This Row],[Attrition]]="Yes",1,0)</f>
        <v>0</v>
      </c>
      <c r="L1022" t="s">
        <v>27</v>
      </c>
      <c r="M1022" t="s">
        <v>28</v>
      </c>
      <c r="N1022" s="1">
        <v>43326</v>
      </c>
      <c r="O1022" s="1"/>
      <c r="P1022" t="s">
        <v>29</v>
      </c>
      <c r="Q1022" t="s">
        <v>30</v>
      </c>
      <c r="R1022">
        <v>2570</v>
      </c>
      <c r="S1022">
        <v>84</v>
      </c>
      <c r="T1022">
        <v>7</v>
      </c>
      <c r="U1022" t="str">
        <f t="shared" si="15"/>
        <v>6–10 yrs (Mid Stay)</v>
      </c>
    </row>
    <row r="1023" spans="1:21" x14ac:dyDescent="0.25">
      <c r="A1023" t="s">
        <v>2087</v>
      </c>
      <c r="B1023" t="s">
        <v>32</v>
      </c>
      <c r="C1023" t="s">
        <v>71</v>
      </c>
      <c r="D1023" t="s">
        <v>2088</v>
      </c>
      <c r="E1023">
        <v>43</v>
      </c>
      <c r="F1023" s="2">
        <v>1115.76</v>
      </c>
      <c r="G1023" s="2">
        <v>13389.119999999999</v>
      </c>
      <c r="H1023">
        <f>IF(employee_turnover_dataset__1[[#This Row],[Employee_status]]="Exited", ROUND(employee_turnover_dataset__1[[#This Row],[Annual Salary]]*0.333,0), 0)</f>
        <v>0</v>
      </c>
      <c r="I1023">
        <v>10</v>
      </c>
      <c r="J1023">
        <v>2</v>
      </c>
      <c r="K1023">
        <f>IF(employee_turnover_dataset__1[[#This Row],[Attrition]]="Yes",1,0)</f>
        <v>0</v>
      </c>
      <c r="L1023" t="s">
        <v>27</v>
      </c>
      <c r="M1023" t="s">
        <v>28</v>
      </c>
      <c r="N1023" s="1">
        <v>44453</v>
      </c>
      <c r="O1023" s="1"/>
      <c r="P1023" t="s">
        <v>29</v>
      </c>
      <c r="Q1023" t="s">
        <v>30</v>
      </c>
      <c r="R1023">
        <v>1443</v>
      </c>
      <c r="S1023">
        <v>47</v>
      </c>
      <c r="T1023">
        <v>4</v>
      </c>
      <c r="U1023" t="str">
        <f t="shared" si="15"/>
        <v>2–5 yrs (Short Stay)</v>
      </c>
    </row>
    <row r="1024" spans="1:21" x14ac:dyDescent="0.25">
      <c r="A1024" t="s">
        <v>2089</v>
      </c>
      <c r="B1024" t="s">
        <v>32</v>
      </c>
      <c r="C1024" t="s">
        <v>33</v>
      </c>
      <c r="D1024" t="s">
        <v>2090</v>
      </c>
      <c r="E1024">
        <v>27</v>
      </c>
      <c r="F1024" s="2">
        <v>2167.8000000000002</v>
      </c>
      <c r="G1024" s="2">
        <v>26013.600000000002</v>
      </c>
      <c r="H1024">
        <f>IF(employee_turnover_dataset__1[[#This Row],[Employee_status]]="Exited", ROUND(employee_turnover_dataset__1[[#This Row],[Annual Salary]]*0.333,0), 0)</f>
        <v>0</v>
      </c>
      <c r="I1024">
        <v>3</v>
      </c>
      <c r="J1024">
        <v>4</v>
      </c>
      <c r="K1024">
        <f>IF(employee_turnover_dataset__1[[#This Row],[Attrition]]="Yes",1,0)</f>
        <v>0</v>
      </c>
      <c r="L1024" t="s">
        <v>27</v>
      </c>
      <c r="M1024" t="s">
        <v>28</v>
      </c>
      <c r="N1024" s="1">
        <v>43096</v>
      </c>
      <c r="O1024" s="1"/>
      <c r="P1024" t="s">
        <v>29</v>
      </c>
      <c r="Q1024" t="s">
        <v>30</v>
      </c>
      <c r="R1024">
        <v>2800</v>
      </c>
      <c r="S1024">
        <v>92</v>
      </c>
      <c r="T1024">
        <v>8</v>
      </c>
      <c r="U1024" t="str">
        <f t="shared" si="15"/>
        <v>6–10 yrs (Mid Stay)</v>
      </c>
    </row>
    <row r="1025" spans="1:21" x14ac:dyDescent="0.25">
      <c r="A1025" t="s">
        <v>2091</v>
      </c>
      <c r="B1025" t="s">
        <v>32</v>
      </c>
      <c r="C1025" t="s">
        <v>174</v>
      </c>
      <c r="D1025" t="s">
        <v>2092</v>
      </c>
      <c r="E1025">
        <v>52</v>
      </c>
      <c r="F1025" s="2">
        <v>948.36</v>
      </c>
      <c r="G1025" s="2">
        <v>11380.32</v>
      </c>
      <c r="H1025">
        <f>IF(employee_turnover_dataset__1[[#This Row],[Employee_status]]="Exited", ROUND(employee_turnover_dataset__1[[#This Row],[Annual Salary]]*0.333,0), 0)</f>
        <v>0</v>
      </c>
      <c r="I1025">
        <v>9</v>
      </c>
      <c r="J1025">
        <v>2</v>
      </c>
      <c r="K1025">
        <f>IF(employee_turnover_dataset__1[[#This Row],[Attrition]]="Yes",1,0)</f>
        <v>0</v>
      </c>
      <c r="L1025" t="s">
        <v>27</v>
      </c>
      <c r="M1025" t="s">
        <v>28</v>
      </c>
      <c r="N1025" s="1">
        <v>42306</v>
      </c>
      <c r="O1025" s="1"/>
      <c r="P1025" t="s">
        <v>29</v>
      </c>
      <c r="Q1025" t="s">
        <v>30</v>
      </c>
      <c r="R1025">
        <v>3590</v>
      </c>
      <c r="S1025">
        <v>118</v>
      </c>
      <c r="T1025">
        <v>10</v>
      </c>
      <c r="U1025" t="str">
        <f t="shared" si="15"/>
        <v>6–10 yrs (Mid Stay)</v>
      </c>
    </row>
    <row r="1026" spans="1:21" x14ac:dyDescent="0.25">
      <c r="A1026" t="s">
        <v>2093</v>
      </c>
      <c r="B1026" t="s">
        <v>17</v>
      </c>
      <c r="C1026" t="s">
        <v>18</v>
      </c>
      <c r="D1026" t="s">
        <v>2094</v>
      </c>
      <c r="E1026">
        <v>24</v>
      </c>
      <c r="F1026" s="2">
        <v>1569.4949999999999</v>
      </c>
      <c r="G1026" s="2">
        <v>18833.939999999999</v>
      </c>
      <c r="H1026">
        <f>IF(employee_turnover_dataset__1[[#This Row],[Employee_status]]="Exited", ROUND(employee_turnover_dataset__1[[#This Row],[Annual Salary]]*0.333,0), 0)</f>
        <v>0</v>
      </c>
      <c r="I1026">
        <v>9</v>
      </c>
      <c r="J1026">
        <v>2</v>
      </c>
      <c r="K1026">
        <f>IF(employee_turnover_dataset__1[[#This Row],[Attrition]]="Yes",1,0)</f>
        <v>0</v>
      </c>
      <c r="L1026" t="s">
        <v>27</v>
      </c>
      <c r="M1026" t="s">
        <v>28</v>
      </c>
      <c r="N1026" s="1">
        <v>43085</v>
      </c>
      <c r="O1026" s="1"/>
      <c r="P1026" t="s">
        <v>29</v>
      </c>
      <c r="Q1026" t="s">
        <v>30</v>
      </c>
      <c r="R1026">
        <v>2811</v>
      </c>
      <c r="S1026">
        <v>92</v>
      </c>
      <c r="T1026">
        <v>8</v>
      </c>
      <c r="U1026" t="str">
        <f t="shared" ref="U1026:U1089" si="16">IF(T1026&lt;=1,"0–1 yrs (New Hire)",
IF(T1026&lt;=5,"2–5 yrs (Short Stay)",
IF(T1026&lt;=10,"6–10 yrs (Mid Stay)",
IF(T1026&lt;=20,"11–20 yrs (Long Stay)",
"20+ yrs (Very Long Stay)"))))</f>
        <v>6–10 yrs (Mid Stay)</v>
      </c>
    </row>
    <row r="1027" spans="1:21" x14ac:dyDescent="0.25">
      <c r="A1027" t="s">
        <v>2095</v>
      </c>
      <c r="B1027" t="s">
        <v>32</v>
      </c>
      <c r="C1027" t="s">
        <v>33</v>
      </c>
      <c r="D1027" t="s">
        <v>2096</v>
      </c>
      <c r="E1027">
        <v>47</v>
      </c>
      <c r="F1027" s="2">
        <v>1682.355</v>
      </c>
      <c r="G1027" s="2">
        <v>20188.260000000002</v>
      </c>
      <c r="H1027">
        <f>IF(employee_turnover_dataset__1[[#This Row],[Employee_status]]="Exited", ROUND(employee_turnover_dataset__1[[#This Row],[Annual Salary]]*0.333,0), 0)</f>
        <v>0</v>
      </c>
      <c r="I1027">
        <v>1</v>
      </c>
      <c r="J1027">
        <v>5</v>
      </c>
      <c r="K1027">
        <f>IF(employee_turnover_dataset__1[[#This Row],[Attrition]]="Yes",1,0)</f>
        <v>0</v>
      </c>
      <c r="L1027" t="s">
        <v>27</v>
      </c>
      <c r="M1027" t="s">
        <v>28</v>
      </c>
      <c r="N1027" s="1">
        <v>43666</v>
      </c>
      <c r="O1027" s="1"/>
      <c r="P1027" t="s">
        <v>29</v>
      </c>
      <c r="Q1027" t="s">
        <v>30</v>
      </c>
      <c r="R1027">
        <v>2230</v>
      </c>
      <c r="S1027">
        <v>73</v>
      </c>
      <c r="T1027">
        <v>6</v>
      </c>
      <c r="U1027" t="str">
        <f t="shared" si="16"/>
        <v>6–10 yrs (Mid Stay)</v>
      </c>
    </row>
    <row r="1028" spans="1:21" x14ac:dyDescent="0.25">
      <c r="A1028" t="s">
        <v>2097</v>
      </c>
      <c r="B1028" t="s">
        <v>24</v>
      </c>
      <c r="C1028" t="s">
        <v>121</v>
      </c>
      <c r="D1028" t="s">
        <v>2098</v>
      </c>
      <c r="E1028">
        <v>33</v>
      </c>
      <c r="F1028" s="2">
        <v>2073.7649999999999</v>
      </c>
      <c r="G1028" s="2">
        <v>24885.18</v>
      </c>
      <c r="H1028">
        <f>IF(employee_turnover_dataset__1[[#This Row],[Employee_status]]="Exited", ROUND(employee_turnover_dataset__1[[#This Row],[Annual Salary]]*0.333,0), 0)</f>
        <v>0</v>
      </c>
      <c r="I1028">
        <v>0</v>
      </c>
      <c r="J1028">
        <v>5</v>
      </c>
      <c r="K1028">
        <f>IF(employee_turnover_dataset__1[[#This Row],[Attrition]]="Yes",1,0)</f>
        <v>0</v>
      </c>
      <c r="L1028" t="s">
        <v>27</v>
      </c>
      <c r="M1028" t="s">
        <v>28</v>
      </c>
      <c r="N1028" s="1">
        <v>43976</v>
      </c>
      <c r="O1028" s="1"/>
      <c r="P1028" t="s">
        <v>29</v>
      </c>
      <c r="Q1028" t="s">
        <v>30</v>
      </c>
      <c r="R1028">
        <v>1920</v>
      </c>
      <c r="S1028">
        <v>63</v>
      </c>
      <c r="T1028">
        <v>5</v>
      </c>
      <c r="U1028" t="str">
        <f t="shared" si="16"/>
        <v>2–5 yrs (Short Stay)</v>
      </c>
    </row>
    <row r="1029" spans="1:21" x14ac:dyDescent="0.25">
      <c r="A1029" t="s">
        <v>2099</v>
      </c>
      <c r="B1029" t="s">
        <v>44</v>
      </c>
      <c r="C1029" t="s">
        <v>61</v>
      </c>
      <c r="D1029" t="s">
        <v>2100</v>
      </c>
      <c r="E1029">
        <v>33</v>
      </c>
      <c r="F1029" s="2">
        <v>1716</v>
      </c>
      <c r="G1029" s="2">
        <v>20592</v>
      </c>
      <c r="H1029">
        <f>IF(employee_turnover_dataset__1[[#This Row],[Employee_status]]="Exited", ROUND(employee_turnover_dataset__1[[#This Row],[Annual Salary]]*0.333,0), 0)</f>
        <v>6857</v>
      </c>
      <c r="I1029">
        <v>7</v>
      </c>
      <c r="J1029">
        <v>5</v>
      </c>
      <c r="K1029">
        <f>IF(employee_turnover_dataset__1[[#This Row],[Attrition]]="Yes",1,0)</f>
        <v>1</v>
      </c>
      <c r="L1029" t="s">
        <v>20</v>
      </c>
      <c r="M1029" t="s">
        <v>119</v>
      </c>
      <c r="N1029" s="1">
        <v>44588</v>
      </c>
      <c r="O1029" s="1">
        <v>45410</v>
      </c>
      <c r="P1029" t="s">
        <v>22</v>
      </c>
      <c r="Q1029" t="s">
        <v>119</v>
      </c>
      <c r="R1029">
        <v>822</v>
      </c>
      <c r="S1029">
        <v>27</v>
      </c>
      <c r="T1029">
        <v>2</v>
      </c>
      <c r="U1029" t="str">
        <f t="shared" si="16"/>
        <v>2–5 yrs (Short Stay)</v>
      </c>
    </row>
    <row r="1030" spans="1:21" x14ac:dyDescent="0.25">
      <c r="A1030" t="s">
        <v>2101</v>
      </c>
      <c r="B1030" t="s">
        <v>32</v>
      </c>
      <c r="C1030" t="s">
        <v>33</v>
      </c>
      <c r="D1030" t="s">
        <v>2102</v>
      </c>
      <c r="E1030">
        <v>37</v>
      </c>
      <c r="F1030" s="2">
        <v>1294.1100000000001</v>
      </c>
      <c r="G1030" s="2">
        <v>15529.320000000002</v>
      </c>
      <c r="H1030">
        <f>IF(employee_turnover_dataset__1[[#This Row],[Employee_status]]="Exited", ROUND(employee_turnover_dataset__1[[#This Row],[Annual Salary]]*0.333,0), 0)</f>
        <v>0</v>
      </c>
      <c r="I1030">
        <v>6</v>
      </c>
      <c r="J1030">
        <v>2</v>
      </c>
      <c r="K1030">
        <f>IF(employee_turnover_dataset__1[[#This Row],[Attrition]]="Yes",1,0)</f>
        <v>0</v>
      </c>
      <c r="L1030" t="s">
        <v>27</v>
      </c>
      <c r="M1030" t="s">
        <v>28</v>
      </c>
      <c r="N1030" s="1">
        <v>43297</v>
      </c>
      <c r="O1030" s="1"/>
      <c r="P1030" t="s">
        <v>29</v>
      </c>
      <c r="Q1030" t="s">
        <v>30</v>
      </c>
      <c r="R1030">
        <v>2599</v>
      </c>
      <c r="S1030">
        <v>85</v>
      </c>
      <c r="T1030">
        <v>7</v>
      </c>
      <c r="U1030" t="str">
        <f t="shared" si="16"/>
        <v>6–10 yrs (Mid Stay)</v>
      </c>
    </row>
    <row r="1031" spans="1:21" x14ac:dyDescent="0.25">
      <c r="A1031" t="s">
        <v>2103</v>
      </c>
      <c r="B1031" t="s">
        <v>67</v>
      </c>
      <c r="C1031" t="s">
        <v>107</v>
      </c>
      <c r="D1031" t="s">
        <v>2104</v>
      </c>
      <c r="E1031">
        <v>41</v>
      </c>
      <c r="F1031" s="2">
        <v>2553.84</v>
      </c>
      <c r="G1031" s="2">
        <v>30646.080000000002</v>
      </c>
      <c r="H1031">
        <f>IF(employee_turnover_dataset__1[[#This Row],[Employee_status]]="Exited", ROUND(employee_turnover_dataset__1[[#This Row],[Annual Salary]]*0.333,0), 0)</f>
        <v>0</v>
      </c>
      <c r="I1031">
        <v>10</v>
      </c>
      <c r="J1031">
        <v>4</v>
      </c>
      <c r="K1031">
        <f>IF(employee_turnover_dataset__1[[#This Row],[Attrition]]="Yes",1,0)</f>
        <v>0</v>
      </c>
      <c r="L1031" t="s">
        <v>27</v>
      </c>
      <c r="M1031" t="s">
        <v>28</v>
      </c>
      <c r="N1031" s="1">
        <v>45148</v>
      </c>
      <c r="O1031" s="1"/>
      <c r="P1031" t="s">
        <v>29</v>
      </c>
      <c r="Q1031" t="s">
        <v>30</v>
      </c>
      <c r="R1031">
        <v>748</v>
      </c>
      <c r="S1031">
        <v>24</v>
      </c>
      <c r="T1031">
        <v>2</v>
      </c>
      <c r="U1031" t="str">
        <f t="shared" si="16"/>
        <v>2–5 yrs (Short Stay)</v>
      </c>
    </row>
    <row r="1032" spans="1:21" x14ac:dyDescent="0.25">
      <c r="A1032" t="s">
        <v>2105</v>
      </c>
      <c r="B1032" t="s">
        <v>67</v>
      </c>
      <c r="C1032" t="s">
        <v>107</v>
      </c>
      <c r="D1032" t="s">
        <v>2106</v>
      </c>
      <c r="E1032">
        <v>50</v>
      </c>
      <c r="F1032" s="2">
        <v>2200.6349999999998</v>
      </c>
      <c r="G1032" s="2">
        <v>26407.619999999995</v>
      </c>
      <c r="H1032">
        <f>IF(employee_turnover_dataset__1[[#This Row],[Employee_status]]="Exited", ROUND(employee_turnover_dataset__1[[#This Row],[Annual Salary]]*0.333,0), 0)</f>
        <v>8794</v>
      </c>
      <c r="I1032">
        <v>8</v>
      </c>
      <c r="J1032">
        <v>4</v>
      </c>
      <c r="K1032">
        <f>IF(employee_turnover_dataset__1[[#This Row],[Attrition]]="Yes",1,0)</f>
        <v>1</v>
      </c>
      <c r="L1032" t="s">
        <v>20</v>
      </c>
      <c r="M1032" t="s">
        <v>158</v>
      </c>
      <c r="N1032" s="1">
        <v>43635</v>
      </c>
      <c r="O1032" s="1">
        <v>44275</v>
      </c>
      <c r="P1032" t="s">
        <v>22</v>
      </c>
      <c r="Q1032" t="s">
        <v>158</v>
      </c>
      <c r="R1032">
        <v>640</v>
      </c>
      <c r="S1032">
        <v>21</v>
      </c>
      <c r="T1032">
        <v>2</v>
      </c>
      <c r="U1032" t="str">
        <f t="shared" si="16"/>
        <v>2–5 yrs (Short Stay)</v>
      </c>
    </row>
    <row r="1033" spans="1:21" x14ac:dyDescent="0.25">
      <c r="A1033" t="s">
        <v>2107</v>
      </c>
      <c r="B1033" t="s">
        <v>32</v>
      </c>
      <c r="C1033" t="s">
        <v>33</v>
      </c>
      <c r="D1033" t="s">
        <v>2108</v>
      </c>
      <c r="E1033">
        <v>48</v>
      </c>
      <c r="F1033" s="2">
        <v>994.26</v>
      </c>
      <c r="G1033" s="2">
        <v>11931.119999999999</v>
      </c>
      <c r="H1033">
        <f>IF(employee_turnover_dataset__1[[#This Row],[Employee_status]]="Exited", ROUND(employee_turnover_dataset__1[[#This Row],[Annual Salary]]*0.333,0), 0)</f>
        <v>0</v>
      </c>
      <c r="I1033">
        <v>7</v>
      </c>
      <c r="J1033">
        <v>2</v>
      </c>
      <c r="K1033">
        <f>IF(employee_turnover_dataset__1[[#This Row],[Attrition]]="Yes",1,0)</f>
        <v>0</v>
      </c>
      <c r="L1033" t="s">
        <v>27</v>
      </c>
      <c r="M1033" t="s">
        <v>28</v>
      </c>
      <c r="N1033" s="1">
        <v>42834</v>
      </c>
      <c r="O1033" s="1"/>
      <c r="P1033" t="s">
        <v>29</v>
      </c>
      <c r="Q1033" t="s">
        <v>30</v>
      </c>
      <c r="R1033">
        <v>3062</v>
      </c>
      <c r="S1033">
        <v>100</v>
      </c>
      <c r="T1033">
        <v>8</v>
      </c>
      <c r="U1033" t="str">
        <f t="shared" si="16"/>
        <v>6–10 yrs (Mid Stay)</v>
      </c>
    </row>
    <row r="1034" spans="1:21" x14ac:dyDescent="0.25">
      <c r="A1034" t="s">
        <v>2109</v>
      </c>
      <c r="B1034" t="s">
        <v>17</v>
      </c>
      <c r="C1034" t="s">
        <v>56</v>
      </c>
      <c r="D1034" t="s">
        <v>2110</v>
      </c>
      <c r="E1034">
        <v>56</v>
      </c>
      <c r="F1034" s="2">
        <v>2196.9900000000002</v>
      </c>
      <c r="G1034" s="2">
        <v>26363.880000000005</v>
      </c>
      <c r="H1034">
        <f>IF(employee_turnover_dataset__1[[#This Row],[Employee_status]]="Exited", ROUND(employee_turnover_dataset__1[[#This Row],[Annual Salary]]*0.333,0), 0)</f>
        <v>0</v>
      </c>
      <c r="I1034">
        <v>8</v>
      </c>
      <c r="J1034">
        <v>2</v>
      </c>
      <c r="K1034">
        <f>IF(employee_turnover_dataset__1[[#This Row],[Attrition]]="Yes",1,0)</f>
        <v>0</v>
      </c>
      <c r="L1034" t="s">
        <v>27</v>
      </c>
      <c r="M1034" t="s">
        <v>28</v>
      </c>
      <c r="N1034" s="1">
        <v>45095</v>
      </c>
      <c r="O1034" s="1"/>
      <c r="P1034" t="s">
        <v>29</v>
      </c>
      <c r="Q1034" t="s">
        <v>30</v>
      </c>
      <c r="R1034">
        <v>801</v>
      </c>
      <c r="S1034">
        <v>26</v>
      </c>
      <c r="T1034">
        <v>2</v>
      </c>
      <c r="U1034" t="str">
        <f t="shared" si="16"/>
        <v>2–5 yrs (Short Stay)</v>
      </c>
    </row>
    <row r="1035" spans="1:21" x14ac:dyDescent="0.25">
      <c r="A1035" t="s">
        <v>2111</v>
      </c>
      <c r="B1035" t="s">
        <v>44</v>
      </c>
      <c r="C1035" t="s">
        <v>61</v>
      </c>
      <c r="D1035" t="s">
        <v>2112</v>
      </c>
      <c r="E1035">
        <v>56</v>
      </c>
      <c r="F1035" s="2">
        <v>2967.48</v>
      </c>
      <c r="G1035" s="2">
        <v>35609.760000000002</v>
      </c>
      <c r="H1035">
        <f>IF(employee_turnover_dataset__1[[#This Row],[Employee_status]]="Exited", ROUND(employee_turnover_dataset__1[[#This Row],[Annual Salary]]*0.333,0), 0)</f>
        <v>11858</v>
      </c>
      <c r="I1035">
        <v>8</v>
      </c>
      <c r="J1035">
        <v>2</v>
      </c>
      <c r="K1035">
        <f>IF(employee_turnover_dataset__1[[#This Row],[Attrition]]="Yes",1,0)</f>
        <v>1</v>
      </c>
      <c r="L1035" t="s">
        <v>20</v>
      </c>
      <c r="M1035" t="s">
        <v>21</v>
      </c>
      <c r="N1035" s="1">
        <v>44419</v>
      </c>
      <c r="O1035" s="1">
        <v>45318</v>
      </c>
      <c r="P1035" t="s">
        <v>22</v>
      </c>
      <c r="Q1035" t="s">
        <v>21</v>
      </c>
      <c r="R1035">
        <v>899</v>
      </c>
      <c r="S1035">
        <v>30</v>
      </c>
      <c r="T1035">
        <v>2</v>
      </c>
      <c r="U1035" t="str">
        <f t="shared" si="16"/>
        <v>2–5 yrs (Short Stay)</v>
      </c>
    </row>
    <row r="1036" spans="1:21" x14ac:dyDescent="0.25">
      <c r="A1036" t="s">
        <v>2113</v>
      </c>
      <c r="B1036" t="s">
        <v>51</v>
      </c>
      <c r="C1036" t="s">
        <v>52</v>
      </c>
      <c r="D1036" t="s">
        <v>2114</v>
      </c>
      <c r="E1036">
        <v>55</v>
      </c>
      <c r="F1036" s="2">
        <v>2739.3150000000001</v>
      </c>
      <c r="G1036" s="2">
        <v>32871.78</v>
      </c>
      <c r="H1036">
        <f>IF(employee_turnover_dataset__1[[#This Row],[Employee_status]]="Exited", ROUND(employee_turnover_dataset__1[[#This Row],[Annual Salary]]*0.333,0), 0)</f>
        <v>0</v>
      </c>
      <c r="I1036">
        <v>6</v>
      </c>
      <c r="J1036">
        <v>1</v>
      </c>
      <c r="K1036">
        <f>IF(employee_turnover_dataset__1[[#This Row],[Attrition]]="Yes",1,0)</f>
        <v>0</v>
      </c>
      <c r="L1036" t="s">
        <v>27</v>
      </c>
      <c r="M1036" t="s">
        <v>28</v>
      </c>
      <c r="N1036" s="1">
        <v>44750</v>
      </c>
      <c r="O1036" s="1"/>
      <c r="P1036" t="s">
        <v>29</v>
      </c>
      <c r="Q1036" t="s">
        <v>30</v>
      </c>
      <c r="R1036">
        <v>1146</v>
      </c>
      <c r="S1036">
        <v>38</v>
      </c>
      <c r="T1036">
        <v>3</v>
      </c>
      <c r="U1036" t="str">
        <f t="shared" si="16"/>
        <v>2–5 yrs (Short Stay)</v>
      </c>
    </row>
    <row r="1037" spans="1:21" x14ac:dyDescent="0.25">
      <c r="A1037" t="s">
        <v>2115</v>
      </c>
      <c r="B1037" t="s">
        <v>17</v>
      </c>
      <c r="C1037" t="s">
        <v>18</v>
      </c>
      <c r="D1037" t="s">
        <v>2116</v>
      </c>
      <c r="E1037">
        <v>38</v>
      </c>
      <c r="F1037" s="2">
        <v>530.89499999999998</v>
      </c>
      <c r="G1037" s="2">
        <v>6370.74</v>
      </c>
      <c r="H1037">
        <f>IF(employee_turnover_dataset__1[[#This Row],[Employee_status]]="Exited", ROUND(employee_turnover_dataset__1[[#This Row],[Annual Salary]]*0.333,0), 0)</f>
        <v>2121</v>
      </c>
      <c r="I1037">
        <v>0</v>
      </c>
      <c r="J1037">
        <v>2</v>
      </c>
      <c r="K1037">
        <f>IF(employee_turnover_dataset__1[[#This Row],[Attrition]]="Yes",1,0)</f>
        <v>1</v>
      </c>
      <c r="L1037" t="s">
        <v>20</v>
      </c>
      <c r="M1037" t="s">
        <v>54</v>
      </c>
      <c r="N1037" s="1">
        <v>45141</v>
      </c>
      <c r="O1037" s="1">
        <v>45859</v>
      </c>
      <c r="P1037" t="s">
        <v>22</v>
      </c>
      <c r="Q1037" t="s">
        <v>54</v>
      </c>
      <c r="R1037">
        <v>718</v>
      </c>
      <c r="S1037">
        <v>24</v>
      </c>
      <c r="T1037">
        <v>2</v>
      </c>
      <c r="U1037" t="str">
        <f t="shared" si="16"/>
        <v>2–5 yrs (Short Stay)</v>
      </c>
    </row>
    <row r="1038" spans="1:21" x14ac:dyDescent="0.25">
      <c r="A1038" t="s">
        <v>2117</v>
      </c>
      <c r="B1038" t="s">
        <v>51</v>
      </c>
      <c r="C1038" t="s">
        <v>52</v>
      </c>
      <c r="D1038" t="s">
        <v>2118</v>
      </c>
      <c r="E1038">
        <v>60</v>
      </c>
      <c r="F1038" s="2">
        <v>1992.21</v>
      </c>
      <c r="G1038" s="2">
        <v>23906.52</v>
      </c>
      <c r="H1038">
        <f>IF(employee_turnover_dataset__1[[#This Row],[Employee_status]]="Exited", ROUND(employee_turnover_dataset__1[[#This Row],[Annual Salary]]*0.333,0), 0)</f>
        <v>7961</v>
      </c>
      <c r="I1038">
        <v>9</v>
      </c>
      <c r="J1038">
        <v>5</v>
      </c>
      <c r="K1038">
        <f>IF(employee_turnover_dataset__1[[#This Row],[Attrition]]="Yes",1,0)</f>
        <v>1</v>
      </c>
      <c r="L1038" t="s">
        <v>20</v>
      </c>
      <c r="M1038" t="s">
        <v>21</v>
      </c>
      <c r="N1038" s="1">
        <v>43026</v>
      </c>
      <c r="O1038" s="1">
        <v>45445</v>
      </c>
      <c r="P1038" t="s">
        <v>22</v>
      </c>
      <c r="Q1038" t="s">
        <v>21</v>
      </c>
      <c r="R1038">
        <v>2419</v>
      </c>
      <c r="S1038">
        <v>79</v>
      </c>
      <c r="T1038">
        <v>7</v>
      </c>
      <c r="U1038" t="str">
        <f t="shared" si="16"/>
        <v>6–10 yrs (Mid Stay)</v>
      </c>
    </row>
    <row r="1039" spans="1:21" x14ac:dyDescent="0.25">
      <c r="A1039" t="s">
        <v>2119</v>
      </c>
      <c r="B1039" t="s">
        <v>51</v>
      </c>
      <c r="C1039" t="s">
        <v>52</v>
      </c>
      <c r="D1039" t="s">
        <v>2120</v>
      </c>
      <c r="E1039">
        <v>45</v>
      </c>
      <c r="F1039" s="2">
        <v>394.51499999999999</v>
      </c>
      <c r="G1039" s="2">
        <v>4734.18</v>
      </c>
      <c r="H1039">
        <f>IF(employee_turnover_dataset__1[[#This Row],[Employee_status]]="Exited", ROUND(employee_turnover_dataset__1[[#This Row],[Annual Salary]]*0.333,0), 0)</f>
        <v>1576</v>
      </c>
      <c r="I1039">
        <v>9</v>
      </c>
      <c r="J1039">
        <v>3</v>
      </c>
      <c r="K1039">
        <f>IF(employee_turnover_dataset__1[[#This Row],[Attrition]]="Yes",1,0)</f>
        <v>1</v>
      </c>
      <c r="L1039" t="s">
        <v>20</v>
      </c>
      <c r="M1039" t="s">
        <v>35</v>
      </c>
      <c r="N1039" s="1">
        <v>42286</v>
      </c>
      <c r="O1039" s="1">
        <v>43502</v>
      </c>
      <c r="P1039" t="s">
        <v>22</v>
      </c>
      <c r="Q1039" t="s">
        <v>35</v>
      </c>
      <c r="R1039">
        <v>1216</v>
      </c>
      <c r="S1039">
        <v>40</v>
      </c>
      <c r="T1039">
        <v>3</v>
      </c>
      <c r="U1039" t="str">
        <f t="shared" si="16"/>
        <v>2–5 yrs (Short Stay)</v>
      </c>
    </row>
    <row r="1040" spans="1:21" x14ac:dyDescent="0.25">
      <c r="A1040" t="s">
        <v>2121</v>
      </c>
      <c r="B1040" t="s">
        <v>17</v>
      </c>
      <c r="C1040" t="s">
        <v>18</v>
      </c>
      <c r="D1040" t="s">
        <v>2122</v>
      </c>
      <c r="E1040">
        <v>27</v>
      </c>
      <c r="F1040" s="2">
        <v>1802.835</v>
      </c>
      <c r="G1040" s="2">
        <v>21634.02</v>
      </c>
      <c r="H1040">
        <f>IF(employee_turnover_dataset__1[[#This Row],[Employee_status]]="Exited", ROUND(employee_turnover_dataset__1[[#This Row],[Annual Salary]]*0.333,0), 0)</f>
        <v>7204</v>
      </c>
      <c r="I1040">
        <v>0</v>
      </c>
      <c r="J1040">
        <v>3</v>
      </c>
      <c r="K1040">
        <f>IF(employee_turnover_dataset__1[[#This Row],[Attrition]]="Yes",1,0)</f>
        <v>1</v>
      </c>
      <c r="L1040" t="s">
        <v>20</v>
      </c>
      <c r="M1040" t="s">
        <v>21</v>
      </c>
      <c r="N1040" s="1">
        <v>44428</v>
      </c>
      <c r="O1040" s="1">
        <v>45582</v>
      </c>
      <c r="P1040" t="s">
        <v>22</v>
      </c>
      <c r="Q1040" t="s">
        <v>21</v>
      </c>
      <c r="R1040">
        <v>1154</v>
      </c>
      <c r="S1040">
        <v>38</v>
      </c>
      <c r="T1040">
        <v>3</v>
      </c>
      <c r="U1040" t="str">
        <f t="shared" si="16"/>
        <v>2–5 yrs (Short Stay)</v>
      </c>
    </row>
    <row r="1041" spans="1:21" x14ac:dyDescent="0.25">
      <c r="A1041" t="s">
        <v>2123</v>
      </c>
      <c r="B1041" t="s">
        <v>32</v>
      </c>
      <c r="C1041" t="s">
        <v>174</v>
      </c>
      <c r="D1041" t="s">
        <v>2124</v>
      </c>
      <c r="E1041">
        <v>32</v>
      </c>
      <c r="F1041" s="2">
        <v>2685.4349999999999</v>
      </c>
      <c r="G1041" s="2">
        <v>32225.22</v>
      </c>
      <c r="H1041">
        <f>IF(employee_turnover_dataset__1[[#This Row],[Employee_status]]="Exited", ROUND(employee_turnover_dataset__1[[#This Row],[Annual Salary]]*0.333,0), 0)</f>
        <v>0</v>
      </c>
      <c r="I1041">
        <v>10</v>
      </c>
      <c r="J1041">
        <v>4</v>
      </c>
      <c r="K1041">
        <f>IF(employee_turnover_dataset__1[[#This Row],[Attrition]]="Yes",1,0)</f>
        <v>0</v>
      </c>
      <c r="L1041" t="s">
        <v>27</v>
      </c>
      <c r="M1041" t="s">
        <v>28</v>
      </c>
      <c r="N1041" s="1">
        <v>42516</v>
      </c>
      <c r="O1041" s="1"/>
      <c r="P1041" t="s">
        <v>29</v>
      </c>
      <c r="Q1041" t="s">
        <v>30</v>
      </c>
      <c r="R1041">
        <v>3380</v>
      </c>
      <c r="S1041">
        <v>111</v>
      </c>
      <c r="T1041">
        <v>9</v>
      </c>
      <c r="U1041" t="str">
        <f t="shared" si="16"/>
        <v>6–10 yrs (Mid Stay)</v>
      </c>
    </row>
    <row r="1042" spans="1:21" x14ac:dyDescent="0.25">
      <c r="A1042" t="s">
        <v>2125</v>
      </c>
      <c r="B1042" t="s">
        <v>24</v>
      </c>
      <c r="C1042" t="s">
        <v>25</v>
      </c>
      <c r="D1042" t="s">
        <v>2126</v>
      </c>
      <c r="E1042">
        <v>38</v>
      </c>
      <c r="F1042" s="2">
        <v>634.54499999999996</v>
      </c>
      <c r="G1042" s="2">
        <v>7614.5399999999991</v>
      </c>
      <c r="H1042">
        <f>IF(employee_turnover_dataset__1[[#This Row],[Employee_status]]="Exited", ROUND(employee_turnover_dataset__1[[#This Row],[Annual Salary]]*0.333,0), 0)</f>
        <v>0</v>
      </c>
      <c r="I1042">
        <v>6</v>
      </c>
      <c r="J1042">
        <v>1</v>
      </c>
      <c r="K1042">
        <f>IF(employee_turnover_dataset__1[[#This Row],[Attrition]]="Yes",1,0)</f>
        <v>0</v>
      </c>
      <c r="L1042" t="s">
        <v>27</v>
      </c>
      <c r="M1042" t="s">
        <v>28</v>
      </c>
      <c r="N1042" s="1">
        <v>43100</v>
      </c>
      <c r="O1042" s="1"/>
      <c r="P1042" t="s">
        <v>29</v>
      </c>
      <c r="Q1042" t="s">
        <v>30</v>
      </c>
      <c r="R1042">
        <v>2796</v>
      </c>
      <c r="S1042">
        <v>92</v>
      </c>
      <c r="T1042">
        <v>8</v>
      </c>
      <c r="U1042" t="str">
        <f t="shared" si="16"/>
        <v>6–10 yrs (Mid Stay)</v>
      </c>
    </row>
    <row r="1043" spans="1:21" x14ac:dyDescent="0.25">
      <c r="A1043" t="s">
        <v>2127</v>
      </c>
      <c r="B1043" t="s">
        <v>32</v>
      </c>
      <c r="C1043" t="s">
        <v>71</v>
      </c>
      <c r="D1043" t="s">
        <v>2128</v>
      </c>
      <c r="E1043">
        <v>37</v>
      </c>
      <c r="F1043" s="2">
        <v>2920.2449999999999</v>
      </c>
      <c r="G1043" s="2">
        <v>35042.94</v>
      </c>
      <c r="H1043">
        <f>IF(employee_turnover_dataset__1[[#This Row],[Employee_status]]="Exited", ROUND(employee_turnover_dataset__1[[#This Row],[Annual Salary]]*0.333,0), 0)</f>
        <v>0</v>
      </c>
      <c r="I1043">
        <v>6</v>
      </c>
      <c r="J1043">
        <v>5</v>
      </c>
      <c r="K1043">
        <f>IF(employee_turnover_dataset__1[[#This Row],[Attrition]]="Yes",1,0)</f>
        <v>0</v>
      </c>
      <c r="L1043" t="s">
        <v>27</v>
      </c>
      <c r="M1043" t="s">
        <v>28</v>
      </c>
      <c r="N1043" s="1">
        <v>45110</v>
      </c>
      <c r="O1043" s="1"/>
      <c r="P1043" t="s">
        <v>29</v>
      </c>
      <c r="Q1043" t="s">
        <v>30</v>
      </c>
      <c r="R1043">
        <v>786</v>
      </c>
      <c r="S1043">
        <v>26</v>
      </c>
      <c r="T1043">
        <v>2</v>
      </c>
      <c r="U1043" t="str">
        <f t="shared" si="16"/>
        <v>2–5 yrs (Short Stay)</v>
      </c>
    </row>
    <row r="1044" spans="1:21" x14ac:dyDescent="0.25">
      <c r="A1044" t="s">
        <v>2129</v>
      </c>
      <c r="B1044" t="s">
        <v>51</v>
      </c>
      <c r="C1044" t="s">
        <v>78</v>
      </c>
      <c r="D1044" t="s">
        <v>2130</v>
      </c>
      <c r="E1044">
        <v>45</v>
      </c>
      <c r="F1044" s="2">
        <v>1849.83</v>
      </c>
      <c r="G1044" s="2">
        <v>22197.96</v>
      </c>
      <c r="H1044">
        <f>IF(employee_turnover_dataset__1[[#This Row],[Employee_status]]="Exited", ROUND(employee_turnover_dataset__1[[#This Row],[Annual Salary]]*0.333,0), 0)</f>
        <v>7392</v>
      </c>
      <c r="I1044">
        <v>6</v>
      </c>
      <c r="J1044">
        <v>1</v>
      </c>
      <c r="K1044">
        <f>IF(employee_turnover_dataset__1[[#This Row],[Attrition]]="Yes",1,0)</f>
        <v>1</v>
      </c>
      <c r="L1044" t="s">
        <v>20</v>
      </c>
      <c r="M1044" t="s">
        <v>54</v>
      </c>
      <c r="N1044" s="1">
        <v>43036</v>
      </c>
      <c r="O1044" s="1">
        <v>45357</v>
      </c>
      <c r="P1044" t="s">
        <v>22</v>
      </c>
      <c r="Q1044" t="s">
        <v>54</v>
      </c>
      <c r="R1044">
        <v>2321</v>
      </c>
      <c r="S1044">
        <v>76</v>
      </c>
      <c r="T1044">
        <v>6</v>
      </c>
      <c r="U1044" t="str">
        <f t="shared" si="16"/>
        <v>6–10 yrs (Mid Stay)</v>
      </c>
    </row>
    <row r="1045" spans="1:21" x14ac:dyDescent="0.25">
      <c r="A1045" t="s">
        <v>2131</v>
      </c>
      <c r="B1045" t="s">
        <v>67</v>
      </c>
      <c r="C1045" t="s">
        <v>128</v>
      </c>
      <c r="D1045" t="s">
        <v>2132</v>
      </c>
      <c r="E1045">
        <v>50</v>
      </c>
      <c r="F1045" s="2">
        <v>834.34500000000003</v>
      </c>
      <c r="G1045" s="2">
        <v>10012.14</v>
      </c>
      <c r="H1045">
        <f>IF(employee_turnover_dataset__1[[#This Row],[Employee_status]]="Exited", ROUND(employee_turnover_dataset__1[[#This Row],[Annual Salary]]*0.333,0), 0)</f>
        <v>0</v>
      </c>
      <c r="I1045">
        <v>9</v>
      </c>
      <c r="J1045">
        <v>5</v>
      </c>
      <c r="K1045">
        <f>IF(employee_turnover_dataset__1[[#This Row],[Attrition]]="Yes",1,0)</f>
        <v>0</v>
      </c>
      <c r="L1045" t="s">
        <v>27</v>
      </c>
      <c r="M1045" t="s">
        <v>28</v>
      </c>
      <c r="N1045" s="1">
        <v>42810</v>
      </c>
      <c r="O1045" s="1"/>
      <c r="P1045" t="s">
        <v>29</v>
      </c>
      <c r="Q1045" t="s">
        <v>30</v>
      </c>
      <c r="R1045">
        <v>3086</v>
      </c>
      <c r="S1045">
        <v>101</v>
      </c>
      <c r="T1045">
        <v>8</v>
      </c>
      <c r="U1045" t="str">
        <f t="shared" si="16"/>
        <v>6–10 yrs (Mid Stay)</v>
      </c>
    </row>
    <row r="1046" spans="1:21" x14ac:dyDescent="0.25">
      <c r="A1046" t="s">
        <v>2133</v>
      </c>
      <c r="B1046" t="s">
        <v>44</v>
      </c>
      <c r="C1046" t="s">
        <v>48</v>
      </c>
      <c r="D1046" t="s">
        <v>2134</v>
      </c>
      <c r="E1046">
        <v>56</v>
      </c>
      <c r="F1046" s="2">
        <v>1250.4000000000001</v>
      </c>
      <c r="G1046" s="2">
        <v>15004.800000000001</v>
      </c>
      <c r="H1046">
        <f>IF(employee_turnover_dataset__1[[#This Row],[Employee_status]]="Exited", ROUND(employee_turnover_dataset__1[[#This Row],[Annual Salary]]*0.333,0), 0)</f>
        <v>0</v>
      </c>
      <c r="I1046">
        <v>10</v>
      </c>
      <c r="J1046">
        <v>2</v>
      </c>
      <c r="K1046">
        <f>IF(employee_turnover_dataset__1[[#This Row],[Attrition]]="Yes",1,0)</f>
        <v>0</v>
      </c>
      <c r="L1046" t="s">
        <v>27</v>
      </c>
      <c r="M1046" t="s">
        <v>28</v>
      </c>
      <c r="N1046" s="1">
        <v>43694</v>
      </c>
      <c r="O1046" s="1"/>
      <c r="P1046" t="s">
        <v>29</v>
      </c>
      <c r="Q1046" t="s">
        <v>30</v>
      </c>
      <c r="R1046">
        <v>2202</v>
      </c>
      <c r="S1046">
        <v>72</v>
      </c>
      <c r="T1046">
        <v>6</v>
      </c>
      <c r="U1046" t="str">
        <f t="shared" si="16"/>
        <v>6–10 yrs (Mid Stay)</v>
      </c>
    </row>
    <row r="1047" spans="1:21" x14ac:dyDescent="0.25">
      <c r="A1047" t="s">
        <v>2135</v>
      </c>
      <c r="B1047" t="s">
        <v>24</v>
      </c>
      <c r="C1047" t="s">
        <v>121</v>
      </c>
      <c r="D1047" t="s">
        <v>2136</v>
      </c>
      <c r="E1047">
        <v>31</v>
      </c>
      <c r="F1047" s="2">
        <v>1296.81</v>
      </c>
      <c r="G1047" s="2">
        <v>15561.72</v>
      </c>
      <c r="H1047">
        <f>IF(employee_turnover_dataset__1[[#This Row],[Employee_status]]="Exited", ROUND(employee_turnover_dataset__1[[#This Row],[Annual Salary]]*0.333,0), 0)</f>
        <v>0</v>
      </c>
      <c r="I1047">
        <v>10</v>
      </c>
      <c r="J1047">
        <v>3</v>
      </c>
      <c r="K1047">
        <f>IF(employee_turnover_dataset__1[[#This Row],[Attrition]]="Yes",1,0)</f>
        <v>0</v>
      </c>
      <c r="L1047" t="s">
        <v>27</v>
      </c>
      <c r="M1047" t="s">
        <v>28</v>
      </c>
      <c r="N1047" s="1">
        <v>44698</v>
      </c>
      <c r="O1047" s="1"/>
      <c r="P1047" t="s">
        <v>29</v>
      </c>
      <c r="Q1047" t="s">
        <v>30</v>
      </c>
      <c r="R1047">
        <v>1198</v>
      </c>
      <c r="S1047">
        <v>39</v>
      </c>
      <c r="T1047">
        <v>3</v>
      </c>
      <c r="U1047" t="str">
        <f t="shared" si="16"/>
        <v>2–5 yrs (Short Stay)</v>
      </c>
    </row>
    <row r="1048" spans="1:21" x14ac:dyDescent="0.25">
      <c r="A1048" t="s">
        <v>2137</v>
      </c>
      <c r="B1048" t="s">
        <v>32</v>
      </c>
      <c r="C1048" t="s">
        <v>174</v>
      </c>
      <c r="D1048" t="s">
        <v>2138</v>
      </c>
      <c r="E1048">
        <v>37</v>
      </c>
      <c r="F1048" s="2">
        <v>2942.58</v>
      </c>
      <c r="G1048" s="2">
        <v>35310.959999999999</v>
      </c>
      <c r="H1048">
        <f>IF(employee_turnover_dataset__1[[#This Row],[Employee_status]]="Exited", ROUND(employee_turnover_dataset__1[[#This Row],[Annual Salary]]*0.333,0), 0)</f>
        <v>11759</v>
      </c>
      <c r="I1048">
        <v>7</v>
      </c>
      <c r="J1048">
        <v>2</v>
      </c>
      <c r="K1048">
        <f>IF(employee_turnover_dataset__1[[#This Row],[Attrition]]="Yes",1,0)</f>
        <v>1</v>
      </c>
      <c r="L1048" t="s">
        <v>20</v>
      </c>
      <c r="M1048" t="s">
        <v>21</v>
      </c>
      <c r="N1048" s="1">
        <v>43178</v>
      </c>
      <c r="O1048" s="1">
        <v>44974</v>
      </c>
      <c r="P1048" t="s">
        <v>22</v>
      </c>
      <c r="Q1048" t="s">
        <v>21</v>
      </c>
      <c r="R1048">
        <v>1796</v>
      </c>
      <c r="S1048">
        <v>59</v>
      </c>
      <c r="T1048">
        <v>5</v>
      </c>
      <c r="U1048" t="str">
        <f t="shared" si="16"/>
        <v>2–5 yrs (Short Stay)</v>
      </c>
    </row>
    <row r="1049" spans="1:21" x14ac:dyDescent="0.25">
      <c r="A1049" t="s">
        <v>2139</v>
      </c>
      <c r="B1049" t="s">
        <v>44</v>
      </c>
      <c r="C1049" t="s">
        <v>45</v>
      </c>
      <c r="D1049" t="s">
        <v>2140</v>
      </c>
      <c r="E1049">
        <v>59</v>
      </c>
      <c r="F1049" s="2">
        <v>1536.0450000000001</v>
      </c>
      <c r="G1049" s="2">
        <v>18432.54</v>
      </c>
      <c r="H1049">
        <f>IF(employee_turnover_dataset__1[[#This Row],[Employee_status]]="Exited", ROUND(employee_turnover_dataset__1[[#This Row],[Annual Salary]]*0.333,0), 0)</f>
        <v>6138</v>
      </c>
      <c r="I1049">
        <v>10</v>
      </c>
      <c r="J1049">
        <v>1</v>
      </c>
      <c r="K1049">
        <f>IF(employee_turnover_dataset__1[[#This Row],[Attrition]]="Yes",1,0)</f>
        <v>1</v>
      </c>
      <c r="L1049" t="s">
        <v>20</v>
      </c>
      <c r="M1049" t="s">
        <v>158</v>
      </c>
      <c r="N1049" s="1">
        <v>44366</v>
      </c>
      <c r="O1049" s="1">
        <v>44749</v>
      </c>
      <c r="P1049" t="s">
        <v>22</v>
      </c>
      <c r="Q1049" t="s">
        <v>158</v>
      </c>
      <c r="R1049">
        <v>383</v>
      </c>
      <c r="S1049">
        <v>12</v>
      </c>
      <c r="T1049">
        <v>1</v>
      </c>
      <c r="U1049" t="str">
        <f t="shared" si="16"/>
        <v>0–1 yrs (New Hire)</v>
      </c>
    </row>
    <row r="1050" spans="1:21" x14ac:dyDescent="0.25">
      <c r="A1050" t="s">
        <v>2141</v>
      </c>
      <c r="B1050" t="s">
        <v>44</v>
      </c>
      <c r="C1050" t="s">
        <v>48</v>
      </c>
      <c r="D1050" t="s">
        <v>2142</v>
      </c>
      <c r="E1050">
        <v>28</v>
      </c>
      <c r="F1050" s="2">
        <v>468.85500000000002</v>
      </c>
      <c r="G1050" s="2">
        <v>5626.26</v>
      </c>
      <c r="H1050">
        <f>IF(employee_turnover_dataset__1[[#This Row],[Employee_status]]="Exited", ROUND(employee_turnover_dataset__1[[#This Row],[Annual Salary]]*0.333,0), 0)</f>
        <v>0</v>
      </c>
      <c r="I1050">
        <v>6</v>
      </c>
      <c r="J1050">
        <v>2</v>
      </c>
      <c r="K1050">
        <f>IF(employee_turnover_dataset__1[[#This Row],[Attrition]]="Yes",1,0)</f>
        <v>0</v>
      </c>
      <c r="L1050" t="s">
        <v>27</v>
      </c>
      <c r="M1050" t="s">
        <v>28</v>
      </c>
      <c r="N1050" s="1">
        <v>44080</v>
      </c>
      <c r="O1050" s="1"/>
      <c r="P1050" t="s">
        <v>29</v>
      </c>
      <c r="Q1050" t="s">
        <v>30</v>
      </c>
      <c r="R1050">
        <v>1816</v>
      </c>
      <c r="S1050">
        <v>60</v>
      </c>
      <c r="T1050">
        <v>5</v>
      </c>
      <c r="U1050" t="str">
        <f t="shared" si="16"/>
        <v>2–5 yrs (Short Stay)</v>
      </c>
    </row>
    <row r="1051" spans="1:21" x14ac:dyDescent="0.25">
      <c r="A1051" t="s">
        <v>2143</v>
      </c>
      <c r="B1051" t="s">
        <v>51</v>
      </c>
      <c r="C1051" t="s">
        <v>52</v>
      </c>
      <c r="D1051" t="s">
        <v>2144</v>
      </c>
      <c r="E1051">
        <v>23</v>
      </c>
      <c r="F1051" s="2">
        <v>2308.7849999999999</v>
      </c>
      <c r="G1051" s="2">
        <v>27705.42</v>
      </c>
      <c r="H1051">
        <f>IF(employee_turnover_dataset__1[[#This Row],[Employee_status]]="Exited", ROUND(employee_turnover_dataset__1[[#This Row],[Annual Salary]]*0.333,0), 0)</f>
        <v>0</v>
      </c>
      <c r="I1051">
        <v>10</v>
      </c>
      <c r="J1051">
        <v>5</v>
      </c>
      <c r="K1051">
        <f>IF(employee_turnover_dataset__1[[#This Row],[Attrition]]="Yes",1,0)</f>
        <v>0</v>
      </c>
      <c r="L1051" t="s">
        <v>27</v>
      </c>
      <c r="M1051" t="s">
        <v>28</v>
      </c>
      <c r="N1051" s="1">
        <v>44058</v>
      </c>
      <c r="O1051" s="1"/>
      <c r="P1051" t="s">
        <v>29</v>
      </c>
      <c r="Q1051" t="s">
        <v>30</v>
      </c>
      <c r="R1051">
        <v>1838</v>
      </c>
      <c r="S1051">
        <v>60</v>
      </c>
      <c r="T1051">
        <v>5</v>
      </c>
      <c r="U1051" t="str">
        <f t="shared" si="16"/>
        <v>2–5 yrs (Short Stay)</v>
      </c>
    </row>
    <row r="1052" spans="1:21" x14ac:dyDescent="0.25">
      <c r="A1052" t="s">
        <v>2145</v>
      </c>
      <c r="B1052" t="s">
        <v>17</v>
      </c>
      <c r="C1052" t="s">
        <v>37</v>
      </c>
      <c r="D1052" t="s">
        <v>2146</v>
      </c>
      <c r="E1052">
        <v>38</v>
      </c>
      <c r="F1052" s="2">
        <v>1343.5350000000001</v>
      </c>
      <c r="G1052" s="2">
        <v>16122.420000000002</v>
      </c>
      <c r="H1052">
        <f>IF(employee_turnover_dataset__1[[#This Row],[Employee_status]]="Exited", ROUND(employee_turnover_dataset__1[[#This Row],[Annual Salary]]*0.333,0), 0)</f>
        <v>0</v>
      </c>
      <c r="I1052">
        <v>4</v>
      </c>
      <c r="J1052">
        <v>1</v>
      </c>
      <c r="K1052">
        <f>IF(employee_turnover_dataset__1[[#This Row],[Attrition]]="Yes",1,0)</f>
        <v>0</v>
      </c>
      <c r="L1052" t="s">
        <v>27</v>
      </c>
      <c r="M1052" t="s">
        <v>28</v>
      </c>
      <c r="N1052" s="1">
        <v>42497</v>
      </c>
      <c r="O1052" s="1"/>
      <c r="P1052" t="s">
        <v>29</v>
      </c>
      <c r="Q1052" t="s">
        <v>30</v>
      </c>
      <c r="R1052">
        <v>3399</v>
      </c>
      <c r="S1052">
        <v>112</v>
      </c>
      <c r="T1052">
        <v>9</v>
      </c>
      <c r="U1052" t="str">
        <f t="shared" si="16"/>
        <v>6–10 yrs (Mid Stay)</v>
      </c>
    </row>
    <row r="1053" spans="1:21" x14ac:dyDescent="0.25">
      <c r="A1053" t="s">
        <v>2147</v>
      </c>
      <c r="B1053" t="s">
        <v>32</v>
      </c>
      <c r="C1053" t="s">
        <v>71</v>
      </c>
      <c r="D1053" t="s">
        <v>1562</v>
      </c>
      <c r="E1053">
        <v>42</v>
      </c>
      <c r="F1053" s="2">
        <v>2841.5099999999998</v>
      </c>
      <c r="G1053" s="2">
        <v>34098.119999999995</v>
      </c>
      <c r="H1053">
        <f>IF(employee_turnover_dataset__1[[#This Row],[Employee_status]]="Exited", ROUND(employee_turnover_dataset__1[[#This Row],[Annual Salary]]*0.333,0), 0)</f>
        <v>0</v>
      </c>
      <c r="I1053">
        <v>1</v>
      </c>
      <c r="J1053">
        <v>1</v>
      </c>
      <c r="K1053">
        <f>IF(employee_turnover_dataset__1[[#This Row],[Attrition]]="Yes",1,0)</f>
        <v>0</v>
      </c>
      <c r="L1053" t="s">
        <v>27</v>
      </c>
      <c r="M1053" t="s">
        <v>28</v>
      </c>
      <c r="N1053" s="1">
        <v>42688</v>
      </c>
      <c r="O1053" s="1"/>
      <c r="P1053" t="s">
        <v>29</v>
      </c>
      <c r="Q1053" t="s">
        <v>30</v>
      </c>
      <c r="R1053">
        <v>3208</v>
      </c>
      <c r="S1053">
        <v>105</v>
      </c>
      <c r="T1053">
        <v>9</v>
      </c>
      <c r="U1053" t="str">
        <f t="shared" si="16"/>
        <v>6–10 yrs (Mid Stay)</v>
      </c>
    </row>
    <row r="1054" spans="1:21" x14ac:dyDescent="0.25">
      <c r="A1054" t="s">
        <v>2148</v>
      </c>
      <c r="B1054" t="s">
        <v>51</v>
      </c>
      <c r="C1054" t="s">
        <v>78</v>
      </c>
      <c r="D1054" t="s">
        <v>2149</v>
      </c>
      <c r="E1054">
        <v>49</v>
      </c>
      <c r="F1054" s="2">
        <v>2260.83</v>
      </c>
      <c r="G1054" s="2">
        <v>27129.96</v>
      </c>
      <c r="H1054">
        <f>IF(employee_turnover_dataset__1[[#This Row],[Employee_status]]="Exited", ROUND(employee_turnover_dataset__1[[#This Row],[Annual Salary]]*0.333,0), 0)</f>
        <v>9034</v>
      </c>
      <c r="I1054">
        <v>9</v>
      </c>
      <c r="J1054">
        <v>3</v>
      </c>
      <c r="K1054">
        <f>IF(employee_turnover_dataset__1[[#This Row],[Attrition]]="Yes",1,0)</f>
        <v>1</v>
      </c>
      <c r="L1054" t="s">
        <v>20</v>
      </c>
      <c r="M1054" t="s">
        <v>21</v>
      </c>
      <c r="N1054" s="1">
        <v>43406</v>
      </c>
      <c r="O1054" s="1">
        <v>43762</v>
      </c>
      <c r="P1054" t="s">
        <v>22</v>
      </c>
      <c r="Q1054" t="s">
        <v>21</v>
      </c>
      <c r="R1054">
        <v>356</v>
      </c>
      <c r="S1054">
        <v>12</v>
      </c>
      <c r="T1054">
        <v>1</v>
      </c>
      <c r="U1054" t="str">
        <f t="shared" si="16"/>
        <v>0–1 yrs (New Hire)</v>
      </c>
    </row>
    <row r="1055" spans="1:21" x14ac:dyDescent="0.25">
      <c r="A1055" t="s">
        <v>2150</v>
      </c>
      <c r="B1055" t="s">
        <v>24</v>
      </c>
      <c r="C1055" t="s">
        <v>83</v>
      </c>
      <c r="D1055" t="s">
        <v>2151</v>
      </c>
      <c r="E1055">
        <v>49</v>
      </c>
      <c r="F1055" s="2">
        <v>2634.1950000000002</v>
      </c>
      <c r="G1055" s="2">
        <v>31610.340000000004</v>
      </c>
      <c r="H1055">
        <f>IF(employee_turnover_dataset__1[[#This Row],[Employee_status]]="Exited", ROUND(employee_turnover_dataset__1[[#This Row],[Annual Salary]]*0.333,0), 0)</f>
        <v>10526</v>
      </c>
      <c r="I1055">
        <v>4</v>
      </c>
      <c r="J1055">
        <v>5</v>
      </c>
      <c r="K1055">
        <f>IF(employee_turnover_dataset__1[[#This Row],[Attrition]]="Yes",1,0)</f>
        <v>1</v>
      </c>
      <c r="L1055" t="s">
        <v>20</v>
      </c>
      <c r="M1055" t="s">
        <v>54</v>
      </c>
      <c r="N1055" s="1">
        <v>42967</v>
      </c>
      <c r="O1055" s="1">
        <v>43774</v>
      </c>
      <c r="P1055" t="s">
        <v>22</v>
      </c>
      <c r="Q1055" t="s">
        <v>54</v>
      </c>
      <c r="R1055">
        <v>807</v>
      </c>
      <c r="S1055">
        <v>26</v>
      </c>
      <c r="T1055">
        <v>2</v>
      </c>
      <c r="U1055" t="str">
        <f t="shared" si="16"/>
        <v>2–5 yrs (Short Stay)</v>
      </c>
    </row>
    <row r="1056" spans="1:21" x14ac:dyDescent="0.25">
      <c r="A1056" t="s">
        <v>2152</v>
      </c>
      <c r="B1056" t="s">
        <v>67</v>
      </c>
      <c r="C1056" t="s">
        <v>107</v>
      </c>
      <c r="D1056" t="s">
        <v>2153</v>
      </c>
      <c r="E1056">
        <v>23</v>
      </c>
      <c r="F1056" s="2">
        <v>2500.8150000000001</v>
      </c>
      <c r="G1056" s="2">
        <v>30009.78</v>
      </c>
      <c r="H1056">
        <f>IF(employee_turnover_dataset__1[[#This Row],[Employee_status]]="Exited", ROUND(employee_turnover_dataset__1[[#This Row],[Annual Salary]]*0.333,0), 0)</f>
        <v>0</v>
      </c>
      <c r="I1056">
        <v>10</v>
      </c>
      <c r="J1056">
        <v>5</v>
      </c>
      <c r="K1056">
        <f>IF(employee_turnover_dataset__1[[#This Row],[Attrition]]="Yes",1,0)</f>
        <v>0</v>
      </c>
      <c r="L1056" t="s">
        <v>27</v>
      </c>
      <c r="M1056" t="s">
        <v>28</v>
      </c>
      <c r="N1056" s="1">
        <v>45096</v>
      </c>
      <c r="O1056" s="1"/>
      <c r="P1056" t="s">
        <v>29</v>
      </c>
      <c r="Q1056" t="s">
        <v>30</v>
      </c>
      <c r="R1056">
        <v>800</v>
      </c>
      <c r="S1056">
        <v>26</v>
      </c>
      <c r="T1056">
        <v>2</v>
      </c>
      <c r="U1056" t="str">
        <f t="shared" si="16"/>
        <v>2–5 yrs (Short Stay)</v>
      </c>
    </row>
    <row r="1057" spans="1:21" x14ac:dyDescent="0.25">
      <c r="A1057" t="s">
        <v>2154</v>
      </c>
      <c r="B1057" t="s">
        <v>44</v>
      </c>
      <c r="C1057" t="s">
        <v>61</v>
      </c>
      <c r="D1057" t="s">
        <v>2155</v>
      </c>
      <c r="E1057">
        <v>24</v>
      </c>
      <c r="F1057" s="2">
        <v>512.44499999999994</v>
      </c>
      <c r="G1057" s="2">
        <v>6149.3399999999992</v>
      </c>
      <c r="H1057">
        <f>IF(employee_turnover_dataset__1[[#This Row],[Employee_status]]="Exited", ROUND(employee_turnover_dataset__1[[#This Row],[Annual Salary]]*0.333,0), 0)</f>
        <v>0</v>
      </c>
      <c r="I1057">
        <v>10</v>
      </c>
      <c r="J1057">
        <v>5</v>
      </c>
      <c r="K1057">
        <f>IF(employee_turnover_dataset__1[[#This Row],[Attrition]]="Yes",1,0)</f>
        <v>0</v>
      </c>
      <c r="L1057" t="s">
        <v>27</v>
      </c>
      <c r="M1057" t="s">
        <v>28</v>
      </c>
      <c r="N1057" s="1">
        <v>42483</v>
      </c>
      <c r="O1057" s="1"/>
      <c r="P1057" t="s">
        <v>29</v>
      </c>
      <c r="Q1057" t="s">
        <v>30</v>
      </c>
      <c r="R1057">
        <v>3413</v>
      </c>
      <c r="S1057">
        <v>112</v>
      </c>
      <c r="T1057">
        <v>9</v>
      </c>
      <c r="U1057" t="str">
        <f t="shared" si="16"/>
        <v>6–10 yrs (Mid Stay)</v>
      </c>
    </row>
    <row r="1058" spans="1:21" x14ac:dyDescent="0.25">
      <c r="A1058" t="s">
        <v>2156</v>
      </c>
      <c r="B1058" t="s">
        <v>17</v>
      </c>
      <c r="C1058" t="s">
        <v>37</v>
      </c>
      <c r="D1058" t="s">
        <v>2157</v>
      </c>
      <c r="E1058">
        <v>56</v>
      </c>
      <c r="F1058" s="2">
        <v>856.65000000000009</v>
      </c>
      <c r="G1058" s="2">
        <v>10279.800000000001</v>
      </c>
      <c r="H1058">
        <f>IF(employee_turnover_dataset__1[[#This Row],[Employee_status]]="Exited", ROUND(employee_turnover_dataset__1[[#This Row],[Annual Salary]]*0.333,0), 0)</f>
        <v>0</v>
      </c>
      <c r="I1058">
        <v>6</v>
      </c>
      <c r="J1058">
        <v>5</v>
      </c>
      <c r="K1058">
        <f>IF(employee_turnover_dataset__1[[#This Row],[Attrition]]="Yes",1,0)</f>
        <v>0</v>
      </c>
      <c r="L1058" t="s">
        <v>27</v>
      </c>
      <c r="M1058" t="s">
        <v>28</v>
      </c>
      <c r="N1058" s="1">
        <v>45081</v>
      </c>
      <c r="O1058" s="1"/>
      <c r="P1058" t="s">
        <v>29</v>
      </c>
      <c r="Q1058" t="s">
        <v>30</v>
      </c>
      <c r="R1058">
        <v>815</v>
      </c>
      <c r="S1058">
        <v>27</v>
      </c>
      <c r="T1058">
        <v>2</v>
      </c>
      <c r="U1058" t="str">
        <f t="shared" si="16"/>
        <v>2–5 yrs (Short Stay)</v>
      </c>
    </row>
    <row r="1059" spans="1:21" x14ac:dyDescent="0.25">
      <c r="A1059" t="s">
        <v>2158</v>
      </c>
      <c r="B1059" t="s">
        <v>24</v>
      </c>
      <c r="C1059" t="s">
        <v>121</v>
      </c>
      <c r="D1059" t="s">
        <v>2159</v>
      </c>
      <c r="E1059">
        <v>26</v>
      </c>
      <c r="F1059" s="2">
        <v>2930.625</v>
      </c>
      <c r="G1059" s="2">
        <v>35167.5</v>
      </c>
      <c r="H1059">
        <f>IF(employee_turnover_dataset__1[[#This Row],[Employee_status]]="Exited", ROUND(employee_turnover_dataset__1[[#This Row],[Annual Salary]]*0.333,0), 0)</f>
        <v>0</v>
      </c>
      <c r="I1059">
        <v>7</v>
      </c>
      <c r="J1059">
        <v>3</v>
      </c>
      <c r="K1059">
        <f>IF(employee_turnover_dataset__1[[#This Row],[Attrition]]="Yes",1,0)</f>
        <v>0</v>
      </c>
      <c r="L1059" t="s">
        <v>27</v>
      </c>
      <c r="M1059" t="s">
        <v>28</v>
      </c>
      <c r="N1059" s="1">
        <v>44316</v>
      </c>
      <c r="O1059" s="1"/>
      <c r="P1059" t="s">
        <v>29</v>
      </c>
      <c r="Q1059" t="s">
        <v>30</v>
      </c>
      <c r="R1059">
        <v>1580</v>
      </c>
      <c r="S1059">
        <v>52</v>
      </c>
      <c r="T1059">
        <v>4</v>
      </c>
      <c r="U1059" t="str">
        <f t="shared" si="16"/>
        <v>2–5 yrs (Short Stay)</v>
      </c>
    </row>
    <row r="1060" spans="1:21" x14ac:dyDescent="0.25">
      <c r="A1060" t="s">
        <v>2160</v>
      </c>
      <c r="B1060" t="s">
        <v>44</v>
      </c>
      <c r="C1060" t="s">
        <v>45</v>
      </c>
      <c r="D1060" t="s">
        <v>2161</v>
      </c>
      <c r="E1060">
        <v>34</v>
      </c>
      <c r="F1060" s="2">
        <v>1425.69</v>
      </c>
      <c r="G1060" s="2">
        <v>17108.28</v>
      </c>
      <c r="H1060">
        <f>IF(employee_turnover_dataset__1[[#This Row],[Employee_status]]="Exited", ROUND(employee_turnover_dataset__1[[#This Row],[Annual Salary]]*0.333,0), 0)</f>
        <v>0</v>
      </c>
      <c r="I1060">
        <v>9</v>
      </c>
      <c r="J1060">
        <v>2</v>
      </c>
      <c r="K1060">
        <f>IF(employee_turnover_dataset__1[[#This Row],[Attrition]]="Yes",1,0)</f>
        <v>0</v>
      </c>
      <c r="L1060" t="s">
        <v>27</v>
      </c>
      <c r="M1060" t="s">
        <v>28</v>
      </c>
      <c r="N1060" s="1">
        <v>44966</v>
      </c>
      <c r="O1060" s="1"/>
      <c r="P1060" t="s">
        <v>29</v>
      </c>
      <c r="Q1060" t="s">
        <v>30</v>
      </c>
      <c r="R1060">
        <v>930</v>
      </c>
      <c r="S1060">
        <v>30</v>
      </c>
      <c r="T1060">
        <v>3</v>
      </c>
      <c r="U1060" t="str">
        <f t="shared" si="16"/>
        <v>2–5 yrs (Short Stay)</v>
      </c>
    </row>
    <row r="1061" spans="1:21" x14ac:dyDescent="0.25">
      <c r="A1061" t="s">
        <v>2162</v>
      </c>
      <c r="B1061" t="s">
        <v>17</v>
      </c>
      <c r="C1061" t="s">
        <v>37</v>
      </c>
      <c r="D1061" t="s">
        <v>2163</v>
      </c>
      <c r="E1061">
        <v>36</v>
      </c>
      <c r="F1061" s="2">
        <v>2204.8200000000002</v>
      </c>
      <c r="G1061" s="2">
        <v>26457.840000000004</v>
      </c>
      <c r="H1061">
        <f>IF(employee_turnover_dataset__1[[#This Row],[Employee_status]]="Exited", ROUND(employee_turnover_dataset__1[[#This Row],[Annual Salary]]*0.333,0), 0)</f>
        <v>8810</v>
      </c>
      <c r="I1061">
        <v>5</v>
      </c>
      <c r="J1061">
        <v>4</v>
      </c>
      <c r="K1061">
        <f>IF(employee_turnover_dataset__1[[#This Row],[Attrition]]="Yes",1,0)</f>
        <v>1</v>
      </c>
      <c r="L1061" t="s">
        <v>20</v>
      </c>
      <c r="M1061" t="s">
        <v>119</v>
      </c>
      <c r="N1061" s="1">
        <v>42723</v>
      </c>
      <c r="O1061" s="1">
        <v>44012</v>
      </c>
      <c r="P1061" t="s">
        <v>22</v>
      </c>
      <c r="Q1061" t="s">
        <v>119</v>
      </c>
      <c r="R1061">
        <v>1289</v>
      </c>
      <c r="S1061">
        <v>42</v>
      </c>
      <c r="T1061">
        <v>4</v>
      </c>
      <c r="U1061" t="str">
        <f t="shared" si="16"/>
        <v>2–5 yrs (Short Stay)</v>
      </c>
    </row>
    <row r="1062" spans="1:21" x14ac:dyDescent="0.25">
      <c r="A1062" t="s">
        <v>2164</v>
      </c>
      <c r="B1062" t="s">
        <v>24</v>
      </c>
      <c r="C1062" t="s">
        <v>25</v>
      </c>
      <c r="D1062" t="s">
        <v>2165</v>
      </c>
      <c r="E1062">
        <v>49</v>
      </c>
      <c r="F1062" s="2">
        <v>2937.36</v>
      </c>
      <c r="G1062" s="2">
        <v>35248.32</v>
      </c>
      <c r="H1062">
        <f>IF(employee_turnover_dataset__1[[#This Row],[Employee_status]]="Exited", ROUND(employee_turnover_dataset__1[[#This Row],[Annual Salary]]*0.333,0), 0)</f>
        <v>11738</v>
      </c>
      <c r="I1062">
        <v>5</v>
      </c>
      <c r="J1062">
        <v>2</v>
      </c>
      <c r="K1062">
        <f>IF(employee_turnover_dataset__1[[#This Row],[Attrition]]="Yes",1,0)</f>
        <v>1</v>
      </c>
      <c r="L1062" t="s">
        <v>20</v>
      </c>
      <c r="M1062" t="s">
        <v>35</v>
      </c>
      <c r="N1062" s="1">
        <v>43796</v>
      </c>
      <c r="O1062" s="1">
        <v>45122</v>
      </c>
      <c r="P1062" t="s">
        <v>22</v>
      </c>
      <c r="Q1062" t="s">
        <v>35</v>
      </c>
      <c r="R1062">
        <v>1326</v>
      </c>
      <c r="S1062">
        <v>44</v>
      </c>
      <c r="T1062">
        <v>4</v>
      </c>
      <c r="U1062" t="str">
        <f t="shared" si="16"/>
        <v>2–5 yrs (Short Stay)</v>
      </c>
    </row>
    <row r="1063" spans="1:21" x14ac:dyDescent="0.25">
      <c r="A1063" t="s">
        <v>2166</v>
      </c>
      <c r="B1063" t="s">
        <v>44</v>
      </c>
      <c r="C1063" t="s">
        <v>61</v>
      </c>
      <c r="D1063" t="s">
        <v>2167</v>
      </c>
      <c r="E1063">
        <v>55</v>
      </c>
      <c r="F1063" s="2">
        <v>1665.5099999999998</v>
      </c>
      <c r="G1063" s="2">
        <v>19986.119999999995</v>
      </c>
      <c r="H1063">
        <f>IF(employee_turnover_dataset__1[[#This Row],[Employee_status]]="Exited", ROUND(employee_turnover_dataset__1[[#This Row],[Annual Salary]]*0.333,0), 0)</f>
        <v>6655</v>
      </c>
      <c r="I1063">
        <v>7</v>
      </c>
      <c r="J1063">
        <v>4</v>
      </c>
      <c r="K1063">
        <f>IF(employee_turnover_dataset__1[[#This Row],[Attrition]]="Yes",1,0)</f>
        <v>1</v>
      </c>
      <c r="L1063" t="s">
        <v>20</v>
      </c>
      <c r="M1063" t="s">
        <v>158</v>
      </c>
      <c r="N1063" s="1">
        <v>44307</v>
      </c>
      <c r="O1063" s="1">
        <v>45831</v>
      </c>
      <c r="P1063" t="s">
        <v>22</v>
      </c>
      <c r="Q1063" t="s">
        <v>158</v>
      </c>
      <c r="R1063">
        <v>1524</v>
      </c>
      <c r="S1063">
        <v>50</v>
      </c>
      <c r="T1063">
        <v>4</v>
      </c>
      <c r="U1063" t="str">
        <f t="shared" si="16"/>
        <v>2–5 yrs (Short Stay)</v>
      </c>
    </row>
    <row r="1064" spans="1:21" x14ac:dyDescent="0.25">
      <c r="A1064" t="s">
        <v>2168</v>
      </c>
      <c r="B1064" t="s">
        <v>51</v>
      </c>
      <c r="C1064" t="s">
        <v>88</v>
      </c>
      <c r="D1064" t="s">
        <v>2169</v>
      </c>
      <c r="E1064">
        <v>40</v>
      </c>
      <c r="F1064" s="2">
        <v>719.01</v>
      </c>
      <c r="G1064" s="2">
        <v>8628.119999999999</v>
      </c>
      <c r="H1064">
        <f>IF(employee_turnover_dataset__1[[#This Row],[Employee_status]]="Exited", ROUND(employee_turnover_dataset__1[[#This Row],[Annual Salary]]*0.333,0), 0)</f>
        <v>0</v>
      </c>
      <c r="I1064">
        <v>10</v>
      </c>
      <c r="J1064">
        <v>1</v>
      </c>
      <c r="K1064">
        <f>IF(employee_turnover_dataset__1[[#This Row],[Attrition]]="Yes",1,0)</f>
        <v>0</v>
      </c>
      <c r="L1064" t="s">
        <v>27</v>
      </c>
      <c r="M1064" t="s">
        <v>28</v>
      </c>
      <c r="N1064" s="1">
        <v>43114</v>
      </c>
      <c r="O1064" s="1"/>
      <c r="P1064" t="s">
        <v>29</v>
      </c>
      <c r="Q1064" t="s">
        <v>30</v>
      </c>
      <c r="R1064">
        <v>2782</v>
      </c>
      <c r="S1064">
        <v>91</v>
      </c>
      <c r="T1064">
        <v>8</v>
      </c>
      <c r="U1064" t="str">
        <f t="shared" si="16"/>
        <v>6–10 yrs (Mid Stay)</v>
      </c>
    </row>
    <row r="1065" spans="1:21" x14ac:dyDescent="0.25">
      <c r="A1065" t="s">
        <v>2170</v>
      </c>
      <c r="B1065" t="s">
        <v>44</v>
      </c>
      <c r="C1065" t="s">
        <v>48</v>
      </c>
      <c r="D1065" t="s">
        <v>2171</v>
      </c>
      <c r="E1065">
        <v>27</v>
      </c>
      <c r="F1065" s="2">
        <v>1771.095</v>
      </c>
      <c r="G1065" s="2">
        <v>21253.14</v>
      </c>
      <c r="H1065">
        <f>IF(employee_turnover_dataset__1[[#This Row],[Employee_status]]="Exited", ROUND(employee_turnover_dataset__1[[#This Row],[Annual Salary]]*0.333,0), 0)</f>
        <v>7077</v>
      </c>
      <c r="I1065">
        <v>7</v>
      </c>
      <c r="J1065">
        <v>4</v>
      </c>
      <c r="K1065">
        <f>IF(employee_turnover_dataset__1[[#This Row],[Attrition]]="Yes",1,0)</f>
        <v>1</v>
      </c>
      <c r="L1065" t="s">
        <v>20</v>
      </c>
      <c r="M1065" t="s">
        <v>119</v>
      </c>
      <c r="N1065" s="1">
        <v>42348</v>
      </c>
      <c r="O1065" s="1">
        <v>43073</v>
      </c>
      <c r="P1065" t="s">
        <v>22</v>
      </c>
      <c r="Q1065" t="s">
        <v>119</v>
      </c>
      <c r="R1065">
        <v>725</v>
      </c>
      <c r="S1065">
        <v>24</v>
      </c>
      <c r="T1065">
        <v>2</v>
      </c>
      <c r="U1065" t="str">
        <f t="shared" si="16"/>
        <v>2–5 yrs (Short Stay)</v>
      </c>
    </row>
    <row r="1066" spans="1:21" x14ac:dyDescent="0.25">
      <c r="A1066" t="s">
        <v>2172</v>
      </c>
      <c r="B1066" t="s">
        <v>51</v>
      </c>
      <c r="C1066" t="s">
        <v>52</v>
      </c>
      <c r="D1066" t="s">
        <v>2173</v>
      </c>
      <c r="E1066">
        <v>38</v>
      </c>
      <c r="F1066" s="2">
        <v>2208.06</v>
      </c>
      <c r="G1066" s="2">
        <v>26496.720000000001</v>
      </c>
      <c r="H1066">
        <f>IF(employee_turnover_dataset__1[[#This Row],[Employee_status]]="Exited", ROUND(employee_turnover_dataset__1[[#This Row],[Annual Salary]]*0.333,0), 0)</f>
        <v>0</v>
      </c>
      <c r="I1066">
        <v>10</v>
      </c>
      <c r="J1066">
        <v>5</v>
      </c>
      <c r="K1066">
        <f>IF(employee_turnover_dataset__1[[#This Row],[Attrition]]="Yes",1,0)</f>
        <v>0</v>
      </c>
      <c r="L1066" t="s">
        <v>27</v>
      </c>
      <c r="M1066" t="s">
        <v>28</v>
      </c>
      <c r="N1066" s="1">
        <v>44536</v>
      </c>
      <c r="O1066" s="1"/>
      <c r="P1066" t="s">
        <v>29</v>
      </c>
      <c r="Q1066" t="s">
        <v>30</v>
      </c>
      <c r="R1066">
        <v>1360</v>
      </c>
      <c r="S1066">
        <v>45</v>
      </c>
      <c r="T1066">
        <v>4</v>
      </c>
      <c r="U1066" t="str">
        <f t="shared" si="16"/>
        <v>2–5 yrs (Short Stay)</v>
      </c>
    </row>
    <row r="1067" spans="1:21" x14ac:dyDescent="0.25">
      <c r="A1067" t="s">
        <v>2174</v>
      </c>
      <c r="B1067" t="s">
        <v>24</v>
      </c>
      <c r="C1067" t="s">
        <v>121</v>
      </c>
      <c r="D1067" t="s">
        <v>1833</v>
      </c>
      <c r="E1067">
        <v>42</v>
      </c>
      <c r="F1067" s="2">
        <v>2664.57</v>
      </c>
      <c r="G1067" s="2">
        <v>31974.840000000004</v>
      </c>
      <c r="H1067">
        <f>IF(employee_turnover_dataset__1[[#This Row],[Employee_status]]="Exited", ROUND(employee_turnover_dataset__1[[#This Row],[Annual Salary]]*0.333,0), 0)</f>
        <v>0</v>
      </c>
      <c r="I1067">
        <v>9</v>
      </c>
      <c r="J1067">
        <v>1</v>
      </c>
      <c r="K1067">
        <f>IF(employee_turnover_dataset__1[[#This Row],[Attrition]]="Yes",1,0)</f>
        <v>0</v>
      </c>
      <c r="L1067" t="s">
        <v>27</v>
      </c>
      <c r="M1067" t="s">
        <v>28</v>
      </c>
      <c r="N1067" s="1">
        <v>44516</v>
      </c>
      <c r="O1067" s="1"/>
      <c r="P1067" t="s">
        <v>29</v>
      </c>
      <c r="Q1067" t="s">
        <v>30</v>
      </c>
      <c r="R1067">
        <v>1380</v>
      </c>
      <c r="S1067">
        <v>45</v>
      </c>
      <c r="T1067">
        <v>4</v>
      </c>
      <c r="U1067" t="str">
        <f t="shared" si="16"/>
        <v>2–5 yrs (Short Stay)</v>
      </c>
    </row>
    <row r="1068" spans="1:21" x14ac:dyDescent="0.25">
      <c r="A1068" t="s">
        <v>2175</v>
      </c>
      <c r="B1068" t="s">
        <v>67</v>
      </c>
      <c r="C1068" t="s">
        <v>68</v>
      </c>
      <c r="D1068" t="s">
        <v>2176</v>
      </c>
      <c r="E1068">
        <v>37</v>
      </c>
      <c r="F1068" s="2">
        <v>2160.105</v>
      </c>
      <c r="G1068" s="2">
        <v>25921.260000000002</v>
      </c>
      <c r="H1068">
        <f>IF(employee_turnover_dataset__1[[#This Row],[Employee_status]]="Exited", ROUND(employee_turnover_dataset__1[[#This Row],[Annual Salary]]*0.333,0), 0)</f>
        <v>8632</v>
      </c>
      <c r="I1068">
        <v>2</v>
      </c>
      <c r="J1068">
        <v>5</v>
      </c>
      <c r="K1068">
        <f>IF(employee_turnover_dataset__1[[#This Row],[Attrition]]="Yes",1,0)</f>
        <v>1</v>
      </c>
      <c r="L1068" t="s">
        <v>20</v>
      </c>
      <c r="M1068" t="s">
        <v>158</v>
      </c>
      <c r="N1068" s="1">
        <v>42263</v>
      </c>
      <c r="O1068" s="1">
        <v>44061</v>
      </c>
      <c r="P1068" t="s">
        <v>22</v>
      </c>
      <c r="Q1068" t="s">
        <v>158</v>
      </c>
      <c r="R1068">
        <v>1798</v>
      </c>
      <c r="S1068">
        <v>59</v>
      </c>
      <c r="T1068">
        <v>5</v>
      </c>
      <c r="U1068" t="str">
        <f t="shared" si="16"/>
        <v>2–5 yrs (Short Stay)</v>
      </c>
    </row>
    <row r="1069" spans="1:21" x14ac:dyDescent="0.25">
      <c r="A1069" t="s">
        <v>2177</v>
      </c>
      <c r="B1069" t="s">
        <v>32</v>
      </c>
      <c r="C1069" t="s">
        <v>71</v>
      </c>
      <c r="D1069" t="s">
        <v>2178</v>
      </c>
      <c r="E1069">
        <v>38</v>
      </c>
      <c r="F1069" s="2">
        <v>2241.33</v>
      </c>
      <c r="G1069" s="2">
        <v>26895.96</v>
      </c>
      <c r="H1069">
        <f>IF(employee_turnover_dataset__1[[#This Row],[Employee_status]]="Exited", ROUND(employee_turnover_dataset__1[[#This Row],[Annual Salary]]*0.333,0), 0)</f>
        <v>0</v>
      </c>
      <c r="I1069">
        <v>7</v>
      </c>
      <c r="J1069">
        <v>4</v>
      </c>
      <c r="K1069">
        <f>IF(employee_turnover_dataset__1[[#This Row],[Attrition]]="Yes",1,0)</f>
        <v>0</v>
      </c>
      <c r="L1069" t="s">
        <v>27</v>
      </c>
      <c r="M1069" t="s">
        <v>28</v>
      </c>
      <c r="N1069" s="1">
        <v>42897</v>
      </c>
      <c r="O1069" s="1"/>
      <c r="P1069" t="s">
        <v>29</v>
      </c>
      <c r="Q1069" t="s">
        <v>30</v>
      </c>
      <c r="R1069">
        <v>2999</v>
      </c>
      <c r="S1069">
        <v>98</v>
      </c>
      <c r="T1069">
        <v>8</v>
      </c>
      <c r="U1069" t="str">
        <f t="shared" si="16"/>
        <v>6–10 yrs (Mid Stay)</v>
      </c>
    </row>
    <row r="1070" spans="1:21" x14ac:dyDescent="0.25">
      <c r="A1070" t="s">
        <v>2179</v>
      </c>
      <c r="B1070" t="s">
        <v>44</v>
      </c>
      <c r="C1070" t="s">
        <v>48</v>
      </c>
      <c r="D1070" t="s">
        <v>2180</v>
      </c>
      <c r="E1070">
        <v>37</v>
      </c>
      <c r="F1070" s="2">
        <v>869.56500000000005</v>
      </c>
      <c r="G1070" s="2">
        <v>10434.780000000001</v>
      </c>
      <c r="H1070">
        <f>IF(employee_turnover_dataset__1[[#This Row],[Employee_status]]="Exited", ROUND(employee_turnover_dataset__1[[#This Row],[Annual Salary]]*0.333,0), 0)</f>
        <v>3475</v>
      </c>
      <c r="I1070">
        <v>2</v>
      </c>
      <c r="J1070">
        <v>5</v>
      </c>
      <c r="K1070">
        <f>IF(employee_turnover_dataset__1[[#This Row],[Attrition]]="Yes",1,0)</f>
        <v>1</v>
      </c>
      <c r="L1070" t="s">
        <v>20</v>
      </c>
      <c r="M1070" t="s">
        <v>21</v>
      </c>
      <c r="N1070" s="1">
        <v>44638</v>
      </c>
      <c r="O1070" s="1">
        <v>44971</v>
      </c>
      <c r="P1070" t="s">
        <v>22</v>
      </c>
      <c r="Q1070" t="s">
        <v>21</v>
      </c>
      <c r="R1070">
        <v>333</v>
      </c>
      <c r="S1070">
        <v>11</v>
      </c>
      <c r="T1070">
        <v>1</v>
      </c>
      <c r="U1070" t="str">
        <f t="shared" si="16"/>
        <v>0–1 yrs (New Hire)</v>
      </c>
    </row>
    <row r="1071" spans="1:21" x14ac:dyDescent="0.25">
      <c r="A1071" t="s">
        <v>2181</v>
      </c>
      <c r="B1071" t="s">
        <v>24</v>
      </c>
      <c r="C1071" t="s">
        <v>83</v>
      </c>
      <c r="D1071" t="s">
        <v>2182</v>
      </c>
      <c r="E1071">
        <v>44</v>
      </c>
      <c r="F1071" s="2">
        <v>649.125</v>
      </c>
      <c r="G1071" s="2">
        <v>7789.5</v>
      </c>
      <c r="H1071">
        <f>IF(employee_turnover_dataset__1[[#This Row],[Employee_status]]="Exited", ROUND(employee_turnover_dataset__1[[#This Row],[Annual Salary]]*0.333,0), 0)</f>
        <v>0</v>
      </c>
      <c r="I1071">
        <v>2</v>
      </c>
      <c r="J1071">
        <v>1</v>
      </c>
      <c r="K1071">
        <f>IF(employee_turnover_dataset__1[[#This Row],[Attrition]]="Yes",1,0)</f>
        <v>0</v>
      </c>
      <c r="L1071" t="s">
        <v>27</v>
      </c>
      <c r="M1071" t="s">
        <v>28</v>
      </c>
      <c r="N1071" s="1">
        <v>44469</v>
      </c>
      <c r="O1071" s="1"/>
      <c r="P1071" t="s">
        <v>29</v>
      </c>
      <c r="Q1071" t="s">
        <v>30</v>
      </c>
      <c r="R1071">
        <v>1427</v>
      </c>
      <c r="S1071">
        <v>47</v>
      </c>
      <c r="T1071">
        <v>4</v>
      </c>
      <c r="U1071" t="str">
        <f t="shared" si="16"/>
        <v>2–5 yrs (Short Stay)</v>
      </c>
    </row>
    <row r="1072" spans="1:21" x14ac:dyDescent="0.25">
      <c r="A1072" t="s">
        <v>2183</v>
      </c>
      <c r="B1072" t="s">
        <v>17</v>
      </c>
      <c r="C1072" t="s">
        <v>18</v>
      </c>
      <c r="D1072" t="s">
        <v>2184</v>
      </c>
      <c r="E1072">
        <v>59</v>
      </c>
      <c r="F1072" s="2">
        <v>882.375</v>
      </c>
      <c r="G1072" s="2">
        <v>10588.5</v>
      </c>
      <c r="H1072">
        <f>IF(employee_turnover_dataset__1[[#This Row],[Employee_status]]="Exited", ROUND(employee_turnover_dataset__1[[#This Row],[Annual Salary]]*0.333,0), 0)</f>
        <v>0</v>
      </c>
      <c r="I1072">
        <v>1</v>
      </c>
      <c r="J1072">
        <v>5</v>
      </c>
      <c r="K1072">
        <f>IF(employee_turnover_dataset__1[[#This Row],[Attrition]]="Yes",1,0)</f>
        <v>0</v>
      </c>
      <c r="L1072" t="s">
        <v>27</v>
      </c>
      <c r="M1072" t="s">
        <v>28</v>
      </c>
      <c r="N1072" s="1">
        <v>44190</v>
      </c>
      <c r="O1072" s="1"/>
      <c r="P1072" t="s">
        <v>29</v>
      </c>
      <c r="Q1072" t="s">
        <v>30</v>
      </c>
      <c r="R1072">
        <v>1706</v>
      </c>
      <c r="S1072">
        <v>56</v>
      </c>
      <c r="T1072">
        <v>5</v>
      </c>
      <c r="U1072" t="str">
        <f t="shared" si="16"/>
        <v>2–5 yrs (Short Stay)</v>
      </c>
    </row>
    <row r="1073" spans="1:21" x14ac:dyDescent="0.25">
      <c r="A1073" t="s">
        <v>2185</v>
      </c>
      <c r="B1073" t="s">
        <v>24</v>
      </c>
      <c r="C1073" t="s">
        <v>83</v>
      </c>
      <c r="D1073" t="s">
        <v>2186</v>
      </c>
      <c r="E1073">
        <v>56</v>
      </c>
      <c r="F1073" s="2">
        <v>725.31000000000006</v>
      </c>
      <c r="G1073" s="2">
        <v>8703.7200000000012</v>
      </c>
      <c r="H1073">
        <f>IF(employee_turnover_dataset__1[[#This Row],[Employee_status]]="Exited", ROUND(employee_turnover_dataset__1[[#This Row],[Annual Salary]]*0.333,0), 0)</f>
        <v>0</v>
      </c>
      <c r="I1073">
        <v>8</v>
      </c>
      <c r="J1073">
        <v>5</v>
      </c>
      <c r="K1073">
        <f>IF(employee_turnover_dataset__1[[#This Row],[Attrition]]="Yes",1,0)</f>
        <v>0</v>
      </c>
      <c r="L1073" t="s">
        <v>27</v>
      </c>
      <c r="M1073" t="s">
        <v>28</v>
      </c>
      <c r="N1073" s="1">
        <v>43568</v>
      </c>
      <c r="O1073" s="1"/>
      <c r="P1073" t="s">
        <v>29</v>
      </c>
      <c r="Q1073" t="s">
        <v>30</v>
      </c>
      <c r="R1073">
        <v>2328</v>
      </c>
      <c r="S1073">
        <v>76</v>
      </c>
      <c r="T1073">
        <v>6</v>
      </c>
      <c r="U1073" t="str">
        <f t="shared" si="16"/>
        <v>6–10 yrs (Mid Stay)</v>
      </c>
    </row>
    <row r="1074" spans="1:21" x14ac:dyDescent="0.25">
      <c r="A1074" t="s">
        <v>2187</v>
      </c>
      <c r="B1074" t="s">
        <v>67</v>
      </c>
      <c r="C1074" t="s">
        <v>128</v>
      </c>
      <c r="D1074" t="s">
        <v>2188</v>
      </c>
      <c r="E1074">
        <v>22</v>
      </c>
      <c r="F1074" s="2">
        <v>467.77500000000003</v>
      </c>
      <c r="G1074" s="2">
        <v>5613.3</v>
      </c>
      <c r="H1074">
        <f>IF(employee_turnover_dataset__1[[#This Row],[Employee_status]]="Exited", ROUND(employee_turnover_dataset__1[[#This Row],[Annual Salary]]*0.333,0), 0)</f>
        <v>0</v>
      </c>
      <c r="I1074">
        <v>8</v>
      </c>
      <c r="J1074">
        <v>3</v>
      </c>
      <c r="K1074">
        <f>IF(employee_turnover_dataset__1[[#This Row],[Attrition]]="Yes",1,0)</f>
        <v>0</v>
      </c>
      <c r="L1074" t="s">
        <v>27</v>
      </c>
      <c r="M1074" t="s">
        <v>28</v>
      </c>
      <c r="N1074" s="1">
        <v>44100</v>
      </c>
      <c r="O1074" s="1"/>
      <c r="P1074" t="s">
        <v>29</v>
      </c>
      <c r="Q1074" t="s">
        <v>30</v>
      </c>
      <c r="R1074">
        <v>1796</v>
      </c>
      <c r="S1074">
        <v>59</v>
      </c>
      <c r="T1074">
        <v>5</v>
      </c>
      <c r="U1074" t="str">
        <f t="shared" si="16"/>
        <v>2–5 yrs (Short Stay)</v>
      </c>
    </row>
    <row r="1075" spans="1:21" x14ac:dyDescent="0.25">
      <c r="A1075" t="s">
        <v>2189</v>
      </c>
      <c r="B1075" t="s">
        <v>67</v>
      </c>
      <c r="C1075" t="s">
        <v>128</v>
      </c>
      <c r="D1075" t="s">
        <v>2190</v>
      </c>
      <c r="E1075">
        <v>51</v>
      </c>
      <c r="F1075" s="2">
        <v>2150.6549999999997</v>
      </c>
      <c r="G1075" s="2">
        <v>25807.859999999997</v>
      </c>
      <c r="H1075">
        <f>IF(employee_turnover_dataset__1[[#This Row],[Employee_status]]="Exited", ROUND(employee_turnover_dataset__1[[#This Row],[Annual Salary]]*0.333,0), 0)</f>
        <v>8594</v>
      </c>
      <c r="I1075">
        <v>6</v>
      </c>
      <c r="J1075">
        <v>5</v>
      </c>
      <c r="K1075">
        <f>IF(employee_turnover_dataset__1[[#This Row],[Attrition]]="Yes",1,0)</f>
        <v>1</v>
      </c>
      <c r="L1075" t="s">
        <v>20</v>
      </c>
      <c r="M1075" t="s">
        <v>54</v>
      </c>
      <c r="N1075" s="1">
        <v>44103</v>
      </c>
      <c r="O1075" s="1">
        <v>44967</v>
      </c>
      <c r="P1075" t="s">
        <v>22</v>
      </c>
      <c r="Q1075" t="s">
        <v>54</v>
      </c>
      <c r="R1075">
        <v>864</v>
      </c>
      <c r="S1075">
        <v>28</v>
      </c>
      <c r="T1075">
        <v>2</v>
      </c>
      <c r="U1075" t="str">
        <f t="shared" si="16"/>
        <v>2–5 yrs (Short Stay)</v>
      </c>
    </row>
    <row r="1076" spans="1:21" x14ac:dyDescent="0.25">
      <c r="A1076" t="s">
        <v>2191</v>
      </c>
      <c r="B1076" t="s">
        <v>24</v>
      </c>
      <c r="C1076" t="s">
        <v>121</v>
      </c>
      <c r="D1076" t="s">
        <v>2192</v>
      </c>
      <c r="E1076">
        <v>29</v>
      </c>
      <c r="F1076" s="2">
        <v>1922.4750000000001</v>
      </c>
      <c r="G1076" s="2">
        <v>23069.7</v>
      </c>
      <c r="H1076">
        <f>IF(employee_turnover_dataset__1[[#This Row],[Employee_status]]="Exited", ROUND(employee_turnover_dataset__1[[#This Row],[Annual Salary]]*0.333,0), 0)</f>
        <v>0</v>
      </c>
      <c r="I1076">
        <v>6</v>
      </c>
      <c r="J1076">
        <v>4</v>
      </c>
      <c r="K1076">
        <f>IF(employee_turnover_dataset__1[[#This Row],[Attrition]]="Yes",1,0)</f>
        <v>0</v>
      </c>
      <c r="L1076" t="s">
        <v>27</v>
      </c>
      <c r="M1076" t="s">
        <v>28</v>
      </c>
      <c r="N1076" s="1">
        <v>43745</v>
      </c>
      <c r="O1076" s="1"/>
      <c r="P1076" t="s">
        <v>29</v>
      </c>
      <c r="Q1076" t="s">
        <v>30</v>
      </c>
      <c r="R1076">
        <v>2151</v>
      </c>
      <c r="S1076">
        <v>71</v>
      </c>
      <c r="T1076">
        <v>6</v>
      </c>
      <c r="U1076" t="str">
        <f t="shared" si="16"/>
        <v>6–10 yrs (Mid Stay)</v>
      </c>
    </row>
    <row r="1077" spans="1:21" x14ac:dyDescent="0.25">
      <c r="A1077" t="s">
        <v>2193</v>
      </c>
      <c r="B1077" t="s">
        <v>17</v>
      </c>
      <c r="C1077" t="s">
        <v>37</v>
      </c>
      <c r="D1077" t="s">
        <v>2194</v>
      </c>
      <c r="E1077">
        <v>43</v>
      </c>
      <c r="F1077" s="2">
        <v>1544.7149999999999</v>
      </c>
      <c r="G1077" s="2">
        <v>18536.579999999998</v>
      </c>
      <c r="H1077">
        <f>IF(employee_turnover_dataset__1[[#This Row],[Employee_status]]="Exited", ROUND(employee_turnover_dataset__1[[#This Row],[Annual Salary]]*0.333,0), 0)</f>
        <v>0</v>
      </c>
      <c r="I1077">
        <v>10</v>
      </c>
      <c r="J1077">
        <v>5</v>
      </c>
      <c r="K1077">
        <f>IF(employee_turnover_dataset__1[[#This Row],[Attrition]]="Yes",1,0)</f>
        <v>0</v>
      </c>
      <c r="L1077" t="s">
        <v>27</v>
      </c>
      <c r="M1077" t="s">
        <v>28</v>
      </c>
      <c r="N1077" s="1">
        <v>44081</v>
      </c>
      <c r="O1077" s="1"/>
      <c r="P1077" t="s">
        <v>29</v>
      </c>
      <c r="Q1077" t="s">
        <v>30</v>
      </c>
      <c r="R1077">
        <v>1815</v>
      </c>
      <c r="S1077">
        <v>60</v>
      </c>
      <c r="T1077">
        <v>5</v>
      </c>
      <c r="U1077" t="str">
        <f t="shared" si="16"/>
        <v>2–5 yrs (Short Stay)</v>
      </c>
    </row>
    <row r="1078" spans="1:21" x14ac:dyDescent="0.25">
      <c r="A1078" t="s">
        <v>2195</v>
      </c>
      <c r="B1078" t="s">
        <v>17</v>
      </c>
      <c r="C1078" t="s">
        <v>18</v>
      </c>
      <c r="D1078" t="s">
        <v>2196</v>
      </c>
      <c r="E1078">
        <v>23</v>
      </c>
      <c r="F1078" s="2">
        <v>1813.4250000000002</v>
      </c>
      <c r="G1078" s="2">
        <v>21761.100000000002</v>
      </c>
      <c r="H1078">
        <f>IF(employee_turnover_dataset__1[[#This Row],[Employee_status]]="Exited", ROUND(employee_turnover_dataset__1[[#This Row],[Annual Salary]]*0.333,0), 0)</f>
        <v>7246</v>
      </c>
      <c r="I1078">
        <v>10</v>
      </c>
      <c r="J1078">
        <v>2</v>
      </c>
      <c r="K1078">
        <f>IF(employee_turnover_dataset__1[[#This Row],[Attrition]]="Yes",1,0)</f>
        <v>1</v>
      </c>
      <c r="L1078" t="s">
        <v>20</v>
      </c>
      <c r="M1078" t="s">
        <v>54</v>
      </c>
      <c r="N1078" s="1">
        <v>43534</v>
      </c>
      <c r="O1078" s="1">
        <v>45786</v>
      </c>
      <c r="P1078" t="s">
        <v>22</v>
      </c>
      <c r="Q1078" t="s">
        <v>54</v>
      </c>
      <c r="R1078">
        <v>2252</v>
      </c>
      <c r="S1078">
        <v>74</v>
      </c>
      <c r="T1078">
        <v>6</v>
      </c>
      <c r="U1078" t="str">
        <f t="shared" si="16"/>
        <v>6–10 yrs (Mid Stay)</v>
      </c>
    </row>
    <row r="1079" spans="1:21" x14ac:dyDescent="0.25">
      <c r="A1079" t="s">
        <v>2197</v>
      </c>
      <c r="B1079" t="s">
        <v>17</v>
      </c>
      <c r="C1079" t="s">
        <v>56</v>
      </c>
      <c r="D1079" t="s">
        <v>2198</v>
      </c>
      <c r="E1079">
        <v>33</v>
      </c>
      <c r="F1079" s="2">
        <v>2862.3</v>
      </c>
      <c r="G1079" s="2">
        <v>34347.600000000006</v>
      </c>
      <c r="H1079">
        <f>IF(employee_turnover_dataset__1[[#This Row],[Employee_status]]="Exited", ROUND(employee_turnover_dataset__1[[#This Row],[Annual Salary]]*0.333,0), 0)</f>
        <v>0</v>
      </c>
      <c r="I1079">
        <v>0</v>
      </c>
      <c r="J1079">
        <v>1</v>
      </c>
      <c r="K1079">
        <f>IF(employee_turnover_dataset__1[[#This Row],[Attrition]]="Yes",1,0)</f>
        <v>0</v>
      </c>
      <c r="L1079" t="s">
        <v>27</v>
      </c>
      <c r="M1079" t="s">
        <v>28</v>
      </c>
      <c r="N1079" s="1">
        <v>43843</v>
      </c>
      <c r="O1079" s="1"/>
      <c r="P1079" t="s">
        <v>29</v>
      </c>
      <c r="Q1079" t="s">
        <v>30</v>
      </c>
      <c r="R1079">
        <v>2053</v>
      </c>
      <c r="S1079">
        <v>67</v>
      </c>
      <c r="T1079">
        <v>6</v>
      </c>
      <c r="U1079" t="str">
        <f t="shared" si="16"/>
        <v>6–10 yrs (Mid Stay)</v>
      </c>
    </row>
    <row r="1080" spans="1:21" x14ac:dyDescent="0.25">
      <c r="A1080" t="s">
        <v>2199</v>
      </c>
      <c r="B1080" t="s">
        <v>44</v>
      </c>
      <c r="C1080" t="s">
        <v>48</v>
      </c>
      <c r="D1080" t="s">
        <v>2200</v>
      </c>
      <c r="E1080">
        <v>35</v>
      </c>
      <c r="F1080" s="2">
        <v>807.13499999999999</v>
      </c>
      <c r="G1080" s="2">
        <v>9685.619999999999</v>
      </c>
      <c r="H1080">
        <f>IF(employee_turnover_dataset__1[[#This Row],[Employee_status]]="Exited", ROUND(employee_turnover_dataset__1[[#This Row],[Annual Salary]]*0.333,0), 0)</f>
        <v>0</v>
      </c>
      <c r="I1080">
        <v>3</v>
      </c>
      <c r="J1080">
        <v>2</v>
      </c>
      <c r="K1080">
        <f>IF(employee_turnover_dataset__1[[#This Row],[Attrition]]="Yes",1,0)</f>
        <v>0</v>
      </c>
      <c r="L1080" t="s">
        <v>27</v>
      </c>
      <c r="M1080" t="s">
        <v>28</v>
      </c>
      <c r="N1080" s="1">
        <v>44463</v>
      </c>
      <c r="O1080" s="1"/>
      <c r="P1080" t="s">
        <v>29</v>
      </c>
      <c r="Q1080" t="s">
        <v>30</v>
      </c>
      <c r="R1080">
        <v>1433</v>
      </c>
      <c r="S1080">
        <v>47</v>
      </c>
      <c r="T1080">
        <v>4</v>
      </c>
      <c r="U1080" t="str">
        <f t="shared" si="16"/>
        <v>2–5 yrs (Short Stay)</v>
      </c>
    </row>
    <row r="1081" spans="1:21" x14ac:dyDescent="0.25">
      <c r="A1081" t="s">
        <v>2201</v>
      </c>
      <c r="B1081" t="s">
        <v>67</v>
      </c>
      <c r="C1081" t="s">
        <v>107</v>
      </c>
      <c r="D1081" t="s">
        <v>2202</v>
      </c>
      <c r="E1081">
        <v>26</v>
      </c>
      <c r="F1081" s="2">
        <v>1723.59</v>
      </c>
      <c r="G1081" s="2">
        <v>20683.079999999998</v>
      </c>
      <c r="H1081">
        <f>IF(employee_turnover_dataset__1[[#This Row],[Employee_status]]="Exited", ROUND(employee_turnover_dataset__1[[#This Row],[Annual Salary]]*0.333,0), 0)</f>
        <v>0</v>
      </c>
      <c r="I1081">
        <v>9</v>
      </c>
      <c r="J1081">
        <v>5</v>
      </c>
      <c r="K1081">
        <f>IF(employee_turnover_dataset__1[[#This Row],[Attrition]]="Yes",1,0)</f>
        <v>0</v>
      </c>
      <c r="L1081" t="s">
        <v>27</v>
      </c>
      <c r="M1081" t="s">
        <v>28</v>
      </c>
      <c r="N1081" s="1">
        <v>44317</v>
      </c>
      <c r="O1081" s="1"/>
      <c r="P1081" t="s">
        <v>29</v>
      </c>
      <c r="Q1081" t="s">
        <v>30</v>
      </c>
      <c r="R1081">
        <v>1579</v>
      </c>
      <c r="S1081">
        <v>52</v>
      </c>
      <c r="T1081">
        <v>4</v>
      </c>
      <c r="U1081" t="str">
        <f t="shared" si="16"/>
        <v>2–5 yrs (Short Stay)</v>
      </c>
    </row>
    <row r="1082" spans="1:21" x14ac:dyDescent="0.25">
      <c r="A1082" t="s">
        <v>2203</v>
      </c>
      <c r="B1082" t="s">
        <v>67</v>
      </c>
      <c r="C1082" t="s">
        <v>107</v>
      </c>
      <c r="D1082" t="s">
        <v>2204</v>
      </c>
      <c r="E1082">
        <v>37</v>
      </c>
      <c r="F1082" s="2">
        <v>967.83</v>
      </c>
      <c r="G1082" s="2">
        <v>11613.960000000001</v>
      </c>
      <c r="H1082">
        <f>IF(employee_turnover_dataset__1[[#This Row],[Employee_status]]="Exited", ROUND(employee_turnover_dataset__1[[#This Row],[Annual Salary]]*0.333,0), 0)</f>
        <v>0</v>
      </c>
      <c r="I1082">
        <v>8</v>
      </c>
      <c r="J1082">
        <v>2</v>
      </c>
      <c r="K1082">
        <f>IF(employee_turnover_dataset__1[[#This Row],[Attrition]]="Yes",1,0)</f>
        <v>0</v>
      </c>
      <c r="L1082" t="s">
        <v>27</v>
      </c>
      <c r="M1082" t="s">
        <v>28</v>
      </c>
      <c r="N1082" s="1">
        <v>43098</v>
      </c>
      <c r="O1082" s="1"/>
      <c r="P1082" t="s">
        <v>29</v>
      </c>
      <c r="Q1082" t="s">
        <v>30</v>
      </c>
      <c r="R1082">
        <v>2798</v>
      </c>
      <c r="S1082">
        <v>92</v>
      </c>
      <c r="T1082">
        <v>8</v>
      </c>
      <c r="U1082" t="str">
        <f t="shared" si="16"/>
        <v>6–10 yrs (Mid Stay)</v>
      </c>
    </row>
    <row r="1083" spans="1:21" x14ac:dyDescent="0.25">
      <c r="A1083" t="s">
        <v>2205</v>
      </c>
      <c r="B1083" t="s">
        <v>32</v>
      </c>
      <c r="C1083" t="s">
        <v>174</v>
      </c>
      <c r="D1083" t="s">
        <v>2206</v>
      </c>
      <c r="E1083">
        <v>37</v>
      </c>
      <c r="F1083" s="2">
        <v>1022.6849999999999</v>
      </c>
      <c r="G1083" s="2">
        <v>12272.22</v>
      </c>
      <c r="H1083">
        <f>IF(employee_turnover_dataset__1[[#This Row],[Employee_status]]="Exited", ROUND(employee_turnover_dataset__1[[#This Row],[Annual Salary]]*0.333,0), 0)</f>
        <v>0</v>
      </c>
      <c r="I1083">
        <v>4</v>
      </c>
      <c r="J1083">
        <v>3</v>
      </c>
      <c r="K1083">
        <f>IF(employee_turnover_dataset__1[[#This Row],[Attrition]]="Yes",1,0)</f>
        <v>0</v>
      </c>
      <c r="L1083" t="s">
        <v>27</v>
      </c>
      <c r="M1083" t="s">
        <v>28</v>
      </c>
      <c r="N1083" s="1">
        <v>42325</v>
      </c>
      <c r="O1083" s="1"/>
      <c r="P1083" t="s">
        <v>29</v>
      </c>
      <c r="Q1083" t="s">
        <v>30</v>
      </c>
      <c r="R1083">
        <v>3571</v>
      </c>
      <c r="S1083">
        <v>117</v>
      </c>
      <c r="T1083">
        <v>10</v>
      </c>
      <c r="U1083" t="str">
        <f t="shared" si="16"/>
        <v>6–10 yrs (Mid Stay)</v>
      </c>
    </row>
    <row r="1084" spans="1:21" x14ac:dyDescent="0.25">
      <c r="A1084" t="s">
        <v>2207</v>
      </c>
      <c r="B1084" t="s">
        <v>32</v>
      </c>
      <c r="C1084" t="s">
        <v>33</v>
      </c>
      <c r="D1084" t="s">
        <v>2208</v>
      </c>
      <c r="E1084">
        <v>56</v>
      </c>
      <c r="F1084" s="2">
        <v>1223.43</v>
      </c>
      <c r="G1084" s="2">
        <v>14681.16</v>
      </c>
      <c r="H1084">
        <f>IF(employee_turnover_dataset__1[[#This Row],[Employee_status]]="Exited", ROUND(employee_turnover_dataset__1[[#This Row],[Annual Salary]]*0.333,0), 0)</f>
        <v>0</v>
      </c>
      <c r="I1084">
        <v>1</v>
      </c>
      <c r="J1084">
        <v>2</v>
      </c>
      <c r="K1084">
        <f>IF(employee_turnover_dataset__1[[#This Row],[Attrition]]="Yes",1,0)</f>
        <v>0</v>
      </c>
      <c r="L1084" t="s">
        <v>27</v>
      </c>
      <c r="M1084" t="s">
        <v>28</v>
      </c>
      <c r="N1084" s="1">
        <v>43427</v>
      </c>
      <c r="O1084" s="1"/>
      <c r="P1084" t="s">
        <v>29</v>
      </c>
      <c r="Q1084" t="s">
        <v>30</v>
      </c>
      <c r="R1084">
        <v>2469</v>
      </c>
      <c r="S1084">
        <v>81</v>
      </c>
      <c r="T1084">
        <v>7</v>
      </c>
      <c r="U1084" t="str">
        <f t="shared" si="16"/>
        <v>6–10 yrs (Mid Stay)</v>
      </c>
    </row>
    <row r="1085" spans="1:21" x14ac:dyDescent="0.25">
      <c r="A1085" t="s">
        <v>2209</v>
      </c>
      <c r="B1085" t="s">
        <v>24</v>
      </c>
      <c r="C1085" t="s">
        <v>83</v>
      </c>
      <c r="D1085" t="s">
        <v>2210</v>
      </c>
      <c r="E1085">
        <v>29</v>
      </c>
      <c r="F1085" s="2">
        <v>556.755</v>
      </c>
      <c r="G1085" s="2">
        <v>6681.0599999999995</v>
      </c>
      <c r="H1085">
        <f>IF(employee_turnover_dataset__1[[#This Row],[Employee_status]]="Exited", ROUND(employee_turnover_dataset__1[[#This Row],[Annual Salary]]*0.333,0), 0)</f>
        <v>2225</v>
      </c>
      <c r="I1085">
        <v>6</v>
      </c>
      <c r="J1085">
        <v>5</v>
      </c>
      <c r="K1085">
        <f>IF(employee_turnover_dataset__1[[#This Row],[Attrition]]="Yes",1,0)</f>
        <v>1</v>
      </c>
      <c r="L1085" t="s">
        <v>20</v>
      </c>
      <c r="M1085" t="s">
        <v>54</v>
      </c>
      <c r="N1085" s="1">
        <v>42629</v>
      </c>
      <c r="O1085" s="1">
        <v>44750</v>
      </c>
      <c r="P1085" t="s">
        <v>22</v>
      </c>
      <c r="Q1085" t="s">
        <v>54</v>
      </c>
      <c r="R1085">
        <v>2121</v>
      </c>
      <c r="S1085">
        <v>70</v>
      </c>
      <c r="T1085">
        <v>6</v>
      </c>
      <c r="U1085" t="str">
        <f t="shared" si="16"/>
        <v>6–10 yrs (Mid Stay)</v>
      </c>
    </row>
    <row r="1086" spans="1:21" x14ac:dyDescent="0.25">
      <c r="A1086" t="s">
        <v>2211</v>
      </c>
      <c r="B1086" t="s">
        <v>44</v>
      </c>
      <c r="C1086" t="s">
        <v>48</v>
      </c>
      <c r="D1086" t="s">
        <v>2212</v>
      </c>
      <c r="E1086">
        <v>52</v>
      </c>
      <c r="F1086" s="2">
        <v>1388.1299999999999</v>
      </c>
      <c r="G1086" s="2">
        <v>16657.559999999998</v>
      </c>
      <c r="H1086">
        <f>IF(employee_turnover_dataset__1[[#This Row],[Employee_status]]="Exited", ROUND(employee_turnover_dataset__1[[#This Row],[Annual Salary]]*0.333,0), 0)</f>
        <v>5547</v>
      </c>
      <c r="I1086">
        <v>9</v>
      </c>
      <c r="J1086">
        <v>3</v>
      </c>
      <c r="K1086">
        <f>IF(employee_turnover_dataset__1[[#This Row],[Attrition]]="Yes",1,0)</f>
        <v>1</v>
      </c>
      <c r="L1086" t="s">
        <v>20</v>
      </c>
      <c r="M1086" t="s">
        <v>119</v>
      </c>
      <c r="N1086" s="1">
        <v>43402</v>
      </c>
      <c r="O1086" s="1">
        <v>43686</v>
      </c>
      <c r="P1086" t="s">
        <v>22</v>
      </c>
      <c r="Q1086" t="s">
        <v>119</v>
      </c>
      <c r="R1086">
        <v>284</v>
      </c>
      <c r="S1086">
        <v>9</v>
      </c>
      <c r="T1086">
        <v>1</v>
      </c>
      <c r="U1086" t="str">
        <f t="shared" si="16"/>
        <v>0–1 yrs (New Hire)</v>
      </c>
    </row>
    <row r="1087" spans="1:21" x14ac:dyDescent="0.25">
      <c r="A1087" t="s">
        <v>2213</v>
      </c>
      <c r="B1087" t="s">
        <v>24</v>
      </c>
      <c r="C1087" t="s">
        <v>83</v>
      </c>
      <c r="D1087" t="s">
        <v>2214</v>
      </c>
      <c r="E1087">
        <v>38</v>
      </c>
      <c r="F1087" s="2">
        <v>670.95</v>
      </c>
      <c r="G1087" s="2">
        <v>8051.4000000000005</v>
      </c>
      <c r="H1087">
        <f>IF(employee_turnover_dataset__1[[#This Row],[Employee_status]]="Exited", ROUND(employee_turnover_dataset__1[[#This Row],[Annual Salary]]*0.333,0), 0)</f>
        <v>0</v>
      </c>
      <c r="I1087">
        <v>4</v>
      </c>
      <c r="J1087">
        <v>5</v>
      </c>
      <c r="K1087">
        <f>IF(employee_turnover_dataset__1[[#This Row],[Attrition]]="Yes",1,0)</f>
        <v>0</v>
      </c>
      <c r="L1087" t="s">
        <v>27</v>
      </c>
      <c r="M1087" t="s">
        <v>28</v>
      </c>
      <c r="N1087" s="1">
        <v>44388</v>
      </c>
      <c r="O1087" s="1"/>
      <c r="P1087" t="s">
        <v>29</v>
      </c>
      <c r="Q1087" t="s">
        <v>30</v>
      </c>
      <c r="R1087">
        <v>1508</v>
      </c>
      <c r="S1087">
        <v>50</v>
      </c>
      <c r="T1087">
        <v>4</v>
      </c>
      <c r="U1087" t="str">
        <f t="shared" si="16"/>
        <v>2–5 yrs (Short Stay)</v>
      </c>
    </row>
    <row r="1088" spans="1:21" x14ac:dyDescent="0.25">
      <c r="A1088" t="s">
        <v>2215</v>
      </c>
      <c r="B1088" t="s">
        <v>24</v>
      </c>
      <c r="C1088" t="s">
        <v>25</v>
      </c>
      <c r="D1088" t="s">
        <v>2216</v>
      </c>
      <c r="E1088">
        <v>42</v>
      </c>
      <c r="F1088" s="2">
        <v>709.21500000000003</v>
      </c>
      <c r="G1088" s="2">
        <v>8510.58</v>
      </c>
      <c r="H1088">
        <f>IF(employee_turnover_dataset__1[[#This Row],[Employee_status]]="Exited", ROUND(employee_turnover_dataset__1[[#This Row],[Annual Salary]]*0.333,0), 0)</f>
        <v>0</v>
      </c>
      <c r="I1088">
        <v>7</v>
      </c>
      <c r="J1088">
        <v>4</v>
      </c>
      <c r="K1088">
        <f>IF(employee_turnover_dataset__1[[#This Row],[Attrition]]="Yes",1,0)</f>
        <v>0</v>
      </c>
      <c r="L1088" t="s">
        <v>27</v>
      </c>
      <c r="M1088" t="s">
        <v>28</v>
      </c>
      <c r="N1088" s="1">
        <v>44751</v>
      </c>
      <c r="O1088" s="1"/>
      <c r="P1088" t="s">
        <v>29</v>
      </c>
      <c r="Q1088" t="s">
        <v>30</v>
      </c>
      <c r="R1088">
        <v>1145</v>
      </c>
      <c r="S1088">
        <v>38</v>
      </c>
      <c r="T1088">
        <v>3</v>
      </c>
      <c r="U1088" t="str">
        <f t="shared" si="16"/>
        <v>2–5 yrs (Short Stay)</v>
      </c>
    </row>
    <row r="1089" spans="1:21" x14ac:dyDescent="0.25">
      <c r="A1089" t="s">
        <v>2217</v>
      </c>
      <c r="B1089" t="s">
        <v>24</v>
      </c>
      <c r="C1089" t="s">
        <v>121</v>
      </c>
      <c r="D1089" t="s">
        <v>2218</v>
      </c>
      <c r="E1089">
        <v>39</v>
      </c>
      <c r="F1089" s="2">
        <v>1800.4349999999999</v>
      </c>
      <c r="G1089" s="2">
        <v>21605.22</v>
      </c>
      <c r="H1089">
        <f>IF(employee_turnover_dataset__1[[#This Row],[Employee_status]]="Exited", ROUND(employee_turnover_dataset__1[[#This Row],[Annual Salary]]*0.333,0), 0)</f>
        <v>7195</v>
      </c>
      <c r="I1089">
        <v>6</v>
      </c>
      <c r="J1089">
        <v>5</v>
      </c>
      <c r="K1089">
        <f>IF(employee_turnover_dataset__1[[#This Row],[Attrition]]="Yes",1,0)</f>
        <v>1</v>
      </c>
      <c r="L1089" t="s">
        <v>20</v>
      </c>
      <c r="M1089" t="s">
        <v>21</v>
      </c>
      <c r="N1089" s="1">
        <v>44780</v>
      </c>
      <c r="O1089" s="1">
        <v>45006</v>
      </c>
      <c r="P1089" t="s">
        <v>22</v>
      </c>
      <c r="Q1089" t="s">
        <v>21</v>
      </c>
      <c r="R1089">
        <v>226</v>
      </c>
      <c r="S1089">
        <v>7</v>
      </c>
      <c r="T1089">
        <v>1</v>
      </c>
      <c r="U1089" t="str">
        <f t="shared" si="16"/>
        <v>0–1 yrs (New Hire)</v>
      </c>
    </row>
    <row r="1090" spans="1:21" x14ac:dyDescent="0.25">
      <c r="A1090" t="s">
        <v>2219</v>
      </c>
      <c r="B1090" t="s">
        <v>44</v>
      </c>
      <c r="C1090" t="s">
        <v>48</v>
      </c>
      <c r="D1090" t="s">
        <v>2220</v>
      </c>
      <c r="E1090">
        <v>22</v>
      </c>
      <c r="F1090" s="2">
        <v>994.33500000000004</v>
      </c>
      <c r="G1090" s="2">
        <v>11932.02</v>
      </c>
      <c r="H1090">
        <f>IF(employee_turnover_dataset__1[[#This Row],[Employee_status]]="Exited", ROUND(employee_turnover_dataset__1[[#This Row],[Annual Salary]]*0.333,0), 0)</f>
        <v>0</v>
      </c>
      <c r="I1090">
        <v>1</v>
      </c>
      <c r="J1090">
        <v>1</v>
      </c>
      <c r="K1090">
        <f>IF(employee_turnover_dataset__1[[#This Row],[Attrition]]="Yes",1,0)</f>
        <v>0</v>
      </c>
      <c r="L1090" t="s">
        <v>27</v>
      </c>
      <c r="M1090" t="s">
        <v>28</v>
      </c>
      <c r="N1090" s="1">
        <v>43209</v>
      </c>
      <c r="O1090" s="1"/>
      <c r="P1090" t="s">
        <v>29</v>
      </c>
      <c r="Q1090" t="s">
        <v>30</v>
      </c>
      <c r="R1090">
        <v>2687</v>
      </c>
      <c r="S1090">
        <v>88</v>
      </c>
      <c r="T1090">
        <v>7</v>
      </c>
      <c r="U1090" t="str">
        <f t="shared" ref="U1090:U1153" si="17">IF(T1090&lt;=1,"0–1 yrs (New Hire)",
IF(T1090&lt;=5,"2–5 yrs (Short Stay)",
IF(T1090&lt;=10,"6–10 yrs (Mid Stay)",
IF(T1090&lt;=20,"11–20 yrs (Long Stay)",
"20+ yrs (Very Long Stay)"))))</f>
        <v>6–10 yrs (Mid Stay)</v>
      </c>
    </row>
    <row r="1091" spans="1:21" x14ac:dyDescent="0.25">
      <c r="A1091" t="s">
        <v>2221</v>
      </c>
      <c r="B1091" t="s">
        <v>67</v>
      </c>
      <c r="C1091" t="s">
        <v>128</v>
      </c>
      <c r="D1091" t="s">
        <v>2222</v>
      </c>
      <c r="E1091">
        <v>52</v>
      </c>
      <c r="F1091" s="2">
        <v>1999.1849999999999</v>
      </c>
      <c r="G1091" s="2">
        <v>23990.22</v>
      </c>
      <c r="H1091">
        <f>IF(employee_turnover_dataset__1[[#This Row],[Employee_status]]="Exited", ROUND(employee_turnover_dataset__1[[#This Row],[Annual Salary]]*0.333,0), 0)</f>
        <v>0</v>
      </c>
      <c r="I1091">
        <v>1</v>
      </c>
      <c r="J1091">
        <v>1</v>
      </c>
      <c r="K1091">
        <f>IF(employee_turnover_dataset__1[[#This Row],[Attrition]]="Yes",1,0)</f>
        <v>0</v>
      </c>
      <c r="L1091" t="s">
        <v>27</v>
      </c>
      <c r="M1091" t="s">
        <v>28</v>
      </c>
      <c r="N1091" s="1">
        <v>44497</v>
      </c>
      <c r="O1091" s="1"/>
      <c r="P1091" t="s">
        <v>29</v>
      </c>
      <c r="Q1091" t="s">
        <v>30</v>
      </c>
      <c r="R1091">
        <v>1399</v>
      </c>
      <c r="S1091">
        <v>46</v>
      </c>
      <c r="T1091">
        <v>4</v>
      </c>
      <c r="U1091" t="str">
        <f t="shared" si="17"/>
        <v>2–5 yrs (Short Stay)</v>
      </c>
    </row>
    <row r="1092" spans="1:21" x14ac:dyDescent="0.25">
      <c r="A1092" t="s">
        <v>2223</v>
      </c>
      <c r="B1092" t="s">
        <v>44</v>
      </c>
      <c r="C1092" t="s">
        <v>45</v>
      </c>
      <c r="D1092" t="s">
        <v>2224</v>
      </c>
      <c r="E1092">
        <v>49</v>
      </c>
      <c r="F1092" s="2">
        <v>2691.7200000000003</v>
      </c>
      <c r="G1092" s="2">
        <v>32300.640000000003</v>
      </c>
      <c r="H1092">
        <f>IF(employee_turnover_dataset__1[[#This Row],[Employee_status]]="Exited", ROUND(employee_turnover_dataset__1[[#This Row],[Annual Salary]]*0.333,0), 0)</f>
        <v>0</v>
      </c>
      <c r="I1092">
        <v>4</v>
      </c>
      <c r="J1092">
        <v>3</v>
      </c>
      <c r="K1092">
        <f>IF(employee_turnover_dataset__1[[#This Row],[Attrition]]="Yes",1,0)</f>
        <v>0</v>
      </c>
      <c r="L1092" t="s">
        <v>27</v>
      </c>
      <c r="M1092" t="s">
        <v>28</v>
      </c>
      <c r="N1092" s="1">
        <v>43350</v>
      </c>
      <c r="O1092" s="1"/>
      <c r="P1092" t="s">
        <v>29</v>
      </c>
      <c r="Q1092" t="s">
        <v>30</v>
      </c>
      <c r="R1092">
        <v>2546</v>
      </c>
      <c r="S1092">
        <v>84</v>
      </c>
      <c r="T1092">
        <v>7</v>
      </c>
      <c r="U1092" t="str">
        <f t="shared" si="17"/>
        <v>6–10 yrs (Mid Stay)</v>
      </c>
    </row>
    <row r="1093" spans="1:21" x14ac:dyDescent="0.25">
      <c r="A1093" t="s">
        <v>2225</v>
      </c>
      <c r="B1093" t="s">
        <v>51</v>
      </c>
      <c r="C1093" t="s">
        <v>88</v>
      </c>
      <c r="D1093" t="s">
        <v>2226</v>
      </c>
      <c r="E1093">
        <v>57</v>
      </c>
      <c r="F1093" s="2">
        <v>704.35500000000002</v>
      </c>
      <c r="G1093" s="2">
        <v>8452.26</v>
      </c>
      <c r="H1093">
        <f>IF(employee_turnover_dataset__1[[#This Row],[Employee_status]]="Exited", ROUND(employee_turnover_dataset__1[[#This Row],[Annual Salary]]*0.333,0), 0)</f>
        <v>2815</v>
      </c>
      <c r="I1093">
        <v>7</v>
      </c>
      <c r="J1093">
        <v>5</v>
      </c>
      <c r="K1093">
        <f>IF(employee_turnover_dataset__1[[#This Row],[Attrition]]="Yes",1,0)</f>
        <v>1</v>
      </c>
      <c r="L1093" t="s">
        <v>20</v>
      </c>
      <c r="M1093" t="s">
        <v>158</v>
      </c>
      <c r="N1093" s="1">
        <v>43076</v>
      </c>
      <c r="O1093" s="1">
        <v>45067</v>
      </c>
      <c r="P1093" t="s">
        <v>22</v>
      </c>
      <c r="Q1093" t="s">
        <v>158</v>
      </c>
      <c r="R1093">
        <v>1991</v>
      </c>
      <c r="S1093">
        <v>65</v>
      </c>
      <c r="T1093">
        <v>5</v>
      </c>
      <c r="U1093" t="str">
        <f t="shared" si="17"/>
        <v>2–5 yrs (Short Stay)</v>
      </c>
    </row>
    <row r="1094" spans="1:21" x14ac:dyDescent="0.25">
      <c r="A1094" t="s">
        <v>2227</v>
      </c>
      <c r="B1094" t="s">
        <v>24</v>
      </c>
      <c r="C1094" t="s">
        <v>121</v>
      </c>
      <c r="D1094" t="s">
        <v>2228</v>
      </c>
      <c r="E1094">
        <v>44</v>
      </c>
      <c r="F1094" s="2">
        <v>1566.165</v>
      </c>
      <c r="G1094" s="2">
        <v>18793.98</v>
      </c>
      <c r="H1094">
        <f>IF(employee_turnover_dataset__1[[#This Row],[Employee_status]]="Exited", ROUND(employee_turnover_dataset__1[[#This Row],[Annual Salary]]*0.333,0), 0)</f>
        <v>6258</v>
      </c>
      <c r="I1094">
        <v>5</v>
      </c>
      <c r="J1094">
        <v>3</v>
      </c>
      <c r="K1094">
        <f>IF(employee_turnover_dataset__1[[#This Row],[Attrition]]="Yes",1,0)</f>
        <v>1</v>
      </c>
      <c r="L1094" t="s">
        <v>20</v>
      </c>
      <c r="M1094" t="s">
        <v>35</v>
      </c>
      <c r="N1094" s="1">
        <v>44575</v>
      </c>
      <c r="O1094" s="1">
        <v>45860</v>
      </c>
      <c r="P1094" t="s">
        <v>22</v>
      </c>
      <c r="Q1094" t="s">
        <v>35</v>
      </c>
      <c r="R1094">
        <v>1285</v>
      </c>
      <c r="S1094">
        <v>42</v>
      </c>
      <c r="T1094">
        <v>4</v>
      </c>
      <c r="U1094" t="str">
        <f t="shared" si="17"/>
        <v>2–5 yrs (Short Stay)</v>
      </c>
    </row>
    <row r="1095" spans="1:21" x14ac:dyDescent="0.25">
      <c r="A1095" t="s">
        <v>2229</v>
      </c>
      <c r="B1095" t="s">
        <v>32</v>
      </c>
      <c r="C1095" t="s">
        <v>33</v>
      </c>
      <c r="D1095" t="s">
        <v>2230</v>
      </c>
      <c r="E1095">
        <v>46</v>
      </c>
      <c r="F1095" s="2">
        <v>2213.16</v>
      </c>
      <c r="G1095" s="2">
        <v>26557.919999999998</v>
      </c>
      <c r="H1095">
        <f>IF(employee_turnover_dataset__1[[#This Row],[Employee_status]]="Exited", ROUND(employee_turnover_dataset__1[[#This Row],[Annual Salary]]*0.333,0), 0)</f>
        <v>0</v>
      </c>
      <c r="I1095">
        <v>6</v>
      </c>
      <c r="J1095">
        <v>1</v>
      </c>
      <c r="K1095">
        <f>IF(employee_turnover_dataset__1[[#This Row],[Attrition]]="Yes",1,0)</f>
        <v>0</v>
      </c>
      <c r="L1095" t="s">
        <v>27</v>
      </c>
      <c r="M1095" t="s">
        <v>28</v>
      </c>
      <c r="N1095" s="1">
        <v>42514</v>
      </c>
      <c r="O1095" s="1"/>
      <c r="P1095" t="s">
        <v>29</v>
      </c>
      <c r="Q1095" t="s">
        <v>30</v>
      </c>
      <c r="R1095">
        <v>3382</v>
      </c>
      <c r="S1095">
        <v>111</v>
      </c>
      <c r="T1095">
        <v>9</v>
      </c>
      <c r="U1095" t="str">
        <f t="shared" si="17"/>
        <v>6–10 yrs (Mid Stay)</v>
      </c>
    </row>
    <row r="1096" spans="1:21" x14ac:dyDescent="0.25">
      <c r="A1096" t="s">
        <v>2231</v>
      </c>
      <c r="B1096" t="s">
        <v>32</v>
      </c>
      <c r="C1096" t="s">
        <v>33</v>
      </c>
      <c r="D1096" t="s">
        <v>2232</v>
      </c>
      <c r="E1096">
        <v>49</v>
      </c>
      <c r="F1096" s="2">
        <v>2371.665</v>
      </c>
      <c r="G1096" s="2">
        <v>28459.98</v>
      </c>
      <c r="H1096">
        <f>IF(employee_turnover_dataset__1[[#This Row],[Employee_status]]="Exited", ROUND(employee_turnover_dataset__1[[#This Row],[Annual Salary]]*0.333,0), 0)</f>
        <v>0</v>
      </c>
      <c r="I1096">
        <v>10</v>
      </c>
      <c r="J1096">
        <v>2</v>
      </c>
      <c r="K1096">
        <f>IF(employee_turnover_dataset__1[[#This Row],[Attrition]]="Yes",1,0)</f>
        <v>0</v>
      </c>
      <c r="L1096" t="s">
        <v>27</v>
      </c>
      <c r="M1096" t="s">
        <v>28</v>
      </c>
      <c r="N1096" s="1">
        <v>44481</v>
      </c>
      <c r="O1096" s="1"/>
      <c r="P1096" t="s">
        <v>29</v>
      </c>
      <c r="Q1096" t="s">
        <v>30</v>
      </c>
      <c r="R1096">
        <v>1415</v>
      </c>
      <c r="S1096">
        <v>46</v>
      </c>
      <c r="T1096">
        <v>4</v>
      </c>
      <c r="U1096" t="str">
        <f t="shared" si="17"/>
        <v>2–5 yrs (Short Stay)</v>
      </c>
    </row>
    <row r="1097" spans="1:21" x14ac:dyDescent="0.25">
      <c r="A1097" t="s">
        <v>2233</v>
      </c>
      <c r="B1097" t="s">
        <v>51</v>
      </c>
      <c r="C1097" t="s">
        <v>78</v>
      </c>
      <c r="D1097" t="s">
        <v>2234</v>
      </c>
      <c r="E1097">
        <v>34</v>
      </c>
      <c r="F1097" s="2">
        <v>1701.33</v>
      </c>
      <c r="G1097" s="2">
        <v>20415.96</v>
      </c>
      <c r="H1097">
        <f>IF(employee_turnover_dataset__1[[#This Row],[Employee_status]]="Exited", ROUND(employee_turnover_dataset__1[[#This Row],[Annual Salary]]*0.333,0), 0)</f>
        <v>0</v>
      </c>
      <c r="I1097">
        <v>4</v>
      </c>
      <c r="J1097">
        <v>4</v>
      </c>
      <c r="K1097">
        <f>IF(employee_turnover_dataset__1[[#This Row],[Attrition]]="Yes",1,0)</f>
        <v>0</v>
      </c>
      <c r="L1097" t="s">
        <v>27</v>
      </c>
      <c r="M1097" t="s">
        <v>28</v>
      </c>
      <c r="N1097" s="1">
        <v>44466</v>
      </c>
      <c r="O1097" s="1"/>
      <c r="P1097" t="s">
        <v>29</v>
      </c>
      <c r="Q1097" t="s">
        <v>30</v>
      </c>
      <c r="R1097">
        <v>1430</v>
      </c>
      <c r="S1097">
        <v>47</v>
      </c>
      <c r="T1097">
        <v>4</v>
      </c>
      <c r="U1097" t="str">
        <f t="shared" si="17"/>
        <v>2–5 yrs (Short Stay)</v>
      </c>
    </row>
    <row r="1098" spans="1:21" x14ac:dyDescent="0.25">
      <c r="A1098" t="s">
        <v>2235</v>
      </c>
      <c r="B1098" t="s">
        <v>67</v>
      </c>
      <c r="C1098" t="s">
        <v>128</v>
      </c>
      <c r="D1098" t="s">
        <v>2236</v>
      </c>
      <c r="E1098">
        <v>43</v>
      </c>
      <c r="F1098" s="2">
        <v>558.68999999999994</v>
      </c>
      <c r="G1098" s="2">
        <v>6704.2799999999988</v>
      </c>
      <c r="H1098">
        <f>IF(employee_turnover_dataset__1[[#This Row],[Employee_status]]="Exited", ROUND(employee_turnover_dataset__1[[#This Row],[Annual Salary]]*0.333,0), 0)</f>
        <v>2233</v>
      </c>
      <c r="I1098">
        <v>1</v>
      </c>
      <c r="J1098">
        <v>4</v>
      </c>
      <c r="K1098">
        <f>IF(employee_turnover_dataset__1[[#This Row],[Attrition]]="Yes",1,0)</f>
        <v>1</v>
      </c>
      <c r="L1098" t="s">
        <v>20</v>
      </c>
      <c r="M1098" t="s">
        <v>35</v>
      </c>
      <c r="N1098" s="1">
        <v>43207</v>
      </c>
      <c r="O1098" s="1">
        <v>44443</v>
      </c>
      <c r="P1098" t="s">
        <v>22</v>
      </c>
      <c r="Q1098" t="s">
        <v>35</v>
      </c>
      <c r="R1098">
        <v>1236</v>
      </c>
      <c r="S1098">
        <v>41</v>
      </c>
      <c r="T1098">
        <v>3</v>
      </c>
      <c r="U1098" t="str">
        <f t="shared" si="17"/>
        <v>2–5 yrs (Short Stay)</v>
      </c>
    </row>
    <row r="1099" spans="1:21" x14ac:dyDescent="0.25">
      <c r="A1099" t="s">
        <v>2237</v>
      </c>
      <c r="B1099" t="s">
        <v>51</v>
      </c>
      <c r="C1099" t="s">
        <v>52</v>
      </c>
      <c r="D1099" t="s">
        <v>2238</v>
      </c>
      <c r="E1099">
        <v>31</v>
      </c>
      <c r="F1099" s="2">
        <v>1764.5249999999999</v>
      </c>
      <c r="G1099" s="2">
        <v>21174.3</v>
      </c>
      <c r="H1099">
        <f>IF(employee_turnover_dataset__1[[#This Row],[Employee_status]]="Exited", ROUND(employee_turnover_dataset__1[[#This Row],[Annual Salary]]*0.333,0), 0)</f>
        <v>0</v>
      </c>
      <c r="I1099">
        <v>9</v>
      </c>
      <c r="J1099">
        <v>3</v>
      </c>
      <c r="K1099">
        <f>IF(employee_turnover_dataset__1[[#This Row],[Attrition]]="Yes",1,0)</f>
        <v>0</v>
      </c>
      <c r="L1099" t="s">
        <v>27</v>
      </c>
      <c r="M1099" t="s">
        <v>28</v>
      </c>
      <c r="N1099" s="1">
        <v>44910</v>
      </c>
      <c r="O1099" s="1"/>
      <c r="P1099" t="s">
        <v>29</v>
      </c>
      <c r="Q1099" t="s">
        <v>30</v>
      </c>
      <c r="R1099">
        <v>986</v>
      </c>
      <c r="S1099">
        <v>32</v>
      </c>
      <c r="T1099">
        <v>3</v>
      </c>
      <c r="U1099" t="str">
        <f t="shared" si="17"/>
        <v>2–5 yrs (Short Stay)</v>
      </c>
    </row>
    <row r="1100" spans="1:21" x14ac:dyDescent="0.25">
      <c r="A1100" t="s">
        <v>2239</v>
      </c>
      <c r="B1100" t="s">
        <v>67</v>
      </c>
      <c r="C1100" t="s">
        <v>68</v>
      </c>
      <c r="D1100" t="s">
        <v>953</v>
      </c>
      <c r="E1100">
        <v>42</v>
      </c>
      <c r="F1100" s="2">
        <v>736.09500000000003</v>
      </c>
      <c r="G1100" s="2">
        <v>8833.14</v>
      </c>
      <c r="H1100">
        <f>IF(employee_turnover_dataset__1[[#This Row],[Employee_status]]="Exited", ROUND(employee_turnover_dataset__1[[#This Row],[Annual Salary]]*0.333,0), 0)</f>
        <v>0</v>
      </c>
      <c r="I1100">
        <v>2</v>
      </c>
      <c r="J1100">
        <v>1</v>
      </c>
      <c r="K1100">
        <f>IF(employee_turnover_dataset__1[[#This Row],[Attrition]]="Yes",1,0)</f>
        <v>0</v>
      </c>
      <c r="L1100" t="s">
        <v>27</v>
      </c>
      <c r="M1100" t="s">
        <v>28</v>
      </c>
      <c r="N1100" s="1">
        <v>43220</v>
      </c>
      <c r="O1100" s="1"/>
      <c r="P1100" t="s">
        <v>29</v>
      </c>
      <c r="Q1100" t="s">
        <v>30</v>
      </c>
      <c r="R1100">
        <v>2676</v>
      </c>
      <c r="S1100">
        <v>88</v>
      </c>
      <c r="T1100">
        <v>7</v>
      </c>
      <c r="U1100" t="str">
        <f t="shared" si="17"/>
        <v>6–10 yrs (Mid Stay)</v>
      </c>
    </row>
    <row r="1101" spans="1:21" x14ac:dyDescent="0.25">
      <c r="A1101" t="s">
        <v>2240</v>
      </c>
      <c r="B1101" t="s">
        <v>67</v>
      </c>
      <c r="C1101" t="s">
        <v>107</v>
      </c>
      <c r="D1101" t="s">
        <v>2241</v>
      </c>
      <c r="E1101">
        <v>47</v>
      </c>
      <c r="F1101" s="2">
        <v>1772.22</v>
      </c>
      <c r="G1101" s="2">
        <v>21266.639999999999</v>
      </c>
      <c r="H1101">
        <f>IF(employee_turnover_dataset__1[[#This Row],[Employee_status]]="Exited", ROUND(employee_turnover_dataset__1[[#This Row],[Annual Salary]]*0.333,0), 0)</f>
        <v>7082</v>
      </c>
      <c r="I1101">
        <v>7</v>
      </c>
      <c r="J1101">
        <v>4</v>
      </c>
      <c r="K1101">
        <f>IF(employee_turnover_dataset__1[[#This Row],[Attrition]]="Yes",1,0)</f>
        <v>1</v>
      </c>
      <c r="L1101" t="s">
        <v>20</v>
      </c>
      <c r="M1101" t="s">
        <v>54</v>
      </c>
      <c r="N1101" s="1">
        <v>44926</v>
      </c>
      <c r="O1101" s="1">
        <v>45139</v>
      </c>
      <c r="P1101" t="s">
        <v>22</v>
      </c>
      <c r="Q1101" t="s">
        <v>54</v>
      </c>
      <c r="R1101">
        <v>213</v>
      </c>
      <c r="S1101">
        <v>7</v>
      </c>
      <c r="T1101">
        <v>1</v>
      </c>
      <c r="U1101" t="str">
        <f t="shared" si="17"/>
        <v>0–1 yrs (New Hire)</v>
      </c>
    </row>
    <row r="1102" spans="1:21" x14ac:dyDescent="0.25">
      <c r="A1102" t="s">
        <v>2242</v>
      </c>
      <c r="B1102" t="s">
        <v>32</v>
      </c>
      <c r="C1102" t="s">
        <v>174</v>
      </c>
      <c r="D1102" t="s">
        <v>2243</v>
      </c>
      <c r="E1102">
        <v>50</v>
      </c>
      <c r="F1102" s="2">
        <v>2772.7350000000001</v>
      </c>
      <c r="G1102" s="2">
        <v>33272.82</v>
      </c>
      <c r="H1102">
        <f>IF(employee_turnover_dataset__1[[#This Row],[Employee_status]]="Exited", ROUND(employee_turnover_dataset__1[[#This Row],[Annual Salary]]*0.333,0), 0)</f>
        <v>0</v>
      </c>
      <c r="I1102">
        <v>1</v>
      </c>
      <c r="J1102">
        <v>5</v>
      </c>
      <c r="K1102">
        <f>IF(employee_turnover_dataset__1[[#This Row],[Attrition]]="Yes",1,0)</f>
        <v>0</v>
      </c>
      <c r="L1102" t="s">
        <v>27</v>
      </c>
      <c r="M1102" t="s">
        <v>28</v>
      </c>
      <c r="N1102" s="1">
        <v>43686</v>
      </c>
      <c r="O1102" s="1"/>
      <c r="P1102" t="s">
        <v>29</v>
      </c>
      <c r="Q1102" t="s">
        <v>30</v>
      </c>
      <c r="R1102">
        <v>2210</v>
      </c>
      <c r="S1102">
        <v>73</v>
      </c>
      <c r="T1102">
        <v>6</v>
      </c>
      <c r="U1102" t="str">
        <f t="shared" si="17"/>
        <v>6–10 yrs (Mid Stay)</v>
      </c>
    </row>
    <row r="1103" spans="1:21" x14ac:dyDescent="0.25">
      <c r="A1103" t="s">
        <v>2244</v>
      </c>
      <c r="B1103" t="s">
        <v>44</v>
      </c>
      <c r="C1103" t="s">
        <v>48</v>
      </c>
      <c r="D1103" t="s">
        <v>2245</v>
      </c>
      <c r="E1103">
        <v>42</v>
      </c>
      <c r="F1103" s="2">
        <v>1318.92</v>
      </c>
      <c r="G1103" s="2">
        <v>15827.04</v>
      </c>
      <c r="H1103">
        <f>IF(employee_turnover_dataset__1[[#This Row],[Employee_status]]="Exited", ROUND(employee_turnover_dataset__1[[#This Row],[Annual Salary]]*0.333,0), 0)</f>
        <v>0</v>
      </c>
      <c r="I1103">
        <v>6</v>
      </c>
      <c r="J1103">
        <v>1</v>
      </c>
      <c r="K1103">
        <f>IF(employee_turnover_dataset__1[[#This Row],[Attrition]]="Yes",1,0)</f>
        <v>0</v>
      </c>
      <c r="L1103" t="s">
        <v>27</v>
      </c>
      <c r="M1103" t="s">
        <v>28</v>
      </c>
      <c r="N1103" s="1">
        <v>44659</v>
      </c>
      <c r="O1103" s="1"/>
      <c r="P1103" t="s">
        <v>29</v>
      </c>
      <c r="Q1103" t="s">
        <v>30</v>
      </c>
      <c r="R1103">
        <v>1237</v>
      </c>
      <c r="S1103">
        <v>41</v>
      </c>
      <c r="T1103">
        <v>3</v>
      </c>
      <c r="U1103" t="str">
        <f t="shared" si="17"/>
        <v>2–5 yrs (Short Stay)</v>
      </c>
    </row>
    <row r="1104" spans="1:21" x14ac:dyDescent="0.25">
      <c r="A1104" t="s">
        <v>2246</v>
      </c>
      <c r="B1104" t="s">
        <v>44</v>
      </c>
      <c r="C1104" t="s">
        <v>61</v>
      </c>
      <c r="D1104" t="s">
        <v>2247</v>
      </c>
      <c r="E1104">
        <v>41</v>
      </c>
      <c r="F1104" s="2">
        <v>738.28499999999997</v>
      </c>
      <c r="G1104" s="2">
        <v>8859.42</v>
      </c>
      <c r="H1104">
        <f>IF(employee_turnover_dataset__1[[#This Row],[Employee_status]]="Exited", ROUND(employee_turnover_dataset__1[[#This Row],[Annual Salary]]*0.333,0), 0)</f>
        <v>2950</v>
      </c>
      <c r="I1104">
        <v>8</v>
      </c>
      <c r="J1104">
        <v>5</v>
      </c>
      <c r="K1104">
        <f>IF(employee_turnover_dataset__1[[#This Row],[Attrition]]="Yes",1,0)</f>
        <v>1</v>
      </c>
      <c r="L1104" t="s">
        <v>20</v>
      </c>
      <c r="M1104" t="s">
        <v>63</v>
      </c>
      <c r="N1104" s="1">
        <v>44084</v>
      </c>
      <c r="O1104" s="1">
        <v>44289</v>
      </c>
      <c r="P1104" t="s">
        <v>22</v>
      </c>
      <c r="Q1104" t="s">
        <v>63</v>
      </c>
      <c r="R1104">
        <v>205</v>
      </c>
      <c r="S1104">
        <v>7</v>
      </c>
      <c r="T1104">
        <v>1</v>
      </c>
      <c r="U1104" t="str">
        <f t="shared" si="17"/>
        <v>0–1 yrs (New Hire)</v>
      </c>
    </row>
    <row r="1105" spans="1:21" x14ac:dyDescent="0.25">
      <c r="A1105" t="s">
        <v>2248</v>
      </c>
      <c r="B1105" t="s">
        <v>51</v>
      </c>
      <c r="C1105" t="s">
        <v>88</v>
      </c>
      <c r="D1105" t="s">
        <v>2249</v>
      </c>
      <c r="E1105">
        <v>27</v>
      </c>
      <c r="F1105" s="2">
        <v>2934.75</v>
      </c>
      <c r="G1105" s="2">
        <v>35217</v>
      </c>
      <c r="H1105">
        <f>IF(employee_turnover_dataset__1[[#This Row],[Employee_status]]="Exited", ROUND(employee_turnover_dataset__1[[#This Row],[Annual Salary]]*0.333,0), 0)</f>
        <v>11727</v>
      </c>
      <c r="I1105">
        <v>1</v>
      </c>
      <c r="J1105">
        <v>1</v>
      </c>
      <c r="K1105">
        <f>IF(employee_turnover_dataset__1[[#This Row],[Attrition]]="Yes",1,0)</f>
        <v>1</v>
      </c>
      <c r="L1105" t="s">
        <v>20</v>
      </c>
      <c r="M1105" t="s">
        <v>35</v>
      </c>
      <c r="N1105" s="1">
        <v>43788</v>
      </c>
      <c r="O1105" s="1">
        <v>45599</v>
      </c>
      <c r="P1105" t="s">
        <v>22</v>
      </c>
      <c r="Q1105" t="s">
        <v>35</v>
      </c>
      <c r="R1105">
        <v>1811</v>
      </c>
      <c r="S1105">
        <v>59</v>
      </c>
      <c r="T1105">
        <v>5</v>
      </c>
      <c r="U1105" t="str">
        <f t="shared" si="17"/>
        <v>2–5 yrs (Short Stay)</v>
      </c>
    </row>
    <row r="1106" spans="1:21" x14ac:dyDescent="0.25">
      <c r="A1106" t="s">
        <v>2250</v>
      </c>
      <c r="B1106" t="s">
        <v>24</v>
      </c>
      <c r="C1106" t="s">
        <v>83</v>
      </c>
      <c r="D1106" t="s">
        <v>2251</v>
      </c>
      <c r="E1106">
        <v>46</v>
      </c>
      <c r="F1106" s="2">
        <v>2031.81</v>
      </c>
      <c r="G1106" s="2">
        <v>24381.72</v>
      </c>
      <c r="H1106">
        <f>IF(employee_turnover_dataset__1[[#This Row],[Employee_status]]="Exited", ROUND(employee_turnover_dataset__1[[#This Row],[Annual Salary]]*0.333,0), 0)</f>
        <v>0</v>
      </c>
      <c r="I1106">
        <v>4</v>
      </c>
      <c r="J1106">
        <v>5</v>
      </c>
      <c r="K1106">
        <f>IF(employee_turnover_dataset__1[[#This Row],[Attrition]]="Yes",1,0)</f>
        <v>0</v>
      </c>
      <c r="L1106" t="s">
        <v>27</v>
      </c>
      <c r="M1106" t="s">
        <v>28</v>
      </c>
      <c r="N1106" s="1">
        <v>42790</v>
      </c>
      <c r="O1106" s="1"/>
      <c r="P1106" t="s">
        <v>29</v>
      </c>
      <c r="Q1106" t="s">
        <v>30</v>
      </c>
      <c r="R1106">
        <v>3106</v>
      </c>
      <c r="S1106">
        <v>102</v>
      </c>
      <c r="T1106">
        <v>8</v>
      </c>
      <c r="U1106" t="str">
        <f t="shared" si="17"/>
        <v>6–10 yrs (Mid Stay)</v>
      </c>
    </row>
    <row r="1107" spans="1:21" x14ac:dyDescent="0.25">
      <c r="A1107" t="s">
        <v>2252</v>
      </c>
      <c r="B1107" t="s">
        <v>17</v>
      </c>
      <c r="C1107" t="s">
        <v>37</v>
      </c>
      <c r="D1107" t="s">
        <v>2253</v>
      </c>
      <c r="E1107">
        <v>37</v>
      </c>
      <c r="F1107" s="2">
        <v>1474.905</v>
      </c>
      <c r="G1107" s="2">
        <v>17698.86</v>
      </c>
      <c r="H1107">
        <f>IF(employee_turnover_dataset__1[[#This Row],[Employee_status]]="Exited", ROUND(employee_turnover_dataset__1[[#This Row],[Annual Salary]]*0.333,0), 0)</f>
        <v>0</v>
      </c>
      <c r="I1107">
        <v>0</v>
      </c>
      <c r="J1107">
        <v>4</v>
      </c>
      <c r="K1107">
        <f>IF(employee_turnover_dataset__1[[#This Row],[Attrition]]="Yes",1,0)</f>
        <v>0</v>
      </c>
      <c r="L1107" t="s">
        <v>27</v>
      </c>
      <c r="M1107" t="s">
        <v>28</v>
      </c>
      <c r="N1107" s="1">
        <v>43806</v>
      </c>
      <c r="O1107" s="1"/>
      <c r="P1107" t="s">
        <v>29</v>
      </c>
      <c r="Q1107" t="s">
        <v>30</v>
      </c>
      <c r="R1107">
        <v>2090</v>
      </c>
      <c r="S1107">
        <v>69</v>
      </c>
      <c r="T1107">
        <v>6</v>
      </c>
      <c r="U1107" t="str">
        <f t="shared" si="17"/>
        <v>6–10 yrs (Mid Stay)</v>
      </c>
    </row>
    <row r="1108" spans="1:21" x14ac:dyDescent="0.25">
      <c r="A1108" t="s">
        <v>2254</v>
      </c>
      <c r="B1108" t="s">
        <v>32</v>
      </c>
      <c r="C1108" t="s">
        <v>71</v>
      </c>
      <c r="D1108" t="s">
        <v>2255</v>
      </c>
      <c r="E1108">
        <v>34</v>
      </c>
      <c r="F1108" s="2">
        <v>420.57</v>
      </c>
      <c r="G1108" s="2">
        <v>5046.84</v>
      </c>
      <c r="H1108">
        <f>IF(employee_turnover_dataset__1[[#This Row],[Employee_status]]="Exited", ROUND(employee_turnover_dataset__1[[#This Row],[Annual Salary]]*0.333,0), 0)</f>
        <v>0</v>
      </c>
      <c r="I1108">
        <v>2</v>
      </c>
      <c r="J1108">
        <v>3</v>
      </c>
      <c r="K1108">
        <f>IF(employee_turnover_dataset__1[[#This Row],[Attrition]]="Yes",1,0)</f>
        <v>0</v>
      </c>
      <c r="L1108" t="s">
        <v>27</v>
      </c>
      <c r="M1108" t="s">
        <v>28</v>
      </c>
      <c r="N1108" s="1">
        <v>43762</v>
      </c>
      <c r="O1108" s="1"/>
      <c r="P1108" t="s">
        <v>29</v>
      </c>
      <c r="Q1108" t="s">
        <v>30</v>
      </c>
      <c r="R1108">
        <v>2134</v>
      </c>
      <c r="S1108">
        <v>70</v>
      </c>
      <c r="T1108">
        <v>6</v>
      </c>
      <c r="U1108" t="str">
        <f t="shared" si="17"/>
        <v>6–10 yrs (Mid Stay)</v>
      </c>
    </row>
    <row r="1109" spans="1:21" x14ac:dyDescent="0.25">
      <c r="A1109" t="s">
        <v>2256</v>
      </c>
      <c r="B1109" t="s">
        <v>44</v>
      </c>
      <c r="C1109" t="s">
        <v>61</v>
      </c>
      <c r="D1109" t="s">
        <v>2257</v>
      </c>
      <c r="E1109">
        <v>48</v>
      </c>
      <c r="F1109" s="2">
        <v>1998.1499999999999</v>
      </c>
      <c r="G1109" s="2">
        <v>23977.8</v>
      </c>
      <c r="H1109">
        <f>IF(employee_turnover_dataset__1[[#This Row],[Employee_status]]="Exited", ROUND(employee_turnover_dataset__1[[#This Row],[Annual Salary]]*0.333,0), 0)</f>
        <v>0</v>
      </c>
      <c r="I1109">
        <v>8</v>
      </c>
      <c r="J1109">
        <v>1</v>
      </c>
      <c r="K1109">
        <f>IF(employee_turnover_dataset__1[[#This Row],[Attrition]]="Yes",1,0)</f>
        <v>0</v>
      </c>
      <c r="L1109" t="s">
        <v>27</v>
      </c>
      <c r="M1109" t="s">
        <v>28</v>
      </c>
      <c r="N1109" s="1">
        <v>42682</v>
      </c>
      <c r="O1109" s="1"/>
      <c r="P1109" t="s">
        <v>29</v>
      </c>
      <c r="Q1109" t="s">
        <v>30</v>
      </c>
      <c r="R1109">
        <v>3214</v>
      </c>
      <c r="S1109">
        <v>106</v>
      </c>
      <c r="T1109">
        <v>9</v>
      </c>
      <c r="U1109" t="str">
        <f t="shared" si="17"/>
        <v>6–10 yrs (Mid Stay)</v>
      </c>
    </row>
    <row r="1110" spans="1:21" x14ac:dyDescent="0.25">
      <c r="A1110" t="s">
        <v>2258</v>
      </c>
      <c r="B1110" t="s">
        <v>51</v>
      </c>
      <c r="C1110" t="s">
        <v>88</v>
      </c>
      <c r="D1110" t="s">
        <v>2259</v>
      </c>
      <c r="E1110">
        <v>36</v>
      </c>
      <c r="F1110" s="2">
        <v>2359.0349999999999</v>
      </c>
      <c r="G1110" s="2">
        <v>28308.42</v>
      </c>
      <c r="H1110">
        <f>IF(employee_turnover_dataset__1[[#This Row],[Employee_status]]="Exited", ROUND(employee_turnover_dataset__1[[#This Row],[Annual Salary]]*0.333,0), 0)</f>
        <v>9427</v>
      </c>
      <c r="I1110">
        <v>10</v>
      </c>
      <c r="J1110">
        <v>3</v>
      </c>
      <c r="K1110">
        <f>IF(employee_turnover_dataset__1[[#This Row],[Attrition]]="Yes",1,0)</f>
        <v>1</v>
      </c>
      <c r="L1110" t="s">
        <v>20</v>
      </c>
      <c r="M1110" t="s">
        <v>21</v>
      </c>
      <c r="N1110" s="1">
        <v>44204</v>
      </c>
      <c r="O1110" s="1">
        <v>45414</v>
      </c>
      <c r="P1110" t="s">
        <v>22</v>
      </c>
      <c r="Q1110" t="s">
        <v>21</v>
      </c>
      <c r="R1110">
        <v>1210</v>
      </c>
      <c r="S1110">
        <v>40</v>
      </c>
      <c r="T1110">
        <v>3</v>
      </c>
      <c r="U1110" t="str">
        <f t="shared" si="17"/>
        <v>2–5 yrs (Short Stay)</v>
      </c>
    </row>
    <row r="1111" spans="1:21" x14ac:dyDescent="0.25">
      <c r="A1111" t="s">
        <v>2260</v>
      </c>
      <c r="B1111" t="s">
        <v>51</v>
      </c>
      <c r="C1111" t="s">
        <v>88</v>
      </c>
      <c r="D1111" t="s">
        <v>2261</v>
      </c>
      <c r="E1111">
        <v>59</v>
      </c>
      <c r="F1111" s="2">
        <v>2713.98</v>
      </c>
      <c r="G1111" s="2">
        <v>32567.760000000002</v>
      </c>
      <c r="H1111">
        <f>IF(employee_turnover_dataset__1[[#This Row],[Employee_status]]="Exited", ROUND(employee_turnover_dataset__1[[#This Row],[Annual Salary]]*0.333,0), 0)</f>
        <v>0</v>
      </c>
      <c r="I1111">
        <v>9</v>
      </c>
      <c r="J1111">
        <v>5</v>
      </c>
      <c r="K1111">
        <f>IF(employee_turnover_dataset__1[[#This Row],[Attrition]]="Yes",1,0)</f>
        <v>0</v>
      </c>
      <c r="L1111" t="s">
        <v>27</v>
      </c>
      <c r="M1111" t="s">
        <v>28</v>
      </c>
      <c r="N1111" s="1">
        <v>43405</v>
      </c>
      <c r="O1111" s="1"/>
      <c r="P1111" t="s">
        <v>29</v>
      </c>
      <c r="Q1111" t="s">
        <v>30</v>
      </c>
      <c r="R1111">
        <v>2491</v>
      </c>
      <c r="S1111">
        <v>82</v>
      </c>
      <c r="T1111">
        <v>7</v>
      </c>
      <c r="U1111" t="str">
        <f t="shared" si="17"/>
        <v>6–10 yrs (Mid Stay)</v>
      </c>
    </row>
    <row r="1112" spans="1:21" x14ac:dyDescent="0.25">
      <c r="A1112" t="s">
        <v>2262</v>
      </c>
      <c r="B1112" t="s">
        <v>44</v>
      </c>
      <c r="C1112" t="s">
        <v>61</v>
      </c>
      <c r="D1112" t="s">
        <v>2263</v>
      </c>
      <c r="E1112">
        <v>45</v>
      </c>
      <c r="F1112" s="2">
        <v>2131.56</v>
      </c>
      <c r="G1112" s="2">
        <v>25578.720000000001</v>
      </c>
      <c r="H1112">
        <f>IF(employee_turnover_dataset__1[[#This Row],[Employee_status]]="Exited", ROUND(employee_turnover_dataset__1[[#This Row],[Annual Salary]]*0.333,0), 0)</f>
        <v>0</v>
      </c>
      <c r="I1112">
        <v>1</v>
      </c>
      <c r="J1112">
        <v>4</v>
      </c>
      <c r="K1112">
        <f>IF(employee_turnover_dataset__1[[#This Row],[Attrition]]="Yes",1,0)</f>
        <v>0</v>
      </c>
      <c r="L1112" t="s">
        <v>27</v>
      </c>
      <c r="M1112" t="s">
        <v>28</v>
      </c>
      <c r="N1112" s="1">
        <v>42958</v>
      </c>
      <c r="O1112" s="1"/>
      <c r="P1112" t="s">
        <v>29</v>
      </c>
      <c r="Q1112" t="s">
        <v>30</v>
      </c>
      <c r="R1112">
        <v>2938</v>
      </c>
      <c r="S1112">
        <v>96</v>
      </c>
      <c r="T1112">
        <v>8</v>
      </c>
      <c r="U1112" t="str">
        <f t="shared" si="17"/>
        <v>6–10 yrs (Mid Stay)</v>
      </c>
    </row>
    <row r="1113" spans="1:21" x14ac:dyDescent="0.25">
      <c r="A1113" t="s">
        <v>2264</v>
      </c>
      <c r="B1113" t="s">
        <v>44</v>
      </c>
      <c r="C1113" t="s">
        <v>61</v>
      </c>
      <c r="D1113" t="s">
        <v>2265</v>
      </c>
      <c r="E1113">
        <v>33</v>
      </c>
      <c r="F1113" s="2">
        <v>1967.3249999999998</v>
      </c>
      <c r="G1113" s="2">
        <v>23607.899999999998</v>
      </c>
      <c r="H1113">
        <f>IF(employee_turnover_dataset__1[[#This Row],[Employee_status]]="Exited", ROUND(employee_turnover_dataset__1[[#This Row],[Annual Salary]]*0.333,0), 0)</f>
        <v>7861</v>
      </c>
      <c r="I1113">
        <v>7</v>
      </c>
      <c r="J1113">
        <v>2</v>
      </c>
      <c r="K1113">
        <f>IF(employee_turnover_dataset__1[[#This Row],[Attrition]]="Yes",1,0)</f>
        <v>1</v>
      </c>
      <c r="L1113" t="s">
        <v>20</v>
      </c>
      <c r="M1113" t="s">
        <v>54</v>
      </c>
      <c r="N1113" s="1">
        <v>45142</v>
      </c>
      <c r="O1113" s="1">
        <v>45715</v>
      </c>
      <c r="P1113" t="s">
        <v>22</v>
      </c>
      <c r="Q1113" t="s">
        <v>54</v>
      </c>
      <c r="R1113">
        <v>573</v>
      </c>
      <c r="S1113">
        <v>19</v>
      </c>
      <c r="T1113">
        <v>2</v>
      </c>
      <c r="U1113" t="str">
        <f t="shared" si="17"/>
        <v>2–5 yrs (Short Stay)</v>
      </c>
    </row>
    <row r="1114" spans="1:21" x14ac:dyDescent="0.25">
      <c r="A1114" t="s">
        <v>2266</v>
      </c>
      <c r="B1114" t="s">
        <v>51</v>
      </c>
      <c r="C1114" t="s">
        <v>78</v>
      </c>
      <c r="D1114" t="s">
        <v>2267</v>
      </c>
      <c r="E1114">
        <v>53</v>
      </c>
      <c r="F1114" s="2">
        <v>1132.7249999999999</v>
      </c>
      <c r="G1114" s="2">
        <v>13592.699999999999</v>
      </c>
      <c r="H1114">
        <f>IF(employee_turnover_dataset__1[[#This Row],[Employee_status]]="Exited", ROUND(employee_turnover_dataset__1[[#This Row],[Annual Salary]]*0.333,0), 0)</f>
        <v>0</v>
      </c>
      <c r="I1114">
        <v>10</v>
      </c>
      <c r="J1114">
        <v>5</v>
      </c>
      <c r="K1114">
        <f>IF(employee_turnover_dataset__1[[#This Row],[Attrition]]="Yes",1,0)</f>
        <v>0</v>
      </c>
      <c r="L1114" t="s">
        <v>27</v>
      </c>
      <c r="M1114" t="s">
        <v>28</v>
      </c>
      <c r="N1114" s="1">
        <v>42984</v>
      </c>
      <c r="O1114" s="1"/>
      <c r="P1114" t="s">
        <v>29</v>
      </c>
      <c r="Q1114" t="s">
        <v>30</v>
      </c>
      <c r="R1114">
        <v>2912</v>
      </c>
      <c r="S1114">
        <v>96</v>
      </c>
      <c r="T1114">
        <v>8</v>
      </c>
      <c r="U1114" t="str">
        <f t="shared" si="17"/>
        <v>6–10 yrs (Mid Stay)</v>
      </c>
    </row>
    <row r="1115" spans="1:21" x14ac:dyDescent="0.25">
      <c r="A1115" t="s">
        <v>2268</v>
      </c>
      <c r="B1115" t="s">
        <v>17</v>
      </c>
      <c r="C1115" t="s">
        <v>56</v>
      </c>
      <c r="D1115" t="s">
        <v>2269</v>
      </c>
      <c r="E1115">
        <v>44</v>
      </c>
      <c r="F1115" s="2">
        <v>2227.98</v>
      </c>
      <c r="G1115" s="2">
        <v>26735.760000000002</v>
      </c>
      <c r="H1115">
        <f>IF(employee_turnover_dataset__1[[#This Row],[Employee_status]]="Exited", ROUND(employee_turnover_dataset__1[[#This Row],[Annual Salary]]*0.333,0), 0)</f>
        <v>0</v>
      </c>
      <c r="I1115">
        <v>8</v>
      </c>
      <c r="J1115">
        <v>5</v>
      </c>
      <c r="K1115">
        <f>IF(employee_turnover_dataset__1[[#This Row],[Attrition]]="Yes",1,0)</f>
        <v>0</v>
      </c>
      <c r="L1115" t="s">
        <v>27</v>
      </c>
      <c r="M1115" t="s">
        <v>28</v>
      </c>
      <c r="N1115" s="1">
        <v>44152</v>
      </c>
      <c r="O1115" s="1"/>
      <c r="P1115" t="s">
        <v>29</v>
      </c>
      <c r="Q1115" t="s">
        <v>30</v>
      </c>
      <c r="R1115">
        <v>1744</v>
      </c>
      <c r="S1115">
        <v>57</v>
      </c>
      <c r="T1115">
        <v>5</v>
      </c>
      <c r="U1115" t="str">
        <f t="shared" si="17"/>
        <v>2–5 yrs (Short Stay)</v>
      </c>
    </row>
    <row r="1116" spans="1:21" x14ac:dyDescent="0.25">
      <c r="A1116" t="s">
        <v>2270</v>
      </c>
      <c r="B1116" t="s">
        <v>67</v>
      </c>
      <c r="C1116" t="s">
        <v>68</v>
      </c>
      <c r="D1116" t="s">
        <v>2271</v>
      </c>
      <c r="E1116">
        <v>35</v>
      </c>
      <c r="F1116" s="2">
        <v>2753.3999999999996</v>
      </c>
      <c r="G1116" s="2">
        <v>33040.799999999996</v>
      </c>
      <c r="H1116">
        <f>IF(employee_turnover_dataset__1[[#This Row],[Employee_status]]="Exited", ROUND(employee_turnover_dataset__1[[#This Row],[Annual Salary]]*0.333,0), 0)</f>
        <v>0</v>
      </c>
      <c r="I1116">
        <v>1</v>
      </c>
      <c r="J1116">
        <v>3</v>
      </c>
      <c r="K1116">
        <f>IF(employee_turnover_dataset__1[[#This Row],[Attrition]]="Yes",1,0)</f>
        <v>0</v>
      </c>
      <c r="L1116" t="s">
        <v>27</v>
      </c>
      <c r="M1116" t="s">
        <v>28</v>
      </c>
      <c r="N1116" s="1">
        <v>42561</v>
      </c>
      <c r="O1116" s="1"/>
      <c r="P1116" t="s">
        <v>29</v>
      </c>
      <c r="Q1116" t="s">
        <v>30</v>
      </c>
      <c r="R1116">
        <v>3335</v>
      </c>
      <c r="S1116">
        <v>110</v>
      </c>
      <c r="T1116">
        <v>9</v>
      </c>
      <c r="U1116" t="str">
        <f t="shared" si="17"/>
        <v>6–10 yrs (Mid Stay)</v>
      </c>
    </row>
    <row r="1117" spans="1:21" x14ac:dyDescent="0.25">
      <c r="A1117" t="s">
        <v>2272</v>
      </c>
      <c r="B1117" t="s">
        <v>24</v>
      </c>
      <c r="C1117" t="s">
        <v>83</v>
      </c>
      <c r="D1117" t="s">
        <v>2273</v>
      </c>
      <c r="E1117">
        <v>55</v>
      </c>
      <c r="F1117" s="2">
        <v>1717.92</v>
      </c>
      <c r="G1117" s="2">
        <v>20615.04</v>
      </c>
      <c r="H1117">
        <f>IF(employee_turnover_dataset__1[[#This Row],[Employee_status]]="Exited", ROUND(employee_turnover_dataset__1[[#This Row],[Annual Salary]]*0.333,0), 0)</f>
        <v>6865</v>
      </c>
      <c r="I1117">
        <v>8</v>
      </c>
      <c r="J1117">
        <v>1</v>
      </c>
      <c r="K1117">
        <f>IF(employee_turnover_dataset__1[[#This Row],[Attrition]]="Yes",1,0)</f>
        <v>1</v>
      </c>
      <c r="L1117" t="s">
        <v>20</v>
      </c>
      <c r="M1117" t="s">
        <v>63</v>
      </c>
      <c r="N1117" s="1">
        <v>44259</v>
      </c>
      <c r="O1117" s="1">
        <v>45687</v>
      </c>
      <c r="P1117" t="s">
        <v>22</v>
      </c>
      <c r="Q1117" t="s">
        <v>63</v>
      </c>
      <c r="R1117">
        <v>1428</v>
      </c>
      <c r="S1117">
        <v>47</v>
      </c>
      <c r="T1117">
        <v>4</v>
      </c>
      <c r="U1117" t="str">
        <f t="shared" si="17"/>
        <v>2–5 yrs (Short Stay)</v>
      </c>
    </row>
    <row r="1118" spans="1:21" x14ac:dyDescent="0.25">
      <c r="A1118" t="s">
        <v>2274</v>
      </c>
      <c r="B1118" t="s">
        <v>44</v>
      </c>
      <c r="C1118" t="s">
        <v>45</v>
      </c>
      <c r="D1118" t="s">
        <v>2275</v>
      </c>
      <c r="E1118">
        <v>54</v>
      </c>
      <c r="F1118" s="2">
        <v>616.03499999999997</v>
      </c>
      <c r="G1118" s="2">
        <v>7392.42</v>
      </c>
      <c r="H1118">
        <f>IF(employee_turnover_dataset__1[[#This Row],[Employee_status]]="Exited", ROUND(employee_turnover_dataset__1[[#This Row],[Annual Salary]]*0.333,0), 0)</f>
        <v>2462</v>
      </c>
      <c r="I1118">
        <v>3</v>
      </c>
      <c r="J1118">
        <v>4</v>
      </c>
      <c r="K1118">
        <f>IF(employee_turnover_dataset__1[[#This Row],[Attrition]]="Yes",1,0)</f>
        <v>1</v>
      </c>
      <c r="L1118" t="s">
        <v>20</v>
      </c>
      <c r="M1118" t="s">
        <v>54</v>
      </c>
      <c r="N1118" s="1">
        <v>44682</v>
      </c>
      <c r="O1118" s="1">
        <v>45494</v>
      </c>
      <c r="P1118" t="s">
        <v>22</v>
      </c>
      <c r="Q1118" t="s">
        <v>54</v>
      </c>
      <c r="R1118">
        <v>812</v>
      </c>
      <c r="S1118">
        <v>27</v>
      </c>
      <c r="T1118">
        <v>2</v>
      </c>
      <c r="U1118" t="str">
        <f t="shared" si="17"/>
        <v>2–5 yrs (Short Stay)</v>
      </c>
    </row>
    <row r="1119" spans="1:21" x14ac:dyDescent="0.25">
      <c r="A1119" t="s">
        <v>2276</v>
      </c>
      <c r="B1119" t="s">
        <v>44</v>
      </c>
      <c r="C1119" t="s">
        <v>48</v>
      </c>
      <c r="D1119" t="s">
        <v>2277</v>
      </c>
      <c r="E1119">
        <v>35</v>
      </c>
      <c r="F1119" s="2">
        <v>2819.55</v>
      </c>
      <c r="G1119" s="2">
        <v>33834.600000000006</v>
      </c>
      <c r="H1119">
        <f>IF(employee_turnover_dataset__1[[#This Row],[Employee_status]]="Exited", ROUND(employee_turnover_dataset__1[[#This Row],[Annual Salary]]*0.333,0), 0)</f>
        <v>0</v>
      </c>
      <c r="I1119">
        <v>3</v>
      </c>
      <c r="J1119">
        <v>2</v>
      </c>
      <c r="K1119">
        <f>IF(employee_turnover_dataset__1[[#This Row],[Attrition]]="Yes",1,0)</f>
        <v>0</v>
      </c>
      <c r="L1119" t="s">
        <v>27</v>
      </c>
      <c r="M1119" t="s">
        <v>28</v>
      </c>
      <c r="N1119" s="1">
        <v>42689</v>
      </c>
      <c r="O1119" s="1"/>
      <c r="P1119" t="s">
        <v>29</v>
      </c>
      <c r="Q1119" t="s">
        <v>30</v>
      </c>
      <c r="R1119">
        <v>3207</v>
      </c>
      <c r="S1119">
        <v>105</v>
      </c>
      <c r="T1119">
        <v>9</v>
      </c>
      <c r="U1119" t="str">
        <f t="shared" si="17"/>
        <v>6–10 yrs (Mid Stay)</v>
      </c>
    </row>
    <row r="1120" spans="1:21" x14ac:dyDescent="0.25">
      <c r="A1120" t="s">
        <v>2278</v>
      </c>
      <c r="B1120" t="s">
        <v>67</v>
      </c>
      <c r="C1120" t="s">
        <v>107</v>
      </c>
      <c r="D1120" t="s">
        <v>2279</v>
      </c>
      <c r="E1120">
        <v>29</v>
      </c>
      <c r="F1120" s="2">
        <v>1333.875</v>
      </c>
      <c r="G1120" s="2">
        <v>16006.5</v>
      </c>
      <c r="H1120">
        <f>IF(employee_turnover_dataset__1[[#This Row],[Employee_status]]="Exited", ROUND(employee_turnover_dataset__1[[#This Row],[Annual Salary]]*0.333,0), 0)</f>
        <v>0</v>
      </c>
      <c r="I1120">
        <v>2</v>
      </c>
      <c r="J1120">
        <v>5</v>
      </c>
      <c r="K1120">
        <f>IF(employee_turnover_dataset__1[[#This Row],[Attrition]]="Yes",1,0)</f>
        <v>0</v>
      </c>
      <c r="L1120" t="s">
        <v>27</v>
      </c>
      <c r="M1120" t="s">
        <v>28</v>
      </c>
      <c r="N1120" s="1">
        <v>43887</v>
      </c>
      <c r="O1120" s="1"/>
      <c r="P1120" t="s">
        <v>29</v>
      </c>
      <c r="Q1120" t="s">
        <v>30</v>
      </c>
      <c r="R1120">
        <v>2009</v>
      </c>
      <c r="S1120">
        <v>66</v>
      </c>
      <c r="T1120">
        <v>6</v>
      </c>
      <c r="U1120" t="str">
        <f t="shared" si="17"/>
        <v>6–10 yrs (Mid Stay)</v>
      </c>
    </row>
    <row r="1121" spans="1:21" x14ac:dyDescent="0.25">
      <c r="A1121" t="s">
        <v>2280</v>
      </c>
      <c r="B1121" t="s">
        <v>32</v>
      </c>
      <c r="C1121" t="s">
        <v>174</v>
      </c>
      <c r="D1121" t="s">
        <v>2281</v>
      </c>
      <c r="E1121">
        <v>41</v>
      </c>
      <c r="F1121" s="2">
        <v>1073.76</v>
      </c>
      <c r="G1121" s="2">
        <v>12885.119999999999</v>
      </c>
      <c r="H1121">
        <f>IF(employee_turnover_dataset__1[[#This Row],[Employee_status]]="Exited", ROUND(employee_turnover_dataset__1[[#This Row],[Annual Salary]]*0.333,0), 0)</f>
        <v>0</v>
      </c>
      <c r="I1121">
        <v>8</v>
      </c>
      <c r="J1121">
        <v>1</v>
      </c>
      <c r="K1121">
        <f>IF(employee_turnover_dataset__1[[#This Row],[Attrition]]="Yes",1,0)</f>
        <v>0</v>
      </c>
      <c r="L1121" t="s">
        <v>27</v>
      </c>
      <c r="M1121" t="s">
        <v>28</v>
      </c>
      <c r="N1121" s="1">
        <v>43685</v>
      </c>
      <c r="O1121" s="1"/>
      <c r="P1121" t="s">
        <v>29</v>
      </c>
      <c r="Q1121" t="s">
        <v>30</v>
      </c>
      <c r="R1121">
        <v>2211</v>
      </c>
      <c r="S1121">
        <v>73</v>
      </c>
      <c r="T1121">
        <v>6</v>
      </c>
      <c r="U1121" t="str">
        <f t="shared" si="17"/>
        <v>6–10 yrs (Mid Stay)</v>
      </c>
    </row>
    <row r="1122" spans="1:21" x14ac:dyDescent="0.25">
      <c r="A1122" t="s">
        <v>2282</v>
      </c>
      <c r="B1122" t="s">
        <v>24</v>
      </c>
      <c r="C1122" t="s">
        <v>83</v>
      </c>
      <c r="D1122" t="s">
        <v>2283</v>
      </c>
      <c r="E1122">
        <v>40</v>
      </c>
      <c r="F1122" s="2">
        <v>1849.5149999999999</v>
      </c>
      <c r="G1122" s="2">
        <v>22194.18</v>
      </c>
      <c r="H1122">
        <f>IF(employee_turnover_dataset__1[[#This Row],[Employee_status]]="Exited", ROUND(employee_turnover_dataset__1[[#This Row],[Annual Salary]]*0.333,0), 0)</f>
        <v>0</v>
      </c>
      <c r="I1122">
        <v>4</v>
      </c>
      <c r="J1122">
        <v>1</v>
      </c>
      <c r="K1122">
        <f>IF(employee_turnover_dataset__1[[#This Row],[Attrition]]="Yes",1,0)</f>
        <v>0</v>
      </c>
      <c r="L1122" t="s">
        <v>27</v>
      </c>
      <c r="M1122" t="s">
        <v>28</v>
      </c>
      <c r="N1122" s="1">
        <v>43390</v>
      </c>
      <c r="O1122" s="1"/>
      <c r="P1122" t="s">
        <v>29</v>
      </c>
      <c r="Q1122" t="s">
        <v>30</v>
      </c>
      <c r="R1122">
        <v>2506</v>
      </c>
      <c r="S1122">
        <v>82</v>
      </c>
      <c r="T1122">
        <v>7</v>
      </c>
      <c r="U1122" t="str">
        <f t="shared" si="17"/>
        <v>6–10 yrs (Mid Stay)</v>
      </c>
    </row>
    <row r="1123" spans="1:21" x14ac:dyDescent="0.25">
      <c r="A1123" t="s">
        <v>2284</v>
      </c>
      <c r="B1123" t="s">
        <v>51</v>
      </c>
      <c r="C1123" t="s">
        <v>88</v>
      </c>
      <c r="D1123" t="s">
        <v>2285</v>
      </c>
      <c r="E1123">
        <v>52</v>
      </c>
      <c r="F1123" s="2">
        <v>1744.875</v>
      </c>
      <c r="G1123" s="2">
        <v>20938.5</v>
      </c>
      <c r="H1123">
        <f>IF(employee_turnover_dataset__1[[#This Row],[Employee_status]]="Exited", ROUND(employee_turnover_dataset__1[[#This Row],[Annual Salary]]*0.333,0), 0)</f>
        <v>6973</v>
      </c>
      <c r="I1123">
        <v>4</v>
      </c>
      <c r="J1123">
        <v>4</v>
      </c>
      <c r="K1123">
        <f>IF(employee_turnover_dataset__1[[#This Row],[Attrition]]="Yes",1,0)</f>
        <v>1</v>
      </c>
      <c r="L1123" t="s">
        <v>20</v>
      </c>
      <c r="M1123" t="s">
        <v>63</v>
      </c>
      <c r="N1123" s="1">
        <v>43725</v>
      </c>
      <c r="O1123" s="1">
        <v>44599</v>
      </c>
      <c r="P1123" t="s">
        <v>22</v>
      </c>
      <c r="Q1123" t="s">
        <v>63</v>
      </c>
      <c r="R1123">
        <v>874</v>
      </c>
      <c r="S1123">
        <v>29</v>
      </c>
      <c r="T1123">
        <v>2</v>
      </c>
      <c r="U1123" t="str">
        <f t="shared" si="17"/>
        <v>2–5 yrs (Short Stay)</v>
      </c>
    </row>
    <row r="1124" spans="1:21" x14ac:dyDescent="0.25">
      <c r="A1124" t="s">
        <v>2286</v>
      </c>
      <c r="B1124" t="s">
        <v>17</v>
      </c>
      <c r="C1124" t="s">
        <v>18</v>
      </c>
      <c r="D1124" t="s">
        <v>2287</v>
      </c>
      <c r="E1124">
        <v>32</v>
      </c>
      <c r="F1124" s="2">
        <v>1107.1949999999999</v>
      </c>
      <c r="G1124" s="2">
        <v>13286.34</v>
      </c>
      <c r="H1124">
        <f>IF(employee_turnover_dataset__1[[#This Row],[Employee_status]]="Exited", ROUND(employee_turnover_dataset__1[[#This Row],[Annual Salary]]*0.333,0), 0)</f>
        <v>4424</v>
      </c>
      <c r="I1124">
        <v>9</v>
      </c>
      <c r="J1124">
        <v>3</v>
      </c>
      <c r="K1124">
        <f>IF(employee_turnover_dataset__1[[#This Row],[Attrition]]="Yes",1,0)</f>
        <v>1</v>
      </c>
      <c r="L1124" t="s">
        <v>20</v>
      </c>
      <c r="M1124" t="s">
        <v>158</v>
      </c>
      <c r="N1124" s="1">
        <v>43878</v>
      </c>
      <c r="O1124" s="1">
        <v>45365</v>
      </c>
      <c r="P1124" t="s">
        <v>22</v>
      </c>
      <c r="Q1124" t="s">
        <v>158</v>
      </c>
      <c r="R1124">
        <v>1487</v>
      </c>
      <c r="S1124">
        <v>49</v>
      </c>
      <c r="T1124">
        <v>4</v>
      </c>
      <c r="U1124" t="str">
        <f t="shared" si="17"/>
        <v>2–5 yrs (Short Stay)</v>
      </c>
    </row>
    <row r="1125" spans="1:21" x14ac:dyDescent="0.25">
      <c r="A1125" t="s">
        <v>2288</v>
      </c>
      <c r="B1125" t="s">
        <v>44</v>
      </c>
      <c r="C1125" t="s">
        <v>45</v>
      </c>
      <c r="D1125" t="s">
        <v>2289</v>
      </c>
      <c r="E1125">
        <v>27</v>
      </c>
      <c r="F1125" s="2">
        <v>1573.6950000000002</v>
      </c>
      <c r="G1125" s="2">
        <v>18884.340000000004</v>
      </c>
      <c r="H1125">
        <f>IF(employee_turnover_dataset__1[[#This Row],[Employee_status]]="Exited", ROUND(employee_turnover_dataset__1[[#This Row],[Annual Salary]]*0.333,0), 0)</f>
        <v>0</v>
      </c>
      <c r="I1125">
        <v>10</v>
      </c>
      <c r="J1125">
        <v>2</v>
      </c>
      <c r="K1125">
        <f>IF(employee_turnover_dataset__1[[#This Row],[Attrition]]="Yes",1,0)</f>
        <v>0</v>
      </c>
      <c r="L1125" t="s">
        <v>27</v>
      </c>
      <c r="M1125" t="s">
        <v>28</v>
      </c>
      <c r="N1125" s="1">
        <v>42720</v>
      </c>
      <c r="O1125" s="1"/>
      <c r="P1125" t="s">
        <v>29</v>
      </c>
      <c r="Q1125" t="s">
        <v>30</v>
      </c>
      <c r="R1125">
        <v>3176</v>
      </c>
      <c r="S1125">
        <v>104</v>
      </c>
      <c r="T1125">
        <v>9</v>
      </c>
      <c r="U1125" t="str">
        <f t="shared" si="17"/>
        <v>6–10 yrs (Mid Stay)</v>
      </c>
    </row>
    <row r="1126" spans="1:21" x14ac:dyDescent="0.25">
      <c r="A1126" t="s">
        <v>2290</v>
      </c>
      <c r="B1126" t="s">
        <v>51</v>
      </c>
      <c r="C1126" t="s">
        <v>88</v>
      </c>
      <c r="D1126" t="s">
        <v>2291</v>
      </c>
      <c r="E1126">
        <v>40</v>
      </c>
      <c r="F1126" s="2">
        <v>1103.79</v>
      </c>
      <c r="G1126" s="2">
        <v>13245.48</v>
      </c>
      <c r="H1126">
        <f>IF(employee_turnover_dataset__1[[#This Row],[Employee_status]]="Exited", ROUND(employee_turnover_dataset__1[[#This Row],[Annual Salary]]*0.333,0), 0)</f>
        <v>4411</v>
      </c>
      <c r="I1126">
        <v>8</v>
      </c>
      <c r="J1126">
        <v>3</v>
      </c>
      <c r="K1126">
        <f>IF(employee_turnover_dataset__1[[#This Row],[Attrition]]="Yes",1,0)</f>
        <v>1</v>
      </c>
      <c r="L1126" t="s">
        <v>20</v>
      </c>
      <c r="M1126" t="s">
        <v>63</v>
      </c>
      <c r="N1126" s="1">
        <v>42571</v>
      </c>
      <c r="O1126" s="1">
        <v>44881</v>
      </c>
      <c r="P1126" t="s">
        <v>22</v>
      </c>
      <c r="Q1126" t="s">
        <v>63</v>
      </c>
      <c r="R1126">
        <v>2310</v>
      </c>
      <c r="S1126">
        <v>76</v>
      </c>
      <c r="T1126">
        <v>6</v>
      </c>
      <c r="U1126" t="str">
        <f t="shared" si="17"/>
        <v>6–10 yrs (Mid Stay)</v>
      </c>
    </row>
    <row r="1127" spans="1:21" x14ac:dyDescent="0.25">
      <c r="A1127" t="s">
        <v>2292</v>
      </c>
      <c r="B1127" t="s">
        <v>44</v>
      </c>
      <c r="C1127" t="s">
        <v>45</v>
      </c>
      <c r="D1127" t="s">
        <v>2293</v>
      </c>
      <c r="E1127">
        <v>54</v>
      </c>
      <c r="F1127" s="2">
        <v>2354.2649999999999</v>
      </c>
      <c r="G1127" s="2">
        <v>28251.18</v>
      </c>
      <c r="H1127">
        <f>IF(employee_turnover_dataset__1[[#This Row],[Employee_status]]="Exited", ROUND(employee_turnover_dataset__1[[#This Row],[Annual Salary]]*0.333,0), 0)</f>
        <v>0</v>
      </c>
      <c r="I1127">
        <v>6</v>
      </c>
      <c r="J1127">
        <v>2</v>
      </c>
      <c r="K1127">
        <f>IF(employee_turnover_dataset__1[[#This Row],[Attrition]]="Yes",1,0)</f>
        <v>0</v>
      </c>
      <c r="L1127" t="s">
        <v>27</v>
      </c>
      <c r="M1127" t="s">
        <v>28</v>
      </c>
      <c r="N1127" s="1">
        <v>44920</v>
      </c>
      <c r="O1127" s="1"/>
      <c r="P1127" t="s">
        <v>29</v>
      </c>
      <c r="Q1127" t="s">
        <v>30</v>
      </c>
      <c r="R1127">
        <v>976</v>
      </c>
      <c r="S1127">
        <v>32</v>
      </c>
      <c r="T1127">
        <v>3</v>
      </c>
      <c r="U1127" t="str">
        <f t="shared" si="17"/>
        <v>2–5 yrs (Short Stay)</v>
      </c>
    </row>
    <row r="1128" spans="1:21" x14ac:dyDescent="0.25">
      <c r="A1128" t="s">
        <v>2294</v>
      </c>
      <c r="B1128" t="s">
        <v>51</v>
      </c>
      <c r="C1128" t="s">
        <v>88</v>
      </c>
      <c r="D1128" t="s">
        <v>2295</v>
      </c>
      <c r="E1128">
        <v>57</v>
      </c>
      <c r="F1128" s="2">
        <v>2443.0950000000003</v>
      </c>
      <c r="G1128" s="2">
        <v>29317.140000000003</v>
      </c>
      <c r="H1128">
        <f>IF(employee_turnover_dataset__1[[#This Row],[Employee_status]]="Exited", ROUND(employee_turnover_dataset__1[[#This Row],[Annual Salary]]*0.333,0), 0)</f>
        <v>0</v>
      </c>
      <c r="I1128">
        <v>5</v>
      </c>
      <c r="J1128">
        <v>3</v>
      </c>
      <c r="K1128">
        <f>IF(employee_turnover_dataset__1[[#This Row],[Attrition]]="Yes",1,0)</f>
        <v>0</v>
      </c>
      <c r="L1128" t="s">
        <v>27</v>
      </c>
      <c r="M1128" t="s">
        <v>28</v>
      </c>
      <c r="N1128" s="1">
        <v>44980</v>
      </c>
      <c r="O1128" s="1"/>
      <c r="P1128" t="s">
        <v>29</v>
      </c>
      <c r="Q1128" t="s">
        <v>30</v>
      </c>
      <c r="R1128">
        <v>916</v>
      </c>
      <c r="S1128">
        <v>30</v>
      </c>
      <c r="T1128">
        <v>2</v>
      </c>
      <c r="U1128" t="str">
        <f t="shared" si="17"/>
        <v>2–5 yrs (Short Stay)</v>
      </c>
    </row>
    <row r="1129" spans="1:21" x14ac:dyDescent="0.25">
      <c r="A1129" t="s">
        <v>2296</v>
      </c>
      <c r="B1129" t="s">
        <v>24</v>
      </c>
      <c r="C1129" t="s">
        <v>83</v>
      </c>
      <c r="D1129" t="s">
        <v>2297</v>
      </c>
      <c r="E1129">
        <v>59</v>
      </c>
      <c r="F1129" s="2">
        <v>1931.58</v>
      </c>
      <c r="G1129" s="2">
        <v>23178.959999999999</v>
      </c>
      <c r="H1129">
        <f>IF(employee_turnover_dataset__1[[#This Row],[Employee_status]]="Exited", ROUND(employee_turnover_dataset__1[[#This Row],[Annual Salary]]*0.333,0), 0)</f>
        <v>0</v>
      </c>
      <c r="I1129">
        <v>3</v>
      </c>
      <c r="J1129">
        <v>3</v>
      </c>
      <c r="K1129">
        <f>IF(employee_turnover_dataset__1[[#This Row],[Attrition]]="Yes",1,0)</f>
        <v>0</v>
      </c>
      <c r="L1129" t="s">
        <v>27</v>
      </c>
      <c r="M1129" t="s">
        <v>28</v>
      </c>
      <c r="N1129" s="1">
        <v>42785</v>
      </c>
      <c r="O1129" s="1"/>
      <c r="P1129" t="s">
        <v>29</v>
      </c>
      <c r="Q1129" t="s">
        <v>30</v>
      </c>
      <c r="R1129">
        <v>3111</v>
      </c>
      <c r="S1129">
        <v>102</v>
      </c>
      <c r="T1129">
        <v>9</v>
      </c>
      <c r="U1129" t="str">
        <f t="shared" si="17"/>
        <v>6–10 yrs (Mid Stay)</v>
      </c>
    </row>
    <row r="1130" spans="1:21" x14ac:dyDescent="0.25">
      <c r="A1130" t="s">
        <v>2298</v>
      </c>
      <c r="B1130" t="s">
        <v>67</v>
      </c>
      <c r="C1130" t="s">
        <v>128</v>
      </c>
      <c r="D1130" t="s">
        <v>2299</v>
      </c>
      <c r="E1130">
        <v>34</v>
      </c>
      <c r="F1130" s="2">
        <v>2677.7250000000004</v>
      </c>
      <c r="G1130" s="2">
        <v>32132.700000000004</v>
      </c>
      <c r="H1130">
        <f>IF(employee_turnover_dataset__1[[#This Row],[Employee_status]]="Exited", ROUND(employee_turnover_dataset__1[[#This Row],[Annual Salary]]*0.333,0), 0)</f>
        <v>10700</v>
      </c>
      <c r="I1130">
        <v>6</v>
      </c>
      <c r="J1130">
        <v>4</v>
      </c>
      <c r="K1130">
        <f>IF(employee_turnover_dataset__1[[#This Row],[Attrition]]="Yes",1,0)</f>
        <v>1</v>
      </c>
      <c r="L1130" t="s">
        <v>20</v>
      </c>
      <c r="M1130" t="s">
        <v>158</v>
      </c>
      <c r="N1130" s="1">
        <v>44266</v>
      </c>
      <c r="O1130" s="1">
        <v>45556</v>
      </c>
      <c r="P1130" t="s">
        <v>22</v>
      </c>
      <c r="Q1130" t="s">
        <v>158</v>
      </c>
      <c r="R1130">
        <v>1290</v>
      </c>
      <c r="S1130">
        <v>42</v>
      </c>
      <c r="T1130">
        <v>4</v>
      </c>
      <c r="U1130" t="str">
        <f t="shared" si="17"/>
        <v>2–5 yrs (Short Stay)</v>
      </c>
    </row>
    <row r="1131" spans="1:21" x14ac:dyDescent="0.25">
      <c r="A1131" t="s">
        <v>2300</v>
      </c>
      <c r="B1131" t="s">
        <v>24</v>
      </c>
      <c r="C1131" t="s">
        <v>83</v>
      </c>
      <c r="D1131" t="s">
        <v>2301</v>
      </c>
      <c r="E1131">
        <v>30</v>
      </c>
      <c r="F1131" s="2">
        <v>1852.71</v>
      </c>
      <c r="G1131" s="2">
        <v>22232.52</v>
      </c>
      <c r="H1131">
        <f>IF(employee_turnover_dataset__1[[#This Row],[Employee_status]]="Exited", ROUND(employee_turnover_dataset__1[[#This Row],[Annual Salary]]*0.333,0), 0)</f>
        <v>7403</v>
      </c>
      <c r="I1131">
        <v>6</v>
      </c>
      <c r="J1131">
        <v>2</v>
      </c>
      <c r="K1131">
        <f>IF(employee_turnover_dataset__1[[#This Row],[Attrition]]="Yes",1,0)</f>
        <v>1</v>
      </c>
      <c r="L1131" t="s">
        <v>20</v>
      </c>
      <c r="M1131" t="s">
        <v>63</v>
      </c>
      <c r="N1131" s="1">
        <v>42432</v>
      </c>
      <c r="O1131" s="1">
        <v>44626</v>
      </c>
      <c r="P1131" t="s">
        <v>22</v>
      </c>
      <c r="Q1131" t="s">
        <v>63</v>
      </c>
      <c r="R1131">
        <v>2194</v>
      </c>
      <c r="S1131">
        <v>72</v>
      </c>
      <c r="T1131">
        <v>6</v>
      </c>
      <c r="U1131" t="str">
        <f t="shared" si="17"/>
        <v>6–10 yrs (Mid Stay)</v>
      </c>
    </row>
    <row r="1132" spans="1:21" x14ac:dyDescent="0.25">
      <c r="A1132" t="s">
        <v>2302</v>
      </c>
      <c r="B1132" t="s">
        <v>24</v>
      </c>
      <c r="C1132" t="s">
        <v>25</v>
      </c>
      <c r="D1132" t="s">
        <v>2303</v>
      </c>
      <c r="E1132">
        <v>48</v>
      </c>
      <c r="F1132" s="2">
        <v>2157.9900000000002</v>
      </c>
      <c r="G1132" s="2">
        <v>25895.880000000005</v>
      </c>
      <c r="H1132">
        <f>IF(employee_turnover_dataset__1[[#This Row],[Employee_status]]="Exited", ROUND(employee_turnover_dataset__1[[#This Row],[Annual Salary]]*0.333,0), 0)</f>
        <v>0</v>
      </c>
      <c r="I1132">
        <v>5</v>
      </c>
      <c r="J1132">
        <v>4</v>
      </c>
      <c r="K1132">
        <f>IF(employee_turnover_dataset__1[[#This Row],[Attrition]]="Yes",1,0)</f>
        <v>0</v>
      </c>
      <c r="L1132" t="s">
        <v>27</v>
      </c>
      <c r="M1132" t="s">
        <v>28</v>
      </c>
      <c r="N1132" s="1">
        <v>42861</v>
      </c>
      <c r="O1132" s="1"/>
      <c r="P1132" t="s">
        <v>29</v>
      </c>
      <c r="Q1132" t="s">
        <v>30</v>
      </c>
      <c r="R1132">
        <v>3035</v>
      </c>
      <c r="S1132">
        <v>100</v>
      </c>
      <c r="T1132">
        <v>8</v>
      </c>
      <c r="U1132" t="str">
        <f t="shared" si="17"/>
        <v>6–10 yrs (Mid Stay)</v>
      </c>
    </row>
    <row r="1133" spans="1:21" x14ac:dyDescent="0.25">
      <c r="A1133" t="s">
        <v>2304</v>
      </c>
      <c r="B1133" t="s">
        <v>17</v>
      </c>
      <c r="C1133" t="s">
        <v>56</v>
      </c>
      <c r="D1133" t="s">
        <v>2305</v>
      </c>
      <c r="E1133">
        <v>54</v>
      </c>
      <c r="F1133" s="2">
        <v>427.62</v>
      </c>
      <c r="G1133" s="2">
        <v>5131.4400000000005</v>
      </c>
      <c r="H1133">
        <f>IF(employee_turnover_dataset__1[[#This Row],[Employee_status]]="Exited", ROUND(employee_turnover_dataset__1[[#This Row],[Annual Salary]]*0.333,0), 0)</f>
        <v>0</v>
      </c>
      <c r="I1133">
        <v>1</v>
      </c>
      <c r="J1133">
        <v>1</v>
      </c>
      <c r="K1133">
        <f>IF(employee_turnover_dataset__1[[#This Row],[Attrition]]="Yes",1,0)</f>
        <v>0</v>
      </c>
      <c r="L1133" t="s">
        <v>27</v>
      </c>
      <c r="M1133" t="s">
        <v>28</v>
      </c>
      <c r="N1133" s="1">
        <v>42996</v>
      </c>
      <c r="O1133" s="1"/>
      <c r="P1133" t="s">
        <v>29</v>
      </c>
      <c r="Q1133" t="s">
        <v>30</v>
      </c>
      <c r="R1133">
        <v>2900</v>
      </c>
      <c r="S1133">
        <v>95</v>
      </c>
      <c r="T1133">
        <v>8</v>
      </c>
      <c r="U1133" t="str">
        <f t="shared" si="17"/>
        <v>6–10 yrs (Mid Stay)</v>
      </c>
    </row>
    <row r="1134" spans="1:21" x14ac:dyDescent="0.25">
      <c r="A1134" t="s">
        <v>2306</v>
      </c>
      <c r="B1134" t="s">
        <v>44</v>
      </c>
      <c r="C1134" t="s">
        <v>61</v>
      </c>
      <c r="D1134" t="s">
        <v>2307</v>
      </c>
      <c r="E1134">
        <v>40</v>
      </c>
      <c r="F1134" s="2">
        <v>1406.085</v>
      </c>
      <c r="G1134" s="2">
        <v>16873.02</v>
      </c>
      <c r="H1134">
        <f>IF(employee_turnover_dataset__1[[#This Row],[Employee_status]]="Exited", ROUND(employee_turnover_dataset__1[[#This Row],[Annual Salary]]*0.333,0), 0)</f>
        <v>0</v>
      </c>
      <c r="I1134">
        <v>4</v>
      </c>
      <c r="J1134">
        <v>5</v>
      </c>
      <c r="K1134">
        <f>IF(employee_turnover_dataset__1[[#This Row],[Attrition]]="Yes",1,0)</f>
        <v>0</v>
      </c>
      <c r="L1134" t="s">
        <v>27</v>
      </c>
      <c r="M1134" t="s">
        <v>28</v>
      </c>
      <c r="N1134" s="1">
        <v>44782</v>
      </c>
      <c r="O1134" s="1"/>
      <c r="P1134" t="s">
        <v>29</v>
      </c>
      <c r="Q1134" t="s">
        <v>30</v>
      </c>
      <c r="R1134">
        <v>1114</v>
      </c>
      <c r="S1134">
        <v>36</v>
      </c>
      <c r="T1134">
        <v>3</v>
      </c>
      <c r="U1134" t="str">
        <f t="shared" si="17"/>
        <v>2–5 yrs (Short Stay)</v>
      </c>
    </row>
    <row r="1135" spans="1:21" x14ac:dyDescent="0.25">
      <c r="A1135" t="s">
        <v>2308</v>
      </c>
      <c r="B1135" t="s">
        <v>24</v>
      </c>
      <c r="C1135" t="s">
        <v>121</v>
      </c>
      <c r="D1135" t="s">
        <v>2309</v>
      </c>
      <c r="E1135">
        <v>44</v>
      </c>
      <c r="F1135" s="2">
        <v>2494.5749999999998</v>
      </c>
      <c r="G1135" s="2">
        <v>29934.899999999998</v>
      </c>
      <c r="H1135">
        <f>IF(employee_turnover_dataset__1[[#This Row],[Employee_status]]="Exited", ROUND(employee_turnover_dataset__1[[#This Row],[Annual Salary]]*0.333,0), 0)</f>
        <v>0</v>
      </c>
      <c r="I1135">
        <v>8</v>
      </c>
      <c r="J1135">
        <v>2</v>
      </c>
      <c r="K1135">
        <f>IF(employee_turnover_dataset__1[[#This Row],[Attrition]]="Yes",1,0)</f>
        <v>0</v>
      </c>
      <c r="L1135" t="s">
        <v>27</v>
      </c>
      <c r="M1135" t="s">
        <v>28</v>
      </c>
      <c r="N1135" s="1">
        <v>42693</v>
      </c>
      <c r="O1135" s="1"/>
      <c r="P1135" t="s">
        <v>29</v>
      </c>
      <c r="Q1135" t="s">
        <v>30</v>
      </c>
      <c r="R1135">
        <v>3203</v>
      </c>
      <c r="S1135">
        <v>105</v>
      </c>
      <c r="T1135">
        <v>9</v>
      </c>
      <c r="U1135" t="str">
        <f t="shared" si="17"/>
        <v>6–10 yrs (Mid Stay)</v>
      </c>
    </row>
    <row r="1136" spans="1:21" x14ac:dyDescent="0.25">
      <c r="A1136" t="s">
        <v>2310</v>
      </c>
      <c r="B1136" t="s">
        <v>67</v>
      </c>
      <c r="C1136" t="s">
        <v>68</v>
      </c>
      <c r="D1136" t="s">
        <v>2311</v>
      </c>
      <c r="E1136">
        <v>31</v>
      </c>
      <c r="F1136" s="2">
        <v>2369.2799999999997</v>
      </c>
      <c r="G1136" s="2">
        <v>28431.359999999997</v>
      </c>
      <c r="H1136">
        <f>IF(employee_turnover_dataset__1[[#This Row],[Employee_status]]="Exited", ROUND(employee_turnover_dataset__1[[#This Row],[Annual Salary]]*0.333,0), 0)</f>
        <v>9468</v>
      </c>
      <c r="I1136">
        <v>10</v>
      </c>
      <c r="J1136">
        <v>1</v>
      </c>
      <c r="K1136">
        <f>IF(employee_turnover_dataset__1[[#This Row],[Attrition]]="Yes",1,0)</f>
        <v>1</v>
      </c>
      <c r="L1136" t="s">
        <v>20</v>
      </c>
      <c r="M1136" t="s">
        <v>63</v>
      </c>
      <c r="N1136" s="1">
        <v>42692</v>
      </c>
      <c r="O1136" s="1">
        <v>44592</v>
      </c>
      <c r="P1136" t="s">
        <v>22</v>
      </c>
      <c r="Q1136" t="s">
        <v>63</v>
      </c>
      <c r="R1136">
        <v>1900</v>
      </c>
      <c r="S1136">
        <v>62</v>
      </c>
      <c r="T1136">
        <v>5</v>
      </c>
      <c r="U1136" t="str">
        <f t="shared" si="17"/>
        <v>2–5 yrs (Short Stay)</v>
      </c>
    </row>
    <row r="1137" spans="1:21" x14ac:dyDescent="0.25">
      <c r="A1137" t="s">
        <v>2312</v>
      </c>
      <c r="B1137" t="s">
        <v>32</v>
      </c>
      <c r="C1137" t="s">
        <v>71</v>
      </c>
      <c r="D1137" t="s">
        <v>2313</v>
      </c>
      <c r="E1137">
        <v>27</v>
      </c>
      <c r="F1137" s="2">
        <v>818.16000000000008</v>
      </c>
      <c r="G1137" s="2">
        <v>9817.9200000000019</v>
      </c>
      <c r="H1137">
        <f>IF(employee_turnover_dataset__1[[#This Row],[Employee_status]]="Exited", ROUND(employee_turnover_dataset__1[[#This Row],[Annual Salary]]*0.333,0), 0)</f>
        <v>0</v>
      </c>
      <c r="I1137">
        <v>9</v>
      </c>
      <c r="J1137">
        <v>4</v>
      </c>
      <c r="K1137">
        <f>IF(employee_turnover_dataset__1[[#This Row],[Attrition]]="Yes",1,0)</f>
        <v>0</v>
      </c>
      <c r="L1137" t="s">
        <v>27</v>
      </c>
      <c r="M1137" t="s">
        <v>28</v>
      </c>
      <c r="N1137" s="1">
        <v>42560</v>
      </c>
      <c r="O1137" s="1"/>
      <c r="P1137" t="s">
        <v>29</v>
      </c>
      <c r="Q1137" t="s">
        <v>30</v>
      </c>
      <c r="R1137">
        <v>3336</v>
      </c>
      <c r="S1137">
        <v>110</v>
      </c>
      <c r="T1137">
        <v>9</v>
      </c>
      <c r="U1137" t="str">
        <f t="shared" si="17"/>
        <v>6–10 yrs (Mid Stay)</v>
      </c>
    </row>
    <row r="1138" spans="1:21" x14ac:dyDescent="0.25">
      <c r="A1138" t="s">
        <v>2314</v>
      </c>
      <c r="B1138" t="s">
        <v>44</v>
      </c>
      <c r="C1138" t="s">
        <v>48</v>
      </c>
      <c r="D1138" t="s">
        <v>2315</v>
      </c>
      <c r="E1138">
        <v>58</v>
      </c>
      <c r="F1138" s="2">
        <v>1282.29</v>
      </c>
      <c r="G1138" s="2">
        <v>15387.48</v>
      </c>
      <c r="H1138">
        <f>IF(employee_turnover_dataset__1[[#This Row],[Employee_status]]="Exited", ROUND(employee_turnover_dataset__1[[#This Row],[Annual Salary]]*0.333,0), 0)</f>
        <v>5124</v>
      </c>
      <c r="I1138">
        <v>8</v>
      </c>
      <c r="J1138">
        <v>3</v>
      </c>
      <c r="K1138">
        <f>IF(employee_turnover_dataset__1[[#This Row],[Attrition]]="Yes",1,0)</f>
        <v>1</v>
      </c>
      <c r="L1138" t="s">
        <v>20</v>
      </c>
      <c r="M1138" t="s">
        <v>21</v>
      </c>
      <c r="N1138" s="1">
        <v>42721</v>
      </c>
      <c r="O1138" s="1">
        <v>43108</v>
      </c>
      <c r="P1138" t="s">
        <v>22</v>
      </c>
      <c r="Q1138" t="s">
        <v>21</v>
      </c>
      <c r="R1138">
        <v>387</v>
      </c>
      <c r="S1138">
        <v>13</v>
      </c>
      <c r="T1138">
        <v>1</v>
      </c>
      <c r="U1138" t="str">
        <f t="shared" si="17"/>
        <v>0–1 yrs (New Hire)</v>
      </c>
    </row>
    <row r="1139" spans="1:21" x14ac:dyDescent="0.25">
      <c r="A1139" t="s">
        <v>2316</v>
      </c>
      <c r="B1139" t="s">
        <v>32</v>
      </c>
      <c r="C1139" t="s">
        <v>71</v>
      </c>
      <c r="D1139" t="s">
        <v>2317</v>
      </c>
      <c r="E1139">
        <v>25</v>
      </c>
      <c r="F1139" s="2">
        <v>2760.1499999999996</v>
      </c>
      <c r="G1139" s="2">
        <v>33121.799999999996</v>
      </c>
      <c r="H1139">
        <f>IF(employee_turnover_dataset__1[[#This Row],[Employee_status]]="Exited", ROUND(employee_turnover_dataset__1[[#This Row],[Annual Salary]]*0.333,0), 0)</f>
        <v>0</v>
      </c>
      <c r="I1139">
        <v>10</v>
      </c>
      <c r="J1139">
        <v>5</v>
      </c>
      <c r="K1139">
        <f>IF(employee_turnover_dataset__1[[#This Row],[Attrition]]="Yes",1,0)</f>
        <v>0</v>
      </c>
      <c r="L1139" t="s">
        <v>27</v>
      </c>
      <c r="M1139" t="s">
        <v>28</v>
      </c>
      <c r="N1139" s="1">
        <v>43853</v>
      </c>
      <c r="O1139" s="1"/>
      <c r="P1139" t="s">
        <v>29</v>
      </c>
      <c r="Q1139" t="s">
        <v>30</v>
      </c>
      <c r="R1139">
        <v>2043</v>
      </c>
      <c r="S1139">
        <v>67</v>
      </c>
      <c r="T1139">
        <v>6</v>
      </c>
      <c r="U1139" t="str">
        <f t="shared" si="17"/>
        <v>6–10 yrs (Mid Stay)</v>
      </c>
    </row>
    <row r="1140" spans="1:21" x14ac:dyDescent="0.25">
      <c r="A1140" t="s">
        <v>2318</v>
      </c>
      <c r="B1140" t="s">
        <v>51</v>
      </c>
      <c r="C1140" t="s">
        <v>78</v>
      </c>
      <c r="D1140" t="s">
        <v>2319</v>
      </c>
      <c r="E1140">
        <v>57</v>
      </c>
      <c r="F1140" s="2">
        <v>2291.31</v>
      </c>
      <c r="G1140" s="2">
        <v>27495.72</v>
      </c>
      <c r="H1140">
        <f>IF(employee_turnover_dataset__1[[#This Row],[Employee_status]]="Exited", ROUND(employee_turnover_dataset__1[[#This Row],[Annual Salary]]*0.333,0), 0)</f>
        <v>0</v>
      </c>
      <c r="I1140">
        <v>5</v>
      </c>
      <c r="J1140">
        <v>1</v>
      </c>
      <c r="K1140">
        <f>IF(employee_turnover_dataset__1[[#This Row],[Attrition]]="Yes",1,0)</f>
        <v>0</v>
      </c>
      <c r="L1140" t="s">
        <v>27</v>
      </c>
      <c r="M1140" t="s">
        <v>28</v>
      </c>
      <c r="N1140" s="1">
        <v>44769</v>
      </c>
      <c r="O1140" s="1"/>
      <c r="P1140" t="s">
        <v>29</v>
      </c>
      <c r="Q1140" t="s">
        <v>30</v>
      </c>
      <c r="R1140">
        <v>1127</v>
      </c>
      <c r="S1140">
        <v>37</v>
      </c>
      <c r="T1140">
        <v>3</v>
      </c>
      <c r="U1140" t="str">
        <f t="shared" si="17"/>
        <v>2–5 yrs (Short Stay)</v>
      </c>
    </row>
    <row r="1141" spans="1:21" x14ac:dyDescent="0.25">
      <c r="A1141" t="s">
        <v>2320</v>
      </c>
      <c r="B1141" t="s">
        <v>24</v>
      </c>
      <c r="C1141" t="s">
        <v>83</v>
      </c>
      <c r="D1141" t="s">
        <v>2321</v>
      </c>
      <c r="E1141">
        <v>23</v>
      </c>
      <c r="F1141" s="2">
        <v>1306.2149999999999</v>
      </c>
      <c r="G1141" s="2">
        <v>15674.579999999998</v>
      </c>
      <c r="H1141">
        <f>IF(employee_turnover_dataset__1[[#This Row],[Employee_status]]="Exited", ROUND(employee_turnover_dataset__1[[#This Row],[Annual Salary]]*0.333,0), 0)</f>
        <v>0</v>
      </c>
      <c r="I1141">
        <v>6</v>
      </c>
      <c r="J1141">
        <v>3</v>
      </c>
      <c r="K1141">
        <f>IF(employee_turnover_dataset__1[[#This Row],[Attrition]]="Yes",1,0)</f>
        <v>0</v>
      </c>
      <c r="L1141" t="s">
        <v>27</v>
      </c>
      <c r="M1141" t="s">
        <v>28</v>
      </c>
      <c r="N1141" s="1">
        <v>45142</v>
      </c>
      <c r="O1141" s="1"/>
      <c r="P1141" t="s">
        <v>29</v>
      </c>
      <c r="Q1141" t="s">
        <v>30</v>
      </c>
      <c r="R1141">
        <v>754</v>
      </c>
      <c r="S1141">
        <v>25</v>
      </c>
      <c r="T1141">
        <v>2</v>
      </c>
      <c r="U1141" t="str">
        <f t="shared" si="17"/>
        <v>2–5 yrs (Short Stay)</v>
      </c>
    </row>
    <row r="1142" spans="1:21" x14ac:dyDescent="0.25">
      <c r="A1142" t="s">
        <v>2322</v>
      </c>
      <c r="B1142" t="s">
        <v>24</v>
      </c>
      <c r="C1142" t="s">
        <v>121</v>
      </c>
      <c r="D1142" t="s">
        <v>2323</v>
      </c>
      <c r="E1142">
        <v>37</v>
      </c>
      <c r="F1142" s="2">
        <v>1701.2250000000001</v>
      </c>
      <c r="G1142" s="2">
        <v>20414.7</v>
      </c>
      <c r="H1142">
        <f>IF(employee_turnover_dataset__1[[#This Row],[Employee_status]]="Exited", ROUND(employee_turnover_dataset__1[[#This Row],[Annual Salary]]*0.333,0), 0)</f>
        <v>0</v>
      </c>
      <c r="I1142">
        <v>10</v>
      </c>
      <c r="J1142">
        <v>2</v>
      </c>
      <c r="K1142">
        <f>IF(employee_turnover_dataset__1[[#This Row],[Attrition]]="Yes",1,0)</f>
        <v>0</v>
      </c>
      <c r="L1142" t="s">
        <v>27</v>
      </c>
      <c r="M1142" t="s">
        <v>28</v>
      </c>
      <c r="N1142" s="1">
        <v>42798</v>
      </c>
      <c r="O1142" s="1"/>
      <c r="P1142" t="s">
        <v>29</v>
      </c>
      <c r="Q1142" t="s">
        <v>30</v>
      </c>
      <c r="R1142">
        <v>3098</v>
      </c>
      <c r="S1142">
        <v>102</v>
      </c>
      <c r="T1142">
        <v>8</v>
      </c>
      <c r="U1142" t="str">
        <f t="shared" si="17"/>
        <v>6–10 yrs (Mid Stay)</v>
      </c>
    </row>
    <row r="1143" spans="1:21" x14ac:dyDescent="0.25">
      <c r="A1143" t="s">
        <v>2324</v>
      </c>
      <c r="B1143" t="s">
        <v>67</v>
      </c>
      <c r="C1143" t="s">
        <v>128</v>
      </c>
      <c r="D1143" t="s">
        <v>2325</v>
      </c>
      <c r="E1143">
        <v>59</v>
      </c>
      <c r="F1143" s="2">
        <v>2292.855</v>
      </c>
      <c r="G1143" s="2">
        <v>27514.260000000002</v>
      </c>
      <c r="H1143">
        <f>IF(employee_turnover_dataset__1[[#This Row],[Employee_status]]="Exited", ROUND(employee_turnover_dataset__1[[#This Row],[Annual Salary]]*0.333,0), 0)</f>
        <v>0</v>
      </c>
      <c r="I1143">
        <v>10</v>
      </c>
      <c r="J1143">
        <v>5</v>
      </c>
      <c r="K1143">
        <f>IF(employee_turnover_dataset__1[[#This Row],[Attrition]]="Yes",1,0)</f>
        <v>0</v>
      </c>
      <c r="L1143" t="s">
        <v>27</v>
      </c>
      <c r="M1143" t="s">
        <v>28</v>
      </c>
      <c r="N1143" s="1">
        <v>43588</v>
      </c>
      <c r="O1143" s="1"/>
      <c r="P1143" t="s">
        <v>29</v>
      </c>
      <c r="Q1143" t="s">
        <v>30</v>
      </c>
      <c r="R1143">
        <v>2308</v>
      </c>
      <c r="S1143">
        <v>76</v>
      </c>
      <c r="T1143">
        <v>6</v>
      </c>
      <c r="U1143" t="str">
        <f t="shared" si="17"/>
        <v>6–10 yrs (Mid Stay)</v>
      </c>
    </row>
    <row r="1144" spans="1:21" x14ac:dyDescent="0.25">
      <c r="A1144" t="s">
        <v>2326</v>
      </c>
      <c r="B1144" t="s">
        <v>67</v>
      </c>
      <c r="C1144" t="s">
        <v>68</v>
      </c>
      <c r="D1144" t="s">
        <v>2327</v>
      </c>
      <c r="E1144">
        <v>48</v>
      </c>
      <c r="F1144" s="2">
        <v>1507.92</v>
      </c>
      <c r="G1144" s="2">
        <v>18095.04</v>
      </c>
      <c r="H1144">
        <f>IF(employee_turnover_dataset__1[[#This Row],[Employee_status]]="Exited", ROUND(employee_turnover_dataset__1[[#This Row],[Annual Salary]]*0.333,0), 0)</f>
        <v>0</v>
      </c>
      <c r="I1144">
        <v>4</v>
      </c>
      <c r="J1144">
        <v>3</v>
      </c>
      <c r="K1144">
        <f>IF(employee_turnover_dataset__1[[#This Row],[Attrition]]="Yes",1,0)</f>
        <v>0</v>
      </c>
      <c r="L1144" t="s">
        <v>27</v>
      </c>
      <c r="M1144" t="s">
        <v>28</v>
      </c>
      <c r="N1144" s="1">
        <v>43395</v>
      </c>
      <c r="O1144" s="1"/>
      <c r="P1144" t="s">
        <v>29</v>
      </c>
      <c r="Q1144" t="s">
        <v>30</v>
      </c>
      <c r="R1144">
        <v>2501</v>
      </c>
      <c r="S1144">
        <v>82</v>
      </c>
      <c r="T1144">
        <v>7</v>
      </c>
      <c r="U1144" t="str">
        <f t="shared" si="17"/>
        <v>6–10 yrs (Mid Stay)</v>
      </c>
    </row>
    <row r="1145" spans="1:21" x14ac:dyDescent="0.25">
      <c r="A1145" t="s">
        <v>2328</v>
      </c>
      <c r="B1145" t="s">
        <v>51</v>
      </c>
      <c r="C1145" t="s">
        <v>52</v>
      </c>
      <c r="D1145" t="s">
        <v>2329</v>
      </c>
      <c r="E1145">
        <v>31</v>
      </c>
      <c r="F1145" s="2">
        <v>744.33</v>
      </c>
      <c r="G1145" s="2">
        <v>8931.9600000000009</v>
      </c>
      <c r="H1145">
        <f>IF(employee_turnover_dataset__1[[#This Row],[Employee_status]]="Exited", ROUND(employee_turnover_dataset__1[[#This Row],[Annual Salary]]*0.333,0), 0)</f>
        <v>2974</v>
      </c>
      <c r="I1145">
        <v>9</v>
      </c>
      <c r="J1145">
        <v>1</v>
      </c>
      <c r="K1145">
        <f>IF(employee_turnover_dataset__1[[#This Row],[Attrition]]="Yes",1,0)</f>
        <v>1</v>
      </c>
      <c r="L1145" t="s">
        <v>20</v>
      </c>
      <c r="M1145" t="s">
        <v>35</v>
      </c>
      <c r="N1145" s="1">
        <v>44892</v>
      </c>
      <c r="O1145" s="1">
        <v>45705</v>
      </c>
      <c r="P1145" t="s">
        <v>22</v>
      </c>
      <c r="Q1145" t="s">
        <v>35</v>
      </c>
      <c r="R1145">
        <v>813</v>
      </c>
      <c r="S1145">
        <v>27</v>
      </c>
      <c r="T1145">
        <v>2</v>
      </c>
      <c r="U1145" t="str">
        <f t="shared" si="17"/>
        <v>2–5 yrs (Short Stay)</v>
      </c>
    </row>
    <row r="1146" spans="1:21" x14ac:dyDescent="0.25">
      <c r="A1146" t="s">
        <v>2330</v>
      </c>
      <c r="B1146" t="s">
        <v>32</v>
      </c>
      <c r="C1146" t="s">
        <v>71</v>
      </c>
      <c r="D1146" t="s">
        <v>2331</v>
      </c>
      <c r="E1146">
        <v>46</v>
      </c>
      <c r="F1146" s="2">
        <v>1036.5899999999999</v>
      </c>
      <c r="G1146" s="2">
        <v>12439.079999999998</v>
      </c>
      <c r="H1146">
        <f>IF(employee_turnover_dataset__1[[#This Row],[Employee_status]]="Exited", ROUND(employee_turnover_dataset__1[[#This Row],[Annual Salary]]*0.333,0), 0)</f>
        <v>0</v>
      </c>
      <c r="I1146">
        <v>4</v>
      </c>
      <c r="J1146">
        <v>2</v>
      </c>
      <c r="K1146">
        <f>IF(employee_turnover_dataset__1[[#This Row],[Attrition]]="Yes",1,0)</f>
        <v>0</v>
      </c>
      <c r="L1146" t="s">
        <v>27</v>
      </c>
      <c r="M1146" t="s">
        <v>28</v>
      </c>
      <c r="N1146" s="1">
        <v>44797</v>
      </c>
      <c r="O1146" s="1"/>
      <c r="P1146" t="s">
        <v>29</v>
      </c>
      <c r="Q1146" t="s">
        <v>30</v>
      </c>
      <c r="R1146">
        <v>1099</v>
      </c>
      <c r="S1146">
        <v>36</v>
      </c>
      <c r="T1146">
        <v>3</v>
      </c>
      <c r="U1146" t="str">
        <f t="shared" si="17"/>
        <v>2–5 yrs (Short Stay)</v>
      </c>
    </row>
    <row r="1147" spans="1:21" x14ac:dyDescent="0.25">
      <c r="A1147" t="s">
        <v>2332</v>
      </c>
      <c r="B1147" t="s">
        <v>67</v>
      </c>
      <c r="C1147" t="s">
        <v>107</v>
      </c>
      <c r="D1147" t="s">
        <v>149</v>
      </c>
      <c r="E1147">
        <v>54</v>
      </c>
      <c r="F1147" s="2">
        <v>416.18999999999994</v>
      </c>
      <c r="G1147" s="2">
        <v>4994.2799999999988</v>
      </c>
      <c r="H1147">
        <f>IF(employee_turnover_dataset__1[[#This Row],[Employee_status]]="Exited", ROUND(employee_turnover_dataset__1[[#This Row],[Annual Salary]]*0.333,0), 0)</f>
        <v>0</v>
      </c>
      <c r="I1147">
        <v>0</v>
      </c>
      <c r="J1147">
        <v>5</v>
      </c>
      <c r="K1147">
        <f>IF(employee_turnover_dataset__1[[#This Row],[Attrition]]="Yes",1,0)</f>
        <v>0</v>
      </c>
      <c r="L1147" t="s">
        <v>27</v>
      </c>
      <c r="M1147" t="s">
        <v>28</v>
      </c>
      <c r="N1147" s="1">
        <v>42514</v>
      </c>
      <c r="O1147" s="1"/>
      <c r="P1147" t="s">
        <v>29</v>
      </c>
      <c r="Q1147" t="s">
        <v>30</v>
      </c>
      <c r="R1147">
        <v>3382</v>
      </c>
      <c r="S1147">
        <v>111</v>
      </c>
      <c r="T1147">
        <v>9</v>
      </c>
      <c r="U1147" t="str">
        <f t="shared" si="17"/>
        <v>6–10 yrs (Mid Stay)</v>
      </c>
    </row>
    <row r="1148" spans="1:21" x14ac:dyDescent="0.25">
      <c r="A1148" t="s">
        <v>2333</v>
      </c>
      <c r="B1148" t="s">
        <v>24</v>
      </c>
      <c r="C1148" t="s">
        <v>83</v>
      </c>
      <c r="D1148" t="s">
        <v>2334</v>
      </c>
      <c r="E1148">
        <v>41</v>
      </c>
      <c r="F1148" s="2">
        <v>2883.375</v>
      </c>
      <c r="G1148" s="2">
        <v>34600.5</v>
      </c>
      <c r="H1148">
        <f>IF(employee_turnover_dataset__1[[#This Row],[Employee_status]]="Exited", ROUND(employee_turnover_dataset__1[[#This Row],[Annual Salary]]*0.333,0), 0)</f>
        <v>11522</v>
      </c>
      <c r="I1148">
        <v>7</v>
      </c>
      <c r="J1148">
        <v>2</v>
      </c>
      <c r="K1148">
        <f>IF(employee_turnover_dataset__1[[#This Row],[Attrition]]="Yes",1,0)</f>
        <v>1</v>
      </c>
      <c r="L1148" t="s">
        <v>20</v>
      </c>
      <c r="M1148" t="s">
        <v>54</v>
      </c>
      <c r="N1148" s="1">
        <v>44673</v>
      </c>
      <c r="O1148" s="1">
        <v>45869</v>
      </c>
      <c r="P1148" t="s">
        <v>22</v>
      </c>
      <c r="Q1148" t="s">
        <v>54</v>
      </c>
      <c r="R1148">
        <v>1196</v>
      </c>
      <c r="S1148">
        <v>39</v>
      </c>
      <c r="T1148">
        <v>3</v>
      </c>
      <c r="U1148" t="str">
        <f t="shared" si="17"/>
        <v>2–5 yrs (Short Stay)</v>
      </c>
    </row>
    <row r="1149" spans="1:21" x14ac:dyDescent="0.25">
      <c r="A1149" t="s">
        <v>2335</v>
      </c>
      <c r="B1149" t="s">
        <v>24</v>
      </c>
      <c r="C1149" t="s">
        <v>121</v>
      </c>
      <c r="D1149" t="s">
        <v>2336</v>
      </c>
      <c r="E1149">
        <v>53</v>
      </c>
      <c r="F1149" s="2">
        <v>1399.1849999999999</v>
      </c>
      <c r="G1149" s="2">
        <v>16790.22</v>
      </c>
      <c r="H1149">
        <f>IF(employee_turnover_dataset__1[[#This Row],[Employee_status]]="Exited", ROUND(employee_turnover_dataset__1[[#This Row],[Annual Salary]]*0.333,0), 0)</f>
        <v>0</v>
      </c>
      <c r="I1149">
        <v>8</v>
      </c>
      <c r="J1149">
        <v>4</v>
      </c>
      <c r="K1149">
        <f>IF(employee_turnover_dataset__1[[#This Row],[Attrition]]="Yes",1,0)</f>
        <v>0</v>
      </c>
      <c r="L1149" t="s">
        <v>27</v>
      </c>
      <c r="M1149" t="s">
        <v>28</v>
      </c>
      <c r="N1149" s="1">
        <v>43340</v>
      </c>
      <c r="O1149" s="1"/>
      <c r="P1149" t="s">
        <v>29</v>
      </c>
      <c r="Q1149" t="s">
        <v>30</v>
      </c>
      <c r="R1149">
        <v>2556</v>
      </c>
      <c r="S1149">
        <v>84</v>
      </c>
      <c r="T1149">
        <v>7</v>
      </c>
      <c r="U1149" t="str">
        <f t="shared" si="17"/>
        <v>6–10 yrs (Mid Stay)</v>
      </c>
    </row>
    <row r="1150" spans="1:21" x14ac:dyDescent="0.25">
      <c r="A1150" t="s">
        <v>2337</v>
      </c>
      <c r="B1150" t="s">
        <v>44</v>
      </c>
      <c r="C1150" t="s">
        <v>61</v>
      </c>
      <c r="D1150" t="s">
        <v>2338</v>
      </c>
      <c r="E1150">
        <v>31</v>
      </c>
      <c r="F1150" s="2">
        <v>1505.01</v>
      </c>
      <c r="G1150" s="2">
        <v>18060.12</v>
      </c>
      <c r="H1150">
        <f>IF(employee_turnover_dataset__1[[#This Row],[Employee_status]]="Exited", ROUND(employee_turnover_dataset__1[[#This Row],[Annual Salary]]*0.333,0), 0)</f>
        <v>6014</v>
      </c>
      <c r="I1150">
        <v>7</v>
      </c>
      <c r="J1150">
        <v>3</v>
      </c>
      <c r="K1150">
        <f>IF(employee_turnover_dataset__1[[#This Row],[Attrition]]="Yes",1,0)</f>
        <v>1</v>
      </c>
      <c r="L1150" t="s">
        <v>20</v>
      </c>
      <c r="M1150" t="s">
        <v>158</v>
      </c>
      <c r="N1150" s="1">
        <v>43462</v>
      </c>
      <c r="O1150" s="1">
        <v>44820</v>
      </c>
      <c r="P1150" t="s">
        <v>22</v>
      </c>
      <c r="Q1150" t="s">
        <v>158</v>
      </c>
      <c r="R1150">
        <v>1358</v>
      </c>
      <c r="S1150">
        <v>45</v>
      </c>
      <c r="T1150">
        <v>4</v>
      </c>
      <c r="U1150" t="str">
        <f t="shared" si="17"/>
        <v>2–5 yrs (Short Stay)</v>
      </c>
    </row>
    <row r="1151" spans="1:21" x14ac:dyDescent="0.25">
      <c r="A1151" t="s">
        <v>2339</v>
      </c>
      <c r="B1151" t="s">
        <v>32</v>
      </c>
      <c r="C1151" t="s">
        <v>71</v>
      </c>
      <c r="D1151" t="s">
        <v>2340</v>
      </c>
      <c r="E1151">
        <v>36</v>
      </c>
      <c r="F1151" s="2">
        <v>1234.23</v>
      </c>
      <c r="G1151" s="2">
        <v>14810.76</v>
      </c>
      <c r="H1151">
        <f>IF(employee_turnover_dataset__1[[#This Row],[Employee_status]]="Exited", ROUND(employee_turnover_dataset__1[[#This Row],[Annual Salary]]*0.333,0), 0)</f>
        <v>4932</v>
      </c>
      <c r="I1151">
        <v>0</v>
      </c>
      <c r="J1151">
        <v>2</v>
      </c>
      <c r="K1151">
        <f>IF(employee_turnover_dataset__1[[#This Row],[Attrition]]="Yes",1,0)</f>
        <v>1</v>
      </c>
      <c r="L1151" t="s">
        <v>20</v>
      </c>
      <c r="M1151" t="s">
        <v>119</v>
      </c>
      <c r="N1151" s="1">
        <v>42812</v>
      </c>
      <c r="O1151" s="1">
        <v>45671</v>
      </c>
      <c r="P1151" t="s">
        <v>22</v>
      </c>
      <c r="Q1151" t="s">
        <v>119</v>
      </c>
      <c r="R1151">
        <v>2859</v>
      </c>
      <c r="S1151">
        <v>94</v>
      </c>
      <c r="T1151">
        <v>8</v>
      </c>
      <c r="U1151" t="str">
        <f t="shared" si="17"/>
        <v>6–10 yrs (Mid Stay)</v>
      </c>
    </row>
    <row r="1152" spans="1:21" x14ac:dyDescent="0.25">
      <c r="A1152" t="s">
        <v>2341</v>
      </c>
      <c r="B1152" t="s">
        <v>51</v>
      </c>
      <c r="C1152" t="s">
        <v>52</v>
      </c>
      <c r="D1152" t="s">
        <v>2342</v>
      </c>
      <c r="E1152">
        <v>41</v>
      </c>
      <c r="F1152" s="2">
        <v>1426.56</v>
      </c>
      <c r="G1152" s="2">
        <v>17118.72</v>
      </c>
      <c r="H1152">
        <f>IF(employee_turnover_dataset__1[[#This Row],[Employee_status]]="Exited", ROUND(employee_turnover_dataset__1[[#This Row],[Annual Salary]]*0.333,0), 0)</f>
        <v>0</v>
      </c>
      <c r="I1152">
        <v>1</v>
      </c>
      <c r="J1152">
        <v>1</v>
      </c>
      <c r="K1152">
        <f>IF(employee_turnover_dataset__1[[#This Row],[Attrition]]="Yes",1,0)</f>
        <v>0</v>
      </c>
      <c r="L1152" t="s">
        <v>27</v>
      </c>
      <c r="M1152" t="s">
        <v>28</v>
      </c>
      <c r="N1152" s="1">
        <v>43363</v>
      </c>
      <c r="O1152" s="1"/>
      <c r="P1152" t="s">
        <v>29</v>
      </c>
      <c r="Q1152" t="s">
        <v>30</v>
      </c>
      <c r="R1152">
        <v>2533</v>
      </c>
      <c r="S1152">
        <v>83</v>
      </c>
      <c r="T1152">
        <v>7</v>
      </c>
      <c r="U1152" t="str">
        <f t="shared" si="17"/>
        <v>6–10 yrs (Mid Stay)</v>
      </c>
    </row>
    <row r="1153" spans="1:21" x14ac:dyDescent="0.25">
      <c r="A1153" t="s">
        <v>2343</v>
      </c>
      <c r="B1153" t="s">
        <v>67</v>
      </c>
      <c r="C1153" t="s">
        <v>107</v>
      </c>
      <c r="D1153" t="s">
        <v>2344</v>
      </c>
      <c r="E1153">
        <v>23</v>
      </c>
      <c r="F1153" s="2">
        <v>861.51</v>
      </c>
      <c r="G1153" s="2">
        <v>10338.119999999999</v>
      </c>
      <c r="H1153">
        <f>IF(employee_turnover_dataset__1[[#This Row],[Employee_status]]="Exited", ROUND(employee_turnover_dataset__1[[#This Row],[Annual Salary]]*0.333,0), 0)</f>
        <v>3443</v>
      </c>
      <c r="I1153">
        <v>4</v>
      </c>
      <c r="J1153">
        <v>1</v>
      </c>
      <c r="K1153">
        <f>IF(employee_turnover_dataset__1[[#This Row],[Attrition]]="Yes",1,0)</f>
        <v>1</v>
      </c>
      <c r="L1153" t="s">
        <v>20</v>
      </c>
      <c r="M1153" t="s">
        <v>21</v>
      </c>
      <c r="N1153" s="1">
        <v>44858</v>
      </c>
      <c r="O1153" s="1">
        <v>45158</v>
      </c>
      <c r="P1153" t="s">
        <v>22</v>
      </c>
      <c r="Q1153" t="s">
        <v>21</v>
      </c>
      <c r="R1153">
        <v>300</v>
      </c>
      <c r="S1153">
        <v>10</v>
      </c>
      <c r="T1153">
        <v>1</v>
      </c>
      <c r="U1153" t="str">
        <f t="shared" si="17"/>
        <v>0–1 yrs (New Hire)</v>
      </c>
    </row>
    <row r="1154" spans="1:21" x14ac:dyDescent="0.25">
      <c r="A1154" t="s">
        <v>2345</v>
      </c>
      <c r="B1154" t="s">
        <v>32</v>
      </c>
      <c r="C1154" t="s">
        <v>174</v>
      </c>
      <c r="D1154" t="s">
        <v>2346</v>
      </c>
      <c r="E1154">
        <v>43</v>
      </c>
      <c r="F1154" s="2">
        <v>1784.9850000000001</v>
      </c>
      <c r="G1154" s="2">
        <v>21419.82</v>
      </c>
      <c r="H1154">
        <f>IF(employee_turnover_dataset__1[[#This Row],[Employee_status]]="Exited", ROUND(employee_turnover_dataset__1[[#This Row],[Annual Salary]]*0.333,0), 0)</f>
        <v>0</v>
      </c>
      <c r="I1154">
        <v>8</v>
      </c>
      <c r="J1154">
        <v>4</v>
      </c>
      <c r="K1154">
        <f>IF(employee_turnover_dataset__1[[#This Row],[Attrition]]="Yes",1,0)</f>
        <v>0</v>
      </c>
      <c r="L1154" t="s">
        <v>27</v>
      </c>
      <c r="M1154" t="s">
        <v>28</v>
      </c>
      <c r="N1154" s="1">
        <v>42502</v>
      </c>
      <c r="O1154" s="1"/>
      <c r="P1154" t="s">
        <v>29</v>
      </c>
      <c r="Q1154" t="s">
        <v>30</v>
      </c>
      <c r="R1154">
        <v>3394</v>
      </c>
      <c r="S1154">
        <v>111</v>
      </c>
      <c r="T1154">
        <v>9</v>
      </c>
      <c r="U1154" t="str">
        <f t="shared" ref="U1154:U1201" si="18">IF(T1154&lt;=1,"0–1 yrs (New Hire)",
IF(T1154&lt;=5,"2–5 yrs (Short Stay)",
IF(T1154&lt;=10,"6–10 yrs (Mid Stay)",
IF(T1154&lt;=20,"11–20 yrs (Long Stay)",
"20+ yrs (Very Long Stay)"))))</f>
        <v>6–10 yrs (Mid Stay)</v>
      </c>
    </row>
    <row r="1155" spans="1:21" x14ac:dyDescent="0.25">
      <c r="A1155" t="s">
        <v>2347</v>
      </c>
      <c r="B1155" t="s">
        <v>51</v>
      </c>
      <c r="C1155" t="s">
        <v>78</v>
      </c>
      <c r="D1155" t="s">
        <v>2348</v>
      </c>
      <c r="E1155">
        <v>28</v>
      </c>
      <c r="F1155" s="2">
        <v>2223.7200000000003</v>
      </c>
      <c r="G1155" s="2">
        <v>26684.640000000003</v>
      </c>
      <c r="H1155">
        <f>IF(employee_turnover_dataset__1[[#This Row],[Employee_status]]="Exited", ROUND(employee_turnover_dataset__1[[#This Row],[Annual Salary]]*0.333,0), 0)</f>
        <v>0</v>
      </c>
      <c r="I1155">
        <v>4</v>
      </c>
      <c r="J1155">
        <v>3</v>
      </c>
      <c r="K1155">
        <f>IF(employee_turnover_dataset__1[[#This Row],[Attrition]]="Yes",1,0)</f>
        <v>0</v>
      </c>
      <c r="L1155" t="s">
        <v>27</v>
      </c>
      <c r="M1155" t="s">
        <v>28</v>
      </c>
      <c r="N1155" s="1">
        <v>43731</v>
      </c>
      <c r="O1155" s="1"/>
      <c r="P1155" t="s">
        <v>29</v>
      </c>
      <c r="Q1155" t="s">
        <v>30</v>
      </c>
      <c r="R1155">
        <v>2165</v>
      </c>
      <c r="S1155">
        <v>71</v>
      </c>
      <c r="T1155">
        <v>6</v>
      </c>
      <c r="U1155" t="str">
        <f t="shared" si="18"/>
        <v>6–10 yrs (Mid Stay)</v>
      </c>
    </row>
    <row r="1156" spans="1:21" x14ac:dyDescent="0.25">
      <c r="A1156" t="s">
        <v>2349</v>
      </c>
      <c r="B1156" t="s">
        <v>44</v>
      </c>
      <c r="C1156" t="s">
        <v>61</v>
      </c>
      <c r="D1156" t="s">
        <v>2350</v>
      </c>
      <c r="E1156">
        <v>42</v>
      </c>
      <c r="F1156" s="2">
        <v>1457.2649999999999</v>
      </c>
      <c r="G1156" s="2">
        <v>17487.18</v>
      </c>
      <c r="H1156">
        <f>IF(employee_turnover_dataset__1[[#This Row],[Employee_status]]="Exited", ROUND(employee_turnover_dataset__1[[#This Row],[Annual Salary]]*0.333,0), 0)</f>
        <v>0</v>
      </c>
      <c r="I1156">
        <v>9</v>
      </c>
      <c r="J1156">
        <v>1</v>
      </c>
      <c r="K1156">
        <f>IF(employee_turnover_dataset__1[[#This Row],[Attrition]]="Yes",1,0)</f>
        <v>0</v>
      </c>
      <c r="L1156" t="s">
        <v>27</v>
      </c>
      <c r="M1156" t="s">
        <v>28</v>
      </c>
      <c r="N1156" s="1">
        <v>44547</v>
      </c>
      <c r="O1156" s="1"/>
      <c r="P1156" t="s">
        <v>29</v>
      </c>
      <c r="Q1156" t="s">
        <v>30</v>
      </c>
      <c r="R1156">
        <v>1349</v>
      </c>
      <c r="S1156">
        <v>44</v>
      </c>
      <c r="T1156">
        <v>4</v>
      </c>
      <c r="U1156" t="str">
        <f t="shared" si="18"/>
        <v>2–5 yrs (Short Stay)</v>
      </c>
    </row>
    <row r="1157" spans="1:21" x14ac:dyDescent="0.25">
      <c r="A1157" t="s">
        <v>2351</v>
      </c>
      <c r="B1157" t="s">
        <v>44</v>
      </c>
      <c r="C1157" t="s">
        <v>45</v>
      </c>
      <c r="D1157" t="s">
        <v>2352</v>
      </c>
      <c r="E1157">
        <v>60</v>
      </c>
      <c r="F1157" s="2">
        <v>754.47</v>
      </c>
      <c r="G1157" s="2">
        <v>9053.64</v>
      </c>
      <c r="H1157">
        <f>IF(employee_turnover_dataset__1[[#This Row],[Employee_status]]="Exited", ROUND(employee_turnover_dataset__1[[#This Row],[Annual Salary]]*0.333,0), 0)</f>
        <v>3015</v>
      </c>
      <c r="I1157">
        <v>10</v>
      </c>
      <c r="J1157">
        <v>5</v>
      </c>
      <c r="K1157">
        <f>IF(employee_turnover_dataset__1[[#This Row],[Attrition]]="Yes",1,0)</f>
        <v>1</v>
      </c>
      <c r="L1157" t="s">
        <v>20</v>
      </c>
      <c r="M1157" t="s">
        <v>158</v>
      </c>
      <c r="N1157" s="1">
        <v>43481</v>
      </c>
      <c r="O1157" s="1">
        <v>45754</v>
      </c>
      <c r="P1157" t="s">
        <v>22</v>
      </c>
      <c r="Q1157" t="s">
        <v>158</v>
      </c>
      <c r="R1157">
        <v>2273</v>
      </c>
      <c r="S1157">
        <v>75</v>
      </c>
      <c r="T1157">
        <v>6</v>
      </c>
      <c r="U1157" t="str">
        <f t="shared" si="18"/>
        <v>6–10 yrs (Mid Stay)</v>
      </c>
    </row>
    <row r="1158" spans="1:21" x14ac:dyDescent="0.25">
      <c r="A1158" t="s">
        <v>2353</v>
      </c>
      <c r="B1158" t="s">
        <v>51</v>
      </c>
      <c r="C1158" t="s">
        <v>78</v>
      </c>
      <c r="D1158" t="s">
        <v>2354</v>
      </c>
      <c r="E1158">
        <v>33</v>
      </c>
      <c r="F1158" s="2">
        <v>2763.1950000000002</v>
      </c>
      <c r="G1158" s="2">
        <v>33158.340000000004</v>
      </c>
      <c r="H1158">
        <f>IF(employee_turnover_dataset__1[[#This Row],[Employee_status]]="Exited", ROUND(employee_turnover_dataset__1[[#This Row],[Annual Salary]]*0.333,0), 0)</f>
        <v>11042</v>
      </c>
      <c r="I1158">
        <v>10</v>
      </c>
      <c r="J1158">
        <v>2</v>
      </c>
      <c r="K1158">
        <f>IF(employee_turnover_dataset__1[[#This Row],[Attrition]]="Yes",1,0)</f>
        <v>1</v>
      </c>
      <c r="L1158" t="s">
        <v>20</v>
      </c>
      <c r="M1158" t="s">
        <v>63</v>
      </c>
      <c r="N1158" s="1">
        <v>43258</v>
      </c>
      <c r="O1158" s="1">
        <v>43895</v>
      </c>
      <c r="P1158" t="s">
        <v>22</v>
      </c>
      <c r="Q1158" t="s">
        <v>63</v>
      </c>
      <c r="R1158">
        <v>637</v>
      </c>
      <c r="S1158">
        <v>21</v>
      </c>
      <c r="T1158">
        <v>2</v>
      </c>
      <c r="U1158" t="str">
        <f t="shared" si="18"/>
        <v>2–5 yrs (Short Stay)</v>
      </c>
    </row>
    <row r="1159" spans="1:21" x14ac:dyDescent="0.25">
      <c r="A1159" t="s">
        <v>2355</v>
      </c>
      <c r="B1159" t="s">
        <v>44</v>
      </c>
      <c r="C1159" t="s">
        <v>48</v>
      </c>
      <c r="D1159" t="s">
        <v>2356</v>
      </c>
      <c r="E1159">
        <v>43</v>
      </c>
      <c r="F1159" s="2">
        <v>2616.7350000000001</v>
      </c>
      <c r="G1159" s="2">
        <v>31400.82</v>
      </c>
      <c r="H1159">
        <f>IF(employee_turnover_dataset__1[[#This Row],[Employee_status]]="Exited", ROUND(employee_turnover_dataset__1[[#This Row],[Annual Salary]]*0.333,0), 0)</f>
        <v>0</v>
      </c>
      <c r="I1159">
        <v>4</v>
      </c>
      <c r="J1159">
        <v>2</v>
      </c>
      <c r="K1159">
        <f>IF(employee_turnover_dataset__1[[#This Row],[Attrition]]="Yes",1,0)</f>
        <v>0</v>
      </c>
      <c r="L1159" t="s">
        <v>27</v>
      </c>
      <c r="M1159" t="s">
        <v>28</v>
      </c>
      <c r="N1159" s="1">
        <v>42632</v>
      </c>
      <c r="O1159" s="1"/>
      <c r="P1159" t="s">
        <v>29</v>
      </c>
      <c r="Q1159" t="s">
        <v>30</v>
      </c>
      <c r="R1159">
        <v>3264</v>
      </c>
      <c r="S1159">
        <v>107</v>
      </c>
      <c r="T1159">
        <v>9</v>
      </c>
      <c r="U1159" t="str">
        <f t="shared" si="18"/>
        <v>6–10 yrs (Mid Stay)</v>
      </c>
    </row>
    <row r="1160" spans="1:21" x14ac:dyDescent="0.25">
      <c r="A1160" t="s">
        <v>2357</v>
      </c>
      <c r="B1160" t="s">
        <v>51</v>
      </c>
      <c r="C1160" t="s">
        <v>78</v>
      </c>
      <c r="D1160" t="s">
        <v>2358</v>
      </c>
      <c r="E1160">
        <v>54</v>
      </c>
      <c r="F1160" s="2">
        <v>1514.58</v>
      </c>
      <c r="G1160" s="2">
        <v>18174.96</v>
      </c>
      <c r="H1160">
        <f>IF(employee_turnover_dataset__1[[#This Row],[Employee_status]]="Exited", ROUND(employee_turnover_dataset__1[[#This Row],[Annual Salary]]*0.333,0), 0)</f>
        <v>6052</v>
      </c>
      <c r="I1160">
        <v>0</v>
      </c>
      <c r="J1160">
        <v>2</v>
      </c>
      <c r="K1160">
        <f>IF(employee_turnover_dataset__1[[#This Row],[Attrition]]="Yes",1,0)</f>
        <v>1</v>
      </c>
      <c r="L1160" t="s">
        <v>20</v>
      </c>
      <c r="M1160" t="s">
        <v>21</v>
      </c>
      <c r="N1160" s="1">
        <v>42566</v>
      </c>
      <c r="O1160" s="1">
        <v>45834</v>
      </c>
      <c r="P1160" t="s">
        <v>22</v>
      </c>
      <c r="Q1160" t="s">
        <v>21</v>
      </c>
      <c r="R1160">
        <v>3268</v>
      </c>
      <c r="S1160">
        <v>107</v>
      </c>
      <c r="T1160">
        <v>9</v>
      </c>
      <c r="U1160" t="str">
        <f t="shared" si="18"/>
        <v>6–10 yrs (Mid Stay)</v>
      </c>
    </row>
    <row r="1161" spans="1:21" x14ac:dyDescent="0.25">
      <c r="A1161" t="s">
        <v>2359</v>
      </c>
      <c r="B1161" t="s">
        <v>32</v>
      </c>
      <c r="C1161" t="s">
        <v>33</v>
      </c>
      <c r="D1161" t="s">
        <v>2360</v>
      </c>
      <c r="E1161">
        <v>37</v>
      </c>
      <c r="F1161" s="2">
        <v>723.81000000000006</v>
      </c>
      <c r="G1161" s="2">
        <v>8685.7200000000012</v>
      </c>
      <c r="H1161">
        <f>IF(employee_turnover_dataset__1[[#This Row],[Employee_status]]="Exited", ROUND(employee_turnover_dataset__1[[#This Row],[Annual Salary]]*0.333,0), 0)</f>
        <v>0</v>
      </c>
      <c r="I1161">
        <v>5</v>
      </c>
      <c r="J1161">
        <v>1</v>
      </c>
      <c r="K1161">
        <f>IF(employee_turnover_dataset__1[[#This Row],[Attrition]]="Yes",1,0)</f>
        <v>0</v>
      </c>
      <c r="L1161" t="s">
        <v>27</v>
      </c>
      <c r="M1161" t="s">
        <v>28</v>
      </c>
      <c r="N1161" s="1">
        <v>43311</v>
      </c>
      <c r="O1161" s="1"/>
      <c r="P1161" t="s">
        <v>29</v>
      </c>
      <c r="Q1161" t="s">
        <v>30</v>
      </c>
      <c r="R1161">
        <v>2585</v>
      </c>
      <c r="S1161">
        <v>85</v>
      </c>
      <c r="T1161">
        <v>7</v>
      </c>
      <c r="U1161" t="str">
        <f t="shared" si="18"/>
        <v>6–10 yrs (Mid Stay)</v>
      </c>
    </row>
    <row r="1162" spans="1:21" x14ac:dyDescent="0.25">
      <c r="A1162" t="s">
        <v>2361</v>
      </c>
      <c r="B1162" t="s">
        <v>67</v>
      </c>
      <c r="C1162" t="s">
        <v>107</v>
      </c>
      <c r="D1162" t="s">
        <v>2362</v>
      </c>
      <c r="E1162">
        <v>25</v>
      </c>
      <c r="F1162" s="2">
        <v>948.12000000000012</v>
      </c>
      <c r="G1162" s="2">
        <v>11377.440000000002</v>
      </c>
      <c r="H1162">
        <f>IF(employee_turnover_dataset__1[[#This Row],[Employee_status]]="Exited", ROUND(employee_turnover_dataset__1[[#This Row],[Annual Salary]]*0.333,0), 0)</f>
        <v>0</v>
      </c>
      <c r="I1162">
        <v>9</v>
      </c>
      <c r="J1162">
        <v>3</v>
      </c>
      <c r="K1162">
        <f>IF(employee_turnover_dataset__1[[#This Row],[Attrition]]="Yes",1,0)</f>
        <v>0</v>
      </c>
      <c r="L1162" t="s">
        <v>27</v>
      </c>
      <c r="M1162" t="s">
        <v>28</v>
      </c>
      <c r="N1162" s="1">
        <v>43646</v>
      </c>
      <c r="O1162" s="1"/>
      <c r="P1162" t="s">
        <v>29</v>
      </c>
      <c r="Q1162" t="s">
        <v>30</v>
      </c>
      <c r="R1162">
        <v>2250</v>
      </c>
      <c r="S1162">
        <v>74</v>
      </c>
      <c r="T1162">
        <v>6</v>
      </c>
      <c r="U1162" t="str">
        <f t="shared" si="18"/>
        <v>6–10 yrs (Mid Stay)</v>
      </c>
    </row>
    <row r="1163" spans="1:21" x14ac:dyDescent="0.25">
      <c r="A1163" t="s">
        <v>2363</v>
      </c>
      <c r="B1163" t="s">
        <v>32</v>
      </c>
      <c r="C1163" t="s">
        <v>71</v>
      </c>
      <c r="D1163" t="s">
        <v>2364</v>
      </c>
      <c r="E1163">
        <v>46</v>
      </c>
      <c r="F1163" s="2">
        <v>2711.07</v>
      </c>
      <c r="G1163" s="2">
        <v>32532.840000000004</v>
      </c>
      <c r="H1163">
        <f>IF(employee_turnover_dataset__1[[#This Row],[Employee_status]]="Exited", ROUND(employee_turnover_dataset__1[[#This Row],[Annual Salary]]*0.333,0), 0)</f>
        <v>10833</v>
      </c>
      <c r="I1163">
        <v>7</v>
      </c>
      <c r="J1163">
        <v>1</v>
      </c>
      <c r="K1163">
        <f>IF(employee_turnover_dataset__1[[#This Row],[Attrition]]="Yes",1,0)</f>
        <v>1</v>
      </c>
      <c r="L1163" t="s">
        <v>20</v>
      </c>
      <c r="M1163" t="s">
        <v>35</v>
      </c>
      <c r="N1163" s="1">
        <v>43342</v>
      </c>
      <c r="O1163" s="1">
        <v>44559</v>
      </c>
      <c r="P1163" t="s">
        <v>22</v>
      </c>
      <c r="Q1163" t="s">
        <v>35</v>
      </c>
      <c r="R1163">
        <v>1217</v>
      </c>
      <c r="S1163">
        <v>40</v>
      </c>
      <c r="T1163">
        <v>3</v>
      </c>
      <c r="U1163" t="str">
        <f t="shared" si="18"/>
        <v>2–5 yrs (Short Stay)</v>
      </c>
    </row>
    <row r="1164" spans="1:21" x14ac:dyDescent="0.25">
      <c r="A1164" t="s">
        <v>2365</v>
      </c>
      <c r="B1164" t="s">
        <v>24</v>
      </c>
      <c r="C1164" t="s">
        <v>83</v>
      </c>
      <c r="D1164" t="s">
        <v>2366</v>
      </c>
      <c r="E1164">
        <v>37</v>
      </c>
      <c r="F1164" s="2">
        <v>1545.6750000000002</v>
      </c>
      <c r="G1164" s="2">
        <v>18548.100000000002</v>
      </c>
      <c r="H1164">
        <f>IF(employee_turnover_dataset__1[[#This Row],[Employee_status]]="Exited", ROUND(employee_turnover_dataset__1[[#This Row],[Annual Salary]]*0.333,0), 0)</f>
        <v>0</v>
      </c>
      <c r="I1164">
        <v>3</v>
      </c>
      <c r="J1164">
        <v>5</v>
      </c>
      <c r="K1164">
        <f>IF(employee_turnover_dataset__1[[#This Row],[Attrition]]="Yes",1,0)</f>
        <v>0</v>
      </c>
      <c r="L1164" t="s">
        <v>27</v>
      </c>
      <c r="M1164" t="s">
        <v>28</v>
      </c>
      <c r="N1164" s="1">
        <v>43992</v>
      </c>
      <c r="O1164" s="1"/>
      <c r="P1164" t="s">
        <v>29</v>
      </c>
      <c r="Q1164" t="s">
        <v>30</v>
      </c>
      <c r="R1164">
        <v>1904</v>
      </c>
      <c r="S1164">
        <v>62</v>
      </c>
      <c r="T1164">
        <v>5</v>
      </c>
      <c r="U1164" t="str">
        <f t="shared" si="18"/>
        <v>2–5 yrs (Short Stay)</v>
      </c>
    </row>
    <row r="1165" spans="1:21" x14ac:dyDescent="0.25">
      <c r="A1165" t="s">
        <v>2367</v>
      </c>
      <c r="B1165" t="s">
        <v>67</v>
      </c>
      <c r="C1165" t="s">
        <v>107</v>
      </c>
      <c r="D1165" t="s">
        <v>2368</v>
      </c>
      <c r="E1165">
        <v>52</v>
      </c>
      <c r="F1165" s="2">
        <v>1380.9449999999999</v>
      </c>
      <c r="G1165" s="2">
        <v>16571.34</v>
      </c>
      <c r="H1165">
        <f>IF(employee_turnover_dataset__1[[#This Row],[Employee_status]]="Exited", ROUND(employee_turnover_dataset__1[[#This Row],[Annual Salary]]*0.333,0), 0)</f>
        <v>5518</v>
      </c>
      <c r="I1165">
        <v>7</v>
      </c>
      <c r="J1165">
        <v>5</v>
      </c>
      <c r="K1165">
        <f>IF(employee_turnover_dataset__1[[#This Row],[Attrition]]="Yes",1,0)</f>
        <v>1</v>
      </c>
      <c r="L1165" t="s">
        <v>20</v>
      </c>
      <c r="M1165" t="s">
        <v>35</v>
      </c>
      <c r="N1165" s="1">
        <v>43278</v>
      </c>
      <c r="O1165" s="1">
        <v>45070</v>
      </c>
      <c r="P1165" t="s">
        <v>22</v>
      </c>
      <c r="Q1165" t="s">
        <v>35</v>
      </c>
      <c r="R1165">
        <v>1792</v>
      </c>
      <c r="S1165">
        <v>59</v>
      </c>
      <c r="T1165">
        <v>5</v>
      </c>
      <c r="U1165" t="str">
        <f t="shared" si="18"/>
        <v>2–5 yrs (Short Stay)</v>
      </c>
    </row>
    <row r="1166" spans="1:21" x14ac:dyDescent="0.25">
      <c r="A1166" t="s">
        <v>2369</v>
      </c>
      <c r="B1166" t="s">
        <v>17</v>
      </c>
      <c r="C1166" t="s">
        <v>18</v>
      </c>
      <c r="D1166" t="s">
        <v>2370</v>
      </c>
      <c r="E1166">
        <v>40</v>
      </c>
      <c r="F1166" s="2">
        <v>432.90000000000003</v>
      </c>
      <c r="G1166" s="2">
        <v>5194.8</v>
      </c>
      <c r="H1166">
        <f>IF(employee_turnover_dataset__1[[#This Row],[Employee_status]]="Exited", ROUND(employee_turnover_dataset__1[[#This Row],[Annual Salary]]*0.333,0), 0)</f>
        <v>0</v>
      </c>
      <c r="I1166">
        <v>1</v>
      </c>
      <c r="J1166">
        <v>3</v>
      </c>
      <c r="K1166">
        <f>IF(employee_turnover_dataset__1[[#This Row],[Attrition]]="Yes",1,0)</f>
        <v>0</v>
      </c>
      <c r="L1166" t="s">
        <v>27</v>
      </c>
      <c r="M1166" t="s">
        <v>28</v>
      </c>
      <c r="N1166" s="1">
        <v>44485</v>
      </c>
      <c r="O1166" s="1"/>
      <c r="P1166" t="s">
        <v>29</v>
      </c>
      <c r="Q1166" t="s">
        <v>30</v>
      </c>
      <c r="R1166">
        <v>1411</v>
      </c>
      <c r="S1166">
        <v>46</v>
      </c>
      <c r="T1166">
        <v>4</v>
      </c>
      <c r="U1166" t="str">
        <f t="shared" si="18"/>
        <v>2–5 yrs (Short Stay)</v>
      </c>
    </row>
    <row r="1167" spans="1:21" x14ac:dyDescent="0.25">
      <c r="A1167" t="s">
        <v>2371</v>
      </c>
      <c r="B1167" t="s">
        <v>51</v>
      </c>
      <c r="C1167" t="s">
        <v>78</v>
      </c>
      <c r="D1167" t="s">
        <v>2372</v>
      </c>
      <c r="E1167">
        <v>27</v>
      </c>
      <c r="F1167" s="2">
        <v>1559.25</v>
      </c>
      <c r="G1167" s="2">
        <v>18711</v>
      </c>
      <c r="H1167">
        <f>IF(employee_turnover_dataset__1[[#This Row],[Employee_status]]="Exited", ROUND(employee_turnover_dataset__1[[#This Row],[Annual Salary]]*0.333,0), 0)</f>
        <v>0</v>
      </c>
      <c r="I1167">
        <v>9</v>
      </c>
      <c r="J1167">
        <v>1</v>
      </c>
      <c r="K1167">
        <f>IF(employee_turnover_dataset__1[[#This Row],[Attrition]]="Yes",1,0)</f>
        <v>0</v>
      </c>
      <c r="L1167" t="s">
        <v>27</v>
      </c>
      <c r="M1167" t="s">
        <v>28</v>
      </c>
      <c r="N1167" s="1">
        <v>43652</v>
      </c>
      <c r="O1167" s="1"/>
      <c r="P1167" t="s">
        <v>29</v>
      </c>
      <c r="Q1167" t="s">
        <v>30</v>
      </c>
      <c r="R1167">
        <v>2244</v>
      </c>
      <c r="S1167">
        <v>74</v>
      </c>
      <c r="T1167">
        <v>6</v>
      </c>
      <c r="U1167" t="str">
        <f t="shared" si="18"/>
        <v>6–10 yrs (Mid Stay)</v>
      </c>
    </row>
    <row r="1168" spans="1:21" x14ac:dyDescent="0.25">
      <c r="A1168" t="s">
        <v>2373</v>
      </c>
      <c r="B1168" t="s">
        <v>44</v>
      </c>
      <c r="C1168" t="s">
        <v>48</v>
      </c>
      <c r="D1168" t="s">
        <v>2374</v>
      </c>
      <c r="E1168">
        <v>30</v>
      </c>
      <c r="F1168" s="2">
        <v>989.25</v>
      </c>
      <c r="G1168" s="2">
        <v>11871</v>
      </c>
      <c r="H1168">
        <f>IF(employee_turnover_dataset__1[[#This Row],[Employee_status]]="Exited", ROUND(employee_turnover_dataset__1[[#This Row],[Annual Salary]]*0.333,0), 0)</f>
        <v>0</v>
      </c>
      <c r="I1168">
        <v>8</v>
      </c>
      <c r="J1168">
        <v>1</v>
      </c>
      <c r="K1168">
        <f>IF(employee_turnover_dataset__1[[#This Row],[Attrition]]="Yes",1,0)</f>
        <v>0</v>
      </c>
      <c r="L1168" t="s">
        <v>27</v>
      </c>
      <c r="M1168" t="s">
        <v>28</v>
      </c>
      <c r="N1168" s="1">
        <v>44114</v>
      </c>
      <c r="O1168" s="1"/>
      <c r="P1168" t="s">
        <v>29</v>
      </c>
      <c r="Q1168" t="s">
        <v>30</v>
      </c>
      <c r="R1168">
        <v>1782</v>
      </c>
      <c r="S1168">
        <v>58</v>
      </c>
      <c r="T1168">
        <v>5</v>
      </c>
      <c r="U1168" t="str">
        <f t="shared" si="18"/>
        <v>2–5 yrs (Short Stay)</v>
      </c>
    </row>
    <row r="1169" spans="1:21" x14ac:dyDescent="0.25">
      <c r="A1169" t="s">
        <v>2375</v>
      </c>
      <c r="B1169" t="s">
        <v>51</v>
      </c>
      <c r="C1169" t="s">
        <v>78</v>
      </c>
      <c r="D1169" t="s">
        <v>2376</v>
      </c>
      <c r="E1169">
        <v>41</v>
      </c>
      <c r="F1169" s="2">
        <v>2938.3500000000004</v>
      </c>
      <c r="G1169" s="2">
        <v>35260.200000000004</v>
      </c>
      <c r="H1169">
        <f>IF(employee_turnover_dataset__1[[#This Row],[Employee_status]]="Exited", ROUND(employee_turnover_dataset__1[[#This Row],[Annual Salary]]*0.333,0), 0)</f>
        <v>11742</v>
      </c>
      <c r="I1169">
        <v>5</v>
      </c>
      <c r="J1169">
        <v>5</v>
      </c>
      <c r="K1169">
        <f>IF(employee_turnover_dataset__1[[#This Row],[Attrition]]="Yes",1,0)</f>
        <v>1</v>
      </c>
      <c r="L1169" t="s">
        <v>20</v>
      </c>
      <c r="M1169" t="s">
        <v>63</v>
      </c>
      <c r="N1169" s="1">
        <v>44461</v>
      </c>
      <c r="O1169" s="1">
        <v>45402</v>
      </c>
      <c r="P1169" t="s">
        <v>22</v>
      </c>
      <c r="Q1169" t="s">
        <v>63</v>
      </c>
      <c r="R1169">
        <v>941</v>
      </c>
      <c r="S1169">
        <v>31</v>
      </c>
      <c r="T1169">
        <v>3</v>
      </c>
      <c r="U1169" t="str">
        <f t="shared" si="18"/>
        <v>2–5 yrs (Short Stay)</v>
      </c>
    </row>
    <row r="1170" spans="1:21" x14ac:dyDescent="0.25">
      <c r="A1170" t="s">
        <v>2377</v>
      </c>
      <c r="B1170" t="s">
        <v>44</v>
      </c>
      <c r="C1170" t="s">
        <v>45</v>
      </c>
      <c r="D1170" t="s">
        <v>2378</v>
      </c>
      <c r="E1170">
        <v>31</v>
      </c>
      <c r="F1170" s="2">
        <v>2925.9750000000004</v>
      </c>
      <c r="G1170" s="2">
        <v>35111.700000000004</v>
      </c>
      <c r="H1170">
        <f>IF(employee_turnover_dataset__1[[#This Row],[Employee_status]]="Exited", ROUND(employee_turnover_dataset__1[[#This Row],[Annual Salary]]*0.333,0), 0)</f>
        <v>0</v>
      </c>
      <c r="I1170">
        <v>9</v>
      </c>
      <c r="J1170">
        <v>1</v>
      </c>
      <c r="K1170">
        <f>IF(employee_turnover_dataset__1[[#This Row],[Attrition]]="Yes",1,0)</f>
        <v>0</v>
      </c>
      <c r="L1170" t="s">
        <v>27</v>
      </c>
      <c r="M1170" t="s">
        <v>28</v>
      </c>
      <c r="N1170" s="1">
        <v>44392</v>
      </c>
      <c r="O1170" s="1"/>
      <c r="P1170" t="s">
        <v>29</v>
      </c>
      <c r="Q1170" t="s">
        <v>30</v>
      </c>
      <c r="R1170">
        <v>1504</v>
      </c>
      <c r="S1170">
        <v>49</v>
      </c>
      <c r="T1170">
        <v>4</v>
      </c>
      <c r="U1170" t="str">
        <f t="shared" si="18"/>
        <v>2–5 yrs (Short Stay)</v>
      </c>
    </row>
    <row r="1171" spans="1:21" x14ac:dyDescent="0.25">
      <c r="A1171" t="s">
        <v>2379</v>
      </c>
      <c r="B1171" t="s">
        <v>51</v>
      </c>
      <c r="C1171" t="s">
        <v>88</v>
      </c>
      <c r="D1171" t="s">
        <v>2380</v>
      </c>
      <c r="E1171">
        <v>49</v>
      </c>
      <c r="F1171" s="2">
        <v>644.88</v>
      </c>
      <c r="G1171" s="2">
        <v>7738.5599999999995</v>
      </c>
      <c r="H1171">
        <f>IF(employee_turnover_dataset__1[[#This Row],[Employee_status]]="Exited", ROUND(employee_turnover_dataset__1[[#This Row],[Annual Salary]]*0.333,0), 0)</f>
        <v>0</v>
      </c>
      <c r="I1171">
        <v>0</v>
      </c>
      <c r="J1171">
        <v>1</v>
      </c>
      <c r="K1171">
        <f>IF(employee_turnover_dataset__1[[#This Row],[Attrition]]="Yes",1,0)</f>
        <v>0</v>
      </c>
      <c r="L1171" t="s">
        <v>27</v>
      </c>
      <c r="M1171" t="s">
        <v>28</v>
      </c>
      <c r="N1171" s="1">
        <v>44604</v>
      </c>
      <c r="O1171" s="1"/>
      <c r="P1171" t="s">
        <v>29</v>
      </c>
      <c r="Q1171" t="s">
        <v>30</v>
      </c>
      <c r="R1171">
        <v>1292</v>
      </c>
      <c r="S1171">
        <v>42</v>
      </c>
      <c r="T1171">
        <v>4</v>
      </c>
      <c r="U1171" t="str">
        <f t="shared" si="18"/>
        <v>2–5 yrs (Short Stay)</v>
      </c>
    </row>
    <row r="1172" spans="1:21" x14ac:dyDescent="0.25">
      <c r="A1172" t="s">
        <v>2381</v>
      </c>
      <c r="B1172" t="s">
        <v>17</v>
      </c>
      <c r="C1172" t="s">
        <v>18</v>
      </c>
      <c r="D1172" t="s">
        <v>2382</v>
      </c>
      <c r="E1172">
        <v>47</v>
      </c>
      <c r="F1172" s="2">
        <v>779.77500000000009</v>
      </c>
      <c r="G1172" s="2">
        <v>9357.3000000000011</v>
      </c>
      <c r="H1172">
        <f>IF(employee_turnover_dataset__1[[#This Row],[Employee_status]]="Exited", ROUND(employee_turnover_dataset__1[[#This Row],[Annual Salary]]*0.333,0), 0)</f>
        <v>0</v>
      </c>
      <c r="I1172">
        <v>5</v>
      </c>
      <c r="J1172">
        <v>2</v>
      </c>
      <c r="K1172">
        <f>IF(employee_turnover_dataset__1[[#This Row],[Attrition]]="Yes",1,0)</f>
        <v>0</v>
      </c>
      <c r="L1172" t="s">
        <v>27</v>
      </c>
      <c r="M1172" t="s">
        <v>28</v>
      </c>
      <c r="N1172" s="1">
        <v>43960</v>
      </c>
      <c r="O1172" s="1"/>
      <c r="P1172" t="s">
        <v>29</v>
      </c>
      <c r="Q1172" t="s">
        <v>30</v>
      </c>
      <c r="R1172">
        <v>1936</v>
      </c>
      <c r="S1172">
        <v>64</v>
      </c>
      <c r="T1172">
        <v>5</v>
      </c>
      <c r="U1172" t="str">
        <f t="shared" si="18"/>
        <v>2–5 yrs (Short Stay)</v>
      </c>
    </row>
    <row r="1173" spans="1:21" x14ac:dyDescent="0.25">
      <c r="A1173" t="s">
        <v>2383</v>
      </c>
      <c r="B1173" t="s">
        <v>51</v>
      </c>
      <c r="C1173" t="s">
        <v>52</v>
      </c>
      <c r="D1173" t="s">
        <v>2384</v>
      </c>
      <c r="E1173">
        <v>29</v>
      </c>
      <c r="F1173" s="2">
        <v>2714.085</v>
      </c>
      <c r="G1173" s="2">
        <v>32569.02</v>
      </c>
      <c r="H1173">
        <f>IF(employee_turnover_dataset__1[[#This Row],[Employee_status]]="Exited", ROUND(employee_turnover_dataset__1[[#This Row],[Annual Salary]]*0.333,0), 0)</f>
        <v>0</v>
      </c>
      <c r="I1173">
        <v>0</v>
      </c>
      <c r="J1173">
        <v>5</v>
      </c>
      <c r="K1173">
        <f>IF(employee_turnover_dataset__1[[#This Row],[Attrition]]="Yes",1,0)</f>
        <v>0</v>
      </c>
      <c r="L1173" t="s">
        <v>27</v>
      </c>
      <c r="M1173" t="s">
        <v>28</v>
      </c>
      <c r="N1173" s="1">
        <v>42693</v>
      </c>
      <c r="O1173" s="1"/>
      <c r="P1173" t="s">
        <v>29</v>
      </c>
      <c r="Q1173" t="s">
        <v>30</v>
      </c>
      <c r="R1173">
        <v>3203</v>
      </c>
      <c r="S1173">
        <v>105</v>
      </c>
      <c r="T1173">
        <v>9</v>
      </c>
      <c r="U1173" t="str">
        <f t="shared" si="18"/>
        <v>6–10 yrs (Mid Stay)</v>
      </c>
    </row>
    <row r="1174" spans="1:21" x14ac:dyDescent="0.25">
      <c r="A1174" t="s">
        <v>2385</v>
      </c>
      <c r="B1174" t="s">
        <v>32</v>
      </c>
      <c r="C1174" t="s">
        <v>174</v>
      </c>
      <c r="D1174" t="s">
        <v>2386</v>
      </c>
      <c r="E1174">
        <v>58</v>
      </c>
      <c r="F1174" s="2">
        <v>2747.16</v>
      </c>
      <c r="G1174" s="2">
        <v>32965.919999999998</v>
      </c>
      <c r="H1174">
        <f>IF(employee_turnover_dataset__1[[#This Row],[Employee_status]]="Exited", ROUND(employee_turnover_dataset__1[[#This Row],[Annual Salary]]*0.333,0), 0)</f>
        <v>0</v>
      </c>
      <c r="I1174">
        <v>3</v>
      </c>
      <c r="J1174">
        <v>1</v>
      </c>
      <c r="K1174">
        <f>IF(employee_turnover_dataset__1[[#This Row],[Attrition]]="Yes",1,0)</f>
        <v>0</v>
      </c>
      <c r="L1174" t="s">
        <v>27</v>
      </c>
      <c r="M1174" t="s">
        <v>28</v>
      </c>
      <c r="N1174" s="1">
        <v>42937</v>
      </c>
      <c r="O1174" s="1"/>
      <c r="P1174" t="s">
        <v>29</v>
      </c>
      <c r="Q1174" t="s">
        <v>30</v>
      </c>
      <c r="R1174">
        <v>2959</v>
      </c>
      <c r="S1174">
        <v>97</v>
      </c>
      <c r="T1174">
        <v>8</v>
      </c>
      <c r="U1174" t="str">
        <f t="shared" si="18"/>
        <v>6–10 yrs (Mid Stay)</v>
      </c>
    </row>
    <row r="1175" spans="1:21" x14ac:dyDescent="0.25">
      <c r="A1175" t="s">
        <v>2387</v>
      </c>
      <c r="B1175" t="s">
        <v>51</v>
      </c>
      <c r="C1175" t="s">
        <v>88</v>
      </c>
      <c r="D1175" t="s">
        <v>2388</v>
      </c>
      <c r="E1175">
        <v>26</v>
      </c>
      <c r="F1175" s="2">
        <v>2561.6549999999997</v>
      </c>
      <c r="G1175" s="2">
        <v>30739.859999999997</v>
      </c>
      <c r="H1175">
        <f>IF(employee_turnover_dataset__1[[#This Row],[Employee_status]]="Exited", ROUND(employee_turnover_dataset__1[[#This Row],[Annual Salary]]*0.333,0), 0)</f>
        <v>10236</v>
      </c>
      <c r="I1175">
        <v>2</v>
      </c>
      <c r="J1175">
        <v>2</v>
      </c>
      <c r="K1175">
        <f>IF(employee_turnover_dataset__1[[#This Row],[Attrition]]="Yes",1,0)</f>
        <v>1</v>
      </c>
      <c r="L1175" t="s">
        <v>20</v>
      </c>
      <c r="M1175" t="s">
        <v>35</v>
      </c>
      <c r="N1175" s="1">
        <v>43832</v>
      </c>
      <c r="O1175" s="1">
        <v>44379</v>
      </c>
      <c r="P1175" t="s">
        <v>22</v>
      </c>
      <c r="Q1175" t="s">
        <v>35</v>
      </c>
      <c r="R1175">
        <v>547</v>
      </c>
      <c r="S1175">
        <v>18</v>
      </c>
      <c r="T1175">
        <v>1</v>
      </c>
      <c r="U1175" t="str">
        <f t="shared" si="18"/>
        <v>0–1 yrs (New Hire)</v>
      </c>
    </row>
    <row r="1176" spans="1:21" x14ac:dyDescent="0.25">
      <c r="A1176" t="s">
        <v>2389</v>
      </c>
      <c r="B1176" t="s">
        <v>17</v>
      </c>
      <c r="C1176" t="s">
        <v>56</v>
      </c>
      <c r="D1176" t="s">
        <v>2390</v>
      </c>
      <c r="E1176">
        <v>22</v>
      </c>
      <c r="F1176" s="2">
        <v>1112.0550000000001</v>
      </c>
      <c r="G1176" s="2">
        <v>13344.66</v>
      </c>
      <c r="H1176">
        <f>IF(employee_turnover_dataset__1[[#This Row],[Employee_status]]="Exited", ROUND(employee_turnover_dataset__1[[#This Row],[Annual Salary]]*0.333,0), 0)</f>
        <v>0</v>
      </c>
      <c r="I1176">
        <v>1</v>
      </c>
      <c r="J1176">
        <v>2</v>
      </c>
      <c r="K1176">
        <f>IF(employee_turnover_dataset__1[[#This Row],[Attrition]]="Yes",1,0)</f>
        <v>0</v>
      </c>
      <c r="L1176" t="s">
        <v>27</v>
      </c>
      <c r="M1176" t="s">
        <v>28</v>
      </c>
      <c r="N1176" s="1">
        <v>42277</v>
      </c>
      <c r="O1176" s="1"/>
      <c r="P1176" t="s">
        <v>29</v>
      </c>
      <c r="Q1176" t="s">
        <v>30</v>
      </c>
      <c r="R1176">
        <v>3619</v>
      </c>
      <c r="S1176">
        <v>119</v>
      </c>
      <c r="T1176">
        <v>10</v>
      </c>
      <c r="U1176" t="str">
        <f t="shared" si="18"/>
        <v>6–10 yrs (Mid Stay)</v>
      </c>
    </row>
    <row r="1177" spans="1:21" x14ac:dyDescent="0.25">
      <c r="A1177" t="s">
        <v>2391</v>
      </c>
      <c r="B1177" t="s">
        <v>44</v>
      </c>
      <c r="C1177" t="s">
        <v>45</v>
      </c>
      <c r="D1177" t="s">
        <v>2392</v>
      </c>
      <c r="E1177">
        <v>60</v>
      </c>
      <c r="F1177" s="2">
        <v>568.245</v>
      </c>
      <c r="G1177" s="2">
        <v>6818.9400000000005</v>
      </c>
      <c r="H1177">
        <f>IF(employee_turnover_dataset__1[[#This Row],[Employee_status]]="Exited", ROUND(employee_turnover_dataset__1[[#This Row],[Annual Salary]]*0.333,0), 0)</f>
        <v>0</v>
      </c>
      <c r="I1177">
        <v>10</v>
      </c>
      <c r="J1177">
        <v>4</v>
      </c>
      <c r="K1177">
        <f>IF(employee_turnover_dataset__1[[#This Row],[Attrition]]="Yes",1,0)</f>
        <v>0</v>
      </c>
      <c r="L1177" t="s">
        <v>27</v>
      </c>
      <c r="M1177" t="s">
        <v>28</v>
      </c>
      <c r="N1177" s="1">
        <v>45030</v>
      </c>
      <c r="O1177" s="1"/>
      <c r="P1177" t="s">
        <v>29</v>
      </c>
      <c r="Q1177" t="s">
        <v>30</v>
      </c>
      <c r="R1177">
        <v>866</v>
      </c>
      <c r="S1177">
        <v>28</v>
      </c>
      <c r="T1177">
        <v>2</v>
      </c>
      <c r="U1177" t="str">
        <f t="shared" si="18"/>
        <v>2–5 yrs (Short Stay)</v>
      </c>
    </row>
    <row r="1178" spans="1:21" x14ac:dyDescent="0.25">
      <c r="A1178" t="s">
        <v>2393</v>
      </c>
      <c r="B1178" t="s">
        <v>32</v>
      </c>
      <c r="C1178" t="s">
        <v>174</v>
      </c>
      <c r="D1178" t="s">
        <v>2394</v>
      </c>
      <c r="E1178">
        <v>50</v>
      </c>
      <c r="F1178" s="2">
        <v>1587.4499999999998</v>
      </c>
      <c r="G1178" s="2">
        <v>19049.399999999998</v>
      </c>
      <c r="H1178">
        <f>IF(employee_turnover_dataset__1[[#This Row],[Employee_status]]="Exited", ROUND(employee_turnover_dataset__1[[#This Row],[Annual Salary]]*0.333,0), 0)</f>
        <v>6343</v>
      </c>
      <c r="I1178">
        <v>3</v>
      </c>
      <c r="J1178">
        <v>5</v>
      </c>
      <c r="K1178">
        <f>IF(employee_turnover_dataset__1[[#This Row],[Attrition]]="Yes",1,0)</f>
        <v>1</v>
      </c>
      <c r="L1178" t="s">
        <v>20</v>
      </c>
      <c r="M1178" t="s">
        <v>63</v>
      </c>
      <c r="N1178" s="1">
        <v>44430</v>
      </c>
      <c r="O1178" s="1">
        <v>45433</v>
      </c>
      <c r="P1178" t="s">
        <v>22</v>
      </c>
      <c r="Q1178" t="s">
        <v>63</v>
      </c>
      <c r="R1178">
        <v>1003</v>
      </c>
      <c r="S1178">
        <v>33</v>
      </c>
      <c r="T1178">
        <v>3</v>
      </c>
      <c r="U1178" t="str">
        <f t="shared" si="18"/>
        <v>2–5 yrs (Short Stay)</v>
      </c>
    </row>
    <row r="1179" spans="1:21" x14ac:dyDescent="0.25">
      <c r="A1179" t="s">
        <v>2395</v>
      </c>
      <c r="B1179" t="s">
        <v>32</v>
      </c>
      <c r="C1179" t="s">
        <v>174</v>
      </c>
      <c r="D1179" t="s">
        <v>2396</v>
      </c>
      <c r="E1179">
        <v>24</v>
      </c>
      <c r="F1179" s="2">
        <v>2128.125</v>
      </c>
      <c r="G1179" s="2">
        <v>25537.5</v>
      </c>
      <c r="H1179">
        <f>IF(employee_turnover_dataset__1[[#This Row],[Employee_status]]="Exited", ROUND(employee_turnover_dataset__1[[#This Row],[Annual Salary]]*0.333,0), 0)</f>
        <v>8504</v>
      </c>
      <c r="I1179">
        <v>8</v>
      </c>
      <c r="J1179">
        <v>3</v>
      </c>
      <c r="K1179">
        <f>IF(employee_turnover_dataset__1[[#This Row],[Attrition]]="Yes",1,0)</f>
        <v>1</v>
      </c>
      <c r="L1179" t="s">
        <v>20</v>
      </c>
      <c r="M1179" t="s">
        <v>54</v>
      </c>
      <c r="N1179" s="1">
        <v>42525</v>
      </c>
      <c r="O1179" s="1">
        <v>45867</v>
      </c>
      <c r="P1179" t="s">
        <v>22</v>
      </c>
      <c r="Q1179" t="s">
        <v>54</v>
      </c>
      <c r="R1179">
        <v>3342</v>
      </c>
      <c r="S1179">
        <v>110</v>
      </c>
      <c r="T1179">
        <v>9</v>
      </c>
      <c r="U1179" t="str">
        <f t="shared" si="18"/>
        <v>6–10 yrs (Mid Stay)</v>
      </c>
    </row>
    <row r="1180" spans="1:21" x14ac:dyDescent="0.25">
      <c r="A1180" t="s">
        <v>2397</v>
      </c>
      <c r="B1180" t="s">
        <v>24</v>
      </c>
      <c r="C1180" t="s">
        <v>25</v>
      </c>
      <c r="D1180" t="s">
        <v>2398</v>
      </c>
      <c r="E1180">
        <v>33</v>
      </c>
      <c r="F1180" s="2">
        <v>775.81500000000005</v>
      </c>
      <c r="G1180" s="2">
        <v>9309.7800000000007</v>
      </c>
      <c r="H1180">
        <f>IF(employee_turnover_dataset__1[[#This Row],[Employee_status]]="Exited", ROUND(employee_turnover_dataset__1[[#This Row],[Annual Salary]]*0.333,0), 0)</f>
        <v>0</v>
      </c>
      <c r="I1180">
        <v>6</v>
      </c>
      <c r="J1180">
        <v>4</v>
      </c>
      <c r="K1180">
        <f>IF(employee_turnover_dataset__1[[#This Row],[Attrition]]="Yes",1,0)</f>
        <v>0</v>
      </c>
      <c r="L1180" t="s">
        <v>27</v>
      </c>
      <c r="M1180" t="s">
        <v>28</v>
      </c>
      <c r="N1180" s="1">
        <v>43296</v>
      </c>
      <c r="O1180" s="1"/>
      <c r="P1180" t="s">
        <v>29</v>
      </c>
      <c r="Q1180" t="s">
        <v>30</v>
      </c>
      <c r="R1180">
        <v>2600</v>
      </c>
      <c r="S1180">
        <v>85</v>
      </c>
      <c r="T1180">
        <v>7</v>
      </c>
      <c r="U1180" t="str">
        <f t="shared" si="18"/>
        <v>6–10 yrs (Mid Stay)</v>
      </c>
    </row>
    <row r="1181" spans="1:21" x14ac:dyDescent="0.25">
      <c r="A1181" t="s">
        <v>2399</v>
      </c>
      <c r="B1181" t="s">
        <v>32</v>
      </c>
      <c r="C1181" t="s">
        <v>33</v>
      </c>
      <c r="D1181" t="s">
        <v>2400</v>
      </c>
      <c r="E1181">
        <v>40</v>
      </c>
      <c r="F1181" s="2">
        <v>2413.9949999999999</v>
      </c>
      <c r="G1181" s="2">
        <v>28967.94</v>
      </c>
      <c r="H1181">
        <f>IF(employee_turnover_dataset__1[[#This Row],[Employee_status]]="Exited", ROUND(employee_turnover_dataset__1[[#This Row],[Annual Salary]]*0.333,0), 0)</f>
        <v>0</v>
      </c>
      <c r="I1181">
        <v>8</v>
      </c>
      <c r="J1181">
        <v>1</v>
      </c>
      <c r="K1181">
        <f>IF(employee_turnover_dataset__1[[#This Row],[Attrition]]="Yes",1,0)</f>
        <v>0</v>
      </c>
      <c r="L1181" t="s">
        <v>27</v>
      </c>
      <c r="M1181" t="s">
        <v>28</v>
      </c>
      <c r="N1181" s="1">
        <v>44318</v>
      </c>
      <c r="O1181" s="1"/>
      <c r="P1181" t="s">
        <v>29</v>
      </c>
      <c r="Q1181" t="s">
        <v>30</v>
      </c>
      <c r="R1181">
        <v>1578</v>
      </c>
      <c r="S1181">
        <v>52</v>
      </c>
      <c r="T1181">
        <v>4</v>
      </c>
      <c r="U1181" t="str">
        <f t="shared" si="18"/>
        <v>2–5 yrs (Short Stay)</v>
      </c>
    </row>
    <row r="1182" spans="1:21" x14ac:dyDescent="0.25">
      <c r="A1182" t="s">
        <v>2401</v>
      </c>
      <c r="B1182" t="s">
        <v>17</v>
      </c>
      <c r="C1182" t="s">
        <v>56</v>
      </c>
      <c r="D1182" t="s">
        <v>2402</v>
      </c>
      <c r="E1182">
        <v>39</v>
      </c>
      <c r="F1182" s="2">
        <v>813.85500000000002</v>
      </c>
      <c r="G1182" s="2">
        <v>9766.26</v>
      </c>
      <c r="H1182">
        <f>IF(employee_turnover_dataset__1[[#This Row],[Employee_status]]="Exited", ROUND(employee_turnover_dataset__1[[#This Row],[Annual Salary]]*0.333,0), 0)</f>
        <v>3252</v>
      </c>
      <c r="I1182">
        <v>10</v>
      </c>
      <c r="J1182">
        <v>2</v>
      </c>
      <c r="K1182">
        <f>IF(employee_turnover_dataset__1[[#This Row],[Attrition]]="Yes",1,0)</f>
        <v>1</v>
      </c>
      <c r="L1182" t="s">
        <v>20</v>
      </c>
      <c r="M1182" t="s">
        <v>119</v>
      </c>
      <c r="N1182" s="1">
        <v>44991</v>
      </c>
      <c r="O1182" s="1">
        <v>45139</v>
      </c>
      <c r="P1182" t="s">
        <v>22</v>
      </c>
      <c r="Q1182" t="s">
        <v>119</v>
      </c>
      <c r="R1182">
        <v>148</v>
      </c>
      <c r="S1182">
        <v>5</v>
      </c>
      <c r="T1182">
        <v>0</v>
      </c>
      <c r="U1182" t="str">
        <f t="shared" si="18"/>
        <v>0–1 yrs (New Hire)</v>
      </c>
    </row>
    <row r="1183" spans="1:21" x14ac:dyDescent="0.25">
      <c r="A1183" t="s">
        <v>2403</v>
      </c>
      <c r="B1183" t="s">
        <v>51</v>
      </c>
      <c r="C1183" t="s">
        <v>52</v>
      </c>
      <c r="D1183" t="s">
        <v>2404</v>
      </c>
      <c r="E1183">
        <v>51</v>
      </c>
      <c r="F1183" s="2">
        <v>962.77500000000009</v>
      </c>
      <c r="G1183" s="2">
        <v>11553.300000000001</v>
      </c>
      <c r="H1183">
        <f>IF(employee_turnover_dataset__1[[#This Row],[Employee_status]]="Exited", ROUND(employee_turnover_dataset__1[[#This Row],[Annual Salary]]*0.333,0), 0)</f>
        <v>0</v>
      </c>
      <c r="I1183">
        <v>0</v>
      </c>
      <c r="J1183">
        <v>4</v>
      </c>
      <c r="K1183">
        <f>IF(employee_turnover_dataset__1[[#This Row],[Attrition]]="Yes",1,0)</f>
        <v>0</v>
      </c>
      <c r="L1183" t="s">
        <v>27</v>
      </c>
      <c r="M1183" t="s">
        <v>28</v>
      </c>
      <c r="N1183" s="1">
        <v>44484</v>
      </c>
      <c r="O1183" s="1"/>
      <c r="P1183" t="s">
        <v>29</v>
      </c>
      <c r="Q1183" t="s">
        <v>30</v>
      </c>
      <c r="R1183">
        <v>1412</v>
      </c>
      <c r="S1183">
        <v>46</v>
      </c>
      <c r="T1183">
        <v>4</v>
      </c>
      <c r="U1183" t="str">
        <f t="shared" si="18"/>
        <v>2–5 yrs (Short Stay)</v>
      </c>
    </row>
    <row r="1184" spans="1:21" x14ac:dyDescent="0.25">
      <c r="A1184" t="s">
        <v>2405</v>
      </c>
      <c r="B1184" t="s">
        <v>32</v>
      </c>
      <c r="C1184" t="s">
        <v>174</v>
      </c>
      <c r="D1184" t="s">
        <v>2406</v>
      </c>
      <c r="E1184">
        <v>27</v>
      </c>
      <c r="F1184" s="2">
        <v>1868.0549999999998</v>
      </c>
      <c r="G1184" s="2">
        <v>22416.659999999996</v>
      </c>
      <c r="H1184">
        <f>IF(employee_turnover_dataset__1[[#This Row],[Employee_status]]="Exited", ROUND(employee_turnover_dataset__1[[#This Row],[Annual Salary]]*0.333,0), 0)</f>
        <v>0</v>
      </c>
      <c r="I1184">
        <v>4</v>
      </c>
      <c r="J1184">
        <v>5</v>
      </c>
      <c r="K1184">
        <f>IF(employee_turnover_dataset__1[[#This Row],[Attrition]]="Yes",1,0)</f>
        <v>0</v>
      </c>
      <c r="L1184" t="s">
        <v>27</v>
      </c>
      <c r="M1184" t="s">
        <v>28</v>
      </c>
      <c r="N1184" s="1">
        <v>44979</v>
      </c>
      <c r="O1184" s="1"/>
      <c r="P1184" t="s">
        <v>29</v>
      </c>
      <c r="Q1184" t="s">
        <v>30</v>
      </c>
      <c r="R1184">
        <v>917</v>
      </c>
      <c r="S1184">
        <v>30</v>
      </c>
      <c r="T1184">
        <v>3</v>
      </c>
      <c r="U1184" t="str">
        <f t="shared" si="18"/>
        <v>2–5 yrs (Short Stay)</v>
      </c>
    </row>
    <row r="1185" spans="1:21" x14ac:dyDescent="0.25">
      <c r="A1185" t="s">
        <v>2407</v>
      </c>
      <c r="B1185" t="s">
        <v>32</v>
      </c>
      <c r="C1185" t="s">
        <v>174</v>
      </c>
      <c r="D1185" t="s">
        <v>2408</v>
      </c>
      <c r="E1185">
        <v>22</v>
      </c>
      <c r="F1185" s="2">
        <v>599.80500000000006</v>
      </c>
      <c r="G1185" s="2">
        <v>7197.6600000000008</v>
      </c>
      <c r="H1185">
        <f>IF(employee_turnover_dataset__1[[#This Row],[Employee_status]]="Exited", ROUND(employee_turnover_dataset__1[[#This Row],[Annual Salary]]*0.333,0), 0)</f>
        <v>0</v>
      </c>
      <c r="I1185">
        <v>7</v>
      </c>
      <c r="J1185">
        <v>4</v>
      </c>
      <c r="K1185">
        <f>IF(employee_turnover_dataset__1[[#This Row],[Attrition]]="Yes",1,0)</f>
        <v>0</v>
      </c>
      <c r="L1185" t="s">
        <v>27</v>
      </c>
      <c r="M1185" t="s">
        <v>28</v>
      </c>
      <c r="N1185" s="1">
        <v>42458</v>
      </c>
      <c r="O1185" s="1"/>
      <c r="P1185" t="s">
        <v>29</v>
      </c>
      <c r="Q1185" t="s">
        <v>30</v>
      </c>
      <c r="R1185">
        <v>3438</v>
      </c>
      <c r="S1185">
        <v>113</v>
      </c>
      <c r="T1185">
        <v>9</v>
      </c>
      <c r="U1185" t="str">
        <f t="shared" si="18"/>
        <v>6–10 yrs (Mid Stay)</v>
      </c>
    </row>
    <row r="1186" spans="1:21" x14ac:dyDescent="0.25">
      <c r="A1186" t="s">
        <v>2409</v>
      </c>
      <c r="B1186" t="s">
        <v>51</v>
      </c>
      <c r="C1186" t="s">
        <v>88</v>
      </c>
      <c r="D1186" t="s">
        <v>2410</v>
      </c>
      <c r="E1186">
        <v>54</v>
      </c>
      <c r="F1186" s="2">
        <v>607.65000000000009</v>
      </c>
      <c r="G1186" s="2">
        <v>7291.8000000000011</v>
      </c>
      <c r="H1186">
        <f>IF(employee_turnover_dataset__1[[#This Row],[Employee_status]]="Exited", ROUND(employee_turnover_dataset__1[[#This Row],[Annual Salary]]*0.333,0), 0)</f>
        <v>0</v>
      </c>
      <c r="I1186">
        <v>1</v>
      </c>
      <c r="J1186">
        <v>3</v>
      </c>
      <c r="K1186">
        <f>IF(employee_turnover_dataset__1[[#This Row],[Attrition]]="Yes",1,0)</f>
        <v>0</v>
      </c>
      <c r="L1186" t="s">
        <v>27</v>
      </c>
      <c r="M1186" t="s">
        <v>28</v>
      </c>
      <c r="N1186" s="1">
        <v>43633</v>
      </c>
      <c r="O1186" s="1"/>
      <c r="P1186" t="s">
        <v>29</v>
      </c>
      <c r="Q1186" t="s">
        <v>30</v>
      </c>
      <c r="R1186">
        <v>2263</v>
      </c>
      <c r="S1186">
        <v>74</v>
      </c>
      <c r="T1186">
        <v>6</v>
      </c>
      <c r="U1186" t="str">
        <f t="shared" si="18"/>
        <v>6–10 yrs (Mid Stay)</v>
      </c>
    </row>
    <row r="1187" spans="1:21" x14ac:dyDescent="0.25">
      <c r="A1187" t="s">
        <v>2411</v>
      </c>
      <c r="B1187" t="s">
        <v>44</v>
      </c>
      <c r="C1187" t="s">
        <v>45</v>
      </c>
      <c r="D1187" t="s">
        <v>2412</v>
      </c>
      <c r="E1187">
        <v>56</v>
      </c>
      <c r="F1187" s="2">
        <v>1563.105</v>
      </c>
      <c r="G1187" s="2">
        <v>18757.260000000002</v>
      </c>
      <c r="H1187">
        <f>IF(employee_turnover_dataset__1[[#This Row],[Employee_status]]="Exited", ROUND(employee_turnover_dataset__1[[#This Row],[Annual Salary]]*0.333,0), 0)</f>
        <v>6246</v>
      </c>
      <c r="I1187">
        <v>6</v>
      </c>
      <c r="J1187">
        <v>2</v>
      </c>
      <c r="K1187">
        <f>IF(employee_turnover_dataset__1[[#This Row],[Attrition]]="Yes",1,0)</f>
        <v>1</v>
      </c>
      <c r="L1187" t="s">
        <v>20</v>
      </c>
      <c r="M1187" t="s">
        <v>158</v>
      </c>
      <c r="N1187" s="1">
        <v>44385</v>
      </c>
      <c r="O1187" s="1">
        <v>45150</v>
      </c>
      <c r="P1187" t="s">
        <v>22</v>
      </c>
      <c r="Q1187" t="s">
        <v>158</v>
      </c>
      <c r="R1187">
        <v>765</v>
      </c>
      <c r="S1187">
        <v>25</v>
      </c>
      <c r="T1187">
        <v>2</v>
      </c>
      <c r="U1187" t="str">
        <f t="shared" si="18"/>
        <v>2–5 yrs (Short Stay)</v>
      </c>
    </row>
    <row r="1188" spans="1:21" x14ac:dyDescent="0.25">
      <c r="A1188" t="s">
        <v>2413</v>
      </c>
      <c r="B1188" t="s">
        <v>32</v>
      </c>
      <c r="C1188" t="s">
        <v>71</v>
      </c>
      <c r="D1188" t="s">
        <v>2414</v>
      </c>
      <c r="E1188">
        <v>28</v>
      </c>
      <c r="F1188" s="2">
        <v>1666.83</v>
      </c>
      <c r="G1188" s="2">
        <v>20001.96</v>
      </c>
      <c r="H1188">
        <f>IF(employee_turnover_dataset__1[[#This Row],[Employee_status]]="Exited", ROUND(employee_turnover_dataset__1[[#This Row],[Annual Salary]]*0.333,0), 0)</f>
        <v>0</v>
      </c>
      <c r="I1188">
        <v>9</v>
      </c>
      <c r="J1188">
        <v>5</v>
      </c>
      <c r="K1188">
        <f>IF(employee_turnover_dataset__1[[#This Row],[Attrition]]="Yes",1,0)</f>
        <v>0</v>
      </c>
      <c r="L1188" t="s">
        <v>27</v>
      </c>
      <c r="M1188" t="s">
        <v>28</v>
      </c>
      <c r="N1188" s="1">
        <v>42491</v>
      </c>
      <c r="O1188" s="1"/>
      <c r="P1188" t="s">
        <v>29</v>
      </c>
      <c r="Q1188" t="s">
        <v>30</v>
      </c>
      <c r="R1188">
        <v>3405</v>
      </c>
      <c r="S1188">
        <v>112</v>
      </c>
      <c r="T1188">
        <v>9</v>
      </c>
      <c r="U1188" t="str">
        <f t="shared" si="18"/>
        <v>6–10 yrs (Mid Stay)</v>
      </c>
    </row>
    <row r="1189" spans="1:21" x14ac:dyDescent="0.25">
      <c r="A1189" t="s">
        <v>2415</v>
      </c>
      <c r="B1189" t="s">
        <v>24</v>
      </c>
      <c r="C1189" t="s">
        <v>121</v>
      </c>
      <c r="D1189" t="s">
        <v>2416</v>
      </c>
      <c r="E1189">
        <v>55</v>
      </c>
      <c r="F1189" s="2">
        <v>830.68499999999995</v>
      </c>
      <c r="G1189" s="2">
        <v>9968.2199999999993</v>
      </c>
      <c r="H1189">
        <f>IF(employee_turnover_dataset__1[[#This Row],[Employee_status]]="Exited", ROUND(employee_turnover_dataset__1[[#This Row],[Annual Salary]]*0.333,0), 0)</f>
        <v>0</v>
      </c>
      <c r="I1189">
        <v>7</v>
      </c>
      <c r="J1189">
        <v>4</v>
      </c>
      <c r="K1189">
        <f>IF(employee_turnover_dataset__1[[#This Row],[Attrition]]="Yes",1,0)</f>
        <v>0</v>
      </c>
      <c r="L1189" t="s">
        <v>27</v>
      </c>
      <c r="M1189" t="s">
        <v>28</v>
      </c>
      <c r="N1189" s="1">
        <v>42399</v>
      </c>
      <c r="O1189" s="1"/>
      <c r="P1189" t="s">
        <v>29</v>
      </c>
      <c r="Q1189" t="s">
        <v>30</v>
      </c>
      <c r="R1189">
        <v>3497</v>
      </c>
      <c r="S1189">
        <v>115</v>
      </c>
      <c r="T1189">
        <v>10</v>
      </c>
      <c r="U1189" t="str">
        <f t="shared" si="18"/>
        <v>6–10 yrs (Mid Stay)</v>
      </c>
    </row>
    <row r="1190" spans="1:21" x14ac:dyDescent="0.25">
      <c r="A1190" t="s">
        <v>2417</v>
      </c>
      <c r="B1190" t="s">
        <v>51</v>
      </c>
      <c r="C1190" t="s">
        <v>52</v>
      </c>
      <c r="D1190" t="s">
        <v>2418</v>
      </c>
      <c r="E1190">
        <v>43</v>
      </c>
      <c r="F1190" s="2">
        <v>1448.25</v>
      </c>
      <c r="G1190" s="2">
        <v>17379</v>
      </c>
      <c r="H1190">
        <f>IF(employee_turnover_dataset__1[[#This Row],[Employee_status]]="Exited", ROUND(employee_turnover_dataset__1[[#This Row],[Annual Salary]]*0.333,0), 0)</f>
        <v>0</v>
      </c>
      <c r="I1190">
        <v>6</v>
      </c>
      <c r="J1190">
        <v>5</v>
      </c>
      <c r="K1190">
        <f>IF(employee_turnover_dataset__1[[#This Row],[Attrition]]="Yes",1,0)</f>
        <v>0</v>
      </c>
      <c r="L1190" t="s">
        <v>27</v>
      </c>
      <c r="M1190" t="s">
        <v>28</v>
      </c>
      <c r="N1190" s="1">
        <v>43491</v>
      </c>
      <c r="O1190" s="1"/>
      <c r="P1190" t="s">
        <v>29</v>
      </c>
      <c r="Q1190" t="s">
        <v>30</v>
      </c>
      <c r="R1190">
        <v>2405</v>
      </c>
      <c r="S1190">
        <v>79</v>
      </c>
      <c r="T1190">
        <v>7</v>
      </c>
      <c r="U1190" t="str">
        <f t="shared" si="18"/>
        <v>6–10 yrs (Mid Stay)</v>
      </c>
    </row>
    <row r="1191" spans="1:21" x14ac:dyDescent="0.25">
      <c r="A1191" t="s">
        <v>2419</v>
      </c>
      <c r="B1191" t="s">
        <v>24</v>
      </c>
      <c r="C1191" t="s">
        <v>121</v>
      </c>
      <c r="D1191" t="s">
        <v>2420</v>
      </c>
      <c r="E1191">
        <v>48</v>
      </c>
      <c r="F1191" s="2">
        <v>2018.1000000000001</v>
      </c>
      <c r="G1191" s="2">
        <v>24217.200000000001</v>
      </c>
      <c r="H1191">
        <f>IF(employee_turnover_dataset__1[[#This Row],[Employee_status]]="Exited", ROUND(employee_turnover_dataset__1[[#This Row],[Annual Salary]]*0.333,0), 0)</f>
        <v>8064</v>
      </c>
      <c r="I1191">
        <v>7</v>
      </c>
      <c r="J1191">
        <v>3</v>
      </c>
      <c r="K1191">
        <f>IF(employee_turnover_dataset__1[[#This Row],[Attrition]]="Yes",1,0)</f>
        <v>1</v>
      </c>
      <c r="L1191" t="s">
        <v>20</v>
      </c>
      <c r="M1191" t="s">
        <v>35</v>
      </c>
      <c r="N1191" s="1">
        <v>44389</v>
      </c>
      <c r="O1191" s="1">
        <v>45714</v>
      </c>
      <c r="P1191" t="s">
        <v>22</v>
      </c>
      <c r="Q1191" t="s">
        <v>35</v>
      </c>
      <c r="R1191">
        <v>1325</v>
      </c>
      <c r="S1191">
        <v>44</v>
      </c>
      <c r="T1191">
        <v>4</v>
      </c>
      <c r="U1191" t="str">
        <f t="shared" si="18"/>
        <v>2–5 yrs (Short Stay)</v>
      </c>
    </row>
    <row r="1192" spans="1:21" x14ac:dyDescent="0.25">
      <c r="A1192" t="s">
        <v>2421</v>
      </c>
      <c r="B1192" t="s">
        <v>24</v>
      </c>
      <c r="C1192" t="s">
        <v>121</v>
      </c>
      <c r="D1192" t="s">
        <v>2422</v>
      </c>
      <c r="E1192">
        <v>35</v>
      </c>
      <c r="F1192" s="2">
        <v>1366.365</v>
      </c>
      <c r="G1192" s="2">
        <v>16396.38</v>
      </c>
      <c r="H1192">
        <f>IF(employee_turnover_dataset__1[[#This Row],[Employee_status]]="Exited", ROUND(employee_turnover_dataset__1[[#This Row],[Annual Salary]]*0.333,0), 0)</f>
        <v>5460</v>
      </c>
      <c r="I1192">
        <v>8</v>
      </c>
      <c r="J1192">
        <v>5</v>
      </c>
      <c r="K1192">
        <f>IF(employee_turnover_dataset__1[[#This Row],[Attrition]]="Yes",1,0)</f>
        <v>1</v>
      </c>
      <c r="L1192" t="s">
        <v>20</v>
      </c>
      <c r="M1192" t="s">
        <v>119</v>
      </c>
      <c r="N1192" s="1">
        <v>45102</v>
      </c>
      <c r="O1192" s="1">
        <v>45537</v>
      </c>
      <c r="P1192" t="s">
        <v>22</v>
      </c>
      <c r="Q1192" t="s">
        <v>119</v>
      </c>
      <c r="R1192">
        <v>435</v>
      </c>
      <c r="S1192">
        <v>14</v>
      </c>
      <c r="T1192">
        <v>1</v>
      </c>
      <c r="U1192" t="str">
        <f t="shared" si="18"/>
        <v>0–1 yrs (New Hire)</v>
      </c>
    </row>
    <row r="1193" spans="1:21" x14ac:dyDescent="0.25">
      <c r="A1193" t="s">
        <v>2423</v>
      </c>
      <c r="B1193" t="s">
        <v>44</v>
      </c>
      <c r="C1193" t="s">
        <v>48</v>
      </c>
      <c r="D1193" t="s">
        <v>2424</v>
      </c>
      <c r="E1193">
        <v>22</v>
      </c>
      <c r="F1193" s="2">
        <v>1222.095</v>
      </c>
      <c r="G1193" s="2">
        <v>14665.14</v>
      </c>
      <c r="H1193">
        <f>IF(employee_turnover_dataset__1[[#This Row],[Employee_status]]="Exited", ROUND(employee_turnover_dataset__1[[#This Row],[Annual Salary]]*0.333,0), 0)</f>
        <v>0</v>
      </c>
      <c r="I1193">
        <v>10</v>
      </c>
      <c r="J1193">
        <v>2</v>
      </c>
      <c r="K1193">
        <f>IF(employee_turnover_dataset__1[[#This Row],[Attrition]]="Yes",1,0)</f>
        <v>0</v>
      </c>
      <c r="L1193" t="s">
        <v>27</v>
      </c>
      <c r="M1193" t="s">
        <v>28</v>
      </c>
      <c r="N1193" s="1">
        <v>44062</v>
      </c>
      <c r="O1193" s="1"/>
      <c r="P1193" t="s">
        <v>29</v>
      </c>
      <c r="Q1193" t="s">
        <v>30</v>
      </c>
      <c r="R1193">
        <v>1834</v>
      </c>
      <c r="S1193">
        <v>60</v>
      </c>
      <c r="T1193">
        <v>5</v>
      </c>
      <c r="U1193" t="str">
        <f t="shared" si="18"/>
        <v>2–5 yrs (Short Stay)</v>
      </c>
    </row>
    <row r="1194" spans="1:21" x14ac:dyDescent="0.25">
      <c r="A1194" t="s">
        <v>2425</v>
      </c>
      <c r="B1194" t="s">
        <v>17</v>
      </c>
      <c r="C1194" t="s">
        <v>18</v>
      </c>
      <c r="D1194" t="s">
        <v>2426</v>
      </c>
      <c r="E1194">
        <v>47</v>
      </c>
      <c r="F1194" s="2">
        <v>473.22</v>
      </c>
      <c r="G1194" s="2">
        <v>5678.64</v>
      </c>
      <c r="H1194">
        <f>IF(employee_turnover_dataset__1[[#This Row],[Employee_status]]="Exited", ROUND(employee_turnover_dataset__1[[#This Row],[Annual Salary]]*0.333,0), 0)</f>
        <v>0</v>
      </c>
      <c r="I1194">
        <v>0</v>
      </c>
      <c r="J1194">
        <v>1</v>
      </c>
      <c r="K1194">
        <f>IF(employee_turnover_dataset__1[[#This Row],[Attrition]]="Yes",1,0)</f>
        <v>0</v>
      </c>
      <c r="L1194" t="s">
        <v>27</v>
      </c>
      <c r="M1194" t="s">
        <v>28</v>
      </c>
      <c r="N1194" s="1">
        <v>44472</v>
      </c>
      <c r="O1194" s="1"/>
      <c r="P1194" t="s">
        <v>29</v>
      </c>
      <c r="Q1194" t="s">
        <v>30</v>
      </c>
      <c r="R1194">
        <v>1424</v>
      </c>
      <c r="S1194">
        <v>47</v>
      </c>
      <c r="T1194">
        <v>4</v>
      </c>
      <c r="U1194" t="str">
        <f t="shared" si="18"/>
        <v>2–5 yrs (Short Stay)</v>
      </c>
    </row>
    <row r="1195" spans="1:21" x14ac:dyDescent="0.25">
      <c r="A1195" t="s">
        <v>2427</v>
      </c>
      <c r="B1195" t="s">
        <v>44</v>
      </c>
      <c r="C1195" t="s">
        <v>48</v>
      </c>
      <c r="D1195" t="s">
        <v>2428</v>
      </c>
      <c r="E1195">
        <v>44</v>
      </c>
      <c r="F1195" s="2">
        <v>2440.125</v>
      </c>
      <c r="G1195" s="2">
        <v>29281.5</v>
      </c>
      <c r="H1195">
        <f>IF(employee_turnover_dataset__1[[#This Row],[Employee_status]]="Exited", ROUND(employee_turnover_dataset__1[[#This Row],[Annual Salary]]*0.333,0), 0)</f>
        <v>9751</v>
      </c>
      <c r="I1195">
        <v>9</v>
      </c>
      <c r="J1195">
        <v>5</v>
      </c>
      <c r="K1195">
        <f>IF(employee_turnover_dataset__1[[#This Row],[Attrition]]="Yes",1,0)</f>
        <v>1</v>
      </c>
      <c r="L1195" t="s">
        <v>20</v>
      </c>
      <c r="M1195" t="s">
        <v>119</v>
      </c>
      <c r="N1195" s="1">
        <v>44669</v>
      </c>
      <c r="O1195" s="1">
        <v>45170</v>
      </c>
      <c r="P1195" t="s">
        <v>22</v>
      </c>
      <c r="Q1195" t="s">
        <v>119</v>
      </c>
      <c r="R1195">
        <v>501</v>
      </c>
      <c r="S1195">
        <v>16</v>
      </c>
      <c r="T1195">
        <v>1</v>
      </c>
      <c r="U1195" t="str">
        <f t="shared" si="18"/>
        <v>0–1 yrs (New Hire)</v>
      </c>
    </row>
    <row r="1196" spans="1:21" x14ac:dyDescent="0.25">
      <c r="A1196" t="s">
        <v>2429</v>
      </c>
      <c r="B1196" t="s">
        <v>32</v>
      </c>
      <c r="C1196" t="s">
        <v>174</v>
      </c>
      <c r="D1196" t="s">
        <v>2430</v>
      </c>
      <c r="E1196">
        <v>29</v>
      </c>
      <c r="F1196" s="2">
        <v>1897.6499999999999</v>
      </c>
      <c r="G1196" s="2">
        <v>22771.8</v>
      </c>
      <c r="H1196">
        <f>IF(employee_turnover_dataset__1[[#This Row],[Employee_status]]="Exited", ROUND(employee_turnover_dataset__1[[#This Row],[Annual Salary]]*0.333,0), 0)</f>
        <v>0</v>
      </c>
      <c r="I1196">
        <v>3</v>
      </c>
      <c r="J1196">
        <v>5</v>
      </c>
      <c r="K1196">
        <f>IF(employee_turnover_dataset__1[[#This Row],[Attrition]]="Yes",1,0)</f>
        <v>0</v>
      </c>
      <c r="L1196" t="s">
        <v>27</v>
      </c>
      <c r="M1196" t="s">
        <v>28</v>
      </c>
      <c r="N1196" s="1">
        <v>43004</v>
      </c>
      <c r="O1196" s="1"/>
      <c r="P1196" t="s">
        <v>29</v>
      </c>
      <c r="Q1196" t="s">
        <v>30</v>
      </c>
      <c r="R1196">
        <v>2892</v>
      </c>
      <c r="S1196">
        <v>95</v>
      </c>
      <c r="T1196">
        <v>8</v>
      </c>
      <c r="U1196" t="str">
        <f t="shared" si="18"/>
        <v>6–10 yrs (Mid Stay)</v>
      </c>
    </row>
    <row r="1197" spans="1:21" x14ac:dyDescent="0.25">
      <c r="A1197" t="s">
        <v>2431</v>
      </c>
      <c r="B1197" t="s">
        <v>24</v>
      </c>
      <c r="C1197" t="s">
        <v>121</v>
      </c>
      <c r="D1197" t="s">
        <v>2432</v>
      </c>
      <c r="E1197">
        <v>31</v>
      </c>
      <c r="F1197" s="2">
        <v>1692.5549999999998</v>
      </c>
      <c r="G1197" s="2">
        <v>20310.659999999996</v>
      </c>
      <c r="H1197">
        <f>IF(employee_turnover_dataset__1[[#This Row],[Employee_status]]="Exited", ROUND(employee_turnover_dataset__1[[#This Row],[Annual Salary]]*0.333,0), 0)</f>
        <v>6763</v>
      </c>
      <c r="I1197">
        <v>3</v>
      </c>
      <c r="J1197">
        <v>4</v>
      </c>
      <c r="K1197">
        <f>IF(employee_turnover_dataset__1[[#This Row],[Attrition]]="Yes",1,0)</f>
        <v>1</v>
      </c>
      <c r="L1197" t="s">
        <v>20</v>
      </c>
      <c r="M1197" t="s">
        <v>35</v>
      </c>
      <c r="N1197" s="1">
        <v>45029</v>
      </c>
      <c r="O1197" s="1">
        <v>45101</v>
      </c>
      <c r="P1197" t="s">
        <v>22</v>
      </c>
      <c r="Q1197" t="s">
        <v>35</v>
      </c>
      <c r="R1197">
        <v>72</v>
      </c>
      <c r="S1197">
        <v>2</v>
      </c>
      <c r="T1197">
        <v>0</v>
      </c>
      <c r="U1197" t="str">
        <f t="shared" si="18"/>
        <v>0–1 yrs (New Hire)</v>
      </c>
    </row>
    <row r="1198" spans="1:21" x14ac:dyDescent="0.25">
      <c r="A1198" t="s">
        <v>2433</v>
      </c>
      <c r="B1198" t="s">
        <v>51</v>
      </c>
      <c r="C1198" t="s">
        <v>88</v>
      </c>
      <c r="D1198" t="s">
        <v>2434</v>
      </c>
      <c r="E1198">
        <v>56</v>
      </c>
      <c r="F1198" s="2">
        <v>1924.9349999999999</v>
      </c>
      <c r="G1198" s="2">
        <v>23099.22</v>
      </c>
      <c r="H1198">
        <f>IF(employee_turnover_dataset__1[[#This Row],[Employee_status]]="Exited", ROUND(employee_turnover_dataset__1[[#This Row],[Annual Salary]]*0.333,0), 0)</f>
        <v>0</v>
      </c>
      <c r="I1198">
        <v>9</v>
      </c>
      <c r="J1198">
        <v>1</v>
      </c>
      <c r="K1198">
        <f>IF(employee_turnover_dataset__1[[#This Row],[Attrition]]="Yes",1,0)</f>
        <v>0</v>
      </c>
      <c r="L1198" t="s">
        <v>27</v>
      </c>
      <c r="M1198" t="s">
        <v>28</v>
      </c>
      <c r="N1198" s="1">
        <v>44951</v>
      </c>
      <c r="O1198" s="1"/>
      <c r="P1198" t="s">
        <v>29</v>
      </c>
      <c r="Q1198" t="s">
        <v>30</v>
      </c>
      <c r="R1198">
        <v>945</v>
      </c>
      <c r="S1198">
        <v>31</v>
      </c>
      <c r="T1198">
        <v>3</v>
      </c>
      <c r="U1198" t="str">
        <f t="shared" si="18"/>
        <v>2–5 yrs (Short Stay)</v>
      </c>
    </row>
    <row r="1199" spans="1:21" x14ac:dyDescent="0.25">
      <c r="A1199" t="s">
        <v>2435</v>
      </c>
      <c r="B1199" t="s">
        <v>44</v>
      </c>
      <c r="C1199" t="s">
        <v>45</v>
      </c>
      <c r="D1199" t="s">
        <v>2436</v>
      </c>
      <c r="E1199">
        <v>24</v>
      </c>
      <c r="F1199" s="2">
        <v>1420.26</v>
      </c>
      <c r="G1199" s="2">
        <v>17043.12</v>
      </c>
      <c r="H1199">
        <f>IF(employee_turnover_dataset__1[[#This Row],[Employee_status]]="Exited", ROUND(employee_turnover_dataset__1[[#This Row],[Annual Salary]]*0.333,0), 0)</f>
        <v>0</v>
      </c>
      <c r="I1199">
        <v>7</v>
      </c>
      <c r="J1199">
        <v>2</v>
      </c>
      <c r="K1199">
        <f>IF(employee_turnover_dataset__1[[#This Row],[Attrition]]="Yes",1,0)</f>
        <v>0</v>
      </c>
      <c r="L1199" t="s">
        <v>27</v>
      </c>
      <c r="M1199" t="s">
        <v>28</v>
      </c>
      <c r="N1199" s="1">
        <v>43097</v>
      </c>
      <c r="O1199" s="1"/>
      <c r="P1199" t="s">
        <v>29</v>
      </c>
      <c r="Q1199" t="s">
        <v>30</v>
      </c>
      <c r="R1199">
        <v>2799</v>
      </c>
      <c r="S1199">
        <v>92</v>
      </c>
      <c r="T1199">
        <v>8</v>
      </c>
      <c r="U1199" t="str">
        <f t="shared" si="18"/>
        <v>6–10 yrs (Mid Stay)</v>
      </c>
    </row>
    <row r="1200" spans="1:21" x14ac:dyDescent="0.25">
      <c r="A1200" t="s">
        <v>2437</v>
      </c>
      <c r="B1200" t="s">
        <v>51</v>
      </c>
      <c r="C1200" t="s">
        <v>52</v>
      </c>
      <c r="D1200" t="s">
        <v>2438</v>
      </c>
      <c r="E1200">
        <v>49</v>
      </c>
      <c r="F1200" s="2">
        <v>1743.96</v>
      </c>
      <c r="G1200" s="2">
        <v>20927.52</v>
      </c>
      <c r="H1200">
        <f>IF(employee_turnover_dataset__1[[#This Row],[Employee_status]]="Exited", ROUND(employee_turnover_dataset__1[[#This Row],[Annual Salary]]*0.333,0), 0)</f>
        <v>6969</v>
      </c>
      <c r="I1200">
        <v>10</v>
      </c>
      <c r="J1200">
        <v>5</v>
      </c>
      <c r="K1200">
        <f>IF(employee_turnover_dataset__1[[#This Row],[Attrition]]="Yes",1,0)</f>
        <v>1</v>
      </c>
      <c r="L1200" t="s">
        <v>20</v>
      </c>
      <c r="M1200" t="s">
        <v>54</v>
      </c>
      <c r="N1200" s="1">
        <v>44810</v>
      </c>
      <c r="O1200" s="1">
        <v>44980</v>
      </c>
      <c r="P1200" t="s">
        <v>22</v>
      </c>
      <c r="Q1200" t="s">
        <v>54</v>
      </c>
      <c r="R1200">
        <v>170</v>
      </c>
      <c r="S1200">
        <v>6</v>
      </c>
      <c r="T1200">
        <v>0</v>
      </c>
      <c r="U1200" t="str">
        <f t="shared" si="18"/>
        <v>0–1 yrs (New Hire)</v>
      </c>
    </row>
    <row r="1201" spans="1:21" x14ac:dyDescent="0.25">
      <c r="A1201" t="s">
        <v>2439</v>
      </c>
      <c r="B1201" t="s">
        <v>51</v>
      </c>
      <c r="C1201" t="s">
        <v>88</v>
      </c>
      <c r="D1201" t="s">
        <v>2440</v>
      </c>
      <c r="E1201">
        <v>37</v>
      </c>
      <c r="F1201" s="2">
        <v>829.15499999999997</v>
      </c>
      <c r="G1201" s="2">
        <v>9949.86</v>
      </c>
      <c r="H1201">
        <f>IF(employee_turnover_dataset__1[[#This Row],[Employee_status]]="Exited", ROUND(employee_turnover_dataset__1[[#This Row],[Annual Salary]]*0.333,0), 0)</f>
        <v>0</v>
      </c>
      <c r="I1201">
        <v>3</v>
      </c>
      <c r="J1201">
        <v>3</v>
      </c>
      <c r="K1201">
        <f>IF(employee_turnover_dataset__1[[#This Row],[Attrition]]="Yes",1,0)</f>
        <v>0</v>
      </c>
      <c r="L1201" t="s">
        <v>27</v>
      </c>
      <c r="M1201" t="s">
        <v>28</v>
      </c>
      <c r="N1201" s="1">
        <v>43684</v>
      </c>
      <c r="O1201" s="1"/>
      <c r="P1201" t="s">
        <v>29</v>
      </c>
      <c r="Q1201" t="s">
        <v>30</v>
      </c>
      <c r="R1201">
        <v>2212</v>
      </c>
      <c r="S1201">
        <v>73</v>
      </c>
      <c r="T1201">
        <v>6</v>
      </c>
      <c r="U1201" t="str">
        <f t="shared" si="18"/>
        <v>6–10 yrs (Mid Stay)</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F3294-D6B6-4043-BBFD-EA68A588E188}">
  <dimension ref="A3:E47"/>
  <sheetViews>
    <sheetView topLeftCell="A13" workbookViewId="0">
      <selection activeCell="B19" sqref="B19"/>
    </sheetView>
  </sheetViews>
  <sheetFormatPr defaultRowHeight="15" x14ac:dyDescent="0.25"/>
  <cols>
    <col min="1" max="1" width="22.5703125" bestFit="1" customWidth="1"/>
    <col min="2" max="3" width="20.85546875" bestFit="1" customWidth="1"/>
    <col min="4" max="4" width="17.5703125" bestFit="1" customWidth="1"/>
    <col min="5" max="5" width="20.5703125" bestFit="1" customWidth="1"/>
    <col min="6" max="6" width="22.7109375" bestFit="1" customWidth="1"/>
  </cols>
  <sheetData>
    <row r="3" spans="1:5" x14ac:dyDescent="0.25">
      <c r="A3" t="s">
        <v>2444</v>
      </c>
      <c r="B3" t="s">
        <v>2445</v>
      </c>
    </row>
    <row r="4" spans="1:5" x14ac:dyDescent="0.25">
      <c r="A4" s="3">
        <v>1200</v>
      </c>
      <c r="B4">
        <f>GETPIVOTDATA("EmployeeID",$A$3)</f>
        <v>1200</v>
      </c>
    </row>
    <row r="7" spans="1:5" x14ac:dyDescent="0.25">
      <c r="A7" t="s">
        <v>2446</v>
      </c>
      <c r="B7" t="s">
        <v>2447</v>
      </c>
    </row>
    <row r="8" spans="1:5" x14ac:dyDescent="0.25">
      <c r="A8" s="3">
        <v>367</v>
      </c>
      <c r="B8">
        <f>GETPIVOTDATA("Attrition Flag",$A$7)</f>
        <v>367</v>
      </c>
    </row>
    <row r="9" spans="1:5" x14ac:dyDescent="0.25">
      <c r="A9" s="4" t="s">
        <v>7</v>
      </c>
      <c r="B9" t="s">
        <v>20</v>
      </c>
    </row>
    <row r="11" spans="1:5" x14ac:dyDescent="0.25">
      <c r="A11" t="s">
        <v>2448</v>
      </c>
      <c r="B11" t="s">
        <v>2449</v>
      </c>
    </row>
    <row r="12" spans="1:5" x14ac:dyDescent="0.25">
      <c r="A12" s="3">
        <v>3.242506811989101</v>
      </c>
      <c r="B12" s="5">
        <f>GETPIVOTDATA("TenureYears",$A$11)</f>
        <v>3.242506811989101</v>
      </c>
    </row>
    <row r="14" spans="1:5" x14ac:dyDescent="0.25">
      <c r="D14" s="6" t="s">
        <v>2455</v>
      </c>
    </row>
    <row r="15" spans="1:5" x14ac:dyDescent="0.25">
      <c r="A15" s="6" t="s">
        <v>2450</v>
      </c>
      <c r="B15" s="7">
        <f>B8/TotalEmployee</f>
        <v>0.30583333333333335</v>
      </c>
      <c r="D15" t="str">
        <f>"Most common exit reason: " &amp; INDEX(D19:D24, MATCH(MAX(E19:E24), E19:E24, 0)) &amp; " (" &amp; TEXT(MAX(E19:E24),"0") &amp; ")"</f>
        <v>Most common exit reason: Work-Life Balance (74)</v>
      </c>
    </row>
    <row r="16" spans="1:5" x14ac:dyDescent="0.25">
      <c r="A16" s="6" t="s">
        <v>2454</v>
      </c>
      <c r="D16" s="4" t="s">
        <v>7</v>
      </c>
      <c r="E16" t="s">
        <v>20</v>
      </c>
    </row>
    <row r="17" spans="1:5" x14ac:dyDescent="0.25">
      <c r="A17" t="str">
        <f>"Department with highest turnover: " &amp; INDEX(A19:A24, MATCH(MAX(B19:B24), B19:B24, 0)) &amp; " (" &amp; TEXT(MAX(B19:B24),"0%") &amp; ")"</f>
        <v>Department with highest turnover: Finance (37%)</v>
      </c>
    </row>
    <row r="18" spans="1:5" x14ac:dyDescent="0.25">
      <c r="A18" s="4" t="s">
        <v>2451</v>
      </c>
      <c r="B18" t="s">
        <v>2453</v>
      </c>
      <c r="D18" s="4" t="s">
        <v>2451</v>
      </c>
      <c r="E18" t="s">
        <v>2444</v>
      </c>
    </row>
    <row r="19" spans="1:5" x14ac:dyDescent="0.25">
      <c r="A19" s="8" t="s">
        <v>51</v>
      </c>
      <c r="B19" s="9">
        <v>0.36915887850467288</v>
      </c>
      <c r="D19" s="8" t="s">
        <v>63</v>
      </c>
      <c r="E19" s="5">
        <v>54</v>
      </c>
    </row>
    <row r="20" spans="1:5" x14ac:dyDescent="0.25">
      <c r="A20" s="8" t="s">
        <v>44</v>
      </c>
      <c r="B20" s="9">
        <v>0.3619047619047619</v>
      </c>
      <c r="D20" s="8" t="s">
        <v>119</v>
      </c>
      <c r="E20" s="5">
        <v>56</v>
      </c>
    </row>
    <row r="21" spans="1:5" x14ac:dyDescent="0.25">
      <c r="A21" s="8" t="s">
        <v>32</v>
      </c>
      <c r="B21" s="9">
        <v>0.29953917050691242</v>
      </c>
      <c r="D21" s="8" t="s">
        <v>158</v>
      </c>
      <c r="E21" s="5">
        <v>57</v>
      </c>
    </row>
    <row r="22" spans="1:5" x14ac:dyDescent="0.25">
      <c r="A22" s="8" t="s">
        <v>17</v>
      </c>
      <c r="B22" s="9">
        <v>0.26984126984126983</v>
      </c>
      <c r="D22" s="8" t="s">
        <v>21</v>
      </c>
      <c r="E22" s="5">
        <v>62</v>
      </c>
    </row>
    <row r="23" spans="1:5" x14ac:dyDescent="0.25">
      <c r="A23" s="8" t="s">
        <v>24</v>
      </c>
      <c r="B23" s="9">
        <v>0.26285714285714284</v>
      </c>
      <c r="D23" s="8" t="s">
        <v>54</v>
      </c>
      <c r="E23" s="5">
        <v>64</v>
      </c>
    </row>
    <row r="24" spans="1:5" x14ac:dyDescent="0.25">
      <c r="A24" s="8" t="s">
        <v>67</v>
      </c>
      <c r="B24" s="9">
        <v>0.25641025641025639</v>
      </c>
      <c r="D24" s="8" t="s">
        <v>35</v>
      </c>
      <c r="E24" s="5">
        <v>74</v>
      </c>
    </row>
    <row r="25" spans="1:5" x14ac:dyDescent="0.25">
      <c r="A25" s="8" t="s">
        <v>2452</v>
      </c>
      <c r="B25" s="9">
        <v>0.30583333333333335</v>
      </c>
      <c r="D25" s="8" t="s">
        <v>2452</v>
      </c>
      <c r="E25" s="5">
        <v>367</v>
      </c>
    </row>
    <row r="28" spans="1:5" x14ac:dyDescent="0.25">
      <c r="D28" s="11" t="s">
        <v>2456</v>
      </c>
    </row>
    <row r="29" spans="1:5" x14ac:dyDescent="0.25">
      <c r="D29" s="4" t="s">
        <v>7</v>
      </c>
      <c r="E29" t="s">
        <v>20</v>
      </c>
    </row>
    <row r="30" spans="1:5" x14ac:dyDescent="0.25">
      <c r="A30" s="6" t="s">
        <v>2471</v>
      </c>
    </row>
    <row r="31" spans="1:5" x14ac:dyDescent="0.25">
      <c r="A31" s="4" t="s">
        <v>7</v>
      </c>
      <c r="B31" t="s">
        <v>20</v>
      </c>
      <c r="D31" s="4" t="s">
        <v>2457</v>
      </c>
      <c r="E31" t="s">
        <v>2444</v>
      </c>
    </row>
    <row r="32" spans="1:5" x14ac:dyDescent="0.25">
      <c r="D32" s="8" t="s">
        <v>2458</v>
      </c>
      <c r="E32" s="5">
        <v>93</v>
      </c>
    </row>
    <row r="33" spans="1:5" x14ac:dyDescent="0.25">
      <c r="A33" s="4" t="s">
        <v>2457</v>
      </c>
      <c r="B33" t="s">
        <v>2470</v>
      </c>
      <c r="D33" s="8" t="s">
        <v>2459</v>
      </c>
      <c r="E33" s="5">
        <v>212</v>
      </c>
    </row>
    <row r="34" spans="1:5" x14ac:dyDescent="0.25">
      <c r="A34" s="8" t="s">
        <v>51</v>
      </c>
      <c r="B34" s="12">
        <v>532337</v>
      </c>
      <c r="D34" s="8" t="s">
        <v>2460</v>
      </c>
      <c r="E34" s="5">
        <v>62</v>
      </c>
    </row>
    <row r="35" spans="1:5" x14ac:dyDescent="0.25">
      <c r="A35" s="8" t="s">
        <v>44</v>
      </c>
      <c r="B35" s="12">
        <v>513262</v>
      </c>
      <c r="D35" s="8" t="s">
        <v>2452</v>
      </c>
      <c r="E35" s="5">
        <v>367</v>
      </c>
    </row>
    <row r="36" spans="1:5" x14ac:dyDescent="0.25">
      <c r="A36" s="8" t="s">
        <v>32</v>
      </c>
      <c r="B36" s="12">
        <v>437041</v>
      </c>
    </row>
    <row r="37" spans="1:5" x14ac:dyDescent="0.25">
      <c r="A37" s="8" t="s">
        <v>17</v>
      </c>
      <c r="B37" s="12">
        <v>376613</v>
      </c>
    </row>
    <row r="38" spans="1:5" x14ac:dyDescent="0.25">
      <c r="A38" s="8" t="s">
        <v>67</v>
      </c>
      <c r="B38" s="12">
        <v>345209</v>
      </c>
    </row>
    <row r="39" spans="1:5" x14ac:dyDescent="0.25">
      <c r="A39" s="8" t="s">
        <v>24</v>
      </c>
      <c r="B39" s="12">
        <v>301111</v>
      </c>
      <c r="D39" s="6" t="s">
        <v>2468</v>
      </c>
    </row>
    <row r="40" spans="1:5" x14ac:dyDescent="0.25">
      <c r="A40" s="8" t="s">
        <v>2452</v>
      </c>
      <c r="B40" s="12">
        <v>2505573</v>
      </c>
      <c r="D40" s="4" t="s">
        <v>2441</v>
      </c>
      <c r="E40" t="s">
        <v>2453</v>
      </c>
    </row>
    <row r="41" spans="1:5" x14ac:dyDescent="0.25">
      <c r="D41" s="10" t="s">
        <v>2462</v>
      </c>
      <c r="E41" s="9">
        <v>0.34831460674157305</v>
      </c>
    </row>
    <row r="42" spans="1:5" x14ac:dyDescent="0.25">
      <c r="D42" s="10" t="s">
        <v>2463</v>
      </c>
      <c r="E42" s="9">
        <v>0.25925925925925924</v>
      </c>
    </row>
    <row r="43" spans="1:5" x14ac:dyDescent="0.25">
      <c r="D43" s="10" t="s">
        <v>2464</v>
      </c>
      <c r="E43" s="9">
        <v>0.34649122807017546</v>
      </c>
    </row>
    <row r="44" spans="1:5" x14ac:dyDescent="0.25">
      <c r="D44" s="10" t="s">
        <v>2465</v>
      </c>
      <c r="E44" s="9">
        <v>0.31275720164609055</v>
      </c>
    </row>
    <row r="45" spans="1:5" x14ac:dyDescent="0.25">
      <c r="D45" s="10" t="s">
        <v>2466</v>
      </c>
      <c r="E45" s="9">
        <v>0.25210084033613445</v>
      </c>
    </row>
    <row r="46" spans="1:5" x14ac:dyDescent="0.25">
      <c r="D46" s="10" t="s">
        <v>2467</v>
      </c>
      <c r="E46" s="9">
        <v>0.35051546391752575</v>
      </c>
    </row>
    <row r="47" spans="1:5" x14ac:dyDescent="0.25">
      <c r="D47" s="10" t="s">
        <v>2452</v>
      </c>
      <c r="E47" s="9">
        <v>0.30583333333333335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BA3A7-7675-45F7-B325-9AF3670F9FD8}">
  <dimension ref="A1"/>
  <sheetViews>
    <sheetView showGridLines="0" tabSelected="1" zoomScale="69" zoomScaleNormal="71" workbookViewId="0">
      <selection activeCell="AB10" sqref="AB10"/>
    </sheetView>
  </sheetViews>
  <sheetFormatPr defaultRowHeight="15" x14ac:dyDescent="0.25"/>
  <cols>
    <col min="1" max="16384" width="9.140625" style="1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e 7 c b 7 f a e - 6 a a 7 - 4 7 1 5 - 9 3 4 6 - 8 a f 8 5 c 2 7 9 6 5 8 "   x m l n s = " h t t p : / / s c h e m a s . m i c r o s o f t . c o m / D a t a M a s h u p " > A A A A A E I H A A B Q S w M E F A A C A A g A D B c b 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A w X G 1 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M F x t b + R q 9 l T s E A A B 1 D g A A E w A c A E Z v c m 1 1 b G F z L 1 N l Y 3 R p b 2 4 x L m 0 g o h g A K K A U A A A A A A A A A A A A A A A A A A A A A A A A A A A A r V Z t a 9 t I E P 5 u y H 8 Y V D g k U J W z 4 / T D 9 V x w b e e a k u b u Y h e u J M F s r L E t k H b N 7 s q p C f 3 v N 7 u S L S m S Y l K a L 5 F 3 5 + W Z Z x 6 N R u F C R 4 L D N P v f f X / S O e m o N Z M Y w h s H k 0 0 s d o h z n U o u t i j n I d N M o Q a 3 6 z k w g B j 1 S Q f o b y p S u U A 6 G a l t M B a L N E G u 3 Y s o x m A k u K Y f y n V G f 9 x 9 V S j V 3 V r E T N 6 N x S O P B Q v V 3 Y t 5 g o X a O p 5 / O 8 Y 4 S i K N c u D 4 j g 8 j E a c J V 4 N u z 4 c J X 4 g w 4 i v 6 c U 4 / / 0 2 F x q n e x T g o H o N r w f H e 8 z O 8 b 5 x / p E j o L o R P y E I C Z c q Z s Q c y z G / y c z c r z Y f b / H w Y x 9 M F o w L U Q M u 0 H H K 0 Z n x F E W e 7 D R b h Z p J x t R Q y y R C b S + U 2 5 P e f n p x J T s T l m C r U Z A k a v + s f P j w 5 Y 9 w w q Q 2 t t a v P 4 u F G x F g 7 / 8 I 4 W 6 G s n Q 9 X x v a S 6 3 f 9 w M C x h 1 N T 0 q 5 + / g 2 p 0 q E e i W T D e M P 9 l O l I L Z m V z x V u M a 6 b D L W W k b m v I Z l 8 j / Q N M t V w N W Y a 5 2 I 5 z y g p 1 0 3 a w I P 3 3 N h V b n 4 0 N w Q e I 7 2 G K 0 G t O 9 6 c S i c p 1 V E 4 h M d B / v a v j 8 7 x 7 N 1 X p a / g t l B a y m 5 A M J N R k p g 4 R G p r 0 p c S d q 0 q K 9 I z s Q I T u F 2 F r S a F I F t N K o p o t C r 1 d x i G B J o G T G j l x e J 8 K h S 1 k k V 2 5 D 5 j g 9 j a v 2 x z p Z l O 6 Q U E Z I s 1 R E u 4 P V B 8 T 5 F 4 G s e g 1 8 j B G Z L M t y Q f j B W C x Y q h c x x P t x l Q K 3 w / i z 2 X l o j 5 I k b G K / C q y A 3 I A 7 Q M 6 F R H B D q 3 C 3 P A t w W 5 9 z X Q q d I i e R 3 O r g F q X 4 w r s Y o W 8 4 u Y r e o w j W 7 m 0 w J o z h o w H l a I / v N D x n R 2 X r g 2 3 Z a 8 G m w 7 G Q f G 6 i O S 0 P F T J I m Z j i X B R G l + R 4 + / l x W q / P 1 U q B R f n V D H p s b x Y d F 7 1 b D o / v S w K p f W I t d 2 i B R v T 8 q v 6 f 7 P 9 L e p v T e Y 0 D o R 7 p e F o q 7 s o h i A 1 f L 9 p s 7 u S 6 z P H 3 v e a y b t O Q K K M 0 O e S h y z 3 W H k 0 B p F E V e o T V Y K 4 4 Y e D D 6 A l j s w J 8 E F 7 Q r m T F D h 8 j H K y / T J h 6 m / l + R Q W J m n W Z R g Y H t z L R 5 d z z O G N C n k P n y e y L 2 t 6 4 T m Q o e s T 0 8 h R E 0 7 I a D t F 2 S D B l J F W x b U O g t C w u E j D 6 5 i S y R T B L G 0 N W g B b C u i E F B K I Z V H C S K V C Q E G l k r X m N l p / 3 W z Q e n a R 1 t P k 4 x + A 8 f x P K u m / y 5 n k 7 F T I m b J S A W e D S r k s d g H z O W Y 3 y b T e k D L C v L Q M H b D H s m O J H 4 o w u r x w G q h X g 8 O m v Q L / 8 y 5 E q z 4 x N i G W q / C o B N x Q 9 m y 0 s T C x T 5 Z l 3 E q m S k n M O J y 9 + n e F n 5 e s 3 b P X p z 7 u b w P y v 1 C C / 2 6 8 r k s F H 3 f g u w 6 T R 5 Q B j c i J V C 0 9 7 s V n 1 M 4 + z 3 o 9 3 3 o e s 0 T 8 f g U r J Z j Z n P l N X u 2 k T Z 9 X Z / t I b X l o H r / j I p S / J b 5 0 D 8 + V E s c 2 6 3 7 F 1 P 8 7 j z o n f v Q a + H 4 7 F U c 9 0 s c 7 8 F W S D g h 1 T a n e f 8 / U E s B A i 0 A F A A C A A g A D B c b W + u r O E u l A A A A 9 w A A A B I A A A A A A A A A A A A A A A A A A A A A A E N v b m Z p Z y 9 Q Y W N r Y W d l L n h t b F B L A Q I t A B Q A A g A I A A w X G 1 s P y u m r p A A A A O k A A A A T A A A A A A A A A A A A A A A A A P E A A A B b Q 2 9 u d G V u d F 9 U e X B l c 1 0 u e G 1 s U E s B A i 0 A F A A C A A g A D B c b W / k a v Z U 7 B A A A d Q 4 A A B M A A A A A A A A A A A A A A A A A 4 g E A A E Z v c m 1 1 b G F z L 1 N l Y 3 R p b 2 4 x L m 1 Q S w U G A A A A A A M A A w D C A A A A a 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1 B 8 A A A A A A A C y H 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2 V t c G x v e W V l X 3 R 1 c m 5 v d m V y X 2 R h d G F z Z X Q l M j A o M S k 8 L 0 l 0 Z W 1 Q Y X R o P j w v S X R l b U x v Y 2 F 0 a W 9 u P j x T d G F i b G V F b n R y a W V z P j x F b n R y e S B U e X B l P S J J c 1 B y a X Z h d G U i I F Z h b H V l P S J s M C I g L z 4 8 R W 5 0 c n k g V H l w Z T 0 i U X V l c n l J R C I g V m F s d W U 9 I n N i N D I 1 Z D R l N S 1 j M z U z L T Q 2 Y z k t Y W M z Y S 1 j N z Q 5 Z j d i M j N h Y z 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t c G x v e W V l X 3 R 1 c m 5 v d m V y X 2 R h d G F z Z X R f X z E i I C 8 + P E V u d H J 5 I F R 5 c G U 9 I k Z p b G x l Z E N v b X B s Z X R l U m V z d W x 0 V G 9 X b 3 J r c 2 h l Z X Q i I F Z h b H V l P S J s M S I g L z 4 8 R W 5 0 c n k g V H l w Z T 0 i R m l s b F N 0 Y X R 1 c y I g V m F s d W U 9 I n N D b 2 1 w b G V 0 Z S I g L z 4 8 R W 5 0 c n k g V H l w Z T 0 i R m l s b E N v b H V t b k 5 h b W V z I i B W Y W x 1 Z T 0 i c 1 s m c X V v d D t F b X B s b 3 l l Z U l E J n F 1 b 3 Q 7 L C Z x d W 9 0 O 0 R l c G F y d G 1 l b n Q m c X V v d D s s J n F 1 b 3 Q 7 S m 9 i U m 9 s Z S Z x d W 9 0 O y w m c X V v d D t N Y W 5 h Z 2 V y J n F 1 b 3 Q 7 L C Z x d W 9 0 O 0 F n Z S Z x d W 9 0 O y w m c X V v d D t T Y W x h c n k m c X V v d D s s J n F 1 b 3 Q 7 W W V h c n N B d E N v b X B h b n k m c X V v d D s s J n F 1 b 3 Q 7 U 2 F 0 a X N m Y W N 0 a W 9 u T G V 2 Z W w m c X V v d D s s J n F 1 b 3 Q 7 Q X R 0 c m l 0 a W 9 u J n F 1 b 3 Q 7 L C Z x d W 9 0 O 0 V 4 a X R S Z W F z b 2 4 m c X V v d D s s J n F 1 b 3 Q 7 R G F 0 Z V 9 v Z l 9 F b X B s b 3 l t Z W 5 0 J n F 1 b 3 Q 7 L C Z x d W 9 0 O 0 V 4 a X R f R G F 0 Z S Z x d W 9 0 O y w m c X V v d D t F b X B s b 3 l l Z V 9 z d G F 0 d X M m c X V v d D s s J n F 1 b 3 Q 7 R X h p d F 9 y Z W F z b 2 5 f Y 2 x l Y W 4 m c X V v d D s s J n F 1 b 3 Q 7 V G V u d X J l R G F 5 c y Z x d W 9 0 O y w m c X V v d D t U Z W 5 1 c m V N b 2 5 0 a H M m c X V v d D s s J n F 1 b 3 Q 7 V G V u d X J l W W V h c n M m c X V v d D t d I i A v P j x F b n R y e S B U e X B l P S J G a W x s Q 2 9 s d W 1 u V H l w Z X M i I F Z h b H V l P S J z Q m d Z R 0 J n T U R B d 0 1 H Q m d r S k J n W U R B d 0 0 9 I i A v P j x F b n R y e S B U e X B l P S J G a W x s T G F z d F V w Z G F 0 Z W Q i I F Z h b H V l P S J k M j A y N S 0 w O C 0 y N 1 Q w M T o 1 N j o y M y 4 0 N z Q 2 O T Y w W i I g L z 4 8 R W 5 0 c n k g V H l w Z T 0 i R m l s b E V y c m 9 y Q 2 9 1 b n Q i I F Z h b H V l P S J s M C I g L z 4 8 R W 5 0 c n k g V H l w Z T 0 i R m l s b E V y c m 9 y Q 2 9 k Z S I g V m F s d W U 9 I n N V b m t u b 3 d u I i A v P j x F b n R y e S B U e X B l P S J G a W x s Q 2 9 1 b n Q i I F Z h b H V l P S J s M T I w M C I g L z 4 8 R W 5 0 c n k g V H l w Z T 0 i Q W R k Z W R U b 0 R h d G F N b 2 R l b C I g V m F s d W U 9 I m w w I i A v P j x F b n R y e S B U e X B l P S J S Z W x h d G l v b n N o a X B J b m Z v Q 2 9 u d G F p b m V y I i B W Y W x 1 Z T 0 i c 3 s m c X V v d D t j b 2 x 1 b W 5 D b 3 V u d C Z x d W 9 0 O z o x N y w m c X V v d D t r Z X l D b 2 x 1 b W 5 O Y W 1 l c y Z x d W 9 0 O z p b X S w m c X V v d D t x d W V y e V J l b G F 0 a W 9 u c 2 h p c H M m c X V v d D s 6 W 1 0 s J n F 1 b 3 Q 7 Y 2 9 s d W 1 u S W R l b n R p d G l l c y Z x d W 9 0 O z p b J n F 1 b 3 Q 7 U 2 V j d G l v b j E v Z W 1 w b G 9 5 Z W V f d H V y b m 9 2 Z X J f Z G F 0 Y X N l d C A o M S k v Q X V 0 b 1 J l b W 9 2 Z W R D b 2 x 1 b W 5 z M S 5 7 R W 1 w b G 9 5 Z W V J R C w w f S Z x d W 9 0 O y w m c X V v d D t T Z W N 0 a W 9 u M S 9 l b X B s b 3 l l Z V 9 0 d X J u b 3 Z l c l 9 k Y X R h c 2 V 0 I C g x K S 9 B d X R v U m V t b 3 Z l Z E N v b H V t b n M x L n t E Z X B h c n R t Z W 5 0 L D F 9 J n F 1 b 3 Q 7 L C Z x d W 9 0 O 1 N l Y 3 R p b 2 4 x L 2 V t c G x v e W V l X 3 R 1 c m 5 v d m V y X 2 R h d G F z Z X Q g K D E p L 0 F 1 d G 9 S Z W 1 v d m V k Q 2 9 s d W 1 u c z E u e 0 p v Y l J v b G U s M n 0 m c X V v d D s s J n F 1 b 3 Q 7 U 2 V j d G l v b j E v Z W 1 w b G 9 5 Z W V f d H V y b m 9 2 Z X J f Z G F 0 Y X N l d C A o M S k v Q X V 0 b 1 J l b W 9 2 Z W R D b 2 x 1 b W 5 z M S 5 7 T W F u Y W d l c i w z f S Z x d W 9 0 O y w m c X V v d D t T Z W N 0 a W 9 u M S 9 l b X B s b 3 l l Z V 9 0 d X J u b 3 Z l c l 9 k Y X R h c 2 V 0 I C g x K S 9 B d X R v U m V t b 3 Z l Z E N v b H V t b n M x L n t B Z 2 U s N H 0 m c X V v d D s s J n F 1 b 3 Q 7 U 2 V j d G l v b j E v Z W 1 w b G 9 5 Z W V f d H V y b m 9 2 Z X J f Z G F 0 Y X N l d C A o M S k v Q X V 0 b 1 J l b W 9 2 Z W R D b 2 x 1 b W 5 z M S 5 7 U 2 F s Y X J 5 L D V 9 J n F 1 b 3 Q 7 L C Z x d W 9 0 O 1 N l Y 3 R p b 2 4 x L 2 V t c G x v e W V l X 3 R 1 c m 5 v d m V y X 2 R h d G F z Z X Q g K D E p L 0 F 1 d G 9 S Z W 1 v d m V k Q 2 9 s d W 1 u c z E u e 1 l l Y X J z Q X R D b 2 1 w Y W 5 5 L D Z 9 J n F 1 b 3 Q 7 L C Z x d W 9 0 O 1 N l Y 3 R p b 2 4 x L 2 V t c G x v e W V l X 3 R 1 c m 5 v d m V y X 2 R h d G F z Z X Q g K D E p L 0 F 1 d G 9 S Z W 1 v d m V k Q 2 9 s d W 1 u c z E u e 1 N h d G l z Z m F j d G l v b k x l d m V s L D d 9 J n F 1 b 3 Q 7 L C Z x d W 9 0 O 1 N l Y 3 R p b 2 4 x L 2 V t c G x v e W V l X 3 R 1 c m 5 v d m V y X 2 R h d G F z Z X Q g K D E p L 0 F 1 d G 9 S Z W 1 v d m V k Q 2 9 s d W 1 u c z E u e 0 F 0 d H J p d G l v b i w 4 f S Z x d W 9 0 O y w m c X V v d D t T Z W N 0 a W 9 u M S 9 l b X B s b 3 l l Z V 9 0 d X J u b 3 Z l c l 9 k Y X R h c 2 V 0 I C g x K S 9 B d X R v U m V t b 3 Z l Z E N v b H V t b n M x L n t F e G l 0 U m V h c 2 9 u L D l 9 J n F 1 b 3 Q 7 L C Z x d W 9 0 O 1 N l Y 3 R p b 2 4 x L 2 V t c G x v e W V l X 3 R 1 c m 5 v d m V y X 2 R h d G F z Z X Q g K D E p L 0 F 1 d G 9 S Z W 1 v d m V k Q 2 9 s d W 1 u c z E u e 0 R h d G V f b 2 Z f R W 1 w b G 9 5 b W V u d C w x M H 0 m c X V v d D s s J n F 1 b 3 Q 7 U 2 V j d G l v b j E v Z W 1 w b G 9 5 Z W V f d H V y b m 9 2 Z X J f Z G F 0 Y X N l d C A o M S k v Q X V 0 b 1 J l b W 9 2 Z W R D b 2 x 1 b W 5 z M S 5 7 R X h p d F 9 E Y X R l L D E x f S Z x d W 9 0 O y w m c X V v d D t T Z W N 0 a W 9 u M S 9 l b X B s b 3 l l Z V 9 0 d X J u b 3 Z l c l 9 k Y X R h c 2 V 0 I C g x K S 9 B d X R v U m V t b 3 Z l Z E N v b H V t b n M x L n t F b X B s b 3 l l Z V 9 z d G F 0 d X M s M T J 9 J n F 1 b 3 Q 7 L C Z x d W 9 0 O 1 N l Y 3 R p b 2 4 x L 2 V t c G x v e W V l X 3 R 1 c m 5 v d m V y X 2 R h d G F z Z X Q g K D E p L 0 F 1 d G 9 S Z W 1 v d m V k Q 2 9 s d W 1 u c z E u e 0 V 4 a X R f c m V h c 2 9 u X 2 N s Z W F u L D E z f S Z x d W 9 0 O y w m c X V v d D t T Z W N 0 a W 9 u M S 9 l b X B s b 3 l l Z V 9 0 d X J u b 3 Z l c l 9 k Y X R h c 2 V 0 I C g x K S 9 B d X R v U m V t b 3 Z l Z E N v b H V t b n M x L n t U Z W 5 1 c m V E Y X l z L D E 0 f S Z x d W 9 0 O y w m c X V v d D t T Z W N 0 a W 9 u M S 9 l b X B s b 3 l l Z V 9 0 d X J u b 3 Z l c l 9 k Y X R h c 2 V 0 I C g x K S 9 B d X R v U m V t b 3 Z l Z E N v b H V t b n M x L n t U Z W 5 1 c m V N b 2 5 0 a H M s M T V 9 J n F 1 b 3 Q 7 L C Z x d W 9 0 O 1 N l Y 3 R p b 2 4 x L 2 V t c G x v e W V l X 3 R 1 c m 5 v d m V y X 2 R h d G F z Z X Q g K D E p L 0 F 1 d G 9 S Z W 1 v d m V k Q 2 9 s d W 1 u c z E u e 1 R l b n V y Z V l l Y X J z L D E 2 f S Z x d W 9 0 O 1 0 s J n F 1 b 3 Q 7 Q 2 9 s d W 1 u Q 2 9 1 b n Q m c X V v d D s 6 M T c s J n F 1 b 3 Q 7 S 2 V 5 Q 2 9 s d W 1 u T m F t Z X M m c X V v d D s 6 W 1 0 s J n F 1 b 3 Q 7 Q 2 9 s d W 1 u S W R l b n R p d G l l c y Z x d W 9 0 O z p b J n F 1 b 3 Q 7 U 2 V j d G l v b j E v Z W 1 w b G 9 5 Z W V f d H V y b m 9 2 Z X J f Z G F 0 Y X N l d C A o M S k v Q X V 0 b 1 J l b W 9 2 Z W R D b 2 x 1 b W 5 z M S 5 7 R W 1 w b G 9 5 Z W V J R C w w f S Z x d W 9 0 O y w m c X V v d D t T Z W N 0 a W 9 u M S 9 l b X B s b 3 l l Z V 9 0 d X J u b 3 Z l c l 9 k Y X R h c 2 V 0 I C g x K S 9 B d X R v U m V t b 3 Z l Z E N v b H V t b n M x L n t E Z X B h c n R t Z W 5 0 L D F 9 J n F 1 b 3 Q 7 L C Z x d W 9 0 O 1 N l Y 3 R p b 2 4 x L 2 V t c G x v e W V l X 3 R 1 c m 5 v d m V y X 2 R h d G F z Z X Q g K D E p L 0 F 1 d G 9 S Z W 1 v d m V k Q 2 9 s d W 1 u c z E u e 0 p v Y l J v b G U s M n 0 m c X V v d D s s J n F 1 b 3 Q 7 U 2 V j d G l v b j E v Z W 1 w b G 9 5 Z W V f d H V y b m 9 2 Z X J f Z G F 0 Y X N l d C A o M S k v Q X V 0 b 1 J l b W 9 2 Z W R D b 2 x 1 b W 5 z M S 5 7 T W F u Y W d l c i w z f S Z x d W 9 0 O y w m c X V v d D t T Z W N 0 a W 9 u M S 9 l b X B s b 3 l l Z V 9 0 d X J u b 3 Z l c l 9 k Y X R h c 2 V 0 I C g x K S 9 B d X R v U m V t b 3 Z l Z E N v b H V t b n M x L n t B Z 2 U s N H 0 m c X V v d D s s J n F 1 b 3 Q 7 U 2 V j d G l v b j E v Z W 1 w b G 9 5 Z W V f d H V y b m 9 2 Z X J f Z G F 0 Y X N l d C A o M S k v Q X V 0 b 1 J l b W 9 2 Z W R D b 2 x 1 b W 5 z M S 5 7 U 2 F s Y X J 5 L D V 9 J n F 1 b 3 Q 7 L C Z x d W 9 0 O 1 N l Y 3 R p b 2 4 x L 2 V t c G x v e W V l X 3 R 1 c m 5 v d m V y X 2 R h d G F z Z X Q g K D E p L 0 F 1 d G 9 S Z W 1 v d m V k Q 2 9 s d W 1 u c z E u e 1 l l Y X J z Q X R D b 2 1 w Y W 5 5 L D Z 9 J n F 1 b 3 Q 7 L C Z x d W 9 0 O 1 N l Y 3 R p b 2 4 x L 2 V t c G x v e W V l X 3 R 1 c m 5 v d m V y X 2 R h d G F z Z X Q g K D E p L 0 F 1 d G 9 S Z W 1 v d m V k Q 2 9 s d W 1 u c z E u e 1 N h d G l z Z m F j d G l v b k x l d m V s L D d 9 J n F 1 b 3 Q 7 L C Z x d W 9 0 O 1 N l Y 3 R p b 2 4 x L 2 V t c G x v e W V l X 3 R 1 c m 5 v d m V y X 2 R h d G F z Z X Q g K D E p L 0 F 1 d G 9 S Z W 1 v d m V k Q 2 9 s d W 1 u c z E u e 0 F 0 d H J p d G l v b i w 4 f S Z x d W 9 0 O y w m c X V v d D t T Z W N 0 a W 9 u M S 9 l b X B s b 3 l l Z V 9 0 d X J u b 3 Z l c l 9 k Y X R h c 2 V 0 I C g x K S 9 B d X R v U m V t b 3 Z l Z E N v b H V t b n M x L n t F e G l 0 U m V h c 2 9 u L D l 9 J n F 1 b 3 Q 7 L C Z x d W 9 0 O 1 N l Y 3 R p b 2 4 x L 2 V t c G x v e W V l X 3 R 1 c m 5 v d m V y X 2 R h d G F z Z X Q g K D E p L 0 F 1 d G 9 S Z W 1 v d m V k Q 2 9 s d W 1 u c z E u e 0 R h d G V f b 2 Z f R W 1 w b G 9 5 b W V u d C w x M H 0 m c X V v d D s s J n F 1 b 3 Q 7 U 2 V j d G l v b j E v Z W 1 w b G 9 5 Z W V f d H V y b m 9 2 Z X J f Z G F 0 Y X N l d C A o M S k v Q X V 0 b 1 J l b W 9 2 Z W R D b 2 x 1 b W 5 z M S 5 7 R X h p d F 9 E Y X R l L D E x f S Z x d W 9 0 O y w m c X V v d D t T Z W N 0 a W 9 u M S 9 l b X B s b 3 l l Z V 9 0 d X J u b 3 Z l c l 9 k Y X R h c 2 V 0 I C g x K S 9 B d X R v U m V t b 3 Z l Z E N v b H V t b n M x L n t F b X B s b 3 l l Z V 9 z d G F 0 d X M s M T J 9 J n F 1 b 3 Q 7 L C Z x d W 9 0 O 1 N l Y 3 R p b 2 4 x L 2 V t c G x v e W V l X 3 R 1 c m 5 v d m V y X 2 R h d G F z Z X Q g K D E p L 0 F 1 d G 9 S Z W 1 v d m V k Q 2 9 s d W 1 u c z E u e 0 V 4 a X R f c m V h c 2 9 u X 2 N s Z W F u L D E z f S Z x d W 9 0 O y w m c X V v d D t T Z W N 0 a W 9 u M S 9 l b X B s b 3 l l Z V 9 0 d X J u b 3 Z l c l 9 k Y X R h c 2 V 0 I C g x K S 9 B d X R v U m V t b 3 Z l Z E N v b H V t b n M x L n t U Z W 5 1 c m V E Y X l z L D E 0 f S Z x d W 9 0 O y w m c X V v d D t T Z W N 0 a W 9 u M S 9 l b X B s b 3 l l Z V 9 0 d X J u b 3 Z l c l 9 k Y X R h c 2 V 0 I C g x K S 9 B d X R v U m V t b 3 Z l Z E N v b H V t b n M x L n t U Z W 5 1 c m V N b 2 5 0 a H M s M T V 9 J n F 1 b 3 Q 7 L C Z x d W 9 0 O 1 N l Y 3 R p b 2 4 x L 2 V t c G x v e W V l X 3 R 1 c m 5 v d m V y X 2 R h d G F z Z X Q g K D E p L 0 F 1 d G 9 S Z W 1 v d m V k Q 2 9 s d W 1 u c z E u e 1 R l b n V y Z V l l Y X J z L D E 2 f S Z x d W 9 0 O 1 0 s J n F 1 b 3 Q 7 U m V s Y X R p b 2 5 z a G l w S W 5 m b y Z x d W 9 0 O z p b X X 0 i I C 8 + P C 9 T d G F i b G V F b n R y a W V z P j w v S X R l b T 4 8 S X R l b T 4 8 S X R l b U x v Y 2 F 0 a W 9 u P j x J d G V t V H l w Z T 5 G b 3 J t d W x h P C 9 J d G V t V H l w Z T 4 8 S X R l b V B h d G g + U 2 V j d G l v b j E v Z W 1 w b G 9 5 Z W V f d H V y b m 9 2 Z X J f Z G F 0 Y X N l d C U y M C g x K S 9 T b 3 V y Y 2 U 8 L 0 l 0 Z W 1 Q Y X R o P j w v S X R l b U x v Y 2 F 0 a W 9 u P j x T d G F i b G V F b n R y a W V z I C 8 + P C 9 J d G V t P j x J d G V t P j x J d G V t T G 9 j Y X R p b 2 4 + P E l 0 Z W 1 U e X B l P k Z v c m 1 1 b G E 8 L 0 l 0 Z W 1 U e X B l P j x J d G V t U G F 0 a D 5 T Z W N 0 a W 9 u M S 9 l b X B s b 3 l l Z V 9 0 d X J u b 3 Z l c l 9 k Y X R h c 2 V 0 J T I w K D E p L 1 B y b 2 1 v d G V k J T I w S G V h Z G V y c z w v S X R l b V B h d G g + P C 9 J d G V t T G 9 j Y X R p b 2 4 + P F N 0 Y W J s Z U V u d H J p Z X M g L z 4 8 L 0 l 0 Z W 0 + P E l 0 Z W 0 + P E l 0 Z W 1 M b 2 N h d G l v b j 4 8 S X R l b V R 5 c G U + R m 9 y b X V s Y T w v S X R l b V R 5 c G U + P E l 0 Z W 1 Q Y X R o P l N l Y 3 R p b 2 4 x L 2 V t c G x v e W V l X 3 R 1 c m 5 v d m V y X 2 R h d G F z Z X Q l M j A o M S k v Q 2 h h b m d l Z C U y M F R 5 c G U 8 L 0 l 0 Z W 1 Q Y X R o P j w v S X R l b U x v Y 2 F 0 a W 9 u P j x T d G F i b G V F b n R y a W V z I C 8 + P C 9 J d G V t P j x J d G V t P j x J d G V t T G 9 j Y X R p b 2 4 + P E l 0 Z W 1 U e X B l P k Z v c m 1 1 b G E 8 L 0 l 0 Z W 1 U e X B l P j x J d G V t U G F 0 a D 5 T Z W N 0 a W 9 u M S 9 l b X B s b 3 l l Z V 9 0 d X J u b 3 Z l c l 9 k Y X R h c 2 V 0 J T I w K D E p L 0 N o Y W 5 n Z W Q l M j B U e X B l J T I w d 2 l 0 a C U y M E x v Y 2 F s Z T w v S X R l b V B h d G g + P C 9 J d G V t T G 9 j Y X R p b 2 4 + P F N 0 Y W J s Z U V u d H J p Z X M g L z 4 8 L 0 l 0 Z W 0 + P E l 0 Z W 0 + P E l 0 Z W 1 M b 2 N h d G l v b j 4 8 S X R l b V R 5 c G U + R m 9 y b X V s Y T w v S X R l b V R 5 c G U + P E l 0 Z W 1 Q Y X R o P l N l Y 3 R p b 2 4 x L 2 V t c G x v e W V l X 3 R 1 c m 5 v d m V y X 2 R h d G F z Z X Q l M j A o M S k v Q 2 h h b m d l Z C U y M F R 5 c G U l M j B 3 a X R o J T I w T G 9 j Y W x l M T w v S X R l b V B h d G g + P C 9 J d G V t T G 9 j Y X R p b 2 4 + P F N 0 Y W J s Z U V u d H J p Z X M g L z 4 8 L 0 l 0 Z W 0 + P E l 0 Z W 0 + P E l 0 Z W 1 M b 2 N h d G l v b j 4 8 S X R l b V R 5 c G U + R m 9 y b X V s Y T w v S X R l b V R 5 c G U + P E l 0 Z W 1 Q Y X R o P l N l Y 3 R p b 2 4 x L 2 V t c G x v e W V l X 3 R 1 c m 5 v d m V y X 2 R h d G F z Z X Q l M j A o M S k v V H J p b W 1 l Z C U y M F R l e H Q 8 L 0 l 0 Z W 1 Q Y X R o P j w v S X R l b U x v Y 2 F 0 a W 9 u P j x T d G F i b G V F b n R y a W V z I C 8 + P C 9 J d G V t P j x J d G V t P j x J d G V t T G 9 j Y X R p b 2 4 + P E l 0 Z W 1 U e X B l P k Z v c m 1 1 b G E 8 L 0 l 0 Z W 1 U e X B l P j x J d G V t U G F 0 a D 5 T Z W N 0 a W 9 u M S 9 l b X B s b 3 l l Z V 9 0 d X J u b 3 Z l c l 9 k Y X R h c 2 V 0 J T I w K D E p L 0 F k Z G V k J T I w Q 2 9 u Z G l 0 a W 9 u Y W w l M j B D b 2 x 1 b W 4 8 L 0 l 0 Z W 1 Q Y X R o P j w v S X R l b U x v Y 2 F 0 a W 9 u P j x T d G F i b G V F b n R y a W V z I C 8 + P C 9 J d G V t P j x J d G V t P j x J d G V t T G 9 j Y X R p b 2 4 + P E l 0 Z W 1 U e X B l P k Z v c m 1 1 b G E 8 L 0 l 0 Z W 1 U e X B l P j x J d G V t U G F 0 a D 5 T Z W N 0 a W 9 u M S 9 l b X B s b 3 l l Z V 9 0 d X J u b 3 Z l c l 9 k Y X R h c 2 V 0 J T I w K D E p L 0 F k Z G V k J T I w Q 2 9 u Z G l 0 a W 9 u Y W w l M j B D b 2 x 1 b W 4 x P C 9 J d G V t U G F 0 a D 4 8 L 0 l 0 Z W 1 M b 2 N h d G l v b j 4 8 U 3 R h Y m x l R W 5 0 c m l l c y A v P j w v S X R l b T 4 8 S X R l b T 4 8 S X R l b U x v Y 2 F 0 a W 9 u P j x J d G V t V H l w Z T 5 G b 3 J t d W x h P C 9 J d G V t V H l w Z T 4 8 S X R l b V B h d G g + U 2 V j d G l v b j E v Z W 1 w b G 9 5 Z W V f d H V y b m 9 2 Z X J f Z G F 0 Y X N l d C U y M C g x K S 9 B Z G R l Z C U y M E N 1 c 3 R v b T w v S X R l b V B h d G g + P C 9 J d G V t T G 9 j Y X R p b 2 4 + P F N 0 Y W J s Z U V u d H J p Z X M g L z 4 8 L 0 l 0 Z W 0 + P E l 0 Z W 0 + P E l 0 Z W 1 M b 2 N h d G l v b j 4 8 S X R l b V R 5 c G U + R m 9 y b X V s Y T w v S X R l b V R 5 c G U + P E l 0 Z W 1 Q Y X R o P l N l Y 3 R p b 2 4 x L 2 V t c G x v e W V l X 3 R 1 c m 5 v d m V y X 2 R h d G F z Z X Q l M j A o M S k v Q 2 h h b m d l Z C U y M F R 5 c G U x P C 9 J d G V t U G F 0 a D 4 8 L 0 l 0 Z W 1 M b 2 N h d G l v b j 4 8 U 3 R h Y m x l R W 5 0 c m l l c y A v P j w v S X R l b T 4 8 S X R l b T 4 8 S X R l b U x v Y 2 F 0 a W 9 u P j x J d G V t V H l w Z T 5 G b 3 J t d W x h P C 9 J d G V t V H l w Z T 4 8 S X R l b V B h d G g + U 2 V j d G l v b j E v Z W 1 w b G 9 5 Z W V f d H V y b m 9 2 Z X J f Z G F 0 Y X N l d C U y M C g x K S 9 D a G F u Z 2 V k J T I w V H l w Z S U y M H d p d G g l M j B M b 2 N h b G U y P C 9 J d G V t U G F 0 a D 4 8 L 0 l 0 Z W 1 M b 2 N h d G l v b j 4 8 U 3 R h Y m x l R W 5 0 c m l l c y A v P j w v S X R l b T 4 8 S X R l b T 4 8 S X R l b U x v Y 2 F 0 a W 9 u P j x J d G V t V H l w Z T 5 G b 3 J t d W x h P C 9 J d G V t V H l w Z T 4 8 S X R l b V B h d G g + U 2 V j d G l v b j E v Z W 1 w b G 9 5 Z W V f d H V y b m 9 2 Z X J f Z G F 0 Y X N l d C U y M C g x K S 9 B Z G R l Z C U y M E N 1 c 3 R v b T E 8 L 0 l 0 Z W 1 Q Y X R o P j w v S X R l b U x v Y 2 F 0 a W 9 u P j x T d G F i b G V F b n R y a W V z I C 8 + P C 9 J d G V t P j x J d G V t P j x J d G V t T G 9 j Y X R p b 2 4 + P E l 0 Z W 1 U e X B l P k Z v c m 1 1 b G E 8 L 0 l 0 Z W 1 U e X B l P j x J d G V t U G F 0 a D 5 T Z W N 0 a W 9 u M S 9 l b X B s b 3 l l Z V 9 0 d X J u b 3 Z l c l 9 k Y X R h c 2 V 0 J T I w K D E p L 1 J l b W 9 2 Z W Q l M j B D b 2 x 1 b W 5 z P C 9 J d G V t U G F 0 a D 4 8 L 0 l 0 Z W 1 M b 2 N h d G l v b j 4 8 U 3 R h Y m x l R W 5 0 c m l l c y A v P j w v S X R l b T 4 8 S X R l b T 4 8 S X R l b U x v Y 2 F 0 a W 9 u P j x J d G V t V H l w Z T 5 G b 3 J t d W x h P C 9 J d G V t V H l w Z T 4 8 S X R l b V B h d G g + U 2 V j d G l v b j E v Z W 1 w b G 9 5 Z W V f d H V y b m 9 2 Z X J f Z G F 0 Y X N l d C U y M C g x K S 9 B Z G R l Z C U y M E N 1 c 3 R v b T I 8 L 0 l 0 Z W 1 Q Y X R o P j w v S X R l b U x v Y 2 F 0 a W 9 u P j x T d G F i b G V F b n R y a W V z I C 8 + P C 9 J d G V t P j x J d G V t P j x J d G V t T G 9 j Y X R p b 2 4 + P E l 0 Z W 1 U e X B l P k Z v c m 1 1 b G E 8 L 0 l 0 Z W 1 U e X B l P j x J d G V t U G F 0 a D 5 T Z W N 0 a W 9 u M S 9 l b X B s b 3 l l Z V 9 0 d X J u b 3 Z l c l 9 k Y X R h c 2 V 0 J T I w K D E p L 0 F k Z G V k J T I w Q 3 V z d G 9 t M z w v S X R l b V B h d G g + P C 9 J d G V t T G 9 j Y X R p b 2 4 + P F N 0 Y W J s Z U V u d H J p Z X M g L z 4 8 L 0 l 0 Z W 0 + P E l 0 Z W 0 + P E l 0 Z W 1 M b 2 N h d G l v b j 4 8 S X R l b V R 5 c G U + R m 9 y b X V s Y T w v S X R l b V R 5 c G U + P E l 0 Z W 1 Q Y X R o P l N l Y 3 R p b 2 4 x L 2 V t c G x v e W V l X 3 R 1 c m 5 v d m V y X 2 R h d G F z Z X Q l M j A o M S k v Q 2 h h b m d l Z C U y M F R 5 c G U y P C 9 J d G V t U G F 0 a D 4 8 L 0 l 0 Z W 1 M b 2 N h d G l v b j 4 8 U 3 R h Y m x l R W 5 0 c m l l c y A v P j w v S X R l b T 4 8 S X R l b T 4 8 S X R l b U x v Y 2 F 0 a W 9 u P j x J d G V t V H l w Z T 5 G b 3 J t d W x h P C 9 J d G V t V H l w Z T 4 8 S X R l b V B h d G g + U 2 V j d G l v b j E v Z W 1 w b G 9 5 Z W V f d H V y b m 9 2 Z X J f Z G F 0 Y X N l d C U y M C g x K S 9 B Z G R l Z C U y M E N 1 c 3 R v b T Q 8 L 0 l 0 Z W 1 Q Y X R o P j w v S X R l b U x v Y 2 F 0 a W 9 u P j x T d G F i b G V F b n R y a W V z I C 8 + P C 9 J d G V t P j x J d G V t P j x J d G V t T G 9 j Y X R p b 2 4 + P E l 0 Z W 1 U e X B l P k Z v c m 1 1 b G E 8 L 0 l 0 Z W 1 U e X B l P j x J d G V t U G F 0 a D 5 T Z W N 0 a W 9 u M S 9 l b X B s b 3 l l Z V 9 0 d X J u b 3 Z l c l 9 k Y X R h c 2 V 0 J T I w K D E p L 0 N o Y W 5 n Z W Q l M j B U e X B l M z w v S X R l b V B h d G g + P C 9 J d G V t T G 9 j Y X R p b 2 4 + P F N 0 Y W J s Z U V u d H J p Z X M g L z 4 8 L 0 l 0 Z W 0 + P C 9 J d G V t c z 4 8 L 0 x v Y 2 F s U G F j a 2 F n Z U 1 l d G F k Y X R h R m l s Z T 4 W A A A A U E s F B g A A A A A A A A A A A A A A A A A A A A A A A C Y B A A A B A A A A 0 I y d 3 w E V 0 R G M e g D A T 8 K X 6 w E A A A D E l 5 q r x h g z S 4 e 1 q 2 3 p i 3 V / A A A A A A I A A A A A A B B m A A A A A Q A A I A A A A P h A n J S L T r j 3 6 B + 4 g Q d r + m e X U C M P C 0 k + L 2 u + + s Q E o o B D A A A A A A 6 A A A A A A g A A I A A A A G O p H h G G a E p H 4 V z d s r L t x v o 1 X f p L L N i 8 r q e + 3 M 3 m e r g X U A A A A M E h o O o e 1 T a 7 m M u z o T O R p n j q W q E q G l / 0 Y 4 z j g a r l t E S r M C R 8 1 F 1 w 5 b E w + C 3 s I T o T h v U 8 Z J w C e Z I R G e E n Q C u S g I D T X l k D h r g I Z F i 7 d Q 2 d 0 I k f Q A A A A P J R Z b U 6 l V o 9 u d t + f O P E B R T 2 g F a 9 j R P T 2 l U 7 N X k 1 2 o J B J N 6 u Q N t C l Q Y 8 4 v m i S v w z a A H D 0 W 8 x S F n c g F + B q k u f n d k = < / D a t a M a s h u p > 
</file>

<file path=customXml/itemProps1.xml><?xml version="1.0" encoding="utf-8"?>
<ds:datastoreItem xmlns:ds="http://schemas.openxmlformats.org/officeDocument/2006/customXml" ds:itemID="{46928C2D-ECE9-4F28-955B-C1DFFCA1B7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employee_turnover</vt:lpstr>
      <vt:lpstr>Calculation</vt:lpstr>
      <vt:lpstr>Dashboard</vt:lpstr>
      <vt:lpstr>AttritionnRate</vt:lpstr>
      <vt:lpstr>AvgTenureyrs</vt:lpstr>
      <vt:lpstr>Highestturnover</vt:lpstr>
      <vt:lpstr>MostCommonExitReason</vt:lpstr>
      <vt:lpstr>TotalEmployee</vt:lpstr>
      <vt:lpstr>Totalleaver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Pamilerin Asipita</dc:creator>
  <cp:lastModifiedBy>Pamilerin Asipita</cp:lastModifiedBy>
  <dcterms:created xsi:type="dcterms:W3CDTF">2025-08-26T00:22:51Z</dcterms:created>
  <dcterms:modified xsi:type="dcterms:W3CDTF">2025-08-29T03:45:19Z</dcterms:modified>
</cp:coreProperties>
</file>