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charts/chartEx4.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holar\Documents\Excel Project\Excel Projects\"/>
    </mc:Choice>
  </mc:AlternateContent>
  <xr:revisionPtr revIDLastSave="0" documentId="13_ncr:1_{E6D8EBA3-8AA5-4C9C-A611-6C332D0378B6}" xr6:coauthVersionLast="47" xr6:coauthVersionMax="47" xr10:uidLastSave="{00000000-0000-0000-0000-000000000000}"/>
  <bookViews>
    <workbookView xWindow="-120" yWindow="-120" windowWidth="20730" windowHeight="11160" activeTab="7" xr2:uid="{BF0BE2F1-7DBB-496E-9C4E-EB0F1239D8AD}"/>
  </bookViews>
  <sheets>
    <sheet name="Expenses" sheetId="4" r:id="rId1"/>
    <sheet name="Income" sheetId="3" r:id="rId2"/>
    <sheet name="Savings" sheetId="2" r:id="rId3"/>
    <sheet name="Date" sheetId="6" r:id="rId4"/>
    <sheet name="Category" sheetId="5" r:id="rId5"/>
    <sheet name="KPI" sheetId="7" r:id="rId6"/>
    <sheet name="Dashboard" sheetId="1" r:id="rId7"/>
    <sheet name="Details" sheetId="8" r:id="rId8"/>
  </sheets>
  <definedNames>
    <definedName name="_xlchart.v1.0" hidden="1">KPI!$E$24:$E$29</definedName>
    <definedName name="_xlchart.v1.1" hidden="1">KPI!$F$24:$F$29</definedName>
    <definedName name="_xlchart.v1.6" hidden="1">KPI!$L$42:$L$47</definedName>
    <definedName name="_xlchart.v1.7" hidden="1">KPI!$M$42:$M$47</definedName>
    <definedName name="_xlchart.v2.2" hidden="1">KPI!$E$42:$E$44</definedName>
    <definedName name="_xlchart.v2.3" hidden="1">KPI!$F$42:$F$44</definedName>
    <definedName name="_xlchart.v2.4" hidden="1">KPI!$E$55:$E$57</definedName>
    <definedName name="_xlchart.v2.5" hidden="1">KPI!$F$55:$F$57</definedName>
    <definedName name="_xlcn.WorksheetConnection_Book1Category" hidden="1">Category[]</definedName>
    <definedName name="_xlcn.WorksheetConnection_PersonalFinanceDashboard.xlsxDate" hidden="1">Date[]</definedName>
    <definedName name="_xlcn.WorksheetConnection_PersonalFinanceDashboard.xlsxExpenses" hidden="1">Expenses[]</definedName>
    <definedName name="_xlcn.WorksheetConnection_PersonalFinanceDashboard.xlsxIncome" hidden="1">Income[]</definedName>
    <definedName name="_xlcn.WorksheetConnection_PersonalFinanceDashboard.xlsxSavings" hidden="1">Savings[]</definedName>
    <definedName name="ExternalData_1" localSheetId="2" hidden="1">Savings!$A$1:$E$201</definedName>
    <definedName name="ExternalData_2" localSheetId="1" hidden="1">Income!$A$1:$F$301</definedName>
    <definedName name="ExternalData_3" localSheetId="0" hidden="1">Expenses!$A$1:$F$501</definedName>
    <definedName name="ExternalData_4" localSheetId="4" hidden="1">'Category'!$A$1:$B$16</definedName>
    <definedName name="ExternalData_5" localSheetId="3" hidden="1">Date!$A$1:$A$1097</definedName>
    <definedName name="Slicer_Category_Name">#N/A</definedName>
    <definedName name="Slicer_Category_Type">#N/A</definedName>
    <definedName name="Timeline_Date">#N/A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 cacheId="12" r:id="rId21"/>
    <pivotCache cacheId="13" r:id="rId22"/>
  </pivotCaches>
  <extLst>
    <ext xmlns:x14="http://schemas.microsoft.com/office/spreadsheetml/2009/9/main" uri="{876F7934-8845-4945-9796-88D515C7AA90}">
      <x14:pivotCaches>
        <pivotCache cacheId="14" r:id="rId23"/>
      </x14:pivotCaches>
    </ext>
    <ext xmlns:x14="http://schemas.microsoft.com/office/spreadsheetml/2009/9/main" uri="{BBE1A952-AA13-448e-AADC-164F8A28A991}">
      <x14:slicerCaches>
        <x14:slicerCache r:id="rId24"/>
        <x14:slicerCache r:id="rId2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 r:id="rId26"/>
      </x15:timelineCachePivotCaches>
    </ext>
    <ext xmlns:x15="http://schemas.microsoft.com/office/spreadsheetml/2010/11/main" uri="{D0CA8CA8-9F24-4464-BF8E-62219DCF47F9}">
      <x15:timelineCacheRefs>
        <x15:timelineCacheRef r:id="rId2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vings" name="Savings" connection="WorksheetConnection_Personal Finance Dashboard.xlsx!Savings"/>
          <x15:modelTable id="Income" name="Income" connection="WorksheetConnection_Personal Finance Dashboard.xlsx!Income"/>
          <x15:modelTable id="Expenses" name="Expenses" connection="WorksheetConnection_Personal Finance Dashboard.xlsx!Expenses"/>
          <x15:modelTable id="Date" name="Date" connection="WorksheetConnection_Personal Finance Dashboard.xlsx!Date"/>
          <x15:modelTable id="Category" name="Category" connection="WorksheetConnection_Book1!Category"/>
        </x15:modelTables>
        <x15:modelRelationships>
          <x15:modelRelationship fromTable="Expenses" fromColumn="Category" toTable="Category" toColumn="Category Name"/>
          <x15:modelRelationship fromTable="Expenses" fromColumn="Date" toTable="Date" toColumn="Date"/>
          <x15:modelRelationship fromTable="Income" fromColumn="Category" toTable="Category" toColumn="Category Name"/>
          <x15:modelRelationship fromTable="Income" fromColumn="Date" toTable="Date" toColumn="Date"/>
          <x15:modelRelationship fromTable="Savings" fromColumn="Category" toTable="Category" toColumn="Category Name"/>
          <x15:modelRelationship fromTable="Savings" fromColumn="Date" toTable="Date" toColumn="Date"/>
        </x15:modelRelationships>
        <x15:extLst>
          <ext xmlns:x16="http://schemas.microsoft.com/office/spreadsheetml/2014/11/main" uri="{9835A34E-60A6-4A7C-AAB8-D5F71C897F49}">
            <x16:modelTimeGroupings>
              <x16:modelTimeGrouping tableName="Saving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Incom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Expenses" columnName="Date" columnId="Date">
                <x16:calculatedTimeColumn columnName="Date (Year)1" columnId="Date (Year)1" contentType="years" isSelected="1"/>
                <x16:calculatedTimeColumn columnName="Date (Quarter)1" columnId="Date (Quarter)1" contentType="quarters" isSelected="1"/>
                <x16:calculatedTimeColumn columnName="Date (Month Index)1" columnId="Date (Month Index)1" contentType="monthsindex" isSelected="1"/>
                <x16:calculatedTimeColumn columnName="Date (Month)1" columnId="Date (Month)1"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7" i="7" l="1"/>
  <c r="E57" i="7"/>
  <c r="F56" i="7"/>
  <c r="E56" i="7"/>
  <c r="F55" i="7"/>
  <c r="E55" i="7"/>
  <c r="M47" i="7"/>
  <c r="L47" i="7"/>
  <c r="M46" i="7"/>
  <c r="L46" i="7"/>
  <c r="M45" i="7"/>
  <c r="L45" i="7"/>
  <c r="M44" i="7"/>
  <c r="L44" i="7"/>
  <c r="F44" i="7"/>
  <c r="E44" i="7"/>
  <c r="M43" i="7"/>
  <c r="L43" i="7"/>
  <c r="F43" i="7"/>
  <c r="E43" i="7"/>
  <c r="M42" i="7"/>
  <c r="L42" i="7"/>
  <c r="F42" i="7"/>
  <c r="E42" i="7"/>
  <c r="F41" i="7"/>
  <c r="F29" i="7"/>
  <c r="E29" i="7"/>
  <c r="F28" i="7"/>
  <c r="E28" i="7"/>
  <c r="F27" i="7"/>
  <c r="E27" i="7"/>
  <c r="F26" i="7"/>
  <c r="E26" i="7"/>
  <c r="F25" i="7"/>
  <c r="E25" i="7"/>
  <c r="F24" i="7"/>
  <c r="E24" i="7"/>
  <c r="F6" i="7"/>
  <c r="D6" i="7"/>
  <c r="B6" i="7"/>
  <c r="J4" i="7"/>
  <c r="J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1AD5F8-AE30-4304-A34C-F6C4769C3ADE}"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C7EDF122-397E-42AE-A886-283B5C9D2355}" keepAlive="1" name="Query - Date" description="Connection to the 'Date' query in the workbook." type="5" refreshedVersion="8" background="1" saveData="1">
    <dbPr connection="Provider=Microsoft.Mashup.OleDb.1;Data Source=$Workbook$;Location=Date;Extended Properties=&quot;&quot;" command="SELECT * FROM [Date]"/>
  </connection>
  <connection id="3" xr16:uid="{6F13CB9B-C1A9-48B9-BF59-88A619B08E03}" keepAlive="1" name="Query - Expenses" description="Connection to the 'Expenses' query in the workbook." type="5" refreshedVersion="8" background="1" saveData="1">
    <dbPr connection="Provider=Microsoft.Mashup.OleDb.1;Data Source=$Workbook$;Location=Expenses;Extended Properties=&quot;&quot;" command="SELECT * FROM [Expenses]"/>
  </connection>
  <connection id="4" xr16:uid="{AC1A25CB-2660-4279-8C52-02E4E4D0E858}" keepAlive="1" name="Query - Income" description="Connection to the 'Income' query in the workbook." type="5" refreshedVersion="8" background="1" saveData="1">
    <dbPr connection="Provider=Microsoft.Mashup.OleDb.1;Data Source=$Workbook$;Location=Income;Extended Properties=&quot;&quot;" command="SELECT * FROM [Income]"/>
  </connection>
  <connection id="5" xr16:uid="{59531F9B-996F-4C27-B2F4-40E599439C85}" keepAlive="1" name="Query - Savings" description="Connection to the 'Savings' query in the workbook." type="5" refreshedVersion="8" background="1" saveData="1">
    <dbPr connection="Provider=Microsoft.Mashup.OleDb.1;Data Source=$Workbook$;Location=Savings;Extended Properties=&quot;&quot;" command="SELECT * FROM [Savings]"/>
  </connection>
  <connection id="6" xr16:uid="{BBCF0C57-EB8A-4EA9-9330-54FCD22F1C1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E54FC969-BBF7-483D-8405-11809DE551BB}" name="WorksheetConnection_Book1!Category" type="102" refreshedVersion="8" minRefreshableVersion="5">
    <extLst>
      <ext xmlns:x15="http://schemas.microsoft.com/office/spreadsheetml/2010/11/main" uri="{DE250136-89BD-433C-8126-D09CA5730AF9}">
        <x15:connection id="Category">
          <x15:rangePr sourceName="_xlcn.WorksheetConnection_Book1Category"/>
        </x15:connection>
      </ext>
    </extLst>
  </connection>
  <connection id="8" xr16:uid="{88504FE2-7359-4BA4-B485-A9ABCC0D0972}" name="WorksheetConnection_Personal Finance Dashboard.xlsx!Date" type="102" refreshedVersion="8" minRefreshableVersion="5">
    <extLst>
      <ext xmlns:x15="http://schemas.microsoft.com/office/spreadsheetml/2010/11/main" uri="{DE250136-89BD-433C-8126-D09CA5730AF9}">
        <x15:connection id="Date">
          <x15:rangePr sourceName="_xlcn.WorksheetConnection_PersonalFinanceDashboard.xlsxDate"/>
        </x15:connection>
      </ext>
    </extLst>
  </connection>
  <connection id="9" xr16:uid="{745851B0-7961-4D9A-8647-EEB89F800B1E}" name="WorksheetConnection_Personal Finance Dashboard.xlsx!Expenses" type="102" refreshedVersion="8" minRefreshableVersion="5">
    <extLst>
      <ext xmlns:x15="http://schemas.microsoft.com/office/spreadsheetml/2010/11/main" uri="{DE250136-89BD-433C-8126-D09CA5730AF9}">
        <x15:connection id="Expenses">
          <x15:rangePr sourceName="_xlcn.WorksheetConnection_PersonalFinanceDashboard.xlsxExpenses"/>
        </x15:connection>
      </ext>
    </extLst>
  </connection>
  <connection id="10" xr16:uid="{5427CAA0-B2E4-439C-A3DB-50432B1820F2}" name="WorksheetConnection_Personal Finance Dashboard.xlsx!Income" type="102" refreshedVersion="8" minRefreshableVersion="5">
    <extLst>
      <ext xmlns:x15="http://schemas.microsoft.com/office/spreadsheetml/2010/11/main" uri="{DE250136-89BD-433C-8126-D09CA5730AF9}">
        <x15:connection id="Income">
          <x15:rangePr sourceName="_xlcn.WorksheetConnection_PersonalFinanceDashboard.xlsxIncome"/>
        </x15:connection>
      </ext>
    </extLst>
  </connection>
  <connection id="11" xr16:uid="{14272DC7-33AB-4039-A3B9-FC6A9A04831A}" name="WorksheetConnection_Personal Finance Dashboard.xlsx!Savings" type="102" refreshedVersion="8" minRefreshableVersion="5">
    <extLst>
      <ext xmlns:x15="http://schemas.microsoft.com/office/spreadsheetml/2010/11/main" uri="{DE250136-89BD-433C-8126-D09CA5730AF9}">
        <x15:connection id="Savings">
          <x15:rangePr sourceName="_xlcn.WorksheetConnection_PersonalFinanceDashboard.xlsxSavings"/>
        </x15:connection>
      </ext>
    </extLst>
  </connection>
</connections>
</file>

<file path=xl/sharedStrings.xml><?xml version="1.0" encoding="utf-8"?>
<sst xmlns="http://schemas.openxmlformats.org/spreadsheetml/2006/main" count="2961" uniqueCount="64">
  <si>
    <t>Investment_ID</t>
  </si>
  <si>
    <t>Date</t>
  </si>
  <si>
    <t>Category</t>
  </si>
  <si>
    <t>Institution</t>
  </si>
  <si>
    <t>Amount</t>
  </si>
  <si>
    <t>Investment</t>
  </si>
  <si>
    <t xml:space="preserve">Investment Firm </t>
  </si>
  <si>
    <t>Emergency</t>
  </si>
  <si>
    <t>Real Estate Group</t>
  </si>
  <si>
    <t>Savings</t>
  </si>
  <si>
    <t>Bank</t>
  </si>
  <si>
    <t>Retirement</t>
  </si>
  <si>
    <t>Expense_ID</t>
  </si>
  <si>
    <t>Vendor</t>
  </si>
  <si>
    <t>Payment_Method</t>
  </si>
  <si>
    <t>Transport</t>
  </si>
  <si>
    <t>Electric Company</t>
  </si>
  <si>
    <t>Cash</t>
  </si>
  <si>
    <t>Entertainment</t>
  </si>
  <si>
    <t>Online Store</t>
  </si>
  <si>
    <t>Bank Transfer</t>
  </si>
  <si>
    <t>Rent</t>
  </si>
  <si>
    <t>Restaurant</t>
  </si>
  <si>
    <t>Mobile Money</t>
  </si>
  <si>
    <t>Hospital</t>
  </si>
  <si>
    <t>Food</t>
  </si>
  <si>
    <t>Gas Station</t>
  </si>
  <si>
    <t>Healthcare</t>
  </si>
  <si>
    <t>Supermarket</t>
  </si>
  <si>
    <t>Utilities</t>
  </si>
  <si>
    <t>Income_ID</t>
  </si>
  <si>
    <t>Source</t>
  </si>
  <si>
    <t>Salary</t>
  </si>
  <si>
    <t>Company</t>
  </si>
  <si>
    <t>Side Hustle</t>
  </si>
  <si>
    <t>Youtube</t>
  </si>
  <si>
    <t>Business</t>
  </si>
  <si>
    <t>Rental</t>
  </si>
  <si>
    <t>Bonus</t>
  </si>
  <si>
    <t>Freelance</t>
  </si>
  <si>
    <t>Upwork</t>
  </si>
  <si>
    <t>Category Name</t>
  </si>
  <si>
    <t>Category Type</t>
  </si>
  <si>
    <t>Income</t>
  </si>
  <si>
    <t>Entertaiment</t>
  </si>
  <si>
    <t>Expenses</t>
  </si>
  <si>
    <t>Grand Total</t>
  </si>
  <si>
    <t>Row Labels</t>
  </si>
  <si>
    <t>Jan</t>
  </si>
  <si>
    <t>Feb</t>
  </si>
  <si>
    <t>Mar</t>
  </si>
  <si>
    <t>Apr</t>
  </si>
  <si>
    <t>May</t>
  </si>
  <si>
    <t>Jun</t>
  </si>
  <si>
    <t>Jul</t>
  </si>
  <si>
    <t>Aug</t>
  </si>
  <si>
    <t>Sep</t>
  </si>
  <si>
    <t>Oct</t>
  </si>
  <si>
    <t>Nov</t>
  </si>
  <si>
    <t>Dec</t>
  </si>
  <si>
    <t>Saving Rate</t>
  </si>
  <si>
    <t>Expenses Rate</t>
  </si>
  <si>
    <t>Payment Method</t>
  </si>
  <si>
    <t>Investment Firm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</si>
</sst>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14" fontId="0" fillId="0" borderId="0" xfId="0" applyNumberFormat="1"/>
    <xf numFmtId="0" fontId="0" fillId="0" borderId="0" xfId="0" pivotButton="1"/>
    <xf numFmtId="164" fontId="0" fillId="0" borderId="0" xfId="0" applyNumberFormat="1"/>
    <xf numFmtId="0" fontId="0" fillId="0" borderId="0" xfId="0" applyAlignment="1">
      <alignment horizontal="left"/>
    </xf>
    <xf numFmtId="165" fontId="0" fillId="0" borderId="0" xfId="0" applyNumberFormat="1"/>
    <xf numFmtId="9" fontId="0" fillId="0" borderId="0" xfId="1" applyFont="1"/>
  </cellXfs>
  <cellStyles count="2">
    <cellStyle name="Normal" xfId="0" builtinId="0"/>
    <cellStyle name="Percent" xfId="1" builtinId="5"/>
  </cellStyles>
  <dxfs count="29">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0" formatCode="General"/>
    </dxf>
    <dxf>
      <numFmt numFmtId="0" formatCode="General"/>
    </dxf>
    <dxf>
      <numFmt numFmtId="19" formatCode="m/d/yyyy"/>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19" formatCode="m/d/yyyy"/>
    </dxf>
    <dxf>
      <font>
        <b/>
        <i val="0"/>
        <sz val="11"/>
        <color theme="1"/>
        <name val="Calibri"/>
        <family val="2"/>
        <scheme val="none"/>
      </font>
    </dxf>
    <dxf>
      <font>
        <b/>
        <i val="0"/>
        <color theme="0"/>
        <name val="Calibri"/>
        <family val="2"/>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1"/>
        <name val="Calibri"/>
        <family val="2"/>
      </font>
    </dxf>
    <dxf>
      <font>
        <b/>
        <i val="0"/>
        <color theme="0"/>
        <name val="Calibri"/>
        <family val="2"/>
        <scheme val="none"/>
      </font>
    </dxf>
  </dxfs>
  <tableStyles count="2" defaultTableStyle="TableStyleMedium2" defaultPivotStyle="PivotStyleLight16">
    <tableStyle name="Personal Finance" pivot="0" table="0" count="5" xr9:uid="{D616CE99-F109-4DDD-9E5A-72C81A1F4040}">
      <tableStyleElement type="wholeTable" dxfId="28"/>
      <tableStyleElement type="headerRow" dxfId="27"/>
    </tableStyle>
    <tableStyle name="personal finance 1" pivot="0" table="0" count="8" xr9:uid="{0FB00D93-0C09-49F8-AFBA-3924BFB72406}">
      <tableStyleElement type="wholeTable" dxfId="26"/>
      <tableStyleElement type="headerRow" dxfId="25"/>
    </tableStyle>
  </tableStyles>
  <colors>
    <mruColors>
      <color rgb="FF1C7C47"/>
      <color rgb="FFDD9B99"/>
      <color rgb="FF1BCED8"/>
      <color rgb="FF4F0080"/>
      <color rgb="FF4F0018"/>
      <color rgb="FF2AB86A"/>
      <color rgb="FFB95BFF"/>
      <color rgb="FF4F008C"/>
    </mruColors>
  </colors>
  <extLst>
    <ext xmlns:x14="http://schemas.microsoft.com/office/spreadsheetml/2009/9/main" uri="{46F421CA-312F-682f-3DD2-61675219B42D}">
      <x14:dxfs count="3">
        <dxf>
          <font>
            <b/>
            <i val="0"/>
            <color theme="0"/>
            <name val="Calibri"/>
            <family val="2"/>
            <scheme val="none"/>
          </font>
          <fill>
            <patternFill>
              <bgColor rgb="FF4F0080"/>
            </patternFill>
          </fill>
        </dxf>
        <dxf>
          <font>
            <b/>
            <i val="0"/>
            <color rgb="FF1BCED8"/>
            <name val="Calibri"/>
            <family val="2"/>
            <scheme val="none"/>
          </font>
          <fill>
            <patternFill>
              <bgColor rgb="FF4F0080"/>
            </patternFill>
          </fill>
        </dxf>
        <dxf>
          <font>
            <b/>
            <i val="0"/>
            <color theme="1"/>
            <name val="Calibri"/>
            <family val="2"/>
            <scheme val="none"/>
          </font>
        </dxf>
      </x14:dxfs>
    </ext>
    <ext xmlns:x14="http://schemas.microsoft.com/office/spreadsheetml/2009/9/main" uri="{EB79DEF2-80B8-43e5-95BD-54CBDDF9020C}">
      <x14:slicerStyles defaultSlicerStyle="SlicerStyleLight1">
        <x14:slicerStyle name="Personal Finance">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4F0080"/>
            </patternFill>
          </fill>
        </dxf>
        <dxf>
          <font>
            <b/>
            <i val="0"/>
            <sz val="9"/>
            <color theme="1"/>
            <name val="Calibri"/>
            <family val="2"/>
            <scheme val="none"/>
          </font>
        </dxf>
        <dxf>
          <font>
            <b/>
            <i val="0"/>
            <sz val="9"/>
            <color theme="1"/>
            <name val="Calibri"/>
            <family val="2"/>
            <scheme val="none"/>
          </font>
        </dxf>
        <dxf>
          <font>
            <b/>
            <i val="0"/>
            <sz val="9"/>
            <color theme="1"/>
            <name val="Calibri"/>
            <family val="2"/>
            <scheme val="none"/>
          </font>
        </dxf>
        <dxf>
          <font>
            <b/>
            <i val="0"/>
            <sz val="10"/>
            <color rgb="FF1BCED8"/>
            <name val="Calibri"/>
            <family val="2"/>
            <scheme val="none"/>
          </font>
        </dxf>
      </x15:dxfs>
    </ext>
    <ext xmlns:x15="http://schemas.microsoft.com/office/spreadsheetml/2010/11/main" uri="{9260A510-F301-46a8-8635-F512D64BE5F5}">
      <x15:timelineStyles defaultTimelineStyle="TimeSlicerStyleLight1">
        <x15:timelineStyle name="personal financ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CacheDefinition" Target="pivotCache/pivotCacheDefinition16.xml"/><Relationship Id="rId39" Type="http://schemas.openxmlformats.org/officeDocument/2006/relationships/customXml" Target="../customXml/item6.xml"/><Relationship Id="rId21" Type="http://schemas.openxmlformats.org/officeDocument/2006/relationships/pivotCacheDefinition" Target="pivotCache/pivotCacheDefinition13.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onnections" Target="connections.xml"/><Relationship Id="rId11" Type="http://schemas.openxmlformats.org/officeDocument/2006/relationships/pivotCacheDefinition" Target="pivotCache/pivotCacheDefinition3.xml"/><Relationship Id="rId24" Type="http://schemas.microsoft.com/office/2007/relationships/slicerCache" Target="slicerCaches/slicerCache1.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microsoft.com/office/2011/relationships/timelineCache" Target="timelineCaches/timelineCache1.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2.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12.xml"/><Relationship Id="rId41" Type="http://schemas.openxmlformats.org/officeDocument/2006/relationships/customXml" Target="../customXml/item8.xml"/><Relationship Id="rId54"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 2.xlsx]KPI!PivotTable4</c:name>
    <c:fmtId val="4"/>
  </c:pivotSource>
  <c:chart>
    <c:autoTitleDeleted val="1"/>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
              <c:y val="0.1314925208710727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xForSave val="1"/>
            </c:ext>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xForSave val="1"/>
            </c:ext>
          </c:extLst>
        </c:dLbl>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xForSave val="1"/>
            </c:ext>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
              <c:y val="0.1314925208710727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1281132312205128E-2"/>
              <c:y val="0.1879733155597409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24087475369349975"/>
                  <c:h val="0.23270532176323042"/>
                </c:manualLayout>
              </c15:layout>
            </c:ext>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
              <c:y val="0.1314925208710727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9.6332049748803439E-2"/>
              <c:y val="2.410813344045295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KPI!$C$11</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6489-4AE9-974E-2E40442090F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6489-4AE9-974E-2E40442090F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6489-4AE9-974E-2E40442090F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6489-4AE9-974E-2E40442090FA}"/>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6489-4AE9-974E-2E40442090F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489-4AE9-974E-2E40442090FA}"/>
                </c:ext>
              </c:extLst>
            </c:dLbl>
            <c:dLbl>
              <c:idx val="1"/>
              <c:layout>
                <c:manualLayout>
                  <c:x val="-4.1281132312205128E-2"/>
                  <c:y val="0.1879733155597409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489-4AE9-974E-2E40442090FA}"/>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24087475369349975"/>
                      <c:h val="0.23270532176323042"/>
                    </c:manualLayout>
                  </c15:layout>
                </c:ext>
                <c:ext xmlns:c16="http://schemas.microsoft.com/office/drawing/2014/chart" uri="{C3380CC4-5D6E-409C-BE32-E72D297353CC}">
                  <c16:uniqueId val="{00000010-6489-4AE9-974E-2E40442090FA}"/>
                </c:ext>
              </c:extLst>
            </c:dLbl>
            <c:dLbl>
              <c:idx val="3"/>
              <c:layout>
                <c:manualLayout>
                  <c:x val="0"/>
                  <c:y val="0.1314925208710727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6489-4AE9-974E-2E40442090FA}"/>
                </c:ext>
              </c:extLst>
            </c:dLbl>
            <c:dLbl>
              <c:idx val="4"/>
              <c:layout>
                <c:manualLayout>
                  <c:x val="-9.6332049748803439E-2"/>
                  <c:y val="2.410813344045295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489-4AE9-974E-2E40442090F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KPI!$B$12:$B$17</c:f>
              <c:strCache>
                <c:ptCount val="5"/>
                <c:pt idx="0">
                  <c:v>Bonus</c:v>
                </c:pt>
                <c:pt idx="1">
                  <c:v>Business</c:v>
                </c:pt>
                <c:pt idx="2">
                  <c:v>Freelance</c:v>
                </c:pt>
                <c:pt idx="3">
                  <c:v>Salary</c:v>
                </c:pt>
                <c:pt idx="4">
                  <c:v>Side Hustle</c:v>
                </c:pt>
              </c:strCache>
            </c:strRef>
          </c:cat>
          <c:val>
            <c:numRef>
              <c:f>KPI!$C$12:$C$17</c:f>
              <c:numCache>
                <c:formatCode>"$"#,##0</c:formatCode>
                <c:ptCount val="5"/>
                <c:pt idx="0">
                  <c:v>175672.59</c:v>
                </c:pt>
                <c:pt idx="1">
                  <c:v>150771.47</c:v>
                </c:pt>
                <c:pt idx="2">
                  <c:v>153231.04999999999</c:v>
                </c:pt>
                <c:pt idx="3">
                  <c:v>169792.02</c:v>
                </c:pt>
                <c:pt idx="4">
                  <c:v>134995.07999999999</c:v>
                </c:pt>
              </c:numCache>
            </c:numRef>
          </c:val>
          <c:extLst>
            <c:ext xmlns:c16="http://schemas.microsoft.com/office/drawing/2014/chart" uri="{C3380CC4-5D6E-409C-BE32-E72D297353CC}">
              <c16:uniqueId val="{0000000D-6489-4AE9-974E-2E40442090FA}"/>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5483991920365"/>
          <c:y val="8.4102314649816504E-2"/>
          <c:w val="0.66846740931577098"/>
          <c:h val="0.83179537070036702"/>
        </c:manualLayout>
      </c:layout>
      <c:doughnutChart>
        <c:varyColors val="1"/>
        <c:ser>
          <c:idx val="0"/>
          <c:order val="0"/>
          <c:dPt>
            <c:idx val="0"/>
            <c:bubble3D val="0"/>
            <c:spPr>
              <a:solidFill>
                <a:schemeClr val="bg1">
                  <a:lumMod val="75000"/>
                </a:schemeClr>
              </a:solidFill>
              <a:ln w="19050">
                <a:solidFill>
                  <a:schemeClr val="bg1">
                    <a:lumMod val="75000"/>
                  </a:schemeClr>
                </a:solidFill>
              </a:ln>
              <a:effectLst/>
            </c:spPr>
            <c:extLst>
              <c:ext xmlns:c16="http://schemas.microsoft.com/office/drawing/2014/chart" uri="{C3380CC4-5D6E-409C-BE32-E72D297353CC}">
                <c16:uniqueId val="{00000001-9324-489A-BA5D-BEFEDD0FFBF2}"/>
              </c:ext>
            </c:extLst>
          </c:dPt>
          <c:dPt>
            <c:idx val="1"/>
            <c:bubble3D val="0"/>
            <c:spPr>
              <a:solidFill>
                <a:srgbClr val="DD9B99"/>
              </a:solidFill>
              <a:ln w="101600">
                <a:solidFill>
                  <a:srgbClr val="DD9B99"/>
                </a:solidFill>
              </a:ln>
              <a:effectLst/>
            </c:spPr>
            <c:extLst>
              <c:ext xmlns:c16="http://schemas.microsoft.com/office/drawing/2014/chart" uri="{C3380CC4-5D6E-409C-BE32-E72D297353CC}">
                <c16:uniqueId val="{00000003-9324-489A-BA5D-BEFEDD0FFBF2}"/>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04-9324-489A-BA5D-BEFEDD0FFBF2}"/>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 2.xlsx]KPI!PivotTable10</c:name>
    <c:fmtId val="11"/>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50" b="1" i="0" u="none" strike="noStrike" kern="1200" baseline="0">
                  <a:solidFill>
                    <a:schemeClr val="lt1"/>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50" b="1" i="0" u="none" strike="noStrike" kern="1200" baseline="0">
                  <a:solidFill>
                    <a:schemeClr val="lt1"/>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50" b="1" i="0" u="none" strike="noStrike" kern="1200" baseline="0">
                  <a:solidFill>
                    <a:schemeClr val="lt1"/>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KPI!$F$33</c:f>
              <c:strCache>
                <c:ptCount val="1"/>
                <c:pt idx="0">
                  <c:v>Total</c:v>
                </c:pt>
              </c:strCache>
            </c:strRef>
          </c:tx>
          <c:spPr>
            <a:solidFill>
              <a:srgbClr val="0070C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50" b="1" i="0" u="none" strike="noStrike" kern="1200" baseline="0">
                    <a:solidFill>
                      <a:schemeClr val="lt1"/>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KPI!$E$34:$E$38</c:f>
              <c:strCache>
                <c:ptCount val="4"/>
                <c:pt idx="0">
                  <c:v>Company</c:v>
                </c:pt>
                <c:pt idx="1">
                  <c:v>Rental</c:v>
                </c:pt>
                <c:pt idx="2">
                  <c:v>Upwork</c:v>
                </c:pt>
                <c:pt idx="3">
                  <c:v>Youtube</c:v>
                </c:pt>
              </c:strCache>
            </c:strRef>
          </c:cat>
          <c:val>
            <c:numRef>
              <c:f>KPI!$F$34:$F$38</c:f>
              <c:numCache>
                <c:formatCode>"$"#,##0</c:formatCode>
                <c:ptCount val="4"/>
                <c:pt idx="0">
                  <c:v>345464.61</c:v>
                </c:pt>
                <c:pt idx="1">
                  <c:v>150771.47</c:v>
                </c:pt>
                <c:pt idx="2">
                  <c:v>153231.04999999999</c:v>
                </c:pt>
                <c:pt idx="3">
                  <c:v>134995.07999999999</c:v>
                </c:pt>
              </c:numCache>
            </c:numRef>
          </c:val>
          <c:extLst>
            <c:ext xmlns:c16="http://schemas.microsoft.com/office/drawing/2014/chart" uri="{C3380CC4-5D6E-409C-BE32-E72D297353CC}">
              <c16:uniqueId val="{00000003-6A90-4A93-8034-575BF175EA2C}"/>
            </c:ext>
          </c:extLst>
        </c:ser>
        <c:dLbls>
          <c:dLblPos val="inEnd"/>
          <c:showLegendKey val="0"/>
          <c:showVal val="1"/>
          <c:showCatName val="0"/>
          <c:showSerName val="0"/>
          <c:showPercent val="0"/>
          <c:showBubbleSize val="0"/>
        </c:dLbls>
        <c:gapWidth val="65"/>
        <c:axId val="1831948783"/>
        <c:axId val="1831926223"/>
      </c:barChart>
      <c:catAx>
        <c:axId val="18319487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31926223"/>
        <c:crosses val="autoZero"/>
        <c:auto val="1"/>
        <c:lblAlgn val="ctr"/>
        <c:lblOffset val="100"/>
        <c:noMultiLvlLbl val="0"/>
      </c:catAx>
      <c:valAx>
        <c:axId val="1831926223"/>
        <c:scaling>
          <c:orientation val="minMax"/>
        </c:scaling>
        <c:delete val="1"/>
        <c:axPos val="b"/>
        <c:numFmt formatCode="&quot;$&quot;#,##0" sourceLinked="1"/>
        <c:majorTickMark val="none"/>
        <c:minorTickMark val="none"/>
        <c:tickLblPos val="nextTo"/>
        <c:crossAx val="183194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 2.xlsx]KPI!PivotTable15</c:name>
    <c:fmtId val="1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80">
              <a:fgClr>
                <a:schemeClr val="tx1"/>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KPI!$J$51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22D-481F-9791-9B3A2263666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22D-481F-9791-9B3A2263666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22D-481F-9791-9B3A2263666D}"/>
              </c:ext>
            </c:extLst>
          </c:dPt>
          <c:dLbls>
            <c:spPr>
              <a:pattFill prst="pct80">
                <a:fgClr>
                  <a:schemeClr val="tx1"/>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KPI!$I$52:$I$55</c:f>
              <c:strCache>
                <c:ptCount val="3"/>
                <c:pt idx="0">
                  <c:v>Bank</c:v>
                </c:pt>
                <c:pt idx="1">
                  <c:v>Investment Firm</c:v>
                </c:pt>
                <c:pt idx="2">
                  <c:v>Real Estate Group</c:v>
                </c:pt>
              </c:strCache>
            </c:strRef>
          </c:cat>
          <c:val>
            <c:numRef>
              <c:f>KPI!$J$52:$J$55</c:f>
              <c:numCache>
                <c:formatCode>"$"#,##0</c:formatCode>
                <c:ptCount val="3"/>
                <c:pt idx="0">
                  <c:v>269812.99000000011</c:v>
                </c:pt>
                <c:pt idx="1">
                  <c:v>139288.62999999998</c:v>
                </c:pt>
                <c:pt idx="2">
                  <c:v>244040.20000000007</c:v>
                </c:pt>
              </c:numCache>
            </c:numRef>
          </c:val>
          <c:extLst>
            <c:ext xmlns:c16="http://schemas.microsoft.com/office/drawing/2014/chart" uri="{C3380CC4-5D6E-409C-BE32-E72D297353CC}">
              <c16:uniqueId val="{00000009-0EA7-48DB-B5E2-4F749A265CA4}"/>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 2.xlsx]KPI!PivotTable6</c:name>
    <c:fmtId val="4"/>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cmpd="sng" algn="ctr">
            <a:solidFill>
              <a:srgbClr val="DD9B99"/>
            </a:solidFill>
            <a:round/>
          </a:ln>
          <a:effectLst>
            <a:outerShdw blurRad="50800" dist="38100" dir="8100000" algn="tr" rotWithShape="0">
              <a:prstClr val="black">
                <a:alpha val="40000"/>
              </a:prstClr>
            </a:outerShdw>
          </a:effectLst>
        </c:spPr>
        <c:marker>
          <c:symbol val="circle"/>
          <c:size val="4"/>
          <c:spPr>
            <a:solidFill>
              <a:schemeClr val="accent1"/>
            </a:solidFill>
            <a:ln w="38100" cap="flat" cmpd="sng" algn="ctr">
              <a:solidFill>
                <a:srgbClr val="DD9B99"/>
              </a:solidFill>
              <a:round/>
            </a:ln>
            <a:effectLst>
              <a:outerShdw blurRad="50800" dist="38100" dir="8100000" algn="tr"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KPI!$I$11</c:f>
              <c:strCache>
                <c:ptCount val="1"/>
                <c:pt idx="0">
                  <c:v>Total</c:v>
                </c:pt>
              </c:strCache>
            </c:strRef>
          </c:tx>
          <c:spPr>
            <a:ln w="38100" cap="rnd" cmpd="sng" algn="ctr">
              <a:solidFill>
                <a:srgbClr val="DD9B99"/>
              </a:solidFill>
              <a:round/>
            </a:ln>
            <a:effectLst>
              <a:outerShdw blurRad="50800" dist="38100" dir="8100000" algn="tr" rotWithShape="0">
                <a:prstClr val="black">
                  <a:alpha val="40000"/>
                </a:prstClr>
              </a:outerShdw>
            </a:effectLst>
          </c:spPr>
          <c:marker>
            <c:symbol val="circle"/>
            <c:size val="4"/>
            <c:spPr>
              <a:solidFill>
                <a:schemeClr val="accent1"/>
              </a:solidFill>
              <a:ln w="38100" cap="flat" cmpd="sng" algn="ctr">
                <a:solidFill>
                  <a:srgbClr val="DD9B99"/>
                </a:solidFill>
                <a:round/>
              </a:ln>
              <a:effectLst>
                <a:outerShdw blurRad="50800" dist="38100" dir="8100000" algn="tr" rotWithShape="0">
                  <a:prstClr val="black">
                    <a:alpha val="40000"/>
                  </a:prstClr>
                </a:outerShdw>
              </a:effectLst>
            </c:spPr>
          </c:marker>
          <c:cat>
            <c:strRef>
              <c:f>KPI!$H$12:$H$24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KPI!$I$12:$I$24</c:f>
              <c:numCache>
                <c:formatCode>"$"#,##0</c:formatCode>
                <c:ptCount val="12"/>
                <c:pt idx="0">
                  <c:v>19321.98</c:v>
                </c:pt>
                <c:pt idx="1">
                  <c:v>50815.829999999994</c:v>
                </c:pt>
                <c:pt idx="2">
                  <c:v>57482.42</c:v>
                </c:pt>
                <c:pt idx="3">
                  <c:v>60779.849999999991</c:v>
                </c:pt>
                <c:pt idx="4">
                  <c:v>44137.74</c:v>
                </c:pt>
                <c:pt idx="5">
                  <c:v>32030.92</c:v>
                </c:pt>
                <c:pt idx="6">
                  <c:v>71754.05</c:v>
                </c:pt>
                <c:pt idx="7">
                  <c:v>82118.699999999983</c:v>
                </c:pt>
                <c:pt idx="8">
                  <c:v>42430.48</c:v>
                </c:pt>
                <c:pt idx="9">
                  <c:v>48839.25</c:v>
                </c:pt>
                <c:pt idx="10">
                  <c:v>73448.739999999991</c:v>
                </c:pt>
                <c:pt idx="11">
                  <c:v>69981.860000000015</c:v>
                </c:pt>
              </c:numCache>
            </c:numRef>
          </c:val>
          <c:smooth val="0"/>
          <c:extLst>
            <c:ext xmlns:c16="http://schemas.microsoft.com/office/drawing/2014/chart" uri="{C3380CC4-5D6E-409C-BE32-E72D297353CC}">
              <c16:uniqueId val="{00000002-21C6-4DB9-862E-F49F04A6056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109124719"/>
        <c:axId val="2109125199"/>
      </c:lineChart>
      <c:catAx>
        <c:axId val="21091247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2109125199"/>
        <c:crosses val="autoZero"/>
        <c:auto val="1"/>
        <c:lblAlgn val="ctr"/>
        <c:lblOffset val="100"/>
        <c:noMultiLvlLbl val="0"/>
      </c:catAx>
      <c:valAx>
        <c:axId val="2109125199"/>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210912471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8"/>
          <c:order val="0"/>
          <c:spPr>
            <a:ln>
              <a:noFill/>
            </a:ln>
          </c:spPr>
          <c:dPt>
            <c:idx val="0"/>
            <c:bubble3D val="0"/>
            <c:spPr>
              <a:solidFill>
                <a:srgbClr val="DD9B99"/>
              </a:solidFill>
              <a:ln w="101600">
                <a:solidFill>
                  <a:srgbClr val="DD9B99"/>
                </a:solidFill>
              </a:ln>
            </c:spPr>
            <c:extLst>
              <c:ext xmlns:c16="http://schemas.microsoft.com/office/drawing/2014/chart" uri="{C3380CC4-5D6E-409C-BE32-E72D297353CC}">
                <c16:uniqueId val="{00000075-8355-4F6E-92C6-F2F2CE4FF9FA}"/>
              </c:ext>
            </c:extLst>
          </c:dPt>
          <c:dPt>
            <c:idx val="1"/>
            <c:bubble3D val="0"/>
            <c:spPr>
              <a:solidFill>
                <a:schemeClr val="bg1">
                  <a:lumMod val="75000"/>
                </a:schemeClr>
              </a:solidFill>
              <a:ln>
                <a:noFill/>
              </a:ln>
            </c:spPr>
            <c:extLst>
              <c:ext xmlns:c16="http://schemas.microsoft.com/office/drawing/2014/chart" uri="{C3380CC4-5D6E-409C-BE32-E72D297353CC}">
                <c16:uniqueId val="{00000076-8355-4F6E-92C6-F2F2CE4FF9FA}"/>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74-8355-4F6E-92C6-F2F2CE4FF9FA}"/>
            </c:ext>
          </c:extLst>
        </c:ser>
        <c:ser>
          <c:idx val="9"/>
          <c:order val="1"/>
          <c:spPr>
            <a:ln>
              <a:noFill/>
            </a:ln>
          </c:spPr>
          <c:dPt>
            <c:idx val="0"/>
            <c:bubble3D val="0"/>
            <c:spPr>
              <a:solidFill>
                <a:srgbClr val="DD9B99"/>
              </a:solidFill>
              <a:ln w="101600">
                <a:solidFill>
                  <a:srgbClr val="DD9B99"/>
                </a:solidFill>
              </a:ln>
              <a:effectLst/>
            </c:spPr>
            <c:extLst>
              <c:ext xmlns:c16="http://schemas.microsoft.com/office/drawing/2014/chart" uri="{C3380CC4-5D6E-409C-BE32-E72D297353CC}">
                <c16:uniqueId val="{00000078-8355-4F6E-92C6-F2F2CE4FF9FA}"/>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79-8355-4F6E-92C6-F2F2CE4FF9FA}"/>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77-8355-4F6E-92C6-F2F2CE4FF9FA}"/>
            </c:ext>
          </c:extLst>
        </c:ser>
        <c:ser>
          <c:idx val="10"/>
          <c:order val="2"/>
          <c:spPr>
            <a:ln>
              <a:noFill/>
            </a:ln>
          </c:spPr>
          <c:dPt>
            <c:idx val="0"/>
            <c:bubble3D val="0"/>
            <c:spPr>
              <a:solidFill>
                <a:srgbClr val="DD9B99"/>
              </a:solidFill>
              <a:ln w="101600">
                <a:solidFill>
                  <a:srgbClr val="DD9B99"/>
                </a:solidFill>
              </a:ln>
            </c:spPr>
            <c:extLst>
              <c:ext xmlns:c16="http://schemas.microsoft.com/office/drawing/2014/chart" uri="{C3380CC4-5D6E-409C-BE32-E72D297353CC}">
                <c16:uniqueId val="{0000007B-8355-4F6E-92C6-F2F2CE4FF9FA}"/>
              </c:ext>
            </c:extLst>
          </c:dPt>
          <c:dPt>
            <c:idx val="1"/>
            <c:bubble3D val="0"/>
            <c:spPr>
              <a:solidFill>
                <a:schemeClr val="bg1">
                  <a:lumMod val="75000"/>
                </a:schemeClr>
              </a:solidFill>
              <a:ln>
                <a:noFill/>
              </a:ln>
            </c:spPr>
            <c:extLst>
              <c:ext xmlns:c16="http://schemas.microsoft.com/office/drawing/2014/chart" uri="{C3380CC4-5D6E-409C-BE32-E72D297353CC}">
                <c16:uniqueId val="{0000007C-8355-4F6E-92C6-F2F2CE4FF9FA}"/>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7A-8355-4F6E-92C6-F2F2CE4FF9FA}"/>
            </c:ext>
          </c:extLst>
        </c:ser>
        <c:ser>
          <c:idx val="11"/>
          <c:order val="3"/>
          <c:spPr>
            <a:ln>
              <a:noFill/>
            </a:ln>
          </c:spPr>
          <c:dPt>
            <c:idx val="0"/>
            <c:bubble3D val="0"/>
            <c:spPr>
              <a:solidFill>
                <a:srgbClr val="DD9B99"/>
              </a:solidFill>
              <a:ln w="101600">
                <a:solidFill>
                  <a:srgbClr val="DD9B99"/>
                </a:solidFill>
              </a:ln>
              <a:effectLst/>
            </c:spPr>
            <c:extLst>
              <c:ext xmlns:c16="http://schemas.microsoft.com/office/drawing/2014/chart" uri="{C3380CC4-5D6E-409C-BE32-E72D297353CC}">
                <c16:uniqueId val="{0000007E-8355-4F6E-92C6-F2F2CE4FF9FA}"/>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7F-8355-4F6E-92C6-F2F2CE4FF9FA}"/>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7D-8355-4F6E-92C6-F2F2CE4FF9FA}"/>
            </c:ext>
          </c:extLst>
        </c:ser>
        <c:ser>
          <c:idx val="12"/>
          <c:order val="4"/>
          <c:spPr>
            <a:ln>
              <a:noFill/>
            </a:ln>
          </c:spPr>
          <c:dPt>
            <c:idx val="0"/>
            <c:bubble3D val="0"/>
            <c:spPr>
              <a:solidFill>
                <a:srgbClr val="DD9B99"/>
              </a:solidFill>
              <a:ln w="101600">
                <a:solidFill>
                  <a:srgbClr val="DD9B99"/>
                </a:solidFill>
              </a:ln>
            </c:spPr>
            <c:extLst>
              <c:ext xmlns:c16="http://schemas.microsoft.com/office/drawing/2014/chart" uri="{C3380CC4-5D6E-409C-BE32-E72D297353CC}">
                <c16:uniqueId val="{00000081-8355-4F6E-92C6-F2F2CE4FF9FA}"/>
              </c:ext>
            </c:extLst>
          </c:dPt>
          <c:dPt>
            <c:idx val="1"/>
            <c:bubble3D val="0"/>
            <c:spPr>
              <a:solidFill>
                <a:schemeClr val="bg1">
                  <a:lumMod val="75000"/>
                </a:schemeClr>
              </a:solidFill>
              <a:ln>
                <a:noFill/>
              </a:ln>
            </c:spPr>
            <c:extLst>
              <c:ext xmlns:c16="http://schemas.microsoft.com/office/drawing/2014/chart" uri="{C3380CC4-5D6E-409C-BE32-E72D297353CC}">
                <c16:uniqueId val="{00000082-8355-4F6E-92C6-F2F2CE4FF9FA}"/>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80-8355-4F6E-92C6-F2F2CE4FF9FA}"/>
            </c:ext>
          </c:extLst>
        </c:ser>
        <c:ser>
          <c:idx val="13"/>
          <c:order val="5"/>
          <c:spPr>
            <a:ln>
              <a:noFill/>
            </a:ln>
          </c:spPr>
          <c:dPt>
            <c:idx val="0"/>
            <c:bubble3D val="0"/>
            <c:spPr>
              <a:solidFill>
                <a:srgbClr val="DD9B99"/>
              </a:solidFill>
              <a:ln w="101600">
                <a:solidFill>
                  <a:srgbClr val="DD9B99"/>
                </a:solidFill>
              </a:ln>
              <a:effectLst/>
            </c:spPr>
            <c:extLst>
              <c:ext xmlns:c16="http://schemas.microsoft.com/office/drawing/2014/chart" uri="{C3380CC4-5D6E-409C-BE32-E72D297353CC}">
                <c16:uniqueId val="{00000084-8355-4F6E-92C6-F2F2CE4FF9FA}"/>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85-8355-4F6E-92C6-F2F2CE4FF9FA}"/>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83-8355-4F6E-92C6-F2F2CE4FF9FA}"/>
            </c:ext>
          </c:extLst>
        </c:ser>
        <c:ser>
          <c:idx val="14"/>
          <c:order val="6"/>
          <c:spPr>
            <a:ln>
              <a:noFill/>
            </a:ln>
          </c:spPr>
          <c:dPt>
            <c:idx val="0"/>
            <c:bubble3D val="0"/>
            <c:spPr>
              <a:solidFill>
                <a:srgbClr val="DD9B99"/>
              </a:solidFill>
              <a:ln w="101600">
                <a:solidFill>
                  <a:srgbClr val="DD9B99"/>
                </a:solidFill>
              </a:ln>
            </c:spPr>
            <c:extLst>
              <c:ext xmlns:c16="http://schemas.microsoft.com/office/drawing/2014/chart" uri="{C3380CC4-5D6E-409C-BE32-E72D297353CC}">
                <c16:uniqueId val="{00000087-8355-4F6E-92C6-F2F2CE4FF9FA}"/>
              </c:ext>
            </c:extLst>
          </c:dPt>
          <c:dPt>
            <c:idx val="1"/>
            <c:bubble3D val="0"/>
            <c:spPr>
              <a:solidFill>
                <a:schemeClr val="bg1">
                  <a:lumMod val="75000"/>
                </a:schemeClr>
              </a:solidFill>
              <a:ln>
                <a:noFill/>
              </a:ln>
            </c:spPr>
            <c:extLst>
              <c:ext xmlns:c16="http://schemas.microsoft.com/office/drawing/2014/chart" uri="{C3380CC4-5D6E-409C-BE32-E72D297353CC}">
                <c16:uniqueId val="{00000088-8355-4F6E-92C6-F2F2CE4FF9FA}"/>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86-8355-4F6E-92C6-F2F2CE4FF9FA}"/>
            </c:ext>
          </c:extLst>
        </c:ser>
        <c:ser>
          <c:idx val="15"/>
          <c:order val="7"/>
          <c:spPr>
            <a:ln>
              <a:noFill/>
            </a:ln>
          </c:spPr>
          <c:dPt>
            <c:idx val="0"/>
            <c:bubble3D val="0"/>
            <c:spPr>
              <a:solidFill>
                <a:srgbClr val="DD9B99"/>
              </a:solidFill>
              <a:ln w="101600">
                <a:solidFill>
                  <a:srgbClr val="DD9B99"/>
                </a:solidFill>
              </a:ln>
              <a:effectLst/>
            </c:spPr>
            <c:extLst>
              <c:ext xmlns:c16="http://schemas.microsoft.com/office/drawing/2014/chart" uri="{C3380CC4-5D6E-409C-BE32-E72D297353CC}">
                <c16:uniqueId val="{0000008A-8355-4F6E-92C6-F2F2CE4FF9FA}"/>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8B-8355-4F6E-92C6-F2F2CE4FF9FA}"/>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89-8355-4F6E-92C6-F2F2CE4FF9FA}"/>
            </c:ext>
          </c:extLst>
        </c:ser>
        <c:ser>
          <c:idx val="4"/>
          <c:order val="8"/>
          <c:spPr>
            <a:ln>
              <a:noFill/>
            </a:ln>
          </c:spPr>
          <c:dPt>
            <c:idx val="0"/>
            <c:bubble3D val="0"/>
            <c:spPr>
              <a:solidFill>
                <a:srgbClr val="DD9B99"/>
              </a:solidFill>
              <a:ln w="101600">
                <a:solidFill>
                  <a:srgbClr val="DD9B99"/>
                </a:solidFill>
              </a:ln>
            </c:spPr>
            <c:extLst>
              <c:ext xmlns:c16="http://schemas.microsoft.com/office/drawing/2014/chart" uri="{C3380CC4-5D6E-409C-BE32-E72D297353CC}">
                <c16:uniqueId val="{00000046-8355-4F6E-92C6-F2F2CE4FF9FA}"/>
              </c:ext>
            </c:extLst>
          </c:dPt>
          <c:dPt>
            <c:idx val="1"/>
            <c:bubble3D val="0"/>
            <c:spPr>
              <a:solidFill>
                <a:schemeClr val="bg1">
                  <a:lumMod val="75000"/>
                </a:schemeClr>
              </a:solidFill>
              <a:ln>
                <a:noFill/>
              </a:ln>
            </c:spPr>
            <c:extLst>
              <c:ext xmlns:c16="http://schemas.microsoft.com/office/drawing/2014/chart" uri="{C3380CC4-5D6E-409C-BE32-E72D297353CC}">
                <c16:uniqueId val="{00000048-8355-4F6E-92C6-F2F2CE4FF9FA}"/>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49-8355-4F6E-92C6-F2F2CE4FF9FA}"/>
            </c:ext>
          </c:extLst>
        </c:ser>
        <c:ser>
          <c:idx val="5"/>
          <c:order val="9"/>
          <c:spPr>
            <a:ln>
              <a:noFill/>
            </a:ln>
          </c:spPr>
          <c:dPt>
            <c:idx val="0"/>
            <c:bubble3D val="0"/>
            <c:spPr>
              <a:solidFill>
                <a:srgbClr val="DD9B99"/>
              </a:solidFill>
              <a:ln w="101600">
                <a:solidFill>
                  <a:srgbClr val="DD9B99"/>
                </a:solidFill>
              </a:ln>
              <a:effectLst/>
            </c:spPr>
            <c:extLst>
              <c:ext xmlns:c16="http://schemas.microsoft.com/office/drawing/2014/chart" uri="{C3380CC4-5D6E-409C-BE32-E72D297353CC}">
                <c16:uniqueId val="{0000004C-8355-4F6E-92C6-F2F2CE4FF9FA}"/>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4E-8355-4F6E-92C6-F2F2CE4FF9FA}"/>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4F-8355-4F6E-92C6-F2F2CE4FF9FA}"/>
            </c:ext>
          </c:extLst>
        </c:ser>
        <c:ser>
          <c:idx val="6"/>
          <c:order val="10"/>
          <c:spPr>
            <a:ln>
              <a:noFill/>
            </a:ln>
          </c:spPr>
          <c:dPt>
            <c:idx val="0"/>
            <c:bubble3D val="0"/>
            <c:spPr>
              <a:solidFill>
                <a:srgbClr val="DD9B99"/>
              </a:solidFill>
              <a:ln w="101600">
                <a:solidFill>
                  <a:srgbClr val="DD9B99"/>
                </a:solidFill>
              </a:ln>
            </c:spPr>
            <c:extLst>
              <c:ext xmlns:c16="http://schemas.microsoft.com/office/drawing/2014/chart" uri="{C3380CC4-5D6E-409C-BE32-E72D297353CC}">
                <c16:uniqueId val="{00000052-8355-4F6E-92C6-F2F2CE4FF9FA}"/>
              </c:ext>
            </c:extLst>
          </c:dPt>
          <c:dPt>
            <c:idx val="1"/>
            <c:bubble3D val="0"/>
            <c:spPr>
              <a:solidFill>
                <a:schemeClr val="bg1">
                  <a:lumMod val="75000"/>
                </a:schemeClr>
              </a:solidFill>
              <a:ln>
                <a:noFill/>
              </a:ln>
            </c:spPr>
            <c:extLst>
              <c:ext xmlns:c16="http://schemas.microsoft.com/office/drawing/2014/chart" uri="{C3380CC4-5D6E-409C-BE32-E72D297353CC}">
                <c16:uniqueId val="{00000054-8355-4F6E-92C6-F2F2CE4FF9FA}"/>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55-8355-4F6E-92C6-F2F2CE4FF9FA}"/>
            </c:ext>
          </c:extLst>
        </c:ser>
        <c:ser>
          <c:idx val="7"/>
          <c:order val="11"/>
          <c:spPr>
            <a:ln>
              <a:noFill/>
            </a:ln>
          </c:spPr>
          <c:dPt>
            <c:idx val="0"/>
            <c:bubble3D val="0"/>
            <c:spPr>
              <a:solidFill>
                <a:srgbClr val="DD9B99"/>
              </a:solidFill>
              <a:ln w="101600">
                <a:solidFill>
                  <a:srgbClr val="DD9B99"/>
                </a:solidFill>
              </a:ln>
              <a:effectLst/>
            </c:spPr>
            <c:extLst>
              <c:ext xmlns:c16="http://schemas.microsoft.com/office/drawing/2014/chart" uri="{C3380CC4-5D6E-409C-BE32-E72D297353CC}">
                <c16:uniqueId val="{00000058-8355-4F6E-92C6-F2F2CE4FF9FA}"/>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5A-8355-4F6E-92C6-F2F2CE4FF9FA}"/>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5B-8355-4F6E-92C6-F2F2CE4FF9FA}"/>
            </c:ext>
          </c:extLst>
        </c:ser>
        <c:ser>
          <c:idx val="2"/>
          <c:order val="12"/>
          <c:spPr>
            <a:ln>
              <a:noFill/>
            </a:ln>
          </c:spPr>
          <c:dPt>
            <c:idx val="0"/>
            <c:bubble3D val="0"/>
            <c:spPr>
              <a:solidFill>
                <a:srgbClr val="DD9B99"/>
              </a:solidFill>
              <a:ln w="101600">
                <a:solidFill>
                  <a:srgbClr val="DD9B99"/>
                </a:solidFill>
              </a:ln>
            </c:spPr>
            <c:extLst>
              <c:ext xmlns:c16="http://schemas.microsoft.com/office/drawing/2014/chart" uri="{C3380CC4-5D6E-409C-BE32-E72D297353CC}">
                <c16:uniqueId val="{0000005E-8355-4F6E-92C6-F2F2CE4FF9FA}"/>
              </c:ext>
            </c:extLst>
          </c:dPt>
          <c:dPt>
            <c:idx val="1"/>
            <c:bubble3D val="0"/>
            <c:spPr>
              <a:solidFill>
                <a:schemeClr val="bg1">
                  <a:lumMod val="75000"/>
                </a:schemeClr>
              </a:solidFill>
              <a:ln>
                <a:noFill/>
              </a:ln>
            </c:spPr>
            <c:extLst>
              <c:ext xmlns:c16="http://schemas.microsoft.com/office/drawing/2014/chart" uri="{C3380CC4-5D6E-409C-BE32-E72D297353CC}">
                <c16:uniqueId val="{00000060-8355-4F6E-92C6-F2F2CE4FF9FA}"/>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61-8355-4F6E-92C6-F2F2CE4FF9FA}"/>
            </c:ext>
          </c:extLst>
        </c:ser>
        <c:ser>
          <c:idx val="3"/>
          <c:order val="13"/>
          <c:spPr>
            <a:ln>
              <a:noFill/>
            </a:ln>
          </c:spPr>
          <c:dPt>
            <c:idx val="0"/>
            <c:bubble3D val="0"/>
            <c:spPr>
              <a:solidFill>
                <a:srgbClr val="DD9B99"/>
              </a:solidFill>
              <a:ln w="101600">
                <a:solidFill>
                  <a:srgbClr val="DD9B99"/>
                </a:solidFill>
              </a:ln>
              <a:effectLst/>
            </c:spPr>
            <c:extLst>
              <c:ext xmlns:c16="http://schemas.microsoft.com/office/drawing/2014/chart" uri="{C3380CC4-5D6E-409C-BE32-E72D297353CC}">
                <c16:uniqueId val="{00000064-8355-4F6E-92C6-F2F2CE4FF9FA}"/>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66-8355-4F6E-92C6-F2F2CE4FF9FA}"/>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67-8355-4F6E-92C6-F2F2CE4FF9FA}"/>
            </c:ext>
          </c:extLst>
        </c:ser>
        <c:ser>
          <c:idx val="1"/>
          <c:order val="14"/>
          <c:spPr>
            <a:ln>
              <a:noFill/>
            </a:ln>
          </c:spPr>
          <c:dPt>
            <c:idx val="0"/>
            <c:bubble3D val="0"/>
            <c:spPr>
              <a:solidFill>
                <a:srgbClr val="DD9B99"/>
              </a:solidFill>
              <a:ln w="101600">
                <a:solidFill>
                  <a:srgbClr val="DD9B99"/>
                </a:solidFill>
              </a:ln>
            </c:spPr>
            <c:extLst>
              <c:ext xmlns:c16="http://schemas.microsoft.com/office/drawing/2014/chart" uri="{C3380CC4-5D6E-409C-BE32-E72D297353CC}">
                <c16:uniqueId val="{0000006A-8355-4F6E-92C6-F2F2CE4FF9FA}"/>
              </c:ext>
            </c:extLst>
          </c:dPt>
          <c:dPt>
            <c:idx val="1"/>
            <c:bubble3D val="0"/>
            <c:spPr>
              <a:solidFill>
                <a:schemeClr val="bg1">
                  <a:lumMod val="75000"/>
                </a:schemeClr>
              </a:solidFill>
              <a:ln>
                <a:noFill/>
              </a:ln>
            </c:spPr>
            <c:extLst>
              <c:ext xmlns:c16="http://schemas.microsoft.com/office/drawing/2014/chart" uri="{C3380CC4-5D6E-409C-BE32-E72D297353CC}">
                <c16:uniqueId val="{0000006C-8355-4F6E-92C6-F2F2CE4FF9FA}"/>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6D-8355-4F6E-92C6-F2F2CE4FF9FA}"/>
            </c:ext>
          </c:extLst>
        </c:ser>
        <c:ser>
          <c:idx val="0"/>
          <c:order val="15"/>
          <c:spPr>
            <a:ln>
              <a:noFill/>
            </a:ln>
          </c:spPr>
          <c:dPt>
            <c:idx val="0"/>
            <c:bubble3D val="0"/>
            <c:spPr>
              <a:solidFill>
                <a:srgbClr val="DD9B99"/>
              </a:solidFill>
              <a:ln w="101600">
                <a:solidFill>
                  <a:srgbClr val="DD9B99"/>
                </a:solidFill>
              </a:ln>
              <a:effectLst/>
            </c:spPr>
            <c:extLst>
              <c:ext xmlns:c16="http://schemas.microsoft.com/office/drawing/2014/chart" uri="{C3380CC4-5D6E-409C-BE32-E72D297353CC}">
                <c16:uniqueId val="{00000070-8355-4F6E-92C6-F2F2CE4FF9FA}"/>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72-8355-4F6E-92C6-F2F2CE4FF9FA}"/>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73-8355-4F6E-92C6-F2F2CE4FF9FA}"/>
            </c:ext>
          </c:extLst>
        </c:ser>
        <c:dLbls>
          <c:showLegendKey val="0"/>
          <c:showVal val="0"/>
          <c:showCatName val="0"/>
          <c:showSerName val="0"/>
          <c:showPercent val="0"/>
          <c:showBubbleSize val="0"/>
          <c:showLeaderLines val="1"/>
        </c:dLbls>
        <c:firstSliceAng val="0"/>
        <c:holeSize val="9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5483991920365"/>
          <c:y val="8.4102314649816504E-2"/>
          <c:w val="0.66846740931577098"/>
          <c:h val="0.83179537070036702"/>
        </c:manualLayout>
      </c:layout>
      <c:doughnutChart>
        <c:varyColors val="1"/>
        <c:ser>
          <c:idx val="0"/>
          <c:order val="0"/>
          <c:dPt>
            <c:idx val="0"/>
            <c:bubble3D val="0"/>
            <c:spPr>
              <a:solidFill>
                <a:schemeClr val="bg1">
                  <a:lumMod val="75000"/>
                </a:schemeClr>
              </a:solidFill>
              <a:ln w="19050">
                <a:solidFill>
                  <a:schemeClr val="bg1">
                    <a:lumMod val="75000"/>
                  </a:schemeClr>
                </a:solidFill>
              </a:ln>
              <a:effectLst/>
            </c:spPr>
            <c:extLst>
              <c:ext xmlns:c16="http://schemas.microsoft.com/office/drawing/2014/chart" uri="{C3380CC4-5D6E-409C-BE32-E72D297353CC}">
                <c16:uniqueId val="{00000001-423A-4D9E-B247-24C0284C3665}"/>
              </c:ext>
            </c:extLst>
          </c:dPt>
          <c:dPt>
            <c:idx val="1"/>
            <c:bubble3D val="0"/>
            <c:spPr>
              <a:solidFill>
                <a:srgbClr val="DD9B99"/>
              </a:solidFill>
              <a:ln w="101600">
                <a:solidFill>
                  <a:srgbClr val="DD9B99"/>
                </a:solidFill>
              </a:ln>
              <a:effectLst/>
            </c:spPr>
            <c:extLst>
              <c:ext xmlns:c16="http://schemas.microsoft.com/office/drawing/2014/chart" uri="{C3380CC4-5D6E-409C-BE32-E72D297353CC}">
                <c16:uniqueId val="{00000003-423A-4D9E-B247-24C0284C3665}"/>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04-423A-4D9E-B247-24C0284C3665}"/>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 2.xlsx]KPI!PivotTable9</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lumMod val="40000"/>
                      <a:lumOff val="60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lumMod val="40000"/>
                      <a:lumOff val="60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a:gsLst>
              <a:gs pos="0">
                <a:srgbClr val="1C7C47"/>
              </a:gs>
              <a:gs pos="100000">
                <a:srgbClr val="2AB86A"/>
              </a:gs>
            </a:gsLst>
            <a:lin ang="0" scaled="0"/>
          </a:gradFill>
          <a:ln>
            <a:noFill/>
          </a:ln>
          <a:effectLs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a:gsLst>
              <a:gs pos="0">
                <a:srgbClr val="1C7C47"/>
              </a:gs>
              <a:gs pos="100000">
                <a:srgbClr val="2AB86A"/>
              </a:gs>
            </a:gsLst>
            <a:lin ang="0" scaled="0"/>
          </a:gradFill>
          <a:ln>
            <a:noFill/>
          </a:ln>
          <a:effectLst/>
          <a:sp3d/>
        </c:spPr>
        <c:dLbl>
          <c:idx val="0"/>
          <c:layout>
            <c:manualLayout>
              <c:x val="0.14246475452750565"/>
              <c:y val="0.23041203497124141"/>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a:gsLst>
              <a:gs pos="0">
                <a:srgbClr val="1C7C47"/>
              </a:gs>
              <a:gs pos="100000">
                <a:srgbClr val="2AB86A"/>
              </a:gs>
            </a:gsLst>
            <a:lin ang="0" scaled="0"/>
          </a:gradFill>
          <a:ln>
            <a:noFill/>
          </a:ln>
          <a:effectLst/>
          <a:sp3d/>
        </c:spPr>
        <c:dLbl>
          <c:idx val="0"/>
          <c:layout>
            <c:manualLayout>
              <c:x val="9.6132617595296819E-3"/>
              <c:y val="-0.29891291023296185"/>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a:gsLst>
              <a:gs pos="0">
                <a:srgbClr val="1C7C47"/>
              </a:gs>
              <a:gs pos="100000">
                <a:srgbClr val="2AB86A"/>
              </a:gs>
            </a:gsLst>
            <a:lin ang="0" scaled="0"/>
          </a:gradFill>
          <a:ln>
            <a:noFill/>
          </a:ln>
          <a:effectLst/>
          <a:sp3d/>
        </c:spPr>
        <c:dLbl>
          <c:idx val="0"/>
          <c:layout>
            <c:manualLayout>
              <c:x val="-3.204420586509894E-3"/>
              <c:y val="-0.3860958423842423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a:gsLst>
              <a:gs pos="0">
                <a:srgbClr val="1C7C47"/>
              </a:gs>
              <a:gs pos="100000">
                <a:srgbClr val="2AB86A"/>
              </a:gs>
            </a:gsLst>
            <a:lin ang="0" scaled="0"/>
          </a:gradFill>
          <a:ln>
            <a:noFill/>
          </a:ln>
          <a:effectLst/>
          <a:sp3d/>
        </c:spPr>
        <c:dLbl>
          <c:idx val="0"/>
          <c:layout>
            <c:manualLayout>
              <c:x val="-5.7679570557178109E-2"/>
              <c:y val="-0.36118643319816218"/>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KPI!$L$11</c:f>
              <c:strCache>
                <c:ptCount val="1"/>
                <c:pt idx="0">
                  <c:v>Total</c:v>
                </c:pt>
              </c:strCache>
            </c:strRef>
          </c:tx>
          <c:spPr>
            <a:gradFill>
              <a:gsLst>
                <a:gs pos="0">
                  <a:srgbClr val="1C7C47"/>
                </a:gs>
                <a:gs pos="100000">
                  <a:srgbClr val="2AB86A"/>
                </a:gs>
              </a:gsLst>
              <a:lin ang="0" scaled="0"/>
            </a:gradFill>
            <a:ln>
              <a:noFill/>
            </a:ln>
            <a:effectLst/>
            <a:sp3d/>
          </c:spPr>
          <c:invertIfNegative val="0"/>
          <c:dPt>
            <c:idx val="0"/>
            <c:invertIfNegative val="0"/>
            <c:bubble3D val="0"/>
            <c:extLst>
              <c:ext xmlns:c16="http://schemas.microsoft.com/office/drawing/2014/chart" uri="{C3380CC4-5D6E-409C-BE32-E72D297353CC}">
                <c16:uniqueId val="{00000000-B0D6-4F90-818D-2C2A94B09FB2}"/>
              </c:ext>
            </c:extLst>
          </c:dPt>
          <c:dPt>
            <c:idx val="1"/>
            <c:invertIfNegative val="0"/>
            <c:bubble3D val="0"/>
            <c:extLst>
              <c:ext xmlns:c16="http://schemas.microsoft.com/office/drawing/2014/chart" uri="{C3380CC4-5D6E-409C-BE32-E72D297353CC}">
                <c16:uniqueId val="{00000001-B0D6-4F90-818D-2C2A94B09FB2}"/>
              </c:ext>
            </c:extLst>
          </c:dPt>
          <c:dPt>
            <c:idx val="2"/>
            <c:invertIfNegative val="0"/>
            <c:bubble3D val="0"/>
            <c:extLst>
              <c:ext xmlns:c16="http://schemas.microsoft.com/office/drawing/2014/chart" uri="{C3380CC4-5D6E-409C-BE32-E72D297353CC}">
                <c16:uniqueId val="{00000002-B0D6-4F90-818D-2C2A94B09FB2}"/>
              </c:ext>
            </c:extLst>
          </c:dPt>
          <c:dPt>
            <c:idx val="3"/>
            <c:invertIfNegative val="0"/>
            <c:bubble3D val="0"/>
            <c:extLst>
              <c:ext xmlns:c16="http://schemas.microsoft.com/office/drawing/2014/chart" uri="{C3380CC4-5D6E-409C-BE32-E72D297353CC}">
                <c16:uniqueId val="{00000003-B0D6-4F90-818D-2C2A94B09FB2}"/>
              </c:ext>
            </c:extLst>
          </c:dPt>
          <c:dLbls>
            <c:dLbl>
              <c:idx val="0"/>
              <c:layout>
                <c:manualLayout>
                  <c:x val="-5.7679570557178109E-2"/>
                  <c:y val="-0.36118643319816218"/>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B0D6-4F90-818D-2C2A94B09FB2}"/>
                </c:ext>
              </c:extLst>
            </c:dLbl>
            <c:dLbl>
              <c:idx val="1"/>
              <c:layout>
                <c:manualLayout>
                  <c:x val="-3.204420586509894E-3"/>
                  <c:y val="-0.3860958423842423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B0D6-4F90-818D-2C2A94B09FB2}"/>
                </c:ext>
              </c:extLst>
            </c:dLbl>
            <c:dLbl>
              <c:idx val="2"/>
              <c:layout>
                <c:manualLayout>
                  <c:x val="9.6132617595296819E-3"/>
                  <c:y val="-0.29891291023296185"/>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0D6-4F90-818D-2C2A94B09FB2}"/>
                </c:ext>
              </c:extLst>
            </c:dLbl>
            <c:dLbl>
              <c:idx val="3"/>
              <c:layout>
                <c:manualLayout>
                  <c:x val="0.14246475452750565"/>
                  <c:y val="0.23041203497124141"/>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0D6-4F90-818D-2C2A94B09FB2}"/>
                </c:ext>
              </c:extLst>
            </c:dLbl>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KPI!$K$12:$K$16</c:f>
              <c:strCache>
                <c:ptCount val="4"/>
                <c:pt idx="0">
                  <c:v>Emergency</c:v>
                </c:pt>
                <c:pt idx="1">
                  <c:v>Investment</c:v>
                </c:pt>
                <c:pt idx="2">
                  <c:v>Retirement</c:v>
                </c:pt>
                <c:pt idx="3">
                  <c:v>Savings</c:v>
                </c:pt>
              </c:strCache>
            </c:strRef>
          </c:cat>
          <c:val>
            <c:numRef>
              <c:f>KPI!$L$12:$L$16</c:f>
              <c:numCache>
                <c:formatCode>"$"#,##0</c:formatCode>
                <c:ptCount val="4"/>
                <c:pt idx="0">
                  <c:v>148101.31000000003</c:v>
                </c:pt>
                <c:pt idx="1">
                  <c:v>139288.62999999998</c:v>
                </c:pt>
                <c:pt idx="2">
                  <c:v>117693.70999999999</c:v>
                </c:pt>
                <c:pt idx="3">
                  <c:v>248058.17000000013</c:v>
                </c:pt>
              </c:numCache>
            </c:numRef>
          </c:val>
          <c:extLst>
            <c:ext xmlns:c16="http://schemas.microsoft.com/office/drawing/2014/chart" uri="{C3380CC4-5D6E-409C-BE32-E72D297353CC}">
              <c16:uniqueId val="{00000006-2C3B-4548-BDF3-A28E815FC858}"/>
            </c:ext>
          </c:extLst>
        </c:ser>
        <c:dLbls>
          <c:showLegendKey val="0"/>
          <c:showVal val="1"/>
          <c:showCatName val="0"/>
          <c:showSerName val="0"/>
          <c:showPercent val="0"/>
          <c:showBubbleSize val="0"/>
        </c:dLbls>
        <c:gapWidth val="150"/>
        <c:shape val="box"/>
        <c:axId val="1002109888"/>
        <c:axId val="1002136288"/>
        <c:axId val="0"/>
      </c:bar3DChart>
      <c:catAx>
        <c:axId val="1002109888"/>
        <c:scaling>
          <c:orientation val="minMax"/>
        </c:scaling>
        <c:delete val="1"/>
        <c:axPos val="b"/>
        <c:numFmt formatCode="General" sourceLinked="1"/>
        <c:majorTickMark val="none"/>
        <c:minorTickMark val="none"/>
        <c:tickLblPos val="nextTo"/>
        <c:crossAx val="1002136288"/>
        <c:crosses val="autoZero"/>
        <c:auto val="1"/>
        <c:lblAlgn val="ctr"/>
        <c:lblOffset val="100"/>
        <c:noMultiLvlLbl val="0"/>
      </c:catAx>
      <c:valAx>
        <c:axId val="1002136288"/>
        <c:scaling>
          <c:orientation val="minMax"/>
        </c:scaling>
        <c:delete val="1"/>
        <c:axPos val="l"/>
        <c:numFmt formatCode="&quot;$&quot;#,##0" sourceLinked="1"/>
        <c:majorTickMark val="none"/>
        <c:minorTickMark val="none"/>
        <c:tickLblPos val="nextTo"/>
        <c:crossAx val="100210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 2.xlsx]KPI!PivotTable7</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cmpd="sng" algn="ctr">
            <a:solidFill>
              <a:srgbClr val="DD9B99"/>
            </a:solidFill>
            <a:round/>
          </a:ln>
          <a:effectLst>
            <a:outerShdw blurRad="50800" dist="38100" dir="8100000" algn="tr" rotWithShape="0">
              <a:prstClr val="black">
                <a:alpha val="40000"/>
              </a:prstClr>
            </a:outerShdw>
          </a:effectLst>
        </c:spPr>
        <c:marker>
          <c:symbol val="circle"/>
          <c:size val="4"/>
          <c:spPr>
            <a:solidFill>
              <a:schemeClr val="accent1"/>
            </a:solidFill>
            <a:ln w="38100" cap="flat" cmpd="sng" algn="ctr">
              <a:solidFill>
                <a:srgbClr val="DD9B99"/>
              </a:solidFill>
              <a:round/>
            </a:ln>
            <a:effectLst>
              <a:outerShdw blurRad="50800" dist="38100" dir="8100000" algn="tr"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KPI!$L$21</c:f>
              <c:strCache>
                <c:ptCount val="1"/>
                <c:pt idx="0">
                  <c:v>Total</c:v>
                </c:pt>
              </c:strCache>
            </c:strRef>
          </c:tx>
          <c:spPr>
            <a:ln w="38100" cap="rnd" cmpd="sng" algn="ctr">
              <a:solidFill>
                <a:srgbClr val="DD9B99"/>
              </a:solidFill>
              <a:round/>
            </a:ln>
            <a:effectLst>
              <a:outerShdw blurRad="50800" dist="38100" dir="8100000" algn="tr" rotWithShape="0">
                <a:prstClr val="black">
                  <a:alpha val="40000"/>
                </a:prstClr>
              </a:outerShdw>
            </a:effectLst>
          </c:spPr>
          <c:marker>
            <c:symbol val="circle"/>
            <c:size val="4"/>
            <c:spPr>
              <a:solidFill>
                <a:schemeClr val="accent1"/>
              </a:solidFill>
              <a:ln w="38100" cap="flat" cmpd="sng" algn="ctr">
                <a:solidFill>
                  <a:srgbClr val="DD9B99"/>
                </a:solidFill>
                <a:round/>
              </a:ln>
              <a:effectLst>
                <a:outerShdw blurRad="50800" dist="38100" dir="8100000" algn="tr" rotWithShape="0">
                  <a:prstClr val="black">
                    <a:alpha val="40000"/>
                  </a:prstClr>
                </a:outerShdw>
              </a:effectLst>
            </c:spPr>
          </c:marker>
          <c:cat>
            <c:strRef>
              <c:f>KPI!$K$22:$K$34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KPI!$L$22:$L$34</c:f>
              <c:numCache>
                <c:formatCode>"$"#,##0</c:formatCode>
                <c:ptCount val="12"/>
                <c:pt idx="0">
                  <c:v>41040.76</c:v>
                </c:pt>
                <c:pt idx="1">
                  <c:v>41734.410000000003</c:v>
                </c:pt>
                <c:pt idx="2">
                  <c:v>83247.460000000006</c:v>
                </c:pt>
                <c:pt idx="3">
                  <c:v>84315.29</c:v>
                </c:pt>
                <c:pt idx="4">
                  <c:v>64652.46</c:v>
                </c:pt>
                <c:pt idx="5">
                  <c:v>54478.81</c:v>
                </c:pt>
                <c:pt idx="6">
                  <c:v>56502.59</c:v>
                </c:pt>
                <c:pt idx="7">
                  <c:v>87349.23</c:v>
                </c:pt>
                <c:pt idx="8">
                  <c:v>90126.33</c:v>
                </c:pt>
                <c:pt idx="9">
                  <c:v>61526.84</c:v>
                </c:pt>
                <c:pt idx="10">
                  <c:v>47694.2</c:v>
                </c:pt>
                <c:pt idx="11">
                  <c:v>71793.83</c:v>
                </c:pt>
              </c:numCache>
            </c:numRef>
          </c:val>
          <c:smooth val="0"/>
          <c:extLst>
            <c:ext xmlns:c16="http://schemas.microsoft.com/office/drawing/2014/chart" uri="{C3380CC4-5D6E-409C-BE32-E72D297353CC}">
              <c16:uniqueId val="{00000003-672E-4266-B8C5-954FDDC3DB2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62447983"/>
        <c:axId val="862450383"/>
      </c:lineChart>
      <c:catAx>
        <c:axId val="86244798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862450383"/>
        <c:crosses val="autoZero"/>
        <c:auto val="1"/>
        <c:lblAlgn val="ctr"/>
        <c:lblOffset val="100"/>
        <c:noMultiLvlLbl val="0"/>
      </c:catAx>
      <c:valAx>
        <c:axId val="862450383"/>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86244798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 2.xlsx]KPI!PivotTable8</c:name>
    <c:fmtId val="9"/>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cmpd="sng" algn="ctr">
            <a:solidFill>
              <a:srgbClr val="DD9B99"/>
            </a:solidFill>
            <a:round/>
          </a:ln>
          <a:effectLst>
            <a:outerShdw blurRad="50800" dist="38100" dir="8100000" algn="tr" rotWithShape="0">
              <a:prstClr val="black">
                <a:alpha val="40000"/>
              </a:prstClr>
            </a:outerShdw>
          </a:effectLst>
        </c:spPr>
        <c:marker>
          <c:symbol val="circle"/>
          <c:size val="4"/>
          <c:spPr>
            <a:solidFill>
              <a:schemeClr val="accent1"/>
            </a:solidFill>
            <a:ln w="38100" cap="flat" cmpd="sng" algn="ctr">
              <a:solidFill>
                <a:srgbClr val="DD9B99"/>
              </a:solidFill>
              <a:round/>
            </a:ln>
            <a:effectLst>
              <a:outerShdw blurRad="50800" dist="38100" dir="8100000" algn="tr"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KPI!$B$25</c:f>
              <c:strCache>
                <c:ptCount val="1"/>
                <c:pt idx="0">
                  <c:v>Total</c:v>
                </c:pt>
              </c:strCache>
            </c:strRef>
          </c:tx>
          <c:spPr>
            <a:ln w="38100" cap="rnd" cmpd="sng" algn="ctr">
              <a:solidFill>
                <a:srgbClr val="DD9B99"/>
              </a:solidFill>
              <a:round/>
            </a:ln>
            <a:effectLst>
              <a:outerShdw blurRad="50800" dist="38100" dir="8100000" algn="tr" rotWithShape="0">
                <a:prstClr val="black">
                  <a:alpha val="40000"/>
                </a:prstClr>
              </a:outerShdw>
            </a:effectLst>
          </c:spPr>
          <c:marker>
            <c:symbol val="circle"/>
            <c:size val="4"/>
            <c:spPr>
              <a:solidFill>
                <a:schemeClr val="accent1"/>
              </a:solidFill>
              <a:ln w="38100" cap="flat" cmpd="sng" algn="ctr">
                <a:solidFill>
                  <a:srgbClr val="DD9B99"/>
                </a:solidFill>
                <a:round/>
              </a:ln>
              <a:effectLst>
                <a:outerShdw blurRad="50800" dist="38100" dir="8100000" algn="tr" rotWithShape="0">
                  <a:prstClr val="black">
                    <a:alpha val="40000"/>
                  </a:prstClr>
                </a:outerShdw>
              </a:effectLst>
            </c:spPr>
          </c:marker>
          <c:cat>
            <c:strRef>
              <c:f>KPI!$A$26:$A$37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KPI!$B$26:$B$37</c:f>
              <c:numCache>
                <c:formatCode>"$"#,##0</c:formatCode>
                <c:ptCount val="12"/>
                <c:pt idx="0">
                  <c:v>11884.44</c:v>
                </c:pt>
                <c:pt idx="1">
                  <c:v>7702.26</c:v>
                </c:pt>
                <c:pt idx="2">
                  <c:v>11982.76</c:v>
                </c:pt>
                <c:pt idx="3">
                  <c:v>11856.78</c:v>
                </c:pt>
                <c:pt idx="4">
                  <c:v>12071.65</c:v>
                </c:pt>
                <c:pt idx="5">
                  <c:v>11207.78</c:v>
                </c:pt>
                <c:pt idx="6">
                  <c:v>9634.82</c:v>
                </c:pt>
                <c:pt idx="7">
                  <c:v>10272.91</c:v>
                </c:pt>
                <c:pt idx="8">
                  <c:v>9984.6200000000008</c:v>
                </c:pt>
                <c:pt idx="9">
                  <c:v>9961.77</c:v>
                </c:pt>
                <c:pt idx="10">
                  <c:v>12316.31</c:v>
                </c:pt>
                <c:pt idx="11">
                  <c:v>11722.03</c:v>
                </c:pt>
              </c:numCache>
            </c:numRef>
          </c:val>
          <c:smooth val="0"/>
          <c:extLst>
            <c:ext xmlns:c16="http://schemas.microsoft.com/office/drawing/2014/chart" uri="{C3380CC4-5D6E-409C-BE32-E72D297353CC}">
              <c16:uniqueId val="{00000002-C4FC-434D-B8C8-F065AB3C5AD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98777440"/>
        <c:axId val="1398785120"/>
      </c:lineChart>
      <c:catAx>
        <c:axId val="139877744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398785120"/>
        <c:crosses val="autoZero"/>
        <c:auto val="1"/>
        <c:lblAlgn val="ctr"/>
        <c:lblOffset val="100"/>
        <c:noMultiLvlLbl val="0"/>
      </c:catAx>
      <c:valAx>
        <c:axId val="139878512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39877744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8"/>
          <c:order val="0"/>
          <c:spPr>
            <a:ln>
              <a:noFill/>
            </a:ln>
          </c:spPr>
          <c:dPt>
            <c:idx val="0"/>
            <c:bubble3D val="0"/>
            <c:spPr>
              <a:solidFill>
                <a:srgbClr val="DD9B99"/>
              </a:solidFill>
              <a:ln w="101600">
                <a:solidFill>
                  <a:srgbClr val="DD9B99"/>
                </a:solidFill>
              </a:ln>
            </c:spPr>
            <c:extLst>
              <c:ext xmlns:c16="http://schemas.microsoft.com/office/drawing/2014/chart" uri="{C3380CC4-5D6E-409C-BE32-E72D297353CC}">
                <c16:uniqueId val="{00000001-F6F5-4712-B48D-2B2C0DBE13B7}"/>
              </c:ext>
            </c:extLst>
          </c:dPt>
          <c:dPt>
            <c:idx val="1"/>
            <c:bubble3D val="0"/>
            <c:spPr>
              <a:solidFill>
                <a:schemeClr val="bg1">
                  <a:lumMod val="75000"/>
                </a:schemeClr>
              </a:solidFill>
              <a:ln>
                <a:noFill/>
              </a:ln>
            </c:spPr>
            <c:extLst>
              <c:ext xmlns:c16="http://schemas.microsoft.com/office/drawing/2014/chart" uri="{C3380CC4-5D6E-409C-BE32-E72D297353CC}">
                <c16:uniqueId val="{00000003-F6F5-4712-B48D-2B2C0DBE13B7}"/>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04-F6F5-4712-B48D-2B2C0DBE13B7}"/>
            </c:ext>
          </c:extLst>
        </c:ser>
        <c:ser>
          <c:idx val="9"/>
          <c:order val="1"/>
          <c:spPr>
            <a:ln>
              <a:noFill/>
            </a:ln>
          </c:spPr>
          <c:dPt>
            <c:idx val="0"/>
            <c:bubble3D val="0"/>
            <c:spPr>
              <a:solidFill>
                <a:srgbClr val="DD9B99"/>
              </a:solidFill>
              <a:ln w="101600">
                <a:solidFill>
                  <a:srgbClr val="DD9B99"/>
                </a:solidFill>
              </a:ln>
              <a:effectLst/>
            </c:spPr>
            <c:extLst>
              <c:ext xmlns:c16="http://schemas.microsoft.com/office/drawing/2014/chart" uri="{C3380CC4-5D6E-409C-BE32-E72D297353CC}">
                <c16:uniqueId val="{00000006-F6F5-4712-B48D-2B2C0DBE13B7}"/>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08-F6F5-4712-B48D-2B2C0DBE13B7}"/>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09-F6F5-4712-B48D-2B2C0DBE13B7}"/>
            </c:ext>
          </c:extLst>
        </c:ser>
        <c:ser>
          <c:idx val="10"/>
          <c:order val="2"/>
          <c:spPr>
            <a:ln>
              <a:noFill/>
            </a:ln>
          </c:spPr>
          <c:dPt>
            <c:idx val="0"/>
            <c:bubble3D val="0"/>
            <c:spPr>
              <a:solidFill>
                <a:srgbClr val="DD9B99"/>
              </a:solidFill>
              <a:ln w="101600">
                <a:solidFill>
                  <a:srgbClr val="DD9B99"/>
                </a:solidFill>
              </a:ln>
            </c:spPr>
            <c:extLst>
              <c:ext xmlns:c16="http://schemas.microsoft.com/office/drawing/2014/chart" uri="{C3380CC4-5D6E-409C-BE32-E72D297353CC}">
                <c16:uniqueId val="{0000000B-F6F5-4712-B48D-2B2C0DBE13B7}"/>
              </c:ext>
            </c:extLst>
          </c:dPt>
          <c:dPt>
            <c:idx val="1"/>
            <c:bubble3D val="0"/>
            <c:spPr>
              <a:solidFill>
                <a:schemeClr val="bg1">
                  <a:lumMod val="75000"/>
                </a:schemeClr>
              </a:solidFill>
              <a:ln>
                <a:noFill/>
              </a:ln>
            </c:spPr>
            <c:extLst>
              <c:ext xmlns:c16="http://schemas.microsoft.com/office/drawing/2014/chart" uri="{C3380CC4-5D6E-409C-BE32-E72D297353CC}">
                <c16:uniqueId val="{0000000D-F6F5-4712-B48D-2B2C0DBE13B7}"/>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0E-F6F5-4712-B48D-2B2C0DBE13B7}"/>
            </c:ext>
          </c:extLst>
        </c:ser>
        <c:ser>
          <c:idx val="11"/>
          <c:order val="3"/>
          <c:spPr>
            <a:ln>
              <a:noFill/>
            </a:ln>
          </c:spPr>
          <c:dPt>
            <c:idx val="0"/>
            <c:bubble3D val="0"/>
            <c:spPr>
              <a:solidFill>
                <a:srgbClr val="DD9B99"/>
              </a:solidFill>
              <a:ln w="101600">
                <a:solidFill>
                  <a:srgbClr val="DD9B99"/>
                </a:solidFill>
              </a:ln>
              <a:effectLst/>
            </c:spPr>
            <c:extLst>
              <c:ext xmlns:c16="http://schemas.microsoft.com/office/drawing/2014/chart" uri="{C3380CC4-5D6E-409C-BE32-E72D297353CC}">
                <c16:uniqueId val="{00000010-F6F5-4712-B48D-2B2C0DBE13B7}"/>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12-F6F5-4712-B48D-2B2C0DBE13B7}"/>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13-F6F5-4712-B48D-2B2C0DBE13B7}"/>
            </c:ext>
          </c:extLst>
        </c:ser>
        <c:ser>
          <c:idx val="12"/>
          <c:order val="4"/>
          <c:spPr>
            <a:ln>
              <a:noFill/>
            </a:ln>
          </c:spPr>
          <c:dPt>
            <c:idx val="0"/>
            <c:bubble3D val="0"/>
            <c:spPr>
              <a:solidFill>
                <a:srgbClr val="DD9B99"/>
              </a:solidFill>
              <a:ln w="101600">
                <a:solidFill>
                  <a:srgbClr val="DD9B99"/>
                </a:solidFill>
              </a:ln>
            </c:spPr>
            <c:extLst>
              <c:ext xmlns:c16="http://schemas.microsoft.com/office/drawing/2014/chart" uri="{C3380CC4-5D6E-409C-BE32-E72D297353CC}">
                <c16:uniqueId val="{00000015-F6F5-4712-B48D-2B2C0DBE13B7}"/>
              </c:ext>
            </c:extLst>
          </c:dPt>
          <c:dPt>
            <c:idx val="1"/>
            <c:bubble3D val="0"/>
            <c:spPr>
              <a:solidFill>
                <a:schemeClr val="bg1">
                  <a:lumMod val="75000"/>
                </a:schemeClr>
              </a:solidFill>
              <a:ln>
                <a:noFill/>
              </a:ln>
            </c:spPr>
            <c:extLst>
              <c:ext xmlns:c16="http://schemas.microsoft.com/office/drawing/2014/chart" uri="{C3380CC4-5D6E-409C-BE32-E72D297353CC}">
                <c16:uniqueId val="{00000017-F6F5-4712-B48D-2B2C0DBE13B7}"/>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18-F6F5-4712-B48D-2B2C0DBE13B7}"/>
            </c:ext>
          </c:extLst>
        </c:ser>
        <c:ser>
          <c:idx val="13"/>
          <c:order val="5"/>
          <c:spPr>
            <a:ln>
              <a:noFill/>
            </a:ln>
          </c:spPr>
          <c:dPt>
            <c:idx val="0"/>
            <c:bubble3D val="0"/>
            <c:spPr>
              <a:solidFill>
                <a:srgbClr val="DD9B99"/>
              </a:solidFill>
              <a:ln w="101600">
                <a:solidFill>
                  <a:srgbClr val="DD9B99"/>
                </a:solidFill>
              </a:ln>
              <a:effectLst/>
            </c:spPr>
            <c:extLst>
              <c:ext xmlns:c16="http://schemas.microsoft.com/office/drawing/2014/chart" uri="{C3380CC4-5D6E-409C-BE32-E72D297353CC}">
                <c16:uniqueId val="{0000001A-F6F5-4712-B48D-2B2C0DBE13B7}"/>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1C-F6F5-4712-B48D-2B2C0DBE13B7}"/>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1D-F6F5-4712-B48D-2B2C0DBE13B7}"/>
            </c:ext>
          </c:extLst>
        </c:ser>
        <c:ser>
          <c:idx val="14"/>
          <c:order val="6"/>
          <c:spPr>
            <a:ln>
              <a:noFill/>
            </a:ln>
          </c:spPr>
          <c:dPt>
            <c:idx val="0"/>
            <c:bubble3D val="0"/>
            <c:spPr>
              <a:solidFill>
                <a:srgbClr val="DD9B99"/>
              </a:solidFill>
              <a:ln w="101600">
                <a:solidFill>
                  <a:srgbClr val="DD9B99"/>
                </a:solidFill>
              </a:ln>
            </c:spPr>
            <c:extLst>
              <c:ext xmlns:c16="http://schemas.microsoft.com/office/drawing/2014/chart" uri="{C3380CC4-5D6E-409C-BE32-E72D297353CC}">
                <c16:uniqueId val="{0000001F-F6F5-4712-B48D-2B2C0DBE13B7}"/>
              </c:ext>
            </c:extLst>
          </c:dPt>
          <c:dPt>
            <c:idx val="1"/>
            <c:bubble3D val="0"/>
            <c:spPr>
              <a:solidFill>
                <a:schemeClr val="bg1">
                  <a:lumMod val="75000"/>
                </a:schemeClr>
              </a:solidFill>
              <a:ln>
                <a:noFill/>
              </a:ln>
            </c:spPr>
            <c:extLst>
              <c:ext xmlns:c16="http://schemas.microsoft.com/office/drawing/2014/chart" uri="{C3380CC4-5D6E-409C-BE32-E72D297353CC}">
                <c16:uniqueId val="{00000021-F6F5-4712-B48D-2B2C0DBE13B7}"/>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22-F6F5-4712-B48D-2B2C0DBE13B7}"/>
            </c:ext>
          </c:extLst>
        </c:ser>
        <c:ser>
          <c:idx val="15"/>
          <c:order val="7"/>
          <c:spPr>
            <a:ln>
              <a:noFill/>
            </a:ln>
          </c:spPr>
          <c:dPt>
            <c:idx val="0"/>
            <c:bubble3D val="0"/>
            <c:spPr>
              <a:solidFill>
                <a:srgbClr val="DD9B99"/>
              </a:solidFill>
              <a:ln w="101600">
                <a:solidFill>
                  <a:srgbClr val="DD9B99"/>
                </a:solidFill>
              </a:ln>
              <a:effectLst/>
            </c:spPr>
            <c:extLst>
              <c:ext xmlns:c16="http://schemas.microsoft.com/office/drawing/2014/chart" uri="{C3380CC4-5D6E-409C-BE32-E72D297353CC}">
                <c16:uniqueId val="{00000024-F6F5-4712-B48D-2B2C0DBE13B7}"/>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26-F6F5-4712-B48D-2B2C0DBE13B7}"/>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27-F6F5-4712-B48D-2B2C0DBE13B7}"/>
            </c:ext>
          </c:extLst>
        </c:ser>
        <c:ser>
          <c:idx val="4"/>
          <c:order val="8"/>
          <c:spPr>
            <a:ln>
              <a:noFill/>
            </a:ln>
          </c:spPr>
          <c:dPt>
            <c:idx val="0"/>
            <c:bubble3D val="0"/>
            <c:spPr>
              <a:solidFill>
                <a:srgbClr val="DD9B99"/>
              </a:solidFill>
              <a:ln w="101600">
                <a:solidFill>
                  <a:srgbClr val="DD9B99"/>
                </a:solidFill>
              </a:ln>
            </c:spPr>
            <c:extLst>
              <c:ext xmlns:c16="http://schemas.microsoft.com/office/drawing/2014/chart" uri="{C3380CC4-5D6E-409C-BE32-E72D297353CC}">
                <c16:uniqueId val="{00000029-F6F5-4712-B48D-2B2C0DBE13B7}"/>
              </c:ext>
            </c:extLst>
          </c:dPt>
          <c:dPt>
            <c:idx val="1"/>
            <c:bubble3D val="0"/>
            <c:spPr>
              <a:solidFill>
                <a:schemeClr val="bg1">
                  <a:lumMod val="75000"/>
                </a:schemeClr>
              </a:solidFill>
              <a:ln>
                <a:noFill/>
              </a:ln>
            </c:spPr>
            <c:extLst>
              <c:ext xmlns:c16="http://schemas.microsoft.com/office/drawing/2014/chart" uri="{C3380CC4-5D6E-409C-BE32-E72D297353CC}">
                <c16:uniqueId val="{0000002B-F6F5-4712-B48D-2B2C0DBE13B7}"/>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2C-F6F5-4712-B48D-2B2C0DBE13B7}"/>
            </c:ext>
          </c:extLst>
        </c:ser>
        <c:ser>
          <c:idx val="5"/>
          <c:order val="9"/>
          <c:spPr>
            <a:ln>
              <a:noFill/>
            </a:ln>
          </c:spPr>
          <c:dPt>
            <c:idx val="0"/>
            <c:bubble3D val="0"/>
            <c:spPr>
              <a:solidFill>
                <a:srgbClr val="DD9B99"/>
              </a:solidFill>
              <a:ln w="101600">
                <a:solidFill>
                  <a:srgbClr val="DD9B99"/>
                </a:solidFill>
              </a:ln>
              <a:effectLst/>
            </c:spPr>
            <c:extLst>
              <c:ext xmlns:c16="http://schemas.microsoft.com/office/drawing/2014/chart" uri="{C3380CC4-5D6E-409C-BE32-E72D297353CC}">
                <c16:uniqueId val="{0000002E-F6F5-4712-B48D-2B2C0DBE13B7}"/>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30-F6F5-4712-B48D-2B2C0DBE13B7}"/>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31-F6F5-4712-B48D-2B2C0DBE13B7}"/>
            </c:ext>
          </c:extLst>
        </c:ser>
        <c:ser>
          <c:idx val="6"/>
          <c:order val="10"/>
          <c:spPr>
            <a:ln>
              <a:noFill/>
            </a:ln>
          </c:spPr>
          <c:dPt>
            <c:idx val="0"/>
            <c:bubble3D val="0"/>
            <c:spPr>
              <a:solidFill>
                <a:srgbClr val="DD9B99"/>
              </a:solidFill>
              <a:ln w="101600">
                <a:solidFill>
                  <a:srgbClr val="DD9B99"/>
                </a:solidFill>
              </a:ln>
            </c:spPr>
            <c:extLst>
              <c:ext xmlns:c16="http://schemas.microsoft.com/office/drawing/2014/chart" uri="{C3380CC4-5D6E-409C-BE32-E72D297353CC}">
                <c16:uniqueId val="{00000033-F6F5-4712-B48D-2B2C0DBE13B7}"/>
              </c:ext>
            </c:extLst>
          </c:dPt>
          <c:dPt>
            <c:idx val="1"/>
            <c:bubble3D val="0"/>
            <c:spPr>
              <a:solidFill>
                <a:schemeClr val="bg1">
                  <a:lumMod val="75000"/>
                </a:schemeClr>
              </a:solidFill>
              <a:ln>
                <a:noFill/>
              </a:ln>
            </c:spPr>
            <c:extLst>
              <c:ext xmlns:c16="http://schemas.microsoft.com/office/drawing/2014/chart" uri="{C3380CC4-5D6E-409C-BE32-E72D297353CC}">
                <c16:uniqueId val="{00000035-F6F5-4712-B48D-2B2C0DBE13B7}"/>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36-F6F5-4712-B48D-2B2C0DBE13B7}"/>
            </c:ext>
          </c:extLst>
        </c:ser>
        <c:ser>
          <c:idx val="7"/>
          <c:order val="11"/>
          <c:spPr>
            <a:ln>
              <a:noFill/>
            </a:ln>
          </c:spPr>
          <c:dPt>
            <c:idx val="0"/>
            <c:bubble3D val="0"/>
            <c:spPr>
              <a:solidFill>
                <a:srgbClr val="DD9B99"/>
              </a:solidFill>
              <a:ln w="101600">
                <a:solidFill>
                  <a:srgbClr val="DD9B99"/>
                </a:solidFill>
              </a:ln>
              <a:effectLst/>
            </c:spPr>
            <c:extLst>
              <c:ext xmlns:c16="http://schemas.microsoft.com/office/drawing/2014/chart" uri="{C3380CC4-5D6E-409C-BE32-E72D297353CC}">
                <c16:uniqueId val="{00000038-F6F5-4712-B48D-2B2C0DBE13B7}"/>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3A-F6F5-4712-B48D-2B2C0DBE13B7}"/>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3B-F6F5-4712-B48D-2B2C0DBE13B7}"/>
            </c:ext>
          </c:extLst>
        </c:ser>
        <c:ser>
          <c:idx val="2"/>
          <c:order val="12"/>
          <c:spPr>
            <a:ln>
              <a:noFill/>
            </a:ln>
          </c:spPr>
          <c:dPt>
            <c:idx val="0"/>
            <c:bubble3D val="0"/>
            <c:spPr>
              <a:solidFill>
                <a:srgbClr val="DD9B99"/>
              </a:solidFill>
              <a:ln w="101600">
                <a:solidFill>
                  <a:srgbClr val="DD9B99"/>
                </a:solidFill>
              </a:ln>
            </c:spPr>
            <c:extLst>
              <c:ext xmlns:c16="http://schemas.microsoft.com/office/drawing/2014/chart" uri="{C3380CC4-5D6E-409C-BE32-E72D297353CC}">
                <c16:uniqueId val="{0000003D-F6F5-4712-B48D-2B2C0DBE13B7}"/>
              </c:ext>
            </c:extLst>
          </c:dPt>
          <c:dPt>
            <c:idx val="1"/>
            <c:bubble3D val="0"/>
            <c:spPr>
              <a:solidFill>
                <a:schemeClr val="bg1">
                  <a:lumMod val="75000"/>
                </a:schemeClr>
              </a:solidFill>
              <a:ln>
                <a:noFill/>
              </a:ln>
            </c:spPr>
            <c:extLst>
              <c:ext xmlns:c16="http://schemas.microsoft.com/office/drawing/2014/chart" uri="{C3380CC4-5D6E-409C-BE32-E72D297353CC}">
                <c16:uniqueId val="{0000003F-F6F5-4712-B48D-2B2C0DBE13B7}"/>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40-F6F5-4712-B48D-2B2C0DBE13B7}"/>
            </c:ext>
          </c:extLst>
        </c:ser>
        <c:ser>
          <c:idx val="3"/>
          <c:order val="13"/>
          <c:spPr>
            <a:ln>
              <a:noFill/>
            </a:ln>
          </c:spPr>
          <c:dPt>
            <c:idx val="0"/>
            <c:bubble3D val="0"/>
            <c:spPr>
              <a:solidFill>
                <a:srgbClr val="DD9B99"/>
              </a:solidFill>
              <a:ln w="101600">
                <a:solidFill>
                  <a:srgbClr val="DD9B99"/>
                </a:solidFill>
              </a:ln>
              <a:effectLst/>
            </c:spPr>
            <c:extLst>
              <c:ext xmlns:c16="http://schemas.microsoft.com/office/drawing/2014/chart" uri="{C3380CC4-5D6E-409C-BE32-E72D297353CC}">
                <c16:uniqueId val="{00000042-F6F5-4712-B48D-2B2C0DBE13B7}"/>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44-F6F5-4712-B48D-2B2C0DBE13B7}"/>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45-F6F5-4712-B48D-2B2C0DBE13B7}"/>
            </c:ext>
          </c:extLst>
        </c:ser>
        <c:ser>
          <c:idx val="1"/>
          <c:order val="14"/>
          <c:spPr>
            <a:ln>
              <a:noFill/>
            </a:ln>
          </c:spPr>
          <c:dPt>
            <c:idx val="0"/>
            <c:bubble3D val="0"/>
            <c:spPr>
              <a:solidFill>
                <a:srgbClr val="DD9B99"/>
              </a:solidFill>
              <a:ln w="101600">
                <a:solidFill>
                  <a:srgbClr val="DD9B99"/>
                </a:solidFill>
              </a:ln>
            </c:spPr>
            <c:extLst>
              <c:ext xmlns:c16="http://schemas.microsoft.com/office/drawing/2014/chart" uri="{C3380CC4-5D6E-409C-BE32-E72D297353CC}">
                <c16:uniqueId val="{00000047-F6F5-4712-B48D-2B2C0DBE13B7}"/>
              </c:ext>
            </c:extLst>
          </c:dPt>
          <c:dPt>
            <c:idx val="1"/>
            <c:bubble3D val="0"/>
            <c:spPr>
              <a:solidFill>
                <a:schemeClr val="bg1">
                  <a:lumMod val="75000"/>
                </a:schemeClr>
              </a:solidFill>
              <a:ln>
                <a:noFill/>
              </a:ln>
            </c:spPr>
            <c:extLst>
              <c:ext xmlns:c16="http://schemas.microsoft.com/office/drawing/2014/chart" uri="{C3380CC4-5D6E-409C-BE32-E72D297353CC}">
                <c16:uniqueId val="{00000049-F6F5-4712-B48D-2B2C0DBE13B7}"/>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4A-F6F5-4712-B48D-2B2C0DBE13B7}"/>
            </c:ext>
          </c:extLst>
        </c:ser>
        <c:ser>
          <c:idx val="0"/>
          <c:order val="15"/>
          <c:spPr>
            <a:ln>
              <a:noFill/>
            </a:ln>
          </c:spPr>
          <c:dPt>
            <c:idx val="0"/>
            <c:bubble3D val="0"/>
            <c:spPr>
              <a:solidFill>
                <a:srgbClr val="DD9B99"/>
              </a:solidFill>
              <a:ln w="101600">
                <a:solidFill>
                  <a:srgbClr val="DD9B99"/>
                </a:solidFill>
              </a:ln>
              <a:effectLst/>
            </c:spPr>
            <c:extLst>
              <c:ext xmlns:c16="http://schemas.microsoft.com/office/drawing/2014/chart" uri="{C3380CC4-5D6E-409C-BE32-E72D297353CC}">
                <c16:uniqueId val="{0000004C-F6F5-4712-B48D-2B2C0DBE13B7}"/>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4E-F6F5-4712-B48D-2B2C0DBE13B7}"/>
              </c:ext>
            </c:extLst>
          </c:dPt>
          <c:val>
            <c:numRef>
              <c:f>KPI!$J$3:$J$4</c:f>
              <c:numCache>
                <c:formatCode>0%</c:formatCode>
                <c:ptCount val="2"/>
                <c:pt idx="0">
                  <c:v>0.8325981948830905</c:v>
                </c:pt>
                <c:pt idx="1">
                  <c:v>0.1674018051169095</c:v>
                </c:pt>
              </c:numCache>
            </c:numRef>
          </c:val>
          <c:extLst>
            <c:ext xmlns:c16="http://schemas.microsoft.com/office/drawing/2014/chart" uri="{C3380CC4-5D6E-409C-BE32-E72D297353CC}">
              <c16:uniqueId val="{0000004F-F6F5-4712-B48D-2B2C0DBE13B7}"/>
            </c:ext>
          </c:extLst>
        </c:ser>
        <c:dLbls>
          <c:showLegendKey val="0"/>
          <c:showVal val="0"/>
          <c:showCatName val="0"/>
          <c:showSerName val="0"/>
          <c:showPercent val="0"/>
          <c:showBubbleSize val="0"/>
          <c:showLeaderLines val="1"/>
        </c:dLbls>
        <c:firstSliceAng val="0"/>
        <c:holeSize val="9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2AAF7E56-723C-4975-A9E6-4769B83D568A}">
          <cx:spPr>
            <a:ln>
              <a:noFill/>
            </a:ln>
          </cx:spPr>
          <cx:dataLabels pos="inEnd">
            <cx:spPr>
              <a:noFill/>
              <a:ln>
                <a:noFill/>
              </a:ln>
            </cx:spPr>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D21650DC-BD4D-4D67-A7CF-D28C15BE9BB6}">
          <cx:spPr>
            <a:solidFill>
              <a:srgbClr val="DD9B99"/>
            </a:solidFill>
          </cx:spPr>
          <cx:dataLabels>
            <cx:txPr>
              <a:bodyPr spcFirstLastPara="1" vertOverflow="ellipsis" horzOverflow="overflow" wrap="square" lIns="0" tIns="0" rIns="0" bIns="0" anchor="ctr" anchorCtr="1"/>
              <a:lstStyle/>
              <a:p>
                <a:pPr algn="ctr" rtl="0">
                  <a:defRPr sz="1200" b="1">
                    <a:solidFill>
                      <a:schemeClr val="bg1"/>
                    </a:solidFill>
                  </a:defRPr>
                </a:pPr>
                <a:endParaRPr lang="en-US" sz="1200" b="1" i="0" u="none" strike="noStrike" baseline="0">
                  <a:solidFill>
                    <a:schemeClr val="bg1"/>
                  </a:solidFill>
                  <a:latin typeface="Aptos Narrow" panose="02110004020202020204"/>
                </a:endParaRPr>
              </a:p>
            </cx:txPr>
            <cx:visibility seriesName="0" categoryName="0" value="1"/>
          </cx:dataLabels>
          <cx:dataId val="0"/>
        </cx:series>
      </cx:plotAreaRegion>
      <cx:axis id="0">
        <cx:catScaling gapWidth="0.150000006"/>
        <cx:tickLabels/>
        <cx:txPr>
          <a:bodyPr spcFirstLastPara="1" vertOverflow="ellipsis" horzOverflow="overflow" wrap="square" lIns="0" tIns="0" rIns="0" bIns="0" anchor="ctr" anchorCtr="1"/>
          <a:lstStyle/>
          <a:p>
            <a:pPr algn="ctr" rtl="0">
              <a:defRPr sz="1000" b="1"/>
            </a:pPr>
            <a:endParaRPr lang="en-US" sz="1000" b="1" i="0" u="none" strike="noStrike" baseline="0">
              <a:solidFill>
                <a:sysClr val="windowText" lastClr="000000">
                  <a:lumMod val="65000"/>
                  <a:lumOff val="35000"/>
                </a:sysClr>
              </a:solidFill>
              <a:latin typeface="Aptos Narrow" panose="02110004020202020204"/>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plotArea>
      <cx:plotAreaRegion>
        <cx:series layoutId="treemap" uniqueId="{2539F67E-C8AD-4F96-A256-74D27909A014}">
          <cx:dataLabels pos="inEnd">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series layoutId="funnel" uniqueId="{D777BD1E-FCA1-45F0-ACC7-E49878BAF844}">
          <cx:spPr>
            <a:solidFill>
              <a:srgbClr val="1C7C47"/>
            </a:solidFill>
          </cx:spPr>
          <cx:dataLabels>
            <cx:txPr>
              <a:bodyPr spcFirstLastPara="1" vertOverflow="ellipsis" horzOverflow="overflow" wrap="square" lIns="0" tIns="0" rIns="0" bIns="0" anchor="ctr" anchorCtr="1"/>
              <a:lstStyle/>
              <a:p>
                <a:pPr algn="ctr" rtl="0">
                  <a:defRPr sz="1200" b="1">
                    <a:solidFill>
                      <a:schemeClr val="bg1"/>
                    </a:solidFill>
                  </a:defRPr>
                </a:pPr>
                <a:endParaRPr lang="en-US" sz="1200" b="1" i="0" u="none" strike="noStrike" baseline="0">
                  <a:solidFill>
                    <a:schemeClr val="bg1"/>
                  </a:solidFill>
                  <a:latin typeface="Aptos Narrow" panose="02110004020202020204"/>
                </a:endParaRPr>
              </a:p>
            </cx:txPr>
            <cx:visibility seriesName="0" categoryName="0" value="1"/>
          </cx:dataLabels>
          <cx:dataId val="0"/>
        </cx:series>
      </cx:plotAreaRegion>
      <cx:axis id="0">
        <cx:catScaling gapWidth="0.150000006"/>
        <cx:tickLabels/>
        <cx:txPr>
          <a:bodyPr spcFirstLastPara="1" vertOverflow="ellipsis" horzOverflow="overflow" wrap="square" lIns="0" tIns="0" rIns="0" bIns="0" anchor="ctr" anchorCtr="1"/>
          <a:lstStyle/>
          <a:p>
            <a:pPr algn="ctr" rtl="0">
              <a:defRPr sz="1000" b="1"/>
            </a:pPr>
            <a:endParaRPr lang="en-US" sz="1000" b="1" i="0" u="none" strike="noStrike" baseline="0">
              <a:solidFill>
                <a:sysClr val="windowText" lastClr="000000">
                  <a:lumMod val="75000"/>
                  <a:lumOff val="25000"/>
                </a:sysClr>
              </a:solidFill>
              <a:latin typeface="Aptos Narrow" panose="0211000402020202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4.jpeg"/><Relationship Id="rId3" Type="http://schemas.openxmlformats.org/officeDocument/2006/relationships/image" Target="../media/image1.jpeg"/><Relationship Id="rId7" Type="http://schemas.openxmlformats.org/officeDocument/2006/relationships/chart" Target="../charts/chart4.xml"/><Relationship Id="rId12" Type="http://schemas.openxmlformats.org/officeDocument/2006/relationships/chart" Target="../charts/chart8.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3.xml"/><Relationship Id="rId11" Type="http://schemas.openxmlformats.org/officeDocument/2006/relationships/chart" Target="../charts/chart7.xml"/><Relationship Id="rId5" Type="http://schemas.openxmlformats.org/officeDocument/2006/relationships/image" Target="../media/image3.jpeg"/><Relationship Id="rId15" Type="http://schemas.openxmlformats.org/officeDocument/2006/relationships/hyperlink" Target="#Details!A1"/><Relationship Id="rId10" Type="http://schemas.openxmlformats.org/officeDocument/2006/relationships/chart" Target="../charts/chart6.xml"/><Relationship Id="rId4" Type="http://schemas.openxmlformats.org/officeDocument/2006/relationships/image" Target="../media/image2.jpeg"/><Relationship Id="rId9" Type="http://schemas.microsoft.com/office/2014/relationships/chartEx" Target="../charts/chartEx1.xml"/><Relationship Id="rId1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hyperlink" Target="#Details!A1"/><Relationship Id="rId13" Type="http://schemas.openxmlformats.org/officeDocument/2006/relationships/chart" Target="../charts/chart12.xml"/><Relationship Id="rId3" Type="http://schemas.openxmlformats.org/officeDocument/2006/relationships/image" Target="../media/image3.jpeg"/><Relationship Id="rId7" Type="http://schemas.openxmlformats.org/officeDocument/2006/relationships/hyperlink" Target="#Dashboard!A1"/><Relationship Id="rId12" Type="http://schemas.microsoft.com/office/2014/relationships/chartEx" Target="../charts/chartEx4.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4.jpeg"/><Relationship Id="rId11" Type="http://schemas.microsoft.com/office/2014/relationships/chartEx" Target="../charts/chartEx3.xml"/><Relationship Id="rId5" Type="http://schemas.openxmlformats.org/officeDocument/2006/relationships/chart" Target="../charts/chart10.xml"/><Relationship Id="rId10" Type="http://schemas.microsoft.com/office/2014/relationships/chartEx" Target="../charts/chartEx2.xml"/><Relationship Id="rId4" Type="http://schemas.openxmlformats.org/officeDocument/2006/relationships/chart" Target="../charts/chart9.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240862</xdr:colOff>
      <xdr:row>3</xdr:row>
      <xdr:rowOff>92183</xdr:rowOff>
    </xdr:from>
    <xdr:to>
      <xdr:col>2</xdr:col>
      <xdr:colOff>525517</xdr:colOff>
      <xdr:row>7</xdr:row>
      <xdr:rowOff>142328</xdr:rowOff>
    </xdr:to>
    <xdr:sp macro="" textlink="">
      <xdr:nvSpPr>
        <xdr:cNvPr id="20" name="Rectangle: Rounded Corners 19">
          <a:extLst>
            <a:ext uri="{FF2B5EF4-FFF2-40B4-BE49-F238E27FC236}">
              <a16:creationId xmlns:a16="http://schemas.microsoft.com/office/drawing/2014/main" id="{53F23D5F-F9DB-D020-2C04-2B587699B22A}"/>
            </a:ext>
          </a:extLst>
        </xdr:cNvPr>
        <xdr:cNvSpPr/>
      </xdr:nvSpPr>
      <xdr:spPr>
        <a:xfrm>
          <a:off x="240862" y="650545"/>
          <a:ext cx="1510862" cy="794628"/>
        </a:xfrm>
        <a:prstGeom prst="roundRect">
          <a:avLst/>
        </a:prstGeom>
        <a:solidFill>
          <a:srgbClr val="4F008C"/>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416034</xdr:colOff>
      <xdr:row>3</xdr:row>
      <xdr:rowOff>113533</xdr:rowOff>
    </xdr:from>
    <xdr:to>
      <xdr:col>2</xdr:col>
      <xdr:colOff>454134</xdr:colOff>
      <xdr:row>5</xdr:row>
      <xdr:rowOff>13138</xdr:rowOff>
    </xdr:to>
    <xdr:sp macro="" textlink="KPI!B6">
      <xdr:nvSpPr>
        <xdr:cNvPr id="3" name="TextBox 2">
          <a:extLst>
            <a:ext uri="{FF2B5EF4-FFF2-40B4-BE49-F238E27FC236}">
              <a16:creationId xmlns:a16="http://schemas.microsoft.com/office/drawing/2014/main" id="{651D8496-6BFF-A52E-6B51-3D1589B266B3}"/>
            </a:ext>
          </a:extLst>
        </xdr:cNvPr>
        <xdr:cNvSpPr txBox="1"/>
      </xdr:nvSpPr>
      <xdr:spPr>
        <a:xfrm>
          <a:off x="416034" y="671895"/>
          <a:ext cx="1264307" cy="271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80F4E3-10E7-4C1C-97E8-7A563E511EB7}" type="TxLink">
            <a:rPr lang="en-US" sz="1400" b="1" i="0" u="none" strike="noStrike">
              <a:solidFill>
                <a:schemeClr val="bg1"/>
              </a:solidFill>
              <a:latin typeface="Aptos Narrow"/>
            </a:rPr>
            <a:pPr/>
            <a:t>$784,462.21</a:t>
          </a:fld>
          <a:endParaRPr lang="en-US" sz="1400" b="1">
            <a:solidFill>
              <a:schemeClr val="bg1"/>
            </a:solidFill>
          </a:endParaRPr>
        </a:p>
      </xdr:txBody>
    </xdr:sp>
    <xdr:clientData/>
  </xdr:twoCellAnchor>
  <xdr:twoCellAnchor>
    <xdr:from>
      <xdr:col>0</xdr:col>
      <xdr:colOff>372789</xdr:colOff>
      <xdr:row>5</xdr:row>
      <xdr:rowOff>154041</xdr:rowOff>
    </xdr:from>
    <xdr:to>
      <xdr:col>2</xdr:col>
      <xdr:colOff>383190</xdr:colOff>
      <xdr:row>7</xdr:row>
      <xdr:rowOff>49265</xdr:rowOff>
    </xdr:to>
    <xdr:sp macro="" textlink="KPI!B6">
      <xdr:nvSpPr>
        <xdr:cNvPr id="4" name="TextBox 3">
          <a:extLst>
            <a:ext uri="{FF2B5EF4-FFF2-40B4-BE49-F238E27FC236}">
              <a16:creationId xmlns:a16="http://schemas.microsoft.com/office/drawing/2014/main" id="{AEE4A342-251E-4C4E-B2B5-403512AC463F}"/>
            </a:ext>
          </a:extLst>
        </xdr:cNvPr>
        <xdr:cNvSpPr txBox="1"/>
      </xdr:nvSpPr>
      <xdr:spPr>
        <a:xfrm>
          <a:off x="372789" y="1084644"/>
          <a:ext cx="1236608" cy="267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1BCED8"/>
              </a:solidFill>
              <a:latin typeface="Calibri" panose="020F0502020204030204" pitchFamily="34" charset="0"/>
              <a:cs typeface="Calibri" panose="020F0502020204030204" pitchFamily="34" charset="0"/>
            </a:rPr>
            <a:t>Total Income</a:t>
          </a:r>
        </a:p>
      </xdr:txBody>
    </xdr:sp>
    <xdr:clientData/>
  </xdr:twoCellAnchor>
  <xdr:twoCellAnchor>
    <xdr:from>
      <xdr:col>0</xdr:col>
      <xdr:colOff>175168</xdr:colOff>
      <xdr:row>9</xdr:row>
      <xdr:rowOff>87586</xdr:rowOff>
    </xdr:from>
    <xdr:to>
      <xdr:col>5</xdr:col>
      <xdr:colOff>273707</xdr:colOff>
      <xdr:row>20</xdr:row>
      <xdr:rowOff>131378</xdr:rowOff>
    </xdr:to>
    <xdr:graphicFrame macro="">
      <xdr:nvGraphicFramePr>
        <xdr:cNvPr id="5" name="Chart 4">
          <a:extLst>
            <a:ext uri="{FF2B5EF4-FFF2-40B4-BE49-F238E27FC236}">
              <a16:creationId xmlns:a16="http://schemas.microsoft.com/office/drawing/2014/main" id="{BB66DA7C-E839-40C4-8EAD-6B966C8A3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371366</xdr:colOff>
      <xdr:row>7</xdr:row>
      <xdr:rowOff>186119</xdr:rowOff>
    </xdr:from>
    <xdr:to>
      <xdr:col>4</xdr:col>
      <xdr:colOff>240862</xdr:colOff>
      <xdr:row>10</xdr:row>
      <xdr:rowOff>32845</xdr:rowOff>
    </xdr:to>
    <xdr:sp macro="" textlink="KPI!B6">
      <xdr:nvSpPr>
        <xdr:cNvPr id="7" name="TextBox 6">
          <a:extLst>
            <a:ext uri="{FF2B5EF4-FFF2-40B4-BE49-F238E27FC236}">
              <a16:creationId xmlns:a16="http://schemas.microsoft.com/office/drawing/2014/main" id="{969C385A-E266-4462-974B-79B14667B070}"/>
            </a:ext>
          </a:extLst>
        </xdr:cNvPr>
        <xdr:cNvSpPr txBox="1"/>
      </xdr:nvSpPr>
      <xdr:spPr>
        <a:xfrm>
          <a:off x="984469" y="1488964"/>
          <a:ext cx="1708807" cy="405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1BCED8"/>
              </a:solidFill>
              <a:latin typeface="Calibri" panose="020F0502020204030204" pitchFamily="34" charset="0"/>
              <a:ea typeface="+mn-ea"/>
              <a:cs typeface="Calibri" panose="020F0502020204030204" pitchFamily="34" charset="0"/>
            </a:rPr>
            <a:t>Income by Category</a:t>
          </a:r>
        </a:p>
      </xdr:txBody>
    </xdr:sp>
    <xdr:clientData/>
  </xdr:twoCellAnchor>
  <xdr:twoCellAnchor>
    <xdr:from>
      <xdr:col>6</xdr:col>
      <xdr:colOff>326364</xdr:colOff>
      <xdr:row>7</xdr:row>
      <xdr:rowOff>164225</xdr:rowOff>
    </xdr:from>
    <xdr:to>
      <xdr:col>9</xdr:col>
      <xdr:colOff>361289</xdr:colOff>
      <xdr:row>9</xdr:row>
      <xdr:rowOff>63830</xdr:rowOff>
    </xdr:to>
    <xdr:sp macro="" textlink="KPI!B6">
      <xdr:nvSpPr>
        <xdr:cNvPr id="8" name="TextBox 7">
          <a:extLst>
            <a:ext uri="{FF2B5EF4-FFF2-40B4-BE49-F238E27FC236}">
              <a16:creationId xmlns:a16="http://schemas.microsoft.com/office/drawing/2014/main" id="{C86B4ACB-67F2-4534-A07B-94348113F6F9}"/>
            </a:ext>
          </a:extLst>
        </xdr:cNvPr>
        <xdr:cNvSpPr txBox="1"/>
      </xdr:nvSpPr>
      <xdr:spPr>
        <a:xfrm>
          <a:off x="4004985" y="1467070"/>
          <a:ext cx="1874235" cy="271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1BCED8"/>
              </a:solidFill>
              <a:latin typeface="Calibri" panose="020F0502020204030204" pitchFamily="34" charset="0"/>
              <a:ea typeface="+mn-ea"/>
              <a:cs typeface="Calibri" panose="020F0502020204030204" pitchFamily="34" charset="0"/>
            </a:rPr>
            <a:t>Expense by Category</a:t>
          </a:r>
        </a:p>
      </xdr:txBody>
    </xdr:sp>
    <xdr:clientData/>
  </xdr:twoCellAnchor>
  <xdr:twoCellAnchor>
    <xdr:from>
      <xdr:col>12</xdr:col>
      <xdr:colOff>613100</xdr:colOff>
      <xdr:row>21</xdr:row>
      <xdr:rowOff>87588</xdr:rowOff>
    </xdr:from>
    <xdr:to>
      <xdr:col>19</xdr:col>
      <xdr:colOff>251798</xdr:colOff>
      <xdr:row>31</xdr:row>
      <xdr:rowOff>54739</xdr:rowOff>
    </xdr:to>
    <xdr:graphicFrame macro="">
      <xdr:nvGraphicFramePr>
        <xdr:cNvPr id="9" name="Chart 8">
          <a:extLst>
            <a:ext uri="{FF2B5EF4-FFF2-40B4-BE49-F238E27FC236}">
              <a16:creationId xmlns:a16="http://schemas.microsoft.com/office/drawing/2014/main" id="{AB2BE260-90D4-46FF-862C-53F8FD147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587045</xdr:colOff>
      <xdr:row>19</xdr:row>
      <xdr:rowOff>111450</xdr:rowOff>
    </xdr:from>
    <xdr:to>
      <xdr:col>16</xdr:col>
      <xdr:colOff>164223</xdr:colOff>
      <xdr:row>21</xdr:row>
      <xdr:rowOff>6676</xdr:rowOff>
    </xdr:to>
    <xdr:sp macro="" textlink="KPI!B6">
      <xdr:nvSpPr>
        <xdr:cNvPr id="10" name="TextBox 9">
          <a:extLst>
            <a:ext uri="{FF2B5EF4-FFF2-40B4-BE49-F238E27FC236}">
              <a16:creationId xmlns:a16="http://schemas.microsoft.com/office/drawing/2014/main" id="{6495AAFF-7DFC-448A-9CB6-79AF5AF3C8D9}"/>
            </a:ext>
          </a:extLst>
        </xdr:cNvPr>
        <xdr:cNvSpPr txBox="1"/>
      </xdr:nvSpPr>
      <xdr:spPr>
        <a:xfrm>
          <a:off x="7944286" y="3647743"/>
          <a:ext cx="2029592" cy="267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1BCED8"/>
              </a:solidFill>
              <a:latin typeface="Calibri" panose="020F0502020204030204" pitchFamily="34" charset="0"/>
              <a:ea typeface="+mn-ea"/>
              <a:cs typeface="Calibri" panose="020F0502020204030204" pitchFamily="34" charset="0"/>
            </a:rPr>
            <a:t>Monthly Savings Trends</a:t>
          </a:r>
        </a:p>
      </xdr:txBody>
    </xdr:sp>
    <xdr:clientData/>
  </xdr:twoCellAnchor>
  <xdr:twoCellAnchor>
    <xdr:from>
      <xdr:col>9</xdr:col>
      <xdr:colOff>530334</xdr:colOff>
      <xdr:row>4</xdr:row>
      <xdr:rowOff>55288</xdr:rowOff>
    </xdr:from>
    <xdr:to>
      <xdr:col>11</xdr:col>
      <xdr:colOff>568434</xdr:colOff>
      <xdr:row>5</xdr:row>
      <xdr:rowOff>136635</xdr:rowOff>
    </xdr:to>
    <xdr:sp macro="" textlink="KPI!D6:D7">
      <xdr:nvSpPr>
        <xdr:cNvPr id="11" name="TextBox 10">
          <a:extLst>
            <a:ext uri="{FF2B5EF4-FFF2-40B4-BE49-F238E27FC236}">
              <a16:creationId xmlns:a16="http://schemas.microsoft.com/office/drawing/2014/main" id="{681A9143-B4FE-413F-B077-65E59B2B48E2}"/>
            </a:ext>
          </a:extLst>
        </xdr:cNvPr>
        <xdr:cNvSpPr txBox="1"/>
      </xdr:nvSpPr>
      <xdr:spPr>
        <a:xfrm>
          <a:off x="6048265" y="799771"/>
          <a:ext cx="1264307" cy="267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3403DC3-408B-47DA-BD50-F3DAAFD73FCC}" type="TxLink">
            <a:rPr lang="en-US" sz="1400" b="1" i="0" u="none" strike="noStrike">
              <a:solidFill>
                <a:schemeClr val="bg1"/>
              </a:solidFill>
              <a:latin typeface="Aptos Narrow"/>
              <a:ea typeface="+mn-ea"/>
              <a:cs typeface="+mn-cs"/>
            </a:rPr>
            <a:pPr marL="0" indent="0"/>
            <a:t>$130,598.13</a:t>
          </a:fld>
          <a:endParaRPr lang="en-US" sz="1400" b="1" i="0" u="none" strike="noStrike">
            <a:solidFill>
              <a:schemeClr val="bg1"/>
            </a:solidFill>
            <a:latin typeface="Aptos Narrow"/>
            <a:ea typeface="+mn-ea"/>
            <a:cs typeface="+mn-cs"/>
          </a:endParaRPr>
        </a:p>
      </xdr:txBody>
    </xdr:sp>
    <xdr:clientData/>
  </xdr:twoCellAnchor>
  <xdr:twoCellAnchor>
    <xdr:from>
      <xdr:col>6</xdr:col>
      <xdr:colOff>282466</xdr:colOff>
      <xdr:row>4</xdr:row>
      <xdr:rowOff>132365</xdr:rowOff>
    </xdr:from>
    <xdr:to>
      <xdr:col>8</xdr:col>
      <xdr:colOff>320566</xdr:colOff>
      <xdr:row>6</xdr:row>
      <xdr:rowOff>31970</xdr:rowOff>
    </xdr:to>
    <xdr:sp macro="" textlink="KPI!F6">
      <xdr:nvSpPr>
        <xdr:cNvPr id="13" name="TextBox 12">
          <a:extLst>
            <a:ext uri="{FF2B5EF4-FFF2-40B4-BE49-F238E27FC236}">
              <a16:creationId xmlns:a16="http://schemas.microsoft.com/office/drawing/2014/main" id="{944D4672-D6EE-4453-8F91-64ECCA8025CC}"/>
            </a:ext>
          </a:extLst>
        </xdr:cNvPr>
        <xdr:cNvSpPr txBox="1"/>
      </xdr:nvSpPr>
      <xdr:spPr>
        <a:xfrm>
          <a:off x="3961087" y="876848"/>
          <a:ext cx="1264307" cy="271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0C995A0-E489-427A-9206-3694362ED767}" type="TxLink">
            <a:rPr lang="en-US" sz="1400" b="1" i="0" u="none" strike="noStrike">
              <a:solidFill>
                <a:schemeClr val="bg1"/>
              </a:solidFill>
              <a:latin typeface="Aptos Narrow"/>
              <a:ea typeface="+mn-ea"/>
              <a:cs typeface="+mn-cs"/>
            </a:rPr>
            <a:pPr marL="0" indent="0"/>
            <a:t>$653,141.82</a:t>
          </a:fld>
          <a:endParaRPr lang="en-US" sz="1400" b="1" i="0" u="none" strike="noStrike">
            <a:solidFill>
              <a:schemeClr val="bg1"/>
            </a:solidFill>
            <a:latin typeface="Aptos Narrow"/>
            <a:ea typeface="+mn-ea"/>
            <a:cs typeface="+mn-cs"/>
          </a:endParaRPr>
        </a:p>
      </xdr:txBody>
    </xdr:sp>
    <xdr:clientData/>
  </xdr:twoCellAnchor>
  <xdr:twoCellAnchor editAs="oneCell">
    <xdr:from>
      <xdr:col>19</xdr:col>
      <xdr:colOff>153275</xdr:colOff>
      <xdr:row>10</xdr:row>
      <xdr:rowOff>65691</xdr:rowOff>
    </xdr:from>
    <xdr:to>
      <xdr:col>23</xdr:col>
      <xdr:colOff>345747</xdr:colOff>
      <xdr:row>17</xdr:row>
      <xdr:rowOff>54742</xdr:rowOff>
    </xdr:to>
    <mc:AlternateContent xmlns:mc="http://schemas.openxmlformats.org/markup-compatibility/2006" xmlns:tsle="http://schemas.microsoft.com/office/drawing/2012/timeslicer">
      <mc:Choice Requires="tsle">
        <xdr:graphicFrame macro="">
          <xdr:nvGraphicFramePr>
            <xdr:cNvPr id="15" name="Date">
              <a:extLst>
                <a:ext uri="{FF2B5EF4-FFF2-40B4-BE49-F238E27FC236}">
                  <a16:creationId xmlns:a16="http://schemas.microsoft.com/office/drawing/2014/main" id="{16539467-95D9-4E6A-9B53-FD541C4EA80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802241" y="1926898"/>
              <a:ext cx="2644885" cy="12918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197067</xdr:colOff>
      <xdr:row>22</xdr:row>
      <xdr:rowOff>21896</xdr:rowOff>
    </xdr:from>
    <xdr:to>
      <xdr:col>23</xdr:col>
      <xdr:colOff>372241</xdr:colOff>
      <xdr:row>30</xdr:row>
      <xdr:rowOff>32844</xdr:rowOff>
    </xdr:to>
    <mc:AlternateContent xmlns:mc="http://schemas.openxmlformats.org/markup-compatibility/2006" xmlns:a14="http://schemas.microsoft.com/office/drawing/2010/main">
      <mc:Choice Requires="a14">
        <xdr:graphicFrame macro="">
          <xdr:nvGraphicFramePr>
            <xdr:cNvPr id="16" name="Category Name">
              <a:extLst>
                <a:ext uri="{FF2B5EF4-FFF2-40B4-BE49-F238E27FC236}">
                  <a16:creationId xmlns:a16="http://schemas.microsoft.com/office/drawing/2014/main" id="{E5E9695F-9F4A-4382-AB31-024A98E7EF3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Name"/>
            </a:graphicData>
          </a:graphic>
        </xdr:graphicFrame>
      </mc:Choice>
      <mc:Fallback xmlns="">
        <xdr:sp macro="" textlink="">
          <xdr:nvSpPr>
            <xdr:cNvPr id="0" name=""/>
            <xdr:cNvSpPr>
              <a:spLocks noTextEdit="1"/>
            </xdr:cNvSpPr>
          </xdr:nvSpPr>
          <xdr:spPr>
            <a:xfrm>
              <a:off x="11846033" y="4116551"/>
              <a:ext cx="2627587" cy="14999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164224</xdr:colOff>
      <xdr:row>18</xdr:row>
      <xdr:rowOff>28574</xdr:rowOff>
    </xdr:from>
    <xdr:to>
      <xdr:col>23</xdr:col>
      <xdr:colOff>350345</xdr:colOff>
      <xdr:row>21</xdr:row>
      <xdr:rowOff>87587</xdr:rowOff>
    </xdr:to>
    <mc:AlternateContent xmlns:mc="http://schemas.openxmlformats.org/markup-compatibility/2006" xmlns:a14="http://schemas.microsoft.com/office/drawing/2010/main">
      <mc:Choice Requires="a14">
        <xdr:graphicFrame macro="">
          <xdr:nvGraphicFramePr>
            <xdr:cNvPr id="18" name="Category Type">
              <a:extLst>
                <a:ext uri="{FF2B5EF4-FFF2-40B4-BE49-F238E27FC236}">
                  <a16:creationId xmlns:a16="http://schemas.microsoft.com/office/drawing/2014/main" id="{05E33433-0249-44CF-8391-CC8E3976353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Type"/>
            </a:graphicData>
          </a:graphic>
        </xdr:graphicFrame>
      </mc:Choice>
      <mc:Fallback xmlns="">
        <xdr:sp macro="" textlink="">
          <xdr:nvSpPr>
            <xdr:cNvPr id="0" name=""/>
            <xdr:cNvSpPr>
              <a:spLocks noTextEdit="1"/>
            </xdr:cNvSpPr>
          </xdr:nvSpPr>
          <xdr:spPr>
            <a:xfrm>
              <a:off x="11813190" y="3378746"/>
              <a:ext cx="2638534" cy="617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262760</xdr:colOff>
      <xdr:row>4</xdr:row>
      <xdr:rowOff>123564</xdr:rowOff>
    </xdr:from>
    <xdr:to>
      <xdr:col>4</xdr:col>
      <xdr:colOff>98535</xdr:colOff>
      <xdr:row>7</xdr:row>
      <xdr:rowOff>6184</xdr:rowOff>
    </xdr:to>
    <xdr:pic>
      <xdr:nvPicPr>
        <xdr:cNvPr id="22" name="Picture 21">
          <a:extLst>
            <a:ext uri="{FF2B5EF4-FFF2-40B4-BE49-F238E27FC236}">
              <a16:creationId xmlns:a16="http://schemas.microsoft.com/office/drawing/2014/main" id="{16A1720A-C967-CE8A-D37B-F1F45E74ADC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102070" y="868047"/>
          <a:ext cx="448879" cy="440982"/>
        </a:xfrm>
        <a:prstGeom prst="rect">
          <a:avLst/>
        </a:prstGeom>
      </xdr:spPr>
    </xdr:pic>
    <xdr:clientData/>
  </xdr:twoCellAnchor>
  <xdr:twoCellAnchor>
    <xdr:from>
      <xdr:col>5</xdr:col>
      <xdr:colOff>293415</xdr:colOff>
      <xdr:row>4</xdr:row>
      <xdr:rowOff>132365</xdr:rowOff>
    </xdr:from>
    <xdr:to>
      <xdr:col>7</xdr:col>
      <xdr:colOff>331515</xdr:colOff>
      <xdr:row>6</xdr:row>
      <xdr:rowOff>31970</xdr:rowOff>
    </xdr:to>
    <xdr:sp macro="" textlink="KPI!F6">
      <xdr:nvSpPr>
        <xdr:cNvPr id="27" name="TextBox 26">
          <a:extLst>
            <a:ext uri="{FF2B5EF4-FFF2-40B4-BE49-F238E27FC236}">
              <a16:creationId xmlns:a16="http://schemas.microsoft.com/office/drawing/2014/main" id="{547FAA51-A6B5-C5F6-3AC6-FC211BE14BC0}"/>
            </a:ext>
          </a:extLst>
        </xdr:cNvPr>
        <xdr:cNvSpPr txBox="1"/>
      </xdr:nvSpPr>
      <xdr:spPr>
        <a:xfrm>
          <a:off x="3358932" y="876848"/>
          <a:ext cx="1264307" cy="271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0C995A0-E489-427A-9206-3694362ED767}" type="TxLink">
            <a:rPr lang="en-US" sz="1400" b="1" i="0" u="none" strike="noStrike">
              <a:solidFill>
                <a:schemeClr val="bg1"/>
              </a:solidFill>
              <a:latin typeface="Aptos Narrow"/>
              <a:ea typeface="+mn-ea"/>
              <a:cs typeface="+mn-cs"/>
            </a:rPr>
            <a:pPr marL="0" indent="0"/>
            <a:t>$653,141.82</a:t>
          </a:fld>
          <a:endParaRPr lang="en-US" sz="1400" b="1" i="0" u="none" strike="noStrike">
            <a:solidFill>
              <a:schemeClr val="bg1"/>
            </a:solidFill>
            <a:latin typeface="Aptos Narrow"/>
            <a:ea typeface="+mn-ea"/>
            <a:cs typeface="+mn-cs"/>
          </a:endParaRPr>
        </a:p>
      </xdr:txBody>
    </xdr:sp>
    <xdr:clientData/>
  </xdr:twoCellAnchor>
  <xdr:twoCellAnchor>
    <xdr:from>
      <xdr:col>9</xdr:col>
      <xdr:colOff>114300</xdr:colOff>
      <xdr:row>4</xdr:row>
      <xdr:rowOff>55288</xdr:rowOff>
    </xdr:from>
    <xdr:to>
      <xdr:col>11</xdr:col>
      <xdr:colOff>152400</xdr:colOff>
      <xdr:row>5</xdr:row>
      <xdr:rowOff>136635</xdr:rowOff>
    </xdr:to>
    <xdr:sp macro="" textlink="KPI!D6:D7">
      <xdr:nvSpPr>
        <xdr:cNvPr id="30" name="TextBox 29">
          <a:extLst>
            <a:ext uri="{FF2B5EF4-FFF2-40B4-BE49-F238E27FC236}">
              <a16:creationId xmlns:a16="http://schemas.microsoft.com/office/drawing/2014/main" id="{EBFED526-9F5C-93AE-8067-FCAEA98B1EA6}"/>
            </a:ext>
          </a:extLst>
        </xdr:cNvPr>
        <xdr:cNvSpPr txBox="1"/>
      </xdr:nvSpPr>
      <xdr:spPr>
        <a:xfrm>
          <a:off x="5632231" y="799771"/>
          <a:ext cx="1264307" cy="267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3403DC3-408B-47DA-BD50-F3DAAFD73FCC}" type="TxLink">
            <a:rPr lang="en-US" sz="1400" b="1" i="0" u="none" strike="noStrike">
              <a:solidFill>
                <a:schemeClr val="bg1"/>
              </a:solidFill>
              <a:latin typeface="Aptos Narrow"/>
              <a:ea typeface="+mn-ea"/>
              <a:cs typeface="+mn-cs"/>
            </a:rPr>
            <a:pPr marL="0" indent="0"/>
            <a:t>$130,598.13</a:t>
          </a:fld>
          <a:endParaRPr lang="en-US" sz="1400" b="1" i="0" u="none" strike="noStrike">
            <a:solidFill>
              <a:schemeClr val="bg1"/>
            </a:solidFill>
            <a:latin typeface="Aptos Narrow"/>
            <a:ea typeface="+mn-ea"/>
            <a:cs typeface="+mn-cs"/>
          </a:endParaRPr>
        </a:p>
      </xdr:txBody>
    </xdr:sp>
    <xdr:clientData/>
  </xdr:twoCellAnchor>
  <xdr:twoCellAnchor>
    <xdr:from>
      <xdr:col>9</xdr:col>
      <xdr:colOff>547414</xdr:colOff>
      <xdr:row>3</xdr:row>
      <xdr:rowOff>103131</xdr:rowOff>
    </xdr:from>
    <xdr:to>
      <xdr:col>12</xdr:col>
      <xdr:colOff>328449</xdr:colOff>
      <xdr:row>7</xdr:row>
      <xdr:rowOff>142328</xdr:rowOff>
    </xdr:to>
    <xdr:sp macro="" textlink="">
      <xdr:nvSpPr>
        <xdr:cNvPr id="32" name="Rectangle: Rounded Corners 31">
          <a:extLst>
            <a:ext uri="{FF2B5EF4-FFF2-40B4-BE49-F238E27FC236}">
              <a16:creationId xmlns:a16="http://schemas.microsoft.com/office/drawing/2014/main" id="{52AD8583-13F8-CC92-2573-E2E666220E9E}"/>
            </a:ext>
          </a:extLst>
        </xdr:cNvPr>
        <xdr:cNvSpPr/>
      </xdr:nvSpPr>
      <xdr:spPr>
        <a:xfrm>
          <a:off x="6065345" y="661493"/>
          <a:ext cx="1620345" cy="783680"/>
        </a:xfrm>
        <a:prstGeom prst="roundRect">
          <a:avLst/>
        </a:prstGeom>
        <a:solidFill>
          <a:srgbClr val="4F008C"/>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169043</xdr:colOff>
      <xdr:row>3</xdr:row>
      <xdr:rowOff>115723</xdr:rowOff>
    </xdr:from>
    <xdr:to>
      <xdr:col>12</xdr:col>
      <xdr:colOff>207143</xdr:colOff>
      <xdr:row>5</xdr:row>
      <xdr:rowOff>10949</xdr:rowOff>
    </xdr:to>
    <xdr:sp macro="" textlink="KPI!D6:D7">
      <xdr:nvSpPr>
        <xdr:cNvPr id="33" name="TextBox 32">
          <a:extLst>
            <a:ext uri="{FF2B5EF4-FFF2-40B4-BE49-F238E27FC236}">
              <a16:creationId xmlns:a16="http://schemas.microsoft.com/office/drawing/2014/main" id="{A0BEA5F6-B147-A780-934D-23539086AC1B}"/>
            </a:ext>
          </a:extLst>
        </xdr:cNvPr>
        <xdr:cNvSpPr txBox="1"/>
      </xdr:nvSpPr>
      <xdr:spPr>
        <a:xfrm>
          <a:off x="6300077" y="674085"/>
          <a:ext cx="1264307" cy="267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3403DC3-408B-47DA-BD50-F3DAAFD73FCC}" type="TxLink">
            <a:rPr lang="en-US" sz="1400" b="1" i="0" u="none" strike="noStrike">
              <a:solidFill>
                <a:schemeClr val="bg1"/>
              </a:solidFill>
              <a:latin typeface="Aptos Narrow"/>
              <a:ea typeface="+mn-ea"/>
              <a:cs typeface="+mn-cs"/>
            </a:rPr>
            <a:pPr marL="0" indent="0"/>
            <a:t>$130,598.13</a:t>
          </a:fld>
          <a:endParaRPr lang="en-US" sz="1400" b="1" i="0" u="none" strike="noStrike">
            <a:solidFill>
              <a:schemeClr val="bg1"/>
            </a:solidFill>
            <a:latin typeface="Aptos Narrow"/>
            <a:ea typeface="+mn-ea"/>
            <a:cs typeface="+mn-cs"/>
          </a:endParaRPr>
        </a:p>
      </xdr:txBody>
    </xdr:sp>
    <xdr:clientData/>
  </xdr:twoCellAnchor>
  <xdr:twoCellAnchor>
    <xdr:from>
      <xdr:col>10</xdr:col>
      <xdr:colOff>87587</xdr:colOff>
      <xdr:row>5</xdr:row>
      <xdr:rowOff>143093</xdr:rowOff>
    </xdr:from>
    <xdr:to>
      <xdr:col>12</xdr:col>
      <xdr:colOff>164226</xdr:colOff>
      <xdr:row>7</xdr:row>
      <xdr:rowOff>38317</xdr:rowOff>
    </xdr:to>
    <xdr:sp macro="" textlink="KPI!B6">
      <xdr:nvSpPr>
        <xdr:cNvPr id="34" name="TextBox 33">
          <a:extLst>
            <a:ext uri="{FF2B5EF4-FFF2-40B4-BE49-F238E27FC236}">
              <a16:creationId xmlns:a16="http://schemas.microsoft.com/office/drawing/2014/main" id="{3D82B2BD-6909-05BF-D849-3731498A0657}"/>
            </a:ext>
          </a:extLst>
        </xdr:cNvPr>
        <xdr:cNvSpPr txBox="1"/>
      </xdr:nvSpPr>
      <xdr:spPr>
        <a:xfrm>
          <a:off x="6218621" y="1073696"/>
          <a:ext cx="1302846" cy="267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1BCED8"/>
              </a:solidFill>
              <a:latin typeface="Calibri" panose="020F0502020204030204" pitchFamily="34" charset="0"/>
              <a:ea typeface="+mn-ea"/>
              <a:cs typeface="Calibri" panose="020F0502020204030204" pitchFamily="34" charset="0"/>
            </a:rPr>
            <a:t>Total Expenses</a:t>
          </a:r>
        </a:p>
      </xdr:txBody>
    </xdr:sp>
    <xdr:clientData/>
  </xdr:twoCellAnchor>
  <xdr:twoCellAnchor>
    <xdr:from>
      <xdr:col>5</xdr:col>
      <xdr:colOff>65691</xdr:colOff>
      <xdr:row>3</xdr:row>
      <xdr:rowOff>92183</xdr:rowOff>
    </xdr:from>
    <xdr:to>
      <xdr:col>7</xdr:col>
      <xdr:colOff>416036</xdr:colOff>
      <xdr:row>7</xdr:row>
      <xdr:rowOff>120432</xdr:rowOff>
    </xdr:to>
    <xdr:sp macro="" textlink="">
      <xdr:nvSpPr>
        <xdr:cNvPr id="38" name="Rectangle: Rounded Corners 37">
          <a:extLst>
            <a:ext uri="{FF2B5EF4-FFF2-40B4-BE49-F238E27FC236}">
              <a16:creationId xmlns:a16="http://schemas.microsoft.com/office/drawing/2014/main" id="{2F59E4E6-D756-57D4-227E-9EDC0252243A}"/>
            </a:ext>
          </a:extLst>
        </xdr:cNvPr>
        <xdr:cNvSpPr/>
      </xdr:nvSpPr>
      <xdr:spPr>
        <a:xfrm>
          <a:off x="3131208" y="650545"/>
          <a:ext cx="1576552" cy="772732"/>
        </a:xfrm>
        <a:prstGeom prst="roundRect">
          <a:avLst/>
        </a:prstGeom>
        <a:solidFill>
          <a:srgbClr val="4F008C"/>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292538</xdr:colOff>
      <xdr:row>3</xdr:row>
      <xdr:rowOff>113533</xdr:rowOff>
    </xdr:from>
    <xdr:to>
      <xdr:col>7</xdr:col>
      <xdr:colOff>330638</xdr:colOff>
      <xdr:row>5</xdr:row>
      <xdr:rowOff>13138</xdr:rowOff>
    </xdr:to>
    <xdr:sp macro="" textlink="KPI!F6">
      <xdr:nvSpPr>
        <xdr:cNvPr id="39" name="TextBox 38">
          <a:extLst>
            <a:ext uri="{FF2B5EF4-FFF2-40B4-BE49-F238E27FC236}">
              <a16:creationId xmlns:a16="http://schemas.microsoft.com/office/drawing/2014/main" id="{8856EC66-7560-008A-7438-75F35CBD3739}"/>
            </a:ext>
          </a:extLst>
        </xdr:cNvPr>
        <xdr:cNvSpPr txBox="1"/>
      </xdr:nvSpPr>
      <xdr:spPr>
        <a:xfrm>
          <a:off x="3358055" y="671895"/>
          <a:ext cx="1264307" cy="271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0C995A0-E489-427A-9206-3694362ED767}" type="TxLink">
            <a:rPr lang="en-US" sz="1400" b="1" i="0" u="none" strike="noStrike">
              <a:solidFill>
                <a:schemeClr val="bg1"/>
              </a:solidFill>
              <a:latin typeface="Aptos Narrow"/>
              <a:ea typeface="+mn-ea"/>
              <a:cs typeface="+mn-cs"/>
            </a:rPr>
            <a:pPr marL="0" indent="0"/>
            <a:t>$653,141.82</a:t>
          </a:fld>
          <a:endParaRPr lang="en-US" sz="1400" b="1" i="0" u="none" strike="noStrike">
            <a:solidFill>
              <a:schemeClr val="bg1"/>
            </a:solidFill>
            <a:latin typeface="Aptos Narrow"/>
            <a:ea typeface="+mn-ea"/>
            <a:cs typeface="+mn-cs"/>
          </a:endParaRPr>
        </a:p>
      </xdr:txBody>
    </xdr:sp>
    <xdr:clientData/>
  </xdr:twoCellAnchor>
  <xdr:twoCellAnchor>
    <xdr:from>
      <xdr:col>5</xdr:col>
      <xdr:colOff>262758</xdr:colOff>
      <xdr:row>5</xdr:row>
      <xdr:rowOff>140904</xdr:rowOff>
    </xdr:from>
    <xdr:to>
      <xdr:col>7</xdr:col>
      <xdr:colOff>361292</xdr:colOff>
      <xdr:row>7</xdr:row>
      <xdr:rowOff>40507</xdr:rowOff>
    </xdr:to>
    <xdr:sp macro="" textlink="KPI!B6">
      <xdr:nvSpPr>
        <xdr:cNvPr id="40" name="TextBox 39">
          <a:extLst>
            <a:ext uri="{FF2B5EF4-FFF2-40B4-BE49-F238E27FC236}">
              <a16:creationId xmlns:a16="http://schemas.microsoft.com/office/drawing/2014/main" id="{806687AE-CEDD-370E-3A48-E5CFDF2AA449}"/>
            </a:ext>
          </a:extLst>
        </xdr:cNvPr>
        <xdr:cNvSpPr txBox="1"/>
      </xdr:nvSpPr>
      <xdr:spPr>
        <a:xfrm>
          <a:off x="3328275" y="1071507"/>
          <a:ext cx="1324741" cy="271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1BCED8"/>
              </a:solidFill>
              <a:latin typeface="Calibri" panose="020F0502020204030204" pitchFamily="34" charset="0"/>
              <a:ea typeface="+mn-ea"/>
              <a:cs typeface="Calibri" panose="020F0502020204030204" pitchFamily="34" charset="0"/>
            </a:rPr>
            <a:t>Total Savings</a:t>
          </a:r>
        </a:p>
      </xdr:txBody>
    </xdr:sp>
    <xdr:clientData/>
  </xdr:twoCellAnchor>
  <xdr:twoCellAnchor editAs="oneCell">
    <xdr:from>
      <xdr:col>13</xdr:col>
      <xdr:colOff>178448</xdr:colOff>
      <xdr:row>4</xdr:row>
      <xdr:rowOff>144575</xdr:rowOff>
    </xdr:from>
    <xdr:to>
      <xdr:col>14</xdr:col>
      <xdr:colOff>21019</xdr:colOff>
      <xdr:row>7</xdr:row>
      <xdr:rowOff>39777</xdr:rowOff>
    </xdr:to>
    <xdr:pic>
      <xdr:nvPicPr>
        <xdr:cNvPr id="42" name="Picture 41">
          <a:extLst>
            <a:ext uri="{FF2B5EF4-FFF2-40B4-BE49-F238E27FC236}">
              <a16:creationId xmlns:a16="http://schemas.microsoft.com/office/drawing/2014/main" id="{1FBA8D65-AD33-B3F5-3526-052B91645BC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48793" y="889058"/>
          <a:ext cx="455674" cy="453564"/>
        </a:xfrm>
        <a:prstGeom prst="rect">
          <a:avLst/>
        </a:prstGeom>
      </xdr:spPr>
    </xdr:pic>
    <xdr:clientData/>
  </xdr:twoCellAnchor>
  <xdr:twoCellAnchor editAs="oneCell">
    <xdr:from>
      <xdr:col>8</xdr:col>
      <xdr:colOff>120431</xdr:colOff>
      <xdr:row>4</xdr:row>
      <xdr:rowOff>110085</xdr:rowOff>
    </xdr:from>
    <xdr:to>
      <xdr:col>8</xdr:col>
      <xdr:colOff>576105</xdr:colOff>
      <xdr:row>6</xdr:row>
      <xdr:rowOff>181282</xdr:rowOff>
    </xdr:to>
    <xdr:pic>
      <xdr:nvPicPr>
        <xdr:cNvPr id="44" name="Picture 43">
          <a:extLst>
            <a:ext uri="{FF2B5EF4-FFF2-40B4-BE49-F238E27FC236}">
              <a16:creationId xmlns:a16="http://schemas.microsoft.com/office/drawing/2014/main" id="{30BCE4EC-49AA-4972-DC8F-F5BBBAD8B9E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025259" y="854568"/>
          <a:ext cx="455674" cy="443438"/>
        </a:xfrm>
        <a:prstGeom prst="rect">
          <a:avLst/>
        </a:prstGeom>
      </xdr:spPr>
    </xdr:pic>
    <xdr:clientData/>
  </xdr:twoCellAnchor>
  <xdr:twoCellAnchor>
    <xdr:from>
      <xdr:col>15</xdr:col>
      <xdr:colOff>448879</xdr:colOff>
      <xdr:row>3</xdr:row>
      <xdr:rowOff>54742</xdr:rowOff>
    </xdr:from>
    <xdr:to>
      <xdr:col>19</xdr:col>
      <xdr:colOff>284655</xdr:colOff>
      <xdr:row>11</xdr:row>
      <xdr:rowOff>131378</xdr:rowOff>
    </xdr:to>
    <xdr:graphicFrame macro="">
      <xdr:nvGraphicFramePr>
        <xdr:cNvPr id="45" name="Chart 44">
          <a:extLst>
            <a:ext uri="{FF2B5EF4-FFF2-40B4-BE49-F238E27FC236}">
              <a16:creationId xmlns:a16="http://schemas.microsoft.com/office/drawing/2014/main" id="{C7C3D9F6-4475-46ED-AE88-21BDE073A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385272</xdr:colOff>
      <xdr:row>8</xdr:row>
      <xdr:rowOff>147688</xdr:rowOff>
    </xdr:from>
    <xdr:to>
      <xdr:col>20</xdr:col>
      <xdr:colOff>262759</xdr:colOff>
      <xdr:row>10</xdr:row>
      <xdr:rowOff>42913</xdr:rowOff>
    </xdr:to>
    <xdr:sp macro="" textlink="KPI!B6">
      <xdr:nvSpPr>
        <xdr:cNvPr id="46" name="TextBox 45">
          <a:extLst>
            <a:ext uri="{FF2B5EF4-FFF2-40B4-BE49-F238E27FC236}">
              <a16:creationId xmlns:a16="http://schemas.microsoft.com/office/drawing/2014/main" id="{AD646663-DAA8-403C-91D5-3CB0D357ECC1}"/>
            </a:ext>
          </a:extLst>
        </xdr:cNvPr>
        <xdr:cNvSpPr txBox="1"/>
      </xdr:nvSpPr>
      <xdr:spPr>
        <a:xfrm>
          <a:off x="11421134" y="1636654"/>
          <a:ext cx="1103694" cy="267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rgbClr val="1BCED8"/>
              </a:solidFill>
              <a:latin typeface="Calibri" panose="020F0502020204030204" pitchFamily="34" charset="0"/>
              <a:ea typeface="+mn-ea"/>
              <a:cs typeface="Calibri" panose="020F0502020204030204" pitchFamily="34" charset="0"/>
            </a:rPr>
            <a:t>Saving</a:t>
          </a:r>
          <a:r>
            <a:rPr lang="en-US" sz="1200" b="1" baseline="0">
              <a:solidFill>
                <a:srgbClr val="1BCED8"/>
              </a:solidFill>
              <a:latin typeface="Calibri" panose="020F0502020204030204" pitchFamily="34" charset="0"/>
              <a:ea typeface="+mn-ea"/>
              <a:cs typeface="Calibri" panose="020F0502020204030204" pitchFamily="34" charset="0"/>
            </a:rPr>
            <a:t> Rates</a:t>
          </a:r>
          <a:endParaRPr lang="en-US" sz="1200" b="1">
            <a:solidFill>
              <a:srgbClr val="1BCED8"/>
            </a:solidFill>
            <a:latin typeface="Calibri" panose="020F0502020204030204" pitchFamily="34" charset="0"/>
            <a:ea typeface="+mn-ea"/>
            <a:cs typeface="Calibri" panose="020F0502020204030204" pitchFamily="34" charset="0"/>
          </a:endParaRPr>
        </a:p>
      </xdr:txBody>
    </xdr:sp>
    <xdr:clientData/>
  </xdr:twoCellAnchor>
  <xdr:twoCellAnchor>
    <xdr:from>
      <xdr:col>18</xdr:col>
      <xdr:colOff>529460</xdr:colOff>
      <xdr:row>5</xdr:row>
      <xdr:rowOff>43463</xdr:rowOff>
    </xdr:from>
    <xdr:to>
      <xdr:col>19</xdr:col>
      <xdr:colOff>591206</xdr:colOff>
      <xdr:row>7</xdr:row>
      <xdr:rowOff>10947</xdr:rowOff>
    </xdr:to>
    <xdr:sp macro="" textlink="KPI!J3">
      <xdr:nvSpPr>
        <xdr:cNvPr id="47" name="TextBox 46">
          <a:extLst>
            <a:ext uri="{FF2B5EF4-FFF2-40B4-BE49-F238E27FC236}">
              <a16:creationId xmlns:a16="http://schemas.microsoft.com/office/drawing/2014/main" id="{D3C64FF7-77F7-4972-A74D-BBB8605A6C30}"/>
            </a:ext>
          </a:extLst>
        </xdr:cNvPr>
        <xdr:cNvSpPr txBox="1"/>
      </xdr:nvSpPr>
      <xdr:spPr>
        <a:xfrm>
          <a:off x="11565322" y="974066"/>
          <a:ext cx="674850" cy="339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4246514-95B2-4202-9C9B-C31B1D5278F5}" type="TxLink">
            <a:rPr lang="en-US" sz="1800" b="1" i="0" u="none" strike="noStrike">
              <a:solidFill>
                <a:srgbClr val="000000"/>
              </a:solidFill>
              <a:latin typeface="Aptos Narrow"/>
              <a:ea typeface="+mn-ea"/>
              <a:cs typeface="+mn-cs"/>
            </a:rPr>
            <a:pPr marL="0" indent="0"/>
            <a:t>83%</a:t>
          </a:fld>
          <a:endParaRPr lang="en-US" sz="1800" b="1" i="0" u="none" strike="noStrike">
            <a:solidFill>
              <a:schemeClr val="bg1"/>
            </a:solidFill>
            <a:latin typeface="Aptos Narrow"/>
            <a:ea typeface="+mn-ea"/>
            <a:cs typeface="+mn-cs"/>
          </a:endParaRPr>
        </a:p>
      </xdr:txBody>
    </xdr:sp>
    <xdr:clientData/>
  </xdr:twoCellAnchor>
  <xdr:twoCellAnchor>
    <xdr:from>
      <xdr:col>21</xdr:col>
      <xdr:colOff>110688</xdr:colOff>
      <xdr:row>8</xdr:row>
      <xdr:rowOff>157757</xdr:rowOff>
    </xdr:from>
    <xdr:to>
      <xdr:col>23</xdr:col>
      <xdr:colOff>131377</xdr:colOff>
      <xdr:row>10</xdr:row>
      <xdr:rowOff>52982</xdr:rowOff>
    </xdr:to>
    <xdr:sp macro="" textlink="KPI!B6">
      <xdr:nvSpPr>
        <xdr:cNvPr id="12" name="TextBox 11">
          <a:extLst>
            <a:ext uri="{FF2B5EF4-FFF2-40B4-BE49-F238E27FC236}">
              <a16:creationId xmlns:a16="http://schemas.microsoft.com/office/drawing/2014/main" id="{14111D30-9543-4E80-9352-31DC16F18B8E}"/>
            </a:ext>
          </a:extLst>
        </xdr:cNvPr>
        <xdr:cNvSpPr txBox="1"/>
      </xdr:nvSpPr>
      <xdr:spPr>
        <a:xfrm>
          <a:off x="12985860" y="1646723"/>
          <a:ext cx="1246896" cy="267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baseline="0">
              <a:solidFill>
                <a:srgbClr val="1BCED8"/>
              </a:solidFill>
              <a:latin typeface="Calibri" panose="020F0502020204030204" pitchFamily="34" charset="0"/>
              <a:ea typeface="+mn-ea"/>
              <a:cs typeface="Calibri" panose="020F0502020204030204" pitchFamily="34" charset="0"/>
            </a:rPr>
            <a:t>Expenses Rates</a:t>
          </a:r>
          <a:endParaRPr lang="en-US" sz="1200" b="1">
            <a:solidFill>
              <a:srgbClr val="1BCED8"/>
            </a:solidFill>
            <a:latin typeface="Calibri" panose="020F0502020204030204" pitchFamily="34" charset="0"/>
            <a:ea typeface="+mn-ea"/>
            <a:cs typeface="Calibri" panose="020F0502020204030204" pitchFamily="34" charset="0"/>
          </a:endParaRPr>
        </a:p>
      </xdr:txBody>
    </xdr:sp>
    <xdr:clientData/>
  </xdr:twoCellAnchor>
  <xdr:twoCellAnchor>
    <xdr:from>
      <xdr:col>21</xdr:col>
      <xdr:colOff>364362</xdr:colOff>
      <xdr:row>5</xdr:row>
      <xdr:rowOff>97331</xdr:rowOff>
    </xdr:from>
    <xdr:to>
      <xdr:col>22</xdr:col>
      <xdr:colOff>416035</xdr:colOff>
      <xdr:row>7</xdr:row>
      <xdr:rowOff>64815</xdr:rowOff>
    </xdr:to>
    <xdr:sp macro="" textlink="KPI!J4">
      <xdr:nvSpPr>
        <xdr:cNvPr id="14" name="TextBox 13">
          <a:extLst>
            <a:ext uri="{FF2B5EF4-FFF2-40B4-BE49-F238E27FC236}">
              <a16:creationId xmlns:a16="http://schemas.microsoft.com/office/drawing/2014/main" id="{D77617E7-74F8-4C0A-9D22-17C04CBD3755}"/>
            </a:ext>
          </a:extLst>
        </xdr:cNvPr>
        <xdr:cNvSpPr txBox="1"/>
      </xdr:nvSpPr>
      <xdr:spPr>
        <a:xfrm>
          <a:off x="13239534" y="1027934"/>
          <a:ext cx="664777" cy="339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EFB49E0-FAC2-49ED-BB32-B48B2F97CFE0}" type="TxLink">
            <a:rPr lang="en-US" sz="1800" b="1" i="0" u="none" strike="noStrike">
              <a:solidFill>
                <a:srgbClr val="000000"/>
              </a:solidFill>
              <a:latin typeface="Aptos Narrow"/>
              <a:ea typeface="+mn-ea"/>
              <a:cs typeface="+mn-cs"/>
            </a:rPr>
            <a:pPr marL="0" indent="0"/>
            <a:t>17%</a:t>
          </a:fld>
          <a:endParaRPr lang="en-US" sz="1800" b="1" i="0" u="none" strike="noStrike">
            <a:solidFill>
              <a:srgbClr val="000000"/>
            </a:solidFill>
            <a:latin typeface="Aptos Narrow"/>
            <a:ea typeface="+mn-ea"/>
            <a:cs typeface="+mn-cs"/>
          </a:endParaRPr>
        </a:p>
      </xdr:txBody>
    </xdr:sp>
    <xdr:clientData/>
  </xdr:twoCellAnchor>
  <xdr:twoCellAnchor>
    <xdr:from>
      <xdr:col>17</xdr:col>
      <xdr:colOff>503620</xdr:colOff>
      <xdr:row>2</xdr:row>
      <xdr:rowOff>164222</xdr:rowOff>
    </xdr:from>
    <xdr:to>
      <xdr:col>20</xdr:col>
      <xdr:colOff>558356</xdr:colOff>
      <xdr:row>9</xdr:row>
      <xdr:rowOff>76639</xdr:rowOff>
    </xdr:to>
    <xdr:graphicFrame macro="">
      <xdr:nvGraphicFramePr>
        <xdr:cNvPr id="17" name="Chart 16">
          <a:extLst>
            <a:ext uri="{FF2B5EF4-FFF2-40B4-BE49-F238E27FC236}">
              <a16:creationId xmlns:a16="http://schemas.microsoft.com/office/drawing/2014/main" id="{5EA35DD4-0002-4159-BFB8-D2D62953D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328444</xdr:colOff>
      <xdr:row>3</xdr:row>
      <xdr:rowOff>65690</xdr:rowOff>
    </xdr:from>
    <xdr:to>
      <xdr:col>23</xdr:col>
      <xdr:colOff>337091</xdr:colOff>
      <xdr:row>9</xdr:row>
      <xdr:rowOff>120431</xdr:rowOff>
    </xdr:to>
    <xdr:graphicFrame macro="">
      <xdr:nvGraphicFramePr>
        <xdr:cNvPr id="21" name="Chart 20">
          <a:extLst>
            <a:ext uri="{FF2B5EF4-FFF2-40B4-BE49-F238E27FC236}">
              <a16:creationId xmlns:a16="http://schemas.microsoft.com/office/drawing/2014/main" id="{A3127A3D-04DE-4C7E-B268-F75433992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98534</xdr:colOff>
      <xdr:row>9</xdr:row>
      <xdr:rowOff>76640</xdr:rowOff>
    </xdr:from>
    <xdr:to>
      <xdr:col>12</xdr:col>
      <xdr:colOff>405090</xdr:colOff>
      <xdr:row>20</xdr:row>
      <xdr:rowOff>43793</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E54BFFA0-D19F-4B6E-B9BD-DF48754302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3756134" y="1791140"/>
              <a:ext cx="3964156" cy="206265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586171</xdr:colOff>
      <xdr:row>8</xdr:row>
      <xdr:rowOff>12038</xdr:rowOff>
    </xdr:from>
    <xdr:to>
      <xdr:col>16</xdr:col>
      <xdr:colOff>492672</xdr:colOff>
      <xdr:row>9</xdr:row>
      <xdr:rowOff>93385</xdr:rowOff>
    </xdr:to>
    <xdr:sp macro="" textlink="KPI!B6">
      <xdr:nvSpPr>
        <xdr:cNvPr id="26" name="TextBox 25">
          <a:extLst>
            <a:ext uri="{FF2B5EF4-FFF2-40B4-BE49-F238E27FC236}">
              <a16:creationId xmlns:a16="http://schemas.microsoft.com/office/drawing/2014/main" id="{EF42491D-D830-4B03-A346-6D9C2CEB0175}"/>
            </a:ext>
          </a:extLst>
        </xdr:cNvPr>
        <xdr:cNvSpPr txBox="1"/>
      </xdr:nvSpPr>
      <xdr:spPr>
        <a:xfrm>
          <a:off x="8556516" y="1501004"/>
          <a:ext cx="1745811" cy="267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1BCED8"/>
              </a:solidFill>
              <a:latin typeface="Calibri" panose="020F0502020204030204" pitchFamily="34" charset="0"/>
              <a:ea typeface="+mn-ea"/>
              <a:cs typeface="Calibri" panose="020F0502020204030204" pitchFamily="34" charset="0"/>
            </a:rPr>
            <a:t>Saving</a:t>
          </a:r>
          <a:r>
            <a:rPr lang="en-US" sz="1400" b="1" baseline="0">
              <a:solidFill>
                <a:srgbClr val="1BCED8"/>
              </a:solidFill>
              <a:latin typeface="Calibri" panose="020F0502020204030204" pitchFamily="34" charset="0"/>
              <a:ea typeface="+mn-ea"/>
              <a:cs typeface="Calibri" panose="020F0502020204030204" pitchFamily="34" charset="0"/>
            </a:rPr>
            <a:t> By Category</a:t>
          </a:r>
          <a:endParaRPr lang="en-US" sz="1400" b="1">
            <a:solidFill>
              <a:srgbClr val="1BCED8"/>
            </a:solidFill>
            <a:latin typeface="Calibri" panose="020F0502020204030204" pitchFamily="34" charset="0"/>
            <a:ea typeface="+mn-ea"/>
            <a:cs typeface="Calibri" panose="020F0502020204030204" pitchFamily="34" charset="0"/>
          </a:endParaRPr>
        </a:p>
      </xdr:txBody>
    </xdr:sp>
    <xdr:clientData/>
  </xdr:twoCellAnchor>
  <xdr:twoCellAnchor>
    <xdr:from>
      <xdr:col>12</xdr:col>
      <xdr:colOff>426983</xdr:colOff>
      <xdr:row>8</xdr:row>
      <xdr:rowOff>131379</xdr:rowOff>
    </xdr:from>
    <xdr:to>
      <xdr:col>19</xdr:col>
      <xdr:colOff>32844</xdr:colOff>
      <xdr:row>19</xdr:row>
      <xdr:rowOff>134389</xdr:rowOff>
    </xdr:to>
    <xdr:graphicFrame macro="">
      <xdr:nvGraphicFramePr>
        <xdr:cNvPr id="28" name="Chart 27">
          <a:extLst>
            <a:ext uri="{FF2B5EF4-FFF2-40B4-BE49-F238E27FC236}">
              <a16:creationId xmlns:a16="http://schemas.microsoft.com/office/drawing/2014/main" id="{077FCD77-359E-4EE5-80B7-37FF74952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21896</xdr:colOff>
      <xdr:row>22</xdr:row>
      <xdr:rowOff>10948</xdr:rowOff>
    </xdr:from>
    <xdr:to>
      <xdr:col>5</xdr:col>
      <xdr:colOff>558362</xdr:colOff>
      <xdr:row>31</xdr:row>
      <xdr:rowOff>54741</xdr:rowOff>
    </xdr:to>
    <xdr:graphicFrame macro="">
      <xdr:nvGraphicFramePr>
        <xdr:cNvPr id="2" name="Chart 1">
          <a:extLst>
            <a:ext uri="{FF2B5EF4-FFF2-40B4-BE49-F238E27FC236}">
              <a16:creationId xmlns:a16="http://schemas.microsoft.com/office/drawing/2014/main" id="{003AD53D-BCDC-46B3-A0BF-20D266A9B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213929</xdr:colOff>
      <xdr:row>20</xdr:row>
      <xdr:rowOff>88681</xdr:rowOff>
    </xdr:from>
    <xdr:to>
      <xdr:col>3</xdr:col>
      <xdr:colOff>404211</xdr:colOff>
      <xdr:row>21</xdr:row>
      <xdr:rowOff>170028</xdr:rowOff>
    </xdr:to>
    <xdr:sp macro="" textlink="KPI!B6">
      <xdr:nvSpPr>
        <xdr:cNvPr id="6" name="TextBox 5">
          <a:extLst>
            <a:ext uri="{FF2B5EF4-FFF2-40B4-BE49-F238E27FC236}">
              <a16:creationId xmlns:a16="http://schemas.microsoft.com/office/drawing/2014/main" id="{AB650708-FEC0-4225-B363-B7B5E05C601D}"/>
            </a:ext>
          </a:extLst>
        </xdr:cNvPr>
        <xdr:cNvSpPr txBox="1"/>
      </xdr:nvSpPr>
      <xdr:spPr>
        <a:xfrm>
          <a:off x="213929" y="3811095"/>
          <a:ext cx="2029592" cy="267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1BCED8"/>
              </a:solidFill>
              <a:latin typeface="Calibri" panose="020F0502020204030204" pitchFamily="34" charset="0"/>
              <a:ea typeface="+mn-ea"/>
              <a:cs typeface="Calibri" panose="020F0502020204030204" pitchFamily="34" charset="0"/>
            </a:rPr>
            <a:t>Monthly Income Trends</a:t>
          </a:r>
        </a:p>
      </xdr:txBody>
    </xdr:sp>
    <xdr:clientData/>
  </xdr:twoCellAnchor>
  <xdr:twoCellAnchor>
    <xdr:from>
      <xdr:col>6</xdr:col>
      <xdr:colOff>21903</xdr:colOff>
      <xdr:row>22</xdr:row>
      <xdr:rowOff>1</xdr:rowOff>
    </xdr:from>
    <xdr:to>
      <xdr:col>12</xdr:col>
      <xdr:colOff>525518</xdr:colOff>
      <xdr:row>31</xdr:row>
      <xdr:rowOff>54739</xdr:rowOff>
    </xdr:to>
    <xdr:graphicFrame macro="">
      <xdr:nvGraphicFramePr>
        <xdr:cNvPr id="24" name="Chart 23">
          <a:extLst>
            <a:ext uri="{FF2B5EF4-FFF2-40B4-BE49-F238E27FC236}">
              <a16:creationId xmlns:a16="http://schemas.microsoft.com/office/drawing/2014/main" id="{2B559687-00FA-4EB0-88B7-C179BF921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202979</xdr:colOff>
      <xdr:row>20</xdr:row>
      <xdr:rowOff>33937</xdr:rowOff>
    </xdr:from>
    <xdr:to>
      <xdr:col>9</xdr:col>
      <xdr:colOff>525517</xdr:colOff>
      <xdr:row>21</xdr:row>
      <xdr:rowOff>115284</xdr:rowOff>
    </xdr:to>
    <xdr:sp macro="" textlink="KPI!B6">
      <xdr:nvSpPr>
        <xdr:cNvPr id="29" name="TextBox 28">
          <a:extLst>
            <a:ext uri="{FF2B5EF4-FFF2-40B4-BE49-F238E27FC236}">
              <a16:creationId xmlns:a16="http://schemas.microsoft.com/office/drawing/2014/main" id="{24F82444-1B3D-4BA0-8826-55A465D3EF3C}"/>
            </a:ext>
          </a:extLst>
        </xdr:cNvPr>
        <xdr:cNvSpPr txBox="1"/>
      </xdr:nvSpPr>
      <xdr:spPr>
        <a:xfrm>
          <a:off x="3881600" y="3756351"/>
          <a:ext cx="2161848" cy="267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1BCED8"/>
              </a:solidFill>
              <a:latin typeface="Calibri" panose="020F0502020204030204" pitchFamily="34" charset="0"/>
              <a:ea typeface="+mn-ea"/>
              <a:cs typeface="Calibri" panose="020F0502020204030204" pitchFamily="34" charset="0"/>
            </a:rPr>
            <a:t>Monthly Expenses Trends</a:t>
          </a:r>
        </a:p>
      </xdr:txBody>
    </xdr:sp>
    <xdr:clientData/>
  </xdr:twoCellAnchor>
  <xdr:twoCellAnchor editAs="oneCell">
    <xdr:from>
      <xdr:col>11</xdr:col>
      <xdr:colOff>164224</xdr:colOff>
      <xdr:row>0</xdr:row>
      <xdr:rowOff>32846</xdr:rowOff>
    </xdr:from>
    <xdr:to>
      <xdr:col>23</xdr:col>
      <xdr:colOff>76638</xdr:colOff>
      <xdr:row>3</xdr:row>
      <xdr:rowOff>65690</xdr:rowOff>
    </xdr:to>
    <xdr:pic>
      <xdr:nvPicPr>
        <xdr:cNvPr id="37" name="Picture 36">
          <a:extLst>
            <a:ext uri="{FF2B5EF4-FFF2-40B4-BE49-F238E27FC236}">
              <a16:creationId xmlns:a16="http://schemas.microsoft.com/office/drawing/2014/main" id="{FE4D4DCE-B9E4-3E5F-98DB-7F0AC8DF2CC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908362" y="32846"/>
          <a:ext cx="7269655" cy="591206"/>
        </a:xfrm>
        <a:prstGeom prst="rect">
          <a:avLst/>
        </a:prstGeom>
      </xdr:spPr>
    </xdr:pic>
    <xdr:clientData/>
  </xdr:twoCellAnchor>
  <xdr:twoCellAnchor>
    <xdr:from>
      <xdr:col>0</xdr:col>
      <xdr:colOff>153271</xdr:colOff>
      <xdr:row>0</xdr:row>
      <xdr:rowOff>54740</xdr:rowOff>
    </xdr:from>
    <xdr:to>
      <xdr:col>23</xdr:col>
      <xdr:colOff>208017</xdr:colOff>
      <xdr:row>3</xdr:row>
      <xdr:rowOff>76638</xdr:rowOff>
    </xdr:to>
    <xdr:sp macro="" textlink="">
      <xdr:nvSpPr>
        <xdr:cNvPr id="19" name="Rectangle: Rounded Corners 18">
          <a:extLst>
            <a:ext uri="{FF2B5EF4-FFF2-40B4-BE49-F238E27FC236}">
              <a16:creationId xmlns:a16="http://schemas.microsoft.com/office/drawing/2014/main" id="{A364DDE3-EEE1-A7E9-864F-BBBB1E22DC2F}"/>
            </a:ext>
          </a:extLst>
        </xdr:cNvPr>
        <xdr:cNvSpPr/>
      </xdr:nvSpPr>
      <xdr:spPr>
        <a:xfrm>
          <a:off x="153271" y="54740"/>
          <a:ext cx="14156125" cy="580260"/>
        </a:xfrm>
        <a:prstGeom prst="roundRect">
          <a:avLst>
            <a:gd name="adj" fmla="val 46492"/>
          </a:avLst>
        </a:prstGeom>
        <a:gradFill>
          <a:gsLst>
            <a:gs pos="0">
              <a:srgbClr val="4F0080"/>
            </a:gs>
            <a:gs pos="100000">
              <a:srgbClr val="4F0080">
                <a:alpha val="50000"/>
              </a:srgbClr>
            </a:gs>
          </a:gsLst>
          <a:lin ang="0" scaled="0"/>
        </a:gra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383190</xdr:colOff>
      <xdr:row>0</xdr:row>
      <xdr:rowOff>0</xdr:rowOff>
    </xdr:from>
    <xdr:to>
      <xdr:col>12</xdr:col>
      <xdr:colOff>32847</xdr:colOff>
      <xdr:row>2</xdr:row>
      <xdr:rowOff>126015</xdr:rowOff>
    </xdr:to>
    <xdr:sp macro="" textlink="KPI!B6">
      <xdr:nvSpPr>
        <xdr:cNvPr id="23" name="TextBox 22">
          <a:extLst>
            <a:ext uri="{FF2B5EF4-FFF2-40B4-BE49-F238E27FC236}">
              <a16:creationId xmlns:a16="http://schemas.microsoft.com/office/drawing/2014/main" id="{B6DDF247-C5A7-47C4-8A10-1787F341A6C1}"/>
            </a:ext>
          </a:extLst>
        </xdr:cNvPr>
        <xdr:cNvSpPr txBox="1"/>
      </xdr:nvSpPr>
      <xdr:spPr>
        <a:xfrm>
          <a:off x="383190" y="0"/>
          <a:ext cx="7006898" cy="498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rgbClr val="1BCED8"/>
              </a:solidFill>
              <a:latin typeface="Calibri" panose="020F0502020204030204" pitchFamily="34" charset="0"/>
              <a:cs typeface="Calibri" panose="020F0502020204030204" pitchFamily="34" charset="0"/>
            </a:rPr>
            <a:t>PERSONAL</a:t>
          </a:r>
          <a:r>
            <a:rPr lang="en-US" sz="3600" b="1" baseline="0">
              <a:solidFill>
                <a:srgbClr val="1BCED8"/>
              </a:solidFill>
              <a:latin typeface="Calibri" panose="020F0502020204030204" pitchFamily="34" charset="0"/>
              <a:cs typeface="Calibri" panose="020F0502020204030204" pitchFamily="34" charset="0"/>
            </a:rPr>
            <a:t> FINANCE DASHBOARD</a:t>
          </a:r>
          <a:endParaRPr lang="en-US" sz="3600" b="1">
            <a:solidFill>
              <a:srgbClr val="1BCED8"/>
            </a:solidFill>
            <a:latin typeface="Calibri" panose="020F0502020204030204" pitchFamily="34" charset="0"/>
            <a:cs typeface="Calibri" panose="020F0502020204030204" pitchFamily="34" charset="0"/>
          </a:endParaRPr>
        </a:p>
      </xdr:txBody>
    </xdr:sp>
    <xdr:clientData/>
  </xdr:twoCellAnchor>
  <xdr:twoCellAnchor>
    <xdr:from>
      <xdr:col>18</xdr:col>
      <xdr:colOff>166306</xdr:colOff>
      <xdr:row>0</xdr:row>
      <xdr:rowOff>158639</xdr:rowOff>
    </xdr:from>
    <xdr:to>
      <xdr:col>20</xdr:col>
      <xdr:colOff>186120</xdr:colOff>
      <xdr:row>2</xdr:row>
      <xdr:rowOff>164223</xdr:rowOff>
    </xdr:to>
    <xdr:sp macro="" textlink="KPI!B6">
      <xdr:nvSpPr>
        <xdr:cNvPr id="31" name="TextBox 30">
          <a:hlinkClick xmlns:r="http://schemas.openxmlformats.org/officeDocument/2006/relationships" r:id="rId14"/>
          <a:extLst>
            <a:ext uri="{FF2B5EF4-FFF2-40B4-BE49-F238E27FC236}">
              <a16:creationId xmlns:a16="http://schemas.microsoft.com/office/drawing/2014/main" id="{562C907E-B263-41C0-A52A-1FA583735A20}"/>
            </a:ext>
          </a:extLst>
        </xdr:cNvPr>
        <xdr:cNvSpPr txBox="1"/>
      </xdr:nvSpPr>
      <xdr:spPr>
        <a:xfrm>
          <a:off x="11202168" y="158639"/>
          <a:ext cx="1246021" cy="377825"/>
        </a:xfrm>
        <a:prstGeom prst="rect">
          <a:avLst/>
        </a:prstGeom>
        <a:solidFill>
          <a:srgbClr val="1BCED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50" b="1">
              <a:solidFill>
                <a:schemeClr val="bg1"/>
              </a:solidFill>
              <a:latin typeface="Calibri" panose="020F0502020204030204" pitchFamily="34" charset="0"/>
              <a:ea typeface="+mn-ea"/>
              <a:cs typeface="Calibri" panose="020F0502020204030204" pitchFamily="34" charset="0"/>
            </a:rPr>
            <a:t>Dashboard</a:t>
          </a:r>
        </a:p>
      </xdr:txBody>
    </xdr:sp>
    <xdr:clientData/>
  </xdr:twoCellAnchor>
  <xdr:twoCellAnchor>
    <xdr:from>
      <xdr:col>21</xdr:col>
      <xdr:colOff>111566</xdr:colOff>
      <xdr:row>1</xdr:row>
      <xdr:rowOff>5361</xdr:rowOff>
    </xdr:from>
    <xdr:to>
      <xdr:col>22</xdr:col>
      <xdr:colOff>525517</xdr:colOff>
      <xdr:row>2</xdr:row>
      <xdr:rowOff>175172</xdr:rowOff>
    </xdr:to>
    <xdr:sp macro="" textlink="KPI!B6">
      <xdr:nvSpPr>
        <xdr:cNvPr id="35" name="TextBox 34">
          <a:hlinkClick xmlns:r="http://schemas.openxmlformats.org/officeDocument/2006/relationships" r:id="rId15"/>
          <a:extLst>
            <a:ext uri="{FF2B5EF4-FFF2-40B4-BE49-F238E27FC236}">
              <a16:creationId xmlns:a16="http://schemas.microsoft.com/office/drawing/2014/main" id="{64BBBAB7-F549-48A1-8AE4-A656245FBB7F}"/>
            </a:ext>
          </a:extLst>
        </xdr:cNvPr>
        <xdr:cNvSpPr txBox="1"/>
      </xdr:nvSpPr>
      <xdr:spPr>
        <a:xfrm>
          <a:off x="12986738" y="191482"/>
          <a:ext cx="1027055" cy="355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50" b="1">
              <a:solidFill>
                <a:schemeClr val="bg1"/>
              </a:solidFill>
              <a:latin typeface="Calibri" panose="020F0502020204030204" pitchFamily="34" charset="0"/>
              <a:ea typeface="+mn-ea"/>
              <a:cs typeface="Calibri" panose="020F0502020204030204" pitchFamily="34" charset="0"/>
            </a:rPr>
            <a:t>Details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240862</xdr:colOff>
      <xdr:row>3</xdr:row>
      <xdr:rowOff>92183</xdr:rowOff>
    </xdr:from>
    <xdr:to>
      <xdr:col>2</xdr:col>
      <xdr:colOff>525517</xdr:colOff>
      <xdr:row>7</xdr:row>
      <xdr:rowOff>142328</xdr:rowOff>
    </xdr:to>
    <xdr:sp macro="" textlink="">
      <xdr:nvSpPr>
        <xdr:cNvPr id="2" name="Rectangle: Rounded Corners 1">
          <a:extLst>
            <a:ext uri="{FF2B5EF4-FFF2-40B4-BE49-F238E27FC236}">
              <a16:creationId xmlns:a16="http://schemas.microsoft.com/office/drawing/2014/main" id="{348F4FDA-6D8E-4C99-A44D-2000B50E1A94}"/>
            </a:ext>
          </a:extLst>
        </xdr:cNvPr>
        <xdr:cNvSpPr/>
      </xdr:nvSpPr>
      <xdr:spPr>
        <a:xfrm>
          <a:off x="240862" y="663683"/>
          <a:ext cx="1503855" cy="812145"/>
        </a:xfrm>
        <a:prstGeom prst="roundRect">
          <a:avLst/>
        </a:prstGeom>
        <a:solidFill>
          <a:srgbClr val="4F008C"/>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416034</xdr:colOff>
      <xdr:row>3</xdr:row>
      <xdr:rowOff>113533</xdr:rowOff>
    </xdr:from>
    <xdr:to>
      <xdr:col>2</xdr:col>
      <xdr:colOff>454134</xdr:colOff>
      <xdr:row>5</xdr:row>
      <xdr:rowOff>13138</xdr:rowOff>
    </xdr:to>
    <xdr:sp macro="" textlink="KPI!B6">
      <xdr:nvSpPr>
        <xdr:cNvPr id="3" name="TextBox 2">
          <a:extLst>
            <a:ext uri="{FF2B5EF4-FFF2-40B4-BE49-F238E27FC236}">
              <a16:creationId xmlns:a16="http://schemas.microsoft.com/office/drawing/2014/main" id="{BBFE8678-4C17-4628-893D-9C24C67DA398}"/>
            </a:ext>
          </a:extLst>
        </xdr:cNvPr>
        <xdr:cNvSpPr txBox="1"/>
      </xdr:nvSpPr>
      <xdr:spPr>
        <a:xfrm>
          <a:off x="416034" y="685033"/>
          <a:ext cx="1257300" cy="280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80F4E3-10E7-4C1C-97E8-7A563E511EB7}" type="TxLink">
            <a:rPr lang="en-US" sz="1400" b="1" i="0" u="none" strike="noStrike">
              <a:solidFill>
                <a:schemeClr val="bg1"/>
              </a:solidFill>
              <a:latin typeface="Aptos Narrow"/>
            </a:rPr>
            <a:pPr/>
            <a:t>$784,462.21</a:t>
          </a:fld>
          <a:endParaRPr lang="en-US" sz="1400" b="1">
            <a:solidFill>
              <a:schemeClr val="bg1"/>
            </a:solidFill>
          </a:endParaRPr>
        </a:p>
      </xdr:txBody>
    </xdr:sp>
    <xdr:clientData/>
  </xdr:twoCellAnchor>
  <xdr:twoCellAnchor>
    <xdr:from>
      <xdr:col>0</xdr:col>
      <xdr:colOff>372789</xdr:colOff>
      <xdr:row>5</xdr:row>
      <xdr:rowOff>154041</xdr:rowOff>
    </xdr:from>
    <xdr:to>
      <xdr:col>2</xdr:col>
      <xdr:colOff>383190</xdr:colOff>
      <xdr:row>7</xdr:row>
      <xdr:rowOff>49265</xdr:rowOff>
    </xdr:to>
    <xdr:sp macro="" textlink="KPI!B6">
      <xdr:nvSpPr>
        <xdr:cNvPr id="4" name="TextBox 3">
          <a:extLst>
            <a:ext uri="{FF2B5EF4-FFF2-40B4-BE49-F238E27FC236}">
              <a16:creationId xmlns:a16="http://schemas.microsoft.com/office/drawing/2014/main" id="{6A79BA58-9B0A-47C4-AE2F-D4B44C195CA7}"/>
            </a:ext>
          </a:extLst>
        </xdr:cNvPr>
        <xdr:cNvSpPr txBox="1"/>
      </xdr:nvSpPr>
      <xdr:spPr>
        <a:xfrm>
          <a:off x="372789" y="1106541"/>
          <a:ext cx="1229601"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1BCED8"/>
              </a:solidFill>
              <a:latin typeface="Calibri" panose="020F0502020204030204" pitchFamily="34" charset="0"/>
              <a:cs typeface="Calibri" panose="020F0502020204030204" pitchFamily="34" charset="0"/>
            </a:rPr>
            <a:t>Total Income</a:t>
          </a:r>
        </a:p>
      </xdr:txBody>
    </xdr:sp>
    <xdr:clientData/>
  </xdr:twoCellAnchor>
  <xdr:twoCellAnchor>
    <xdr:from>
      <xdr:col>0</xdr:col>
      <xdr:colOff>513698</xdr:colOff>
      <xdr:row>8</xdr:row>
      <xdr:rowOff>87582</xdr:rowOff>
    </xdr:from>
    <xdr:to>
      <xdr:col>3</xdr:col>
      <xdr:colOff>383195</xdr:colOff>
      <xdr:row>10</xdr:row>
      <xdr:rowOff>54739</xdr:rowOff>
    </xdr:to>
    <xdr:sp macro="" textlink="KPI!B6">
      <xdr:nvSpPr>
        <xdr:cNvPr id="6" name="TextBox 5">
          <a:extLst>
            <a:ext uri="{FF2B5EF4-FFF2-40B4-BE49-F238E27FC236}">
              <a16:creationId xmlns:a16="http://schemas.microsoft.com/office/drawing/2014/main" id="{6FB90514-7979-486B-A379-A2B330B834C4}"/>
            </a:ext>
          </a:extLst>
        </xdr:cNvPr>
        <xdr:cNvSpPr txBox="1"/>
      </xdr:nvSpPr>
      <xdr:spPr>
        <a:xfrm>
          <a:off x="513698" y="1576548"/>
          <a:ext cx="1708807" cy="339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1BCED8"/>
              </a:solidFill>
              <a:latin typeface="Calibri" panose="020F0502020204030204" pitchFamily="34" charset="0"/>
              <a:ea typeface="+mn-ea"/>
              <a:cs typeface="Calibri" panose="020F0502020204030204" pitchFamily="34" charset="0"/>
            </a:rPr>
            <a:t>Income by Source</a:t>
          </a:r>
        </a:p>
      </xdr:txBody>
    </xdr:sp>
    <xdr:clientData/>
  </xdr:twoCellAnchor>
  <xdr:twoCellAnchor>
    <xdr:from>
      <xdr:col>6</xdr:col>
      <xdr:colOff>74554</xdr:colOff>
      <xdr:row>7</xdr:row>
      <xdr:rowOff>164225</xdr:rowOff>
    </xdr:from>
    <xdr:to>
      <xdr:col>9</xdr:col>
      <xdr:colOff>109479</xdr:colOff>
      <xdr:row>9</xdr:row>
      <xdr:rowOff>63830</xdr:rowOff>
    </xdr:to>
    <xdr:sp macro="" textlink="KPI!B6">
      <xdr:nvSpPr>
        <xdr:cNvPr id="7" name="TextBox 6">
          <a:extLst>
            <a:ext uri="{FF2B5EF4-FFF2-40B4-BE49-F238E27FC236}">
              <a16:creationId xmlns:a16="http://schemas.microsoft.com/office/drawing/2014/main" id="{22ACD656-526F-40C1-B88F-F7DD27106258}"/>
            </a:ext>
          </a:extLst>
        </xdr:cNvPr>
        <xdr:cNvSpPr txBox="1"/>
      </xdr:nvSpPr>
      <xdr:spPr>
        <a:xfrm>
          <a:off x="3753175" y="1467070"/>
          <a:ext cx="1874235" cy="271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1BCED8"/>
              </a:solidFill>
              <a:latin typeface="Calibri" panose="020F0502020204030204" pitchFamily="34" charset="0"/>
              <a:ea typeface="+mn-ea"/>
              <a:cs typeface="Calibri" panose="020F0502020204030204" pitchFamily="34" charset="0"/>
            </a:rPr>
            <a:t>Expense by Vendors</a:t>
          </a:r>
        </a:p>
      </xdr:txBody>
    </xdr:sp>
    <xdr:clientData/>
  </xdr:twoCellAnchor>
  <xdr:twoCellAnchor>
    <xdr:from>
      <xdr:col>9</xdr:col>
      <xdr:colOff>530334</xdr:colOff>
      <xdr:row>4</xdr:row>
      <xdr:rowOff>55288</xdr:rowOff>
    </xdr:from>
    <xdr:to>
      <xdr:col>11</xdr:col>
      <xdr:colOff>568434</xdr:colOff>
      <xdr:row>5</xdr:row>
      <xdr:rowOff>136635</xdr:rowOff>
    </xdr:to>
    <xdr:sp macro="" textlink="KPI!D6:D7">
      <xdr:nvSpPr>
        <xdr:cNvPr id="10" name="TextBox 9">
          <a:extLst>
            <a:ext uri="{FF2B5EF4-FFF2-40B4-BE49-F238E27FC236}">
              <a16:creationId xmlns:a16="http://schemas.microsoft.com/office/drawing/2014/main" id="{04602CC0-EB68-499F-8BE8-7EDC2F000A5E}"/>
            </a:ext>
          </a:extLst>
        </xdr:cNvPr>
        <xdr:cNvSpPr txBox="1"/>
      </xdr:nvSpPr>
      <xdr:spPr>
        <a:xfrm>
          <a:off x="6016734" y="817288"/>
          <a:ext cx="1257300" cy="271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3403DC3-408B-47DA-BD50-F3DAAFD73FCC}" type="TxLink">
            <a:rPr lang="en-US" sz="1400" b="1" i="0" u="none" strike="noStrike">
              <a:solidFill>
                <a:schemeClr val="bg1"/>
              </a:solidFill>
              <a:latin typeface="Aptos Narrow"/>
              <a:ea typeface="+mn-ea"/>
              <a:cs typeface="+mn-cs"/>
            </a:rPr>
            <a:pPr marL="0" indent="0"/>
            <a:t>$130,598.13</a:t>
          </a:fld>
          <a:endParaRPr lang="en-US" sz="1400" b="1" i="0" u="none" strike="noStrike">
            <a:solidFill>
              <a:schemeClr val="bg1"/>
            </a:solidFill>
            <a:latin typeface="Aptos Narrow"/>
            <a:ea typeface="+mn-ea"/>
            <a:cs typeface="+mn-cs"/>
          </a:endParaRPr>
        </a:p>
      </xdr:txBody>
    </xdr:sp>
    <xdr:clientData/>
  </xdr:twoCellAnchor>
  <xdr:twoCellAnchor>
    <xdr:from>
      <xdr:col>6</xdr:col>
      <xdr:colOff>282466</xdr:colOff>
      <xdr:row>4</xdr:row>
      <xdr:rowOff>132365</xdr:rowOff>
    </xdr:from>
    <xdr:to>
      <xdr:col>8</xdr:col>
      <xdr:colOff>320566</xdr:colOff>
      <xdr:row>6</xdr:row>
      <xdr:rowOff>31970</xdr:rowOff>
    </xdr:to>
    <xdr:sp macro="" textlink="KPI!F6">
      <xdr:nvSpPr>
        <xdr:cNvPr id="11" name="TextBox 10">
          <a:extLst>
            <a:ext uri="{FF2B5EF4-FFF2-40B4-BE49-F238E27FC236}">
              <a16:creationId xmlns:a16="http://schemas.microsoft.com/office/drawing/2014/main" id="{5C6EDB6D-F215-495B-B1A4-8586FB70D79F}"/>
            </a:ext>
          </a:extLst>
        </xdr:cNvPr>
        <xdr:cNvSpPr txBox="1"/>
      </xdr:nvSpPr>
      <xdr:spPr>
        <a:xfrm>
          <a:off x="3940066" y="894365"/>
          <a:ext cx="1257300" cy="280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0C995A0-E489-427A-9206-3694362ED767}" type="TxLink">
            <a:rPr lang="en-US" sz="1400" b="1" i="0" u="none" strike="noStrike">
              <a:solidFill>
                <a:schemeClr val="bg1"/>
              </a:solidFill>
              <a:latin typeface="Aptos Narrow"/>
              <a:ea typeface="+mn-ea"/>
              <a:cs typeface="+mn-cs"/>
            </a:rPr>
            <a:pPr marL="0" indent="0"/>
            <a:t>$653,141.82</a:t>
          </a:fld>
          <a:endParaRPr lang="en-US" sz="1400" b="1" i="0" u="none" strike="noStrike">
            <a:solidFill>
              <a:schemeClr val="bg1"/>
            </a:solidFill>
            <a:latin typeface="Aptos Narrow"/>
            <a:ea typeface="+mn-ea"/>
            <a:cs typeface="+mn-cs"/>
          </a:endParaRPr>
        </a:p>
      </xdr:txBody>
    </xdr:sp>
    <xdr:clientData/>
  </xdr:twoCellAnchor>
  <xdr:twoCellAnchor editAs="oneCell">
    <xdr:from>
      <xdr:col>19</xdr:col>
      <xdr:colOff>131379</xdr:colOff>
      <xdr:row>10</xdr:row>
      <xdr:rowOff>65691</xdr:rowOff>
    </xdr:from>
    <xdr:to>
      <xdr:col>23</xdr:col>
      <xdr:colOff>323851</xdr:colOff>
      <xdr:row>17</xdr:row>
      <xdr:rowOff>54742</xdr:rowOff>
    </xdr:to>
    <mc:AlternateContent xmlns:mc="http://schemas.openxmlformats.org/markup-compatibility/2006" xmlns:tsle="http://schemas.microsoft.com/office/drawing/2012/timeslicer">
      <mc:Choice Requires="tsle">
        <xdr:graphicFrame macro="">
          <xdr:nvGraphicFramePr>
            <xdr:cNvPr id="12" name="Date 1">
              <a:extLst>
                <a:ext uri="{FF2B5EF4-FFF2-40B4-BE49-F238E27FC236}">
                  <a16:creationId xmlns:a16="http://schemas.microsoft.com/office/drawing/2014/main" id="{ACC28530-6A00-48F6-8210-02AF1C809BB4}"/>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780345" y="1926898"/>
              <a:ext cx="2644885" cy="12918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98529</xdr:colOff>
      <xdr:row>21</xdr:row>
      <xdr:rowOff>164219</xdr:rowOff>
    </xdr:from>
    <xdr:to>
      <xdr:col>23</xdr:col>
      <xdr:colOff>273703</xdr:colOff>
      <xdr:row>29</xdr:row>
      <xdr:rowOff>175173</xdr:rowOff>
    </xdr:to>
    <mc:AlternateContent xmlns:mc="http://schemas.openxmlformats.org/markup-compatibility/2006" xmlns:a14="http://schemas.microsoft.com/office/drawing/2010/main">
      <mc:Choice Requires="a14">
        <xdr:graphicFrame macro="">
          <xdr:nvGraphicFramePr>
            <xdr:cNvPr id="13" name="Category Name 1">
              <a:extLst>
                <a:ext uri="{FF2B5EF4-FFF2-40B4-BE49-F238E27FC236}">
                  <a16:creationId xmlns:a16="http://schemas.microsoft.com/office/drawing/2014/main" id="{E2F2BEED-42E8-4B74-A468-798445FF231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Name 1"/>
            </a:graphicData>
          </a:graphic>
        </xdr:graphicFrame>
      </mc:Choice>
      <mc:Fallback xmlns="">
        <xdr:sp macro="" textlink="">
          <xdr:nvSpPr>
            <xdr:cNvPr id="0" name=""/>
            <xdr:cNvSpPr>
              <a:spLocks noTextEdit="1"/>
            </xdr:cNvSpPr>
          </xdr:nvSpPr>
          <xdr:spPr>
            <a:xfrm>
              <a:off x="11747495" y="4072753"/>
              <a:ext cx="2627587" cy="1499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131380</xdr:colOff>
      <xdr:row>17</xdr:row>
      <xdr:rowOff>159954</xdr:rowOff>
    </xdr:from>
    <xdr:to>
      <xdr:col>23</xdr:col>
      <xdr:colOff>317501</xdr:colOff>
      <xdr:row>21</xdr:row>
      <xdr:rowOff>21897</xdr:rowOff>
    </xdr:to>
    <mc:AlternateContent xmlns:mc="http://schemas.openxmlformats.org/markup-compatibility/2006" xmlns:a14="http://schemas.microsoft.com/office/drawing/2010/main">
      <mc:Choice Requires="a14">
        <xdr:graphicFrame macro="">
          <xdr:nvGraphicFramePr>
            <xdr:cNvPr id="14" name="Category Type 1">
              <a:extLst>
                <a:ext uri="{FF2B5EF4-FFF2-40B4-BE49-F238E27FC236}">
                  <a16:creationId xmlns:a16="http://schemas.microsoft.com/office/drawing/2014/main" id="{53DDCEBE-507A-4426-86F1-6D0750DA879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Type 1"/>
            </a:graphicData>
          </a:graphic>
        </xdr:graphicFrame>
      </mc:Choice>
      <mc:Fallback xmlns="">
        <xdr:sp macro="" textlink="">
          <xdr:nvSpPr>
            <xdr:cNvPr id="0" name=""/>
            <xdr:cNvSpPr>
              <a:spLocks noTextEdit="1"/>
            </xdr:cNvSpPr>
          </xdr:nvSpPr>
          <xdr:spPr>
            <a:xfrm>
              <a:off x="11780346" y="3324006"/>
              <a:ext cx="2638534" cy="60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262760</xdr:colOff>
      <xdr:row>4</xdr:row>
      <xdr:rowOff>123564</xdr:rowOff>
    </xdr:from>
    <xdr:to>
      <xdr:col>4</xdr:col>
      <xdr:colOff>98535</xdr:colOff>
      <xdr:row>7</xdr:row>
      <xdr:rowOff>6184</xdr:rowOff>
    </xdr:to>
    <xdr:pic>
      <xdr:nvPicPr>
        <xdr:cNvPr id="15" name="Picture 14">
          <a:extLst>
            <a:ext uri="{FF2B5EF4-FFF2-40B4-BE49-F238E27FC236}">
              <a16:creationId xmlns:a16="http://schemas.microsoft.com/office/drawing/2014/main" id="{04E74B63-DB60-457F-8BAC-1DF1A93E95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1560" y="885564"/>
          <a:ext cx="445375" cy="454120"/>
        </a:xfrm>
        <a:prstGeom prst="rect">
          <a:avLst/>
        </a:prstGeom>
      </xdr:spPr>
    </xdr:pic>
    <xdr:clientData/>
  </xdr:twoCellAnchor>
  <xdr:twoCellAnchor>
    <xdr:from>
      <xdr:col>5</xdr:col>
      <xdr:colOff>293415</xdr:colOff>
      <xdr:row>4</xdr:row>
      <xdr:rowOff>132365</xdr:rowOff>
    </xdr:from>
    <xdr:to>
      <xdr:col>7</xdr:col>
      <xdr:colOff>331515</xdr:colOff>
      <xdr:row>6</xdr:row>
      <xdr:rowOff>31970</xdr:rowOff>
    </xdr:to>
    <xdr:sp macro="" textlink="KPI!F6">
      <xdr:nvSpPr>
        <xdr:cNvPr id="16" name="TextBox 15">
          <a:extLst>
            <a:ext uri="{FF2B5EF4-FFF2-40B4-BE49-F238E27FC236}">
              <a16:creationId xmlns:a16="http://schemas.microsoft.com/office/drawing/2014/main" id="{913BD888-9C6C-41EB-B337-9AA8EB7B6573}"/>
            </a:ext>
          </a:extLst>
        </xdr:cNvPr>
        <xdr:cNvSpPr txBox="1"/>
      </xdr:nvSpPr>
      <xdr:spPr>
        <a:xfrm>
          <a:off x="3341415" y="894365"/>
          <a:ext cx="1257300" cy="280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0C995A0-E489-427A-9206-3694362ED767}" type="TxLink">
            <a:rPr lang="en-US" sz="1400" b="1" i="0" u="none" strike="noStrike">
              <a:solidFill>
                <a:schemeClr val="bg1"/>
              </a:solidFill>
              <a:latin typeface="Aptos Narrow"/>
              <a:ea typeface="+mn-ea"/>
              <a:cs typeface="+mn-cs"/>
            </a:rPr>
            <a:pPr marL="0" indent="0"/>
            <a:t>$653,141.82</a:t>
          </a:fld>
          <a:endParaRPr lang="en-US" sz="1400" b="1" i="0" u="none" strike="noStrike">
            <a:solidFill>
              <a:schemeClr val="bg1"/>
            </a:solidFill>
            <a:latin typeface="Aptos Narrow"/>
            <a:ea typeface="+mn-ea"/>
            <a:cs typeface="+mn-cs"/>
          </a:endParaRPr>
        </a:p>
      </xdr:txBody>
    </xdr:sp>
    <xdr:clientData/>
  </xdr:twoCellAnchor>
  <xdr:twoCellAnchor>
    <xdr:from>
      <xdr:col>9</xdr:col>
      <xdr:colOff>114300</xdr:colOff>
      <xdr:row>4</xdr:row>
      <xdr:rowOff>55288</xdr:rowOff>
    </xdr:from>
    <xdr:to>
      <xdr:col>11</xdr:col>
      <xdr:colOff>152400</xdr:colOff>
      <xdr:row>5</xdr:row>
      <xdr:rowOff>136635</xdr:rowOff>
    </xdr:to>
    <xdr:sp macro="" textlink="KPI!D6:D7">
      <xdr:nvSpPr>
        <xdr:cNvPr id="17" name="TextBox 16">
          <a:extLst>
            <a:ext uri="{FF2B5EF4-FFF2-40B4-BE49-F238E27FC236}">
              <a16:creationId xmlns:a16="http://schemas.microsoft.com/office/drawing/2014/main" id="{7A1B9AE4-6D60-45AD-98FB-301A86D1D770}"/>
            </a:ext>
          </a:extLst>
        </xdr:cNvPr>
        <xdr:cNvSpPr txBox="1"/>
      </xdr:nvSpPr>
      <xdr:spPr>
        <a:xfrm>
          <a:off x="5600700" y="817288"/>
          <a:ext cx="1257300" cy="271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3403DC3-408B-47DA-BD50-F3DAAFD73FCC}" type="TxLink">
            <a:rPr lang="en-US" sz="1400" b="1" i="0" u="none" strike="noStrike">
              <a:solidFill>
                <a:schemeClr val="bg1"/>
              </a:solidFill>
              <a:latin typeface="Aptos Narrow"/>
              <a:ea typeface="+mn-ea"/>
              <a:cs typeface="+mn-cs"/>
            </a:rPr>
            <a:pPr marL="0" indent="0"/>
            <a:t>$130,598.13</a:t>
          </a:fld>
          <a:endParaRPr lang="en-US" sz="1400" b="1" i="0" u="none" strike="noStrike">
            <a:solidFill>
              <a:schemeClr val="bg1"/>
            </a:solidFill>
            <a:latin typeface="Aptos Narrow"/>
            <a:ea typeface="+mn-ea"/>
            <a:cs typeface="+mn-cs"/>
          </a:endParaRPr>
        </a:p>
      </xdr:txBody>
    </xdr:sp>
    <xdr:clientData/>
  </xdr:twoCellAnchor>
  <xdr:twoCellAnchor>
    <xdr:from>
      <xdr:col>9</xdr:col>
      <xdr:colOff>547414</xdr:colOff>
      <xdr:row>3</xdr:row>
      <xdr:rowOff>103131</xdr:rowOff>
    </xdr:from>
    <xdr:to>
      <xdr:col>12</xdr:col>
      <xdr:colOff>328449</xdr:colOff>
      <xdr:row>7</xdr:row>
      <xdr:rowOff>142328</xdr:rowOff>
    </xdr:to>
    <xdr:sp macro="" textlink="">
      <xdr:nvSpPr>
        <xdr:cNvPr id="18" name="Rectangle: Rounded Corners 17">
          <a:extLst>
            <a:ext uri="{FF2B5EF4-FFF2-40B4-BE49-F238E27FC236}">
              <a16:creationId xmlns:a16="http://schemas.microsoft.com/office/drawing/2014/main" id="{345801CE-8353-4BDB-876A-6B8309E3F6E3}"/>
            </a:ext>
          </a:extLst>
        </xdr:cNvPr>
        <xdr:cNvSpPr/>
      </xdr:nvSpPr>
      <xdr:spPr>
        <a:xfrm>
          <a:off x="6033814" y="674631"/>
          <a:ext cx="1609835" cy="801197"/>
        </a:xfrm>
        <a:prstGeom prst="roundRect">
          <a:avLst/>
        </a:prstGeom>
        <a:solidFill>
          <a:srgbClr val="4F008C"/>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169043</xdr:colOff>
      <xdr:row>3</xdr:row>
      <xdr:rowOff>115723</xdr:rowOff>
    </xdr:from>
    <xdr:to>
      <xdr:col>12</xdr:col>
      <xdr:colOff>207143</xdr:colOff>
      <xdr:row>5</xdr:row>
      <xdr:rowOff>10949</xdr:rowOff>
    </xdr:to>
    <xdr:sp macro="" textlink="KPI!D6:D7">
      <xdr:nvSpPr>
        <xdr:cNvPr id="19" name="TextBox 18">
          <a:extLst>
            <a:ext uri="{FF2B5EF4-FFF2-40B4-BE49-F238E27FC236}">
              <a16:creationId xmlns:a16="http://schemas.microsoft.com/office/drawing/2014/main" id="{F845E958-A2D4-4010-9ADD-87DE991E6BBC}"/>
            </a:ext>
          </a:extLst>
        </xdr:cNvPr>
        <xdr:cNvSpPr txBox="1"/>
      </xdr:nvSpPr>
      <xdr:spPr>
        <a:xfrm>
          <a:off x="6265043" y="687223"/>
          <a:ext cx="1257300"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3403DC3-408B-47DA-BD50-F3DAAFD73FCC}" type="TxLink">
            <a:rPr lang="en-US" sz="1400" b="1" i="0" u="none" strike="noStrike">
              <a:solidFill>
                <a:schemeClr val="bg1"/>
              </a:solidFill>
              <a:latin typeface="Aptos Narrow"/>
              <a:ea typeface="+mn-ea"/>
              <a:cs typeface="+mn-cs"/>
            </a:rPr>
            <a:pPr marL="0" indent="0"/>
            <a:t>$130,598.13</a:t>
          </a:fld>
          <a:endParaRPr lang="en-US" sz="1400" b="1" i="0" u="none" strike="noStrike">
            <a:solidFill>
              <a:schemeClr val="bg1"/>
            </a:solidFill>
            <a:latin typeface="Aptos Narrow"/>
            <a:ea typeface="+mn-ea"/>
            <a:cs typeface="+mn-cs"/>
          </a:endParaRPr>
        </a:p>
      </xdr:txBody>
    </xdr:sp>
    <xdr:clientData/>
  </xdr:twoCellAnchor>
  <xdr:twoCellAnchor>
    <xdr:from>
      <xdr:col>10</xdr:col>
      <xdr:colOff>87587</xdr:colOff>
      <xdr:row>5</xdr:row>
      <xdr:rowOff>143093</xdr:rowOff>
    </xdr:from>
    <xdr:to>
      <xdr:col>12</xdr:col>
      <xdr:colOff>164226</xdr:colOff>
      <xdr:row>7</xdr:row>
      <xdr:rowOff>38317</xdr:rowOff>
    </xdr:to>
    <xdr:sp macro="" textlink="KPI!B6">
      <xdr:nvSpPr>
        <xdr:cNvPr id="20" name="TextBox 19">
          <a:extLst>
            <a:ext uri="{FF2B5EF4-FFF2-40B4-BE49-F238E27FC236}">
              <a16:creationId xmlns:a16="http://schemas.microsoft.com/office/drawing/2014/main" id="{9E9BA4ED-9927-46BF-995D-5EBB4AFDB356}"/>
            </a:ext>
          </a:extLst>
        </xdr:cNvPr>
        <xdr:cNvSpPr txBox="1"/>
      </xdr:nvSpPr>
      <xdr:spPr>
        <a:xfrm>
          <a:off x="6183587" y="1095593"/>
          <a:ext cx="1295839"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1BCED8"/>
              </a:solidFill>
              <a:latin typeface="Calibri" panose="020F0502020204030204" pitchFamily="34" charset="0"/>
              <a:ea typeface="+mn-ea"/>
              <a:cs typeface="Calibri" panose="020F0502020204030204" pitchFamily="34" charset="0"/>
            </a:rPr>
            <a:t>Total Expenses</a:t>
          </a:r>
        </a:p>
      </xdr:txBody>
    </xdr:sp>
    <xdr:clientData/>
  </xdr:twoCellAnchor>
  <xdr:twoCellAnchor>
    <xdr:from>
      <xdr:col>5</xdr:col>
      <xdr:colOff>65691</xdr:colOff>
      <xdr:row>3</xdr:row>
      <xdr:rowOff>92183</xdr:rowOff>
    </xdr:from>
    <xdr:to>
      <xdr:col>7</xdr:col>
      <xdr:colOff>416036</xdr:colOff>
      <xdr:row>7</xdr:row>
      <xdr:rowOff>120432</xdr:rowOff>
    </xdr:to>
    <xdr:sp macro="" textlink="">
      <xdr:nvSpPr>
        <xdr:cNvPr id="21" name="Rectangle: Rounded Corners 20">
          <a:extLst>
            <a:ext uri="{FF2B5EF4-FFF2-40B4-BE49-F238E27FC236}">
              <a16:creationId xmlns:a16="http://schemas.microsoft.com/office/drawing/2014/main" id="{A23E8E57-0A8D-41E9-A61B-BDE46C65AF9E}"/>
            </a:ext>
          </a:extLst>
        </xdr:cNvPr>
        <xdr:cNvSpPr/>
      </xdr:nvSpPr>
      <xdr:spPr>
        <a:xfrm>
          <a:off x="3113691" y="663683"/>
          <a:ext cx="1569545" cy="790249"/>
        </a:xfrm>
        <a:prstGeom prst="roundRect">
          <a:avLst/>
        </a:prstGeom>
        <a:solidFill>
          <a:srgbClr val="4F008C"/>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292538</xdr:colOff>
      <xdr:row>3</xdr:row>
      <xdr:rowOff>113533</xdr:rowOff>
    </xdr:from>
    <xdr:to>
      <xdr:col>7</xdr:col>
      <xdr:colOff>330638</xdr:colOff>
      <xdr:row>5</xdr:row>
      <xdr:rowOff>13138</xdr:rowOff>
    </xdr:to>
    <xdr:sp macro="" textlink="KPI!F6">
      <xdr:nvSpPr>
        <xdr:cNvPr id="22" name="TextBox 21">
          <a:extLst>
            <a:ext uri="{FF2B5EF4-FFF2-40B4-BE49-F238E27FC236}">
              <a16:creationId xmlns:a16="http://schemas.microsoft.com/office/drawing/2014/main" id="{4455115D-D5DD-40D2-B536-E5E763441ABF}"/>
            </a:ext>
          </a:extLst>
        </xdr:cNvPr>
        <xdr:cNvSpPr txBox="1"/>
      </xdr:nvSpPr>
      <xdr:spPr>
        <a:xfrm>
          <a:off x="3340538" y="685033"/>
          <a:ext cx="1257300" cy="280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0C995A0-E489-427A-9206-3694362ED767}" type="TxLink">
            <a:rPr lang="en-US" sz="1400" b="1" i="0" u="none" strike="noStrike">
              <a:solidFill>
                <a:schemeClr val="bg1"/>
              </a:solidFill>
              <a:latin typeface="Aptos Narrow"/>
              <a:ea typeface="+mn-ea"/>
              <a:cs typeface="+mn-cs"/>
            </a:rPr>
            <a:pPr marL="0" indent="0"/>
            <a:t>$653,141.82</a:t>
          </a:fld>
          <a:endParaRPr lang="en-US" sz="1400" b="1" i="0" u="none" strike="noStrike">
            <a:solidFill>
              <a:schemeClr val="bg1"/>
            </a:solidFill>
            <a:latin typeface="Aptos Narrow"/>
            <a:ea typeface="+mn-ea"/>
            <a:cs typeface="+mn-cs"/>
          </a:endParaRPr>
        </a:p>
      </xdr:txBody>
    </xdr:sp>
    <xdr:clientData/>
  </xdr:twoCellAnchor>
  <xdr:twoCellAnchor>
    <xdr:from>
      <xdr:col>5</xdr:col>
      <xdr:colOff>262758</xdr:colOff>
      <xdr:row>5</xdr:row>
      <xdr:rowOff>140904</xdr:rowOff>
    </xdr:from>
    <xdr:to>
      <xdr:col>7</xdr:col>
      <xdr:colOff>361292</xdr:colOff>
      <xdr:row>7</xdr:row>
      <xdr:rowOff>40507</xdr:rowOff>
    </xdr:to>
    <xdr:sp macro="" textlink="KPI!B6">
      <xdr:nvSpPr>
        <xdr:cNvPr id="23" name="TextBox 22">
          <a:extLst>
            <a:ext uri="{FF2B5EF4-FFF2-40B4-BE49-F238E27FC236}">
              <a16:creationId xmlns:a16="http://schemas.microsoft.com/office/drawing/2014/main" id="{925022CA-E53C-423F-87A2-683447A95F31}"/>
            </a:ext>
          </a:extLst>
        </xdr:cNvPr>
        <xdr:cNvSpPr txBox="1"/>
      </xdr:nvSpPr>
      <xdr:spPr>
        <a:xfrm>
          <a:off x="3310758" y="1093404"/>
          <a:ext cx="1317734" cy="280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1BCED8"/>
              </a:solidFill>
              <a:latin typeface="Calibri" panose="020F0502020204030204" pitchFamily="34" charset="0"/>
              <a:ea typeface="+mn-ea"/>
              <a:cs typeface="Calibri" panose="020F0502020204030204" pitchFamily="34" charset="0"/>
            </a:rPr>
            <a:t>Total Savings</a:t>
          </a:r>
        </a:p>
      </xdr:txBody>
    </xdr:sp>
    <xdr:clientData/>
  </xdr:twoCellAnchor>
  <xdr:twoCellAnchor editAs="oneCell">
    <xdr:from>
      <xdr:col>13</xdr:col>
      <xdr:colOff>178448</xdr:colOff>
      <xdr:row>4</xdr:row>
      <xdr:rowOff>144575</xdr:rowOff>
    </xdr:from>
    <xdr:to>
      <xdr:col>14</xdr:col>
      <xdr:colOff>21019</xdr:colOff>
      <xdr:row>7</xdr:row>
      <xdr:rowOff>39777</xdr:rowOff>
    </xdr:to>
    <xdr:pic>
      <xdr:nvPicPr>
        <xdr:cNvPr id="24" name="Picture 23">
          <a:extLst>
            <a:ext uri="{FF2B5EF4-FFF2-40B4-BE49-F238E27FC236}">
              <a16:creationId xmlns:a16="http://schemas.microsoft.com/office/drawing/2014/main" id="{54B27EB4-6AC0-4C26-B5CC-87C40B64F05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03248" y="906575"/>
          <a:ext cx="452171" cy="466702"/>
        </a:xfrm>
        <a:prstGeom prst="rect">
          <a:avLst/>
        </a:prstGeom>
      </xdr:spPr>
    </xdr:pic>
    <xdr:clientData/>
  </xdr:twoCellAnchor>
  <xdr:twoCellAnchor editAs="oneCell">
    <xdr:from>
      <xdr:col>8</xdr:col>
      <xdr:colOff>120431</xdr:colOff>
      <xdr:row>4</xdr:row>
      <xdr:rowOff>110085</xdr:rowOff>
    </xdr:from>
    <xdr:to>
      <xdr:col>8</xdr:col>
      <xdr:colOff>576105</xdr:colOff>
      <xdr:row>6</xdr:row>
      <xdr:rowOff>181282</xdr:rowOff>
    </xdr:to>
    <xdr:pic>
      <xdr:nvPicPr>
        <xdr:cNvPr id="25" name="Picture 24">
          <a:extLst>
            <a:ext uri="{FF2B5EF4-FFF2-40B4-BE49-F238E27FC236}">
              <a16:creationId xmlns:a16="http://schemas.microsoft.com/office/drawing/2014/main" id="{29634346-DF00-4763-88D5-0557C662302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97231" y="872085"/>
          <a:ext cx="455674" cy="452197"/>
        </a:xfrm>
        <a:prstGeom prst="rect">
          <a:avLst/>
        </a:prstGeom>
      </xdr:spPr>
    </xdr:pic>
    <xdr:clientData/>
  </xdr:twoCellAnchor>
  <xdr:twoCellAnchor>
    <xdr:from>
      <xdr:col>18</xdr:col>
      <xdr:colOff>385272</xdr:colOff>
      <xdr:row>8</xdr:row>
      <xdr:rowOff>147688</xdr:rowOff>
    </xdr:from>
    <xdr:to>
      <xdr:col>20</xdr:col>
      <xdr:colOff>262759</xdr:colOff>
      <xdr:row>10</xdr:row>
      <xdr:rowOff>42913</xdr:rowOff>
    </xdr:to>
    <xdr:sp macro="" textlink="KPI!B6">
      <xdr:nvSpPr>
        <xdr:cNvPr id="27" name="TextBox 26">
          <a:extLst>
            <a:ext uri="{FF2B5EF4-FFF2-40B4-BE49-F238E27FC236}">
              <a16:creationId xmlns:a16="http://schemas.microsoft.com/office/drawing/2014/main" id="{F5E7D06A-5C53-4367-9EB0-862BD29448C6}"/>
            </a:ext>
          </a:extLst>
        </xdr:cNvPr>
        <xdr:cNvSpPr txBox="1"/>
      </xdr:nvSpPr>
      <xdr:spPr>
        <a:xfrm>
          <a:off x="11358072" y="1671688"/>
          <a:ext cx="1096687"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rgbClr val="1BCED8"/>
              </a:solidFill>
              <a:latin typeface="Calibri" panose="020F0502020204030204" pitchFamily="34" charset="0"/>
              <a:ea typeface="+mn-ea"/>
              <a:cs typeface="Calibri" panose="020F0502020204030204" pitchFamily="34" charset="0"/>
            </a:rPr>
            <a:t>Saving</a:t>
          </a:r>
          <a:r>
            <a:rPr lang="en-US" sz="1200" b="1" baseline="0">
              <a:solidFill>
                <a:srgbClr val="1BCED8"/>
              </a:solidFill>
              <a:latin typeface="Calibri" panose="020F0502020204030204" pitchFamily="34" charset="0"/>
              <a:ea typeface="+mn-ea"/>
              <a:cs typeface="Calibri" panose="020F0502020204030204" pitchFamily="34" charset="0"/>
            </a:rPr>
            <a:t> Rates</a:t>
          </a:r>
          <a:endParaRPr lang="en-US" sz="1200" b="1">
            <a:solidFill>
              <a:srgbClr val="1BCED8"/>
            </a:solidFill>
            <a:latin typeface="Calibri" panose="020F0502020204030204" pitchFamily="34" charset="0"/>
            <a:ea typeface="+mn-ea"/>
            <a:cs typeface="Calibri" panose="020F0502020204030204" pitchFamily="34" charset="0"/>
          </a:endParaRPr>
        </a:p>
      </xdr:txBody>
    </xdr:sp>
    <xdr:clientData/>
  </xdr:twoCellAnchor>
  <xdr:twoCellAnchor>
    <xdr:from>
      <xdr:col>18</xdr:col>
      <xdr:colOff>529460</xdr:colOff>
      <xdr:row>5</xdr:row>
      <xdr:rowOff>43463</xdr:rowOff>
    </xdr:from>
    <xdr:to>
      <xdr:col>19</xdr:col>
      <xdr:colOff>591206</xdr:colOff>
      <xdr:row>7</xdr:row>
      <xdr:rowOff>10947</xdr:rowOff>
    </xdr:to>
    <xdr:sp macro="" textlink="KPI!J3">
      <xdr:nvSpPr>
        <xdr:cNvPr id="28" name="TextBox 27">
          <a:extLst>
            <a:ext uri="{FF2B5EF4-FFF2-40B4-BE49-F238E27FC236}">
              <a16:creationId xmlns:a16="http://schemas.microsoft.com/office/drawing/2014/main" id="{48198397-C124-4BAD-849D-201D0B4CFE30}"/>
            </a:ext>
          </a:extLst>
        </xdr:cNvPr>
        <xdr:cNvSpPr txBox="1"/>
      </xdr:nvSpPr>
      <xdr:spPr>
        <a:xfrm>
          <a:off x="11502260" y="995963"/>
          <a:ext cx="671346" cy="348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4246514-95B2-4202-9C9B-C31B1D5278F5}" type="TxLink">
            <a:rPr lang="en-US" sz="1800" b="1" i="0" u="none" strike="noStrike">
              <a:solidFill>
                <a:srgbClr val="000000"/>
              </a:solidFill>
              <a:latin typeface="Aptos Narrow"/>
              <a:ea typeface="+mn-ea"/>
              <a:cs typeface="+mn-cs"/>
            </a:rPr>
            <a:pPr marL="0" indent="0"/>
            <a:t>83%</a:t>
          </a:fld>
          <a:endParaRPr lang="en-US" sz="1800" b="1" i="0" u="none" strike="noStrike">
            <a:solidFill>
              <a:schemeClr val="bg1"/>
            </a:solidFill>
            <a:latin typeface="Aptos Narrow"/>
            <a:ea typeface="+mn-ea"/>
            <a:cs typeface="+mn-cs"/>
          </a:endParaRPr>
        </a:p>
      </xdr:txBody>
    </xdr:sp>
    <xdr:clientData/>
  </xdr:twoCellAnchor>
  <xdr:twoCellAnchor>
    <xdr:from>
      <xdr:col>21</xdr:col>
      <xdr:colOff>110688</xdr:colOff>
      <xdr:row>8</xdr:row>
      <xdr:rowOff>157757</xdr:rowOff>
    </xdr:from>
    <xdr:to>
      <xdr:col>23</xdr:col>
      <xdr:colOff>131377</xdr:colOff>
      <xdr:row>10</xdr:row>
      <xdr:rowOff>52982</xdr:rowOff>
    </xdr:to>
    <xdr:sp macro="" textlink="KPI!B6">
      <xdr:nvSpPr>
        <xdr:cNvPr id="29" name="TextBox 28">
          <a:extLst>
            <a:ext uri="{FF2B5EF4-FFF2-40B4-BE49-F238E27FC236}">
              <a16:creationId xmlns:a16="http://schemas.microsoft.com/office/drawing/2014/main" id="{36C61161-0F85-4441-83CC-E0FC151079B6}"/>
            </a:ext>
          </a:extLst>
        </xdr:cNvPr>
        <xdr:cNvSpPr txBox="1"/>
      </xdr:nvSpPr>
      <xdr:spPr>
        <a:xfrm>
          <a:off x="12912288" y="1681757"/>
          <a:ext cx="123988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baseline="0">
              <a:solidFill>
                <a:srgbClr val="1BCED8"/>
              </a:solidFill>
              <a:latin typeface="Calibri" panose="020F0502020204030204" pitchFamily="34" charset="0"/>
              <a:ea typeface="+mn-ea"/>
              <a:cs typeface="Calibri" panose="020F0502020204030204" pitchFamily="34" charset="0"/>
            </a:rPr>
            <a:t>Expenses Rates</a:t>
          </a:r>
          <a:endParaRPr lang="en-US" sz="1200" b="1">
            <a:solidFill>
              <a:srgbClr val="1BCED8"/>
            </a:solidFill>
            <a:latin typeface="Calibri" panose="020F0502020204030204" pitchFamily="34" charset="0"/>
            <a:ea typeface="+mn-ea"/>
            <a:cs typeface="Calibri" panose="020F0502020204030204" pitchFamily="34" charset="0"/>
          </a:endParaRPr>
        </a:p>
      </xdr:txBody>
    </xdr:sp>
    <xdr:clientData/>
  </xdr:twoCellAnchor>
  <xdr:twoCellAnchor>
    <xdr:from>
      <xdr:col>21</xdr:col>
      <xdr:colOff>364362</xdr:colOff>
      <xdr:row>5</xdr:row>
      <xdr:rowOff>97331</xdr:rowOff>
    </xdr:from>
    <xdr:to>
      <xdr:col>22</xdr:col>
      <xdr:colOff>416035</xdr:colOff>
      <xdr:row>7</xdr:row>
      <xdr:rowOff>64815</xdr:rowOff>
    </xdr:to>
    <xdr:sp macro="" textlink="KPI!J4">
      <xdr:nvSpPr>
        <xdr:cNvPr id="30" name="TextBox 29">
          <a:extLst>
            <a:ext uri="{FF2B5EF4-FFF2-40B4-BE49-F238E27FC236}">
              <a16:creationId xmlns:a16="http://schemas.microsoft.com/office/drawing/2014/main" id="{40636D61-6533-436F-B394-F450F40C6004}"/>
            </a:ext>
          </a:extLst>
        </xdr:cNvPr>
        <xdr:cNvSpPr txBox="1"/>
      </xdr:nvSpPr>
      <xdr:spPr>
        <a:xfrm>
          <a:off x="13165962" y="1049831"/>
          <a:ext cx="661273" cy="348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EFB49E0-FAC2-49ED-BB32-B48B2F97CFE0}" type="TxLink">
            <a:rPr lang="en-US" sz="1800" b="1" i="0" u="none" strike="noStrike">
              <a:solidFill>
                <a:srgbClr val="000000"/>
              </a:solidFill>
              <a:latin typeface="Aptos Narrow"/>
              <a:ea typeface="+mn-ea"/>
              <a:cs typeface="+mn-cs"/>
            </a:rPr>
            <a:pPr marL="0" indent="0"/>
            <a:t>17%</a:t>
          </a:fld>
          <a:endParaRPr lang="en-US" sz="1800" b="1" i="0" u="none" strike="noStrike">
            <a:solidFill>
              <a:srgbClr val="000000"/>
            </a:solidFill>
            <a:latin typeface="Aptos Narrow"/>
            <a:ea typeface="+mn-ea"/>
            <a:cs typeface="+mn-cs"/>
          </a:endParaRPr>
        </a:p>
      </xdr:txBody>
    </xdr:sp>
    <xdr:clientData/>
  </xdr:twoCellAnchor>
  <xdr:twoCellAnchor>
    <xdr:from>
      <xdr:col>17</xdr:col>
      <xdr:colOff>503620</xdr:colOff>
      <xdr:row>2</xdr:row>
      <xdr:rowOff>164222</xdr:rowOff>
    </xdr:from>
    <xdr:to>
      <xdr:col>20</xdr:col>
      <xdr:colOff>558356</xdr:colOff>
      <xdr:row>9</xdr:row>
      <xdr:rowOff>76639</xdr:rowOff>
    </xdr:to>
    <xdr:graphicFrame macro="">
      <xdr:nvGraphicFramePr>
        <xdr:cNvPr id="31" name="Chart 30">
          <a:extLst>
            <a:ext uri="{FF2B5EF4-FFF2-40B4-BE49-F238E27FC236}">
              <a16:creationId xmlns:a16="http://schemas.microsoft.com/office/drawing/2014/main" id="{67E6BBB2-BF83-43A3-B538-451F7A8FB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328444</xdr:colOff>
      <xdr:row>3</xdr:row>
      <xdr:rowOff>65690</xdr:rowOff>
    </xdr:from>
    <xdr:to>
      <xdr:col>23</xdr:col>
      <xdr:colOff>337091</xdr:colOff>
      <xdr:row>9</xdr:row>
      <xdr:rowOff>120431</xdr:rowOff>
    </xdr:to>
    <xdr:graphicFrame macro="">
      <xdr:nvGraphicFramePr>
        <xdr:cNvPr id="32" name="Chart 31">
          <a:extLst>
            <a:ext uri="{FF2B5EF4-FFF2-40B4-BE49-F238E27FC236}">
              <a16:creationId xmlns:a16="http://schemas.microsoft.com/office/drawing/2014/main" id="{5E6F811D-629C-4B92-8554-A8D3E3562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224879</xdr:colOff>
      <xdr:row>8</xdr:row>
      <xdr:rowOff>1087</xdr:rowOff>
    </xdr:from>
    <xdr:to>
      <xdr:col>17</xdr:col>
      <xdr:colOff>131379</xdr:colOff>
      <xdr:row>9</xdr:row>
      <xdr:rowOff>82434</xdr:rowOff>
    </xdr:to>
    <xdr:sp macro="" textlink="KPI!B6">
      <xdr:nvSpPr>
        <xdr:cNvPr id="34" name="TextBox 33">
          <a:extLst>
            <a:ext uri="{FF2B5EF4-FFF2-40B4-BE49-F238E27FC236}">
              <a16:creationId xmlns:a16="http://schemas.microsoft.com/office/drawing/2014/main" id="{57C5229D-AEF3-4EDD-A71C-6736F927613A}"/>
            </a:ext>
          </a:extLst>
        </xdr:cNvPr>
        <xdr:cNvSpPr txBox="1"/>
      </xdr:nvSpPr>
      <xdr:spPr>
        <a:xfrm>
          <a:off x="8808327" y="1490053"/>
          <a:ext cx="1745811" cy="267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1BCED8"/>
              </a:solidFill>
              <a:latin typeface="Calibri" panose="020F0502020204030204" pitchFamily="34" charset="0"/>
              <a:ea typeface="+mn-ea"/>
              <a:cs typeface="Calibri" panose="020F0502020204030204" pitchFamily="34" charset="0"/>
            </a:rPr>
            <a:t>Saving</a:t>
          </a:r>
          <a:r>
            <a:rPr lang="en-US" sz="1400" b="1" baseline="0">
              <a:solidFill>
                <a:srgbClr val="1BCED8"/>
              </a:solidFill>
              <a:latin typeface="Calibri" panose="020F0502020204030204" pitchFamily="34" charset="0"/>
              <a:ea typeface="+mn-ea"/>
              <a:cs typeface="Calibri" panose="020F0502020204030204" pitchFamily="34" charset="0"/>
            </a:rPr>
            <a:t> By Institution</a:t>
          </a:r>
          <a:endParaRPr lang="en-US" sz="1400" b="1">
            <a:solidFill>
              <a:srgbClr val="1BCED8"/>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334358</xdr:colOff>
      <xdr:row>19</xdr:row>
      <xdr:rowOff>132472</xdr:rowOff>
    </xdr:from>
    <xdr:to>
      <xdr:col>4</xdr:col>
      <xdr:colOff>240862</xdr:colOff>
      <xdr:row>21</xdr:row>
      <xdr:rowOff>27698</xdr:rowOff>
    </xdr:to>
    <xdr:sp macro="" textlink="KPI!B6">
      <xdr:nvSpPr>
        <xdr:cNvPr id="37" name="TextBox 36">
          <a:extLst>
            <a:ext uri="{FF2B5EF4-FFF2-40B4-BE49-F238E27FC236}">
              <a16:creationId xmlns:a16="http://schemas.microsoft.com/office/drawing/2014/main" id="{8B291BF2-79D8-49AE-A59C-E1C4C6EE2DD5}"/>
            </a:ext>
          </a:extLst>
        </xdr:cNvPr>
        <xdr:cNvSpPr txBox="1"/>
      </xdr:nvSpPr>
      <xdr:spPr>
        <a:xfrm>
          <a:off x="334358" y="3668765"/>
          <a:ext cx="2358918" cy="267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1BCED8"/>
              </a:solidFill>
              <a:latin typeface="Calibri" panose="020F0502020204030204" pitchFamily="34" charset="0"/>
              <a:ea typeface="+mn-ea"/>
              <a:cs typeface="Calibri" panose="020F0502020204030204" pitchFamily="34" charset="0"/>
            </a:rPr>
            <a:t>Income By</a:t>
          </a:r>
          <a:r>
            <a:rPr lang="en-US" sz="1400" b="1" baseline="0">
              <a:solidFill>
                <a:srgbClr val="1BCED8"/>
              </a:solidFill>
              <a:latin typeface="Calibri" panose="020F0502020204030204" pitchFamily="34" charset="0"/>
              <a:ea typeface="+mn-ea"/>
              <a:cs typeface="Calibri" panose="020F0502020204030204" pitchFamily="34" charset="0"/>
            </a:rPr>
            <a:t> Payment Method</a:t>
          </a:r>
          <a:endParaRPr lang="en-US" sz="1400" b="1">
            <a:solidFill>
              <a:srgbClr val="1BCED8"/>
            </a:solidFill>
            <a:latin typeface="Calibri" panose="020F0502020204030204" pitchFamily="34" charset="0"/>
            <a:ea typeface="+mn-ea"/>
            <a:cs typeface="Calibri" panose="020F0502020204030204" pitchFamily="34" charset="0"/>
          </a:endParaRPr>
        </a:p>
      </xdr:txBody>
    </xdr:sp>
    <xdr:clientData/>
  </xdr:twoCellAnchor>
  <xdr:twoCellAnchor>
    <xdr:from>
      <xdr:col>6</xdr:col>
      <xdr:colOff>564268</xdr:colOff>
      <xdr:row>20</xdr:row>
      <xdr:rowOff>44885</xdr:rowOff>
    </xdr:from>
    <xdr:to>
      <xdr:col>11</xdr:col>
      <xdr:colOff>76634</xdr:colOff>
      <xdr:row>21</xdr:row>
      <xdr:rowOff>126232</xdr:rowOff>
    </xdr:to>
    <xdr:sp macro="" textlink="KPI!B6">
      <xdr:nvSpPr>
        <xdr:cNvPr id="39" name="TextBox 38">
          <a:extLst>
            <a:ext uri="{FF2B5EF4-FFF2-40B4-BE49-F238E27FC236}">
              <a16:creationId xmlns:a16="http://schemas.microsoft.com/office/drawing/2014/main" id="{2597DB56-8226-4597-9340-D04BB9ADAA30}"/>
            </a:ext>
          </a:extLst>
        </xdr:cNvPr>
        <xdr:cNvSpPr txBox="1"/>
      </xdr:nvSpPr>
      <xdr:spPr>
        <a:xfrm>
          <a:off x="4242889" y="3767299"/>
          <a:ext cx="2577883" cy="267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1BCED8"/>
              </a:solidFill>
              <a:latin typeface="Calibri" panose="020F0502020204030204" pitchFamily="34" charset="0"/>
              <a:ea typeface="+mn-ea"/>
              <a:cs typeface="Calibri" panose="020F0502020204030204" pitchFamily="34" charset="0"/>
            </a:rPr>
            <a:t>Expenses BY</a:t>
          </a:r>
          <a:r>
            <a:rPr lang="en-US" sz="1400" b="1" baseline="0">
              <a:solidFill>
                <a:srgbClr val="1BCED8"/>
              </a:solidFill>
              <a:latin typeface="Calibri" panose="020F0502020204030204" pitchFamily="34" charset="0"/>
              <a:ea typeface="+mn-ea"/>
              <a:cs typeface="Calibri" panose="020F0502020204030204" pitchFamily="34" charset="0"/>
            </a:rPr>
            <a:t> Payment Method</a:t>
          </a:r>
          <a:endParaRPr lang="en-US" sz="1400" b="1">
            <a:solidFill>
              <a:srgbClr val="1BCED8"/>
            </a:solidFill>
            <a:latin typeface="Calibri" panose="020F0502020204030204" pitchFamily="34" charset="0"/>
            <a:ea typeface="+mn-ea"/>
            <a:cs typeface="Calibri" panose="020F0502020204030204" pitchFamily="34" charset="0"/>
          </a:endParaRPr>
        </a:p>
      </xdr:txBody>
    </xdr:sp>
    <xdr:clientData/>
  </xdr:twoCellAnchor>
  <xdr:twoCellAnchor editAs="oneCell">
    <xdr:from>
      <xdr:col>11</xdr:col>
      <xdr:colOff>164224</xdr:colOff>
      <xdr:row>0</xdr:row>
      <xdr:rowOff>32846</xdr:rowOff>
    </xdr:from>
    <xdr:to>
      <xdr:col>23</xdr:col>
      <xdr:colOff>76638</xdr:colOff>
      <xdr:row>3</xdr:row>
      <xdr:rowOff>65690</xdr:rowOff>
    </xdr:to>
    <xdr:pic>
      <xdr:nvPicPr>
        <xdr:cNvPr id="40" name="Picture 39">
          <a:extLst>
            <a:ext uri="{FF2B5EF4-FFF2-40B4-BE49-F238E27FC236}">
              <a16:creationId xmlns:a16="http://schemas.microsoft.com/office/drawing/2014/main" id="{EDCF03BD-99EA-461C-BAF0-A0DEB0E0051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69824" y="32846"/>
          <a:ext cx="7227614" cy="604344"/>
        </a:xfrm>
        <a:prstGeom prst="rect">
          <a:avLst/>
        </a:prstGeom>
      </xdr:spPr>
    </xdr:pic>
    <xdr:clientData/>
  </xdr:twoCellAnchor>
  <xdr:twoCellAnchor>
    <xdr:from>
      <xdr:col>0</xdr:col>
      <xdr:colOff>153271</xdr:colOff>
      <xdr:row>0</xdr:row>
      <xdr:rowOff>54740</xdr:rowOff>
    </xdr:from>
    <xdr:to>
      <xdr:col>23</xdr:col>
      <xdr:colOff>208017</xdr:colOff>
      <xdr:row>3</xdr:row>
      <xdr:rowOff>76638</xdr:rowOff>
    </xdr:to>
    <xdr:sp macro="" textlink="">
      <xdr:nvSpPr>
        <xdr:cNvPr id="41" name="Rectangle: Rounded Corners 40">
          <a:extLst>
            <a:ext uri="{FF2B5EF4-FFF2-40B4-BE49-F238E27FC236}">
              <a16:creationId xmlns:a16="http://schemas.microsoft.com/office/drawing/2014/main" id="{6F590FF1-0485-47CC-B815-4A4C884D8AF6}"/>
            </a:ext>
          </a:extLst>
        </xdr:cNvPr>
        <xdr:cNvSpPr/>
      </xdr:nvSpPr>
      <xdr:spPr>
        <a:xfrm>
          <a:off x="153271" y="54740"/>
          <a:ext cx="14075546" cy="593398"/>
        </a:xfrm>
        <a:prstGeom prst="roundRect">
          <a:avLst>
            <a:gd name="adj" fmla="val 46492"/>
          </a:avLst>
        </a:prstGeom>
        <a:gradFill>
          <a:gsLst>
            <a:gs pos="0">
              <a:srgbClr val="4F0080"/>
            </a:gs>
            <a:gs pos="100000">
              <a:srgbClr val="4F0080">
                <a:alpha val="50000"/>
              </a:srgbClr>
            </a:gs>
          </a:gsLst>
          <a:lin ang="0" scaled="0"/>
        </a:gra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175174</xdr:colOff>
      <xdr:row>0</xdr:row>
      <xdr:rowOff>65690</xdr:rowOff>
    </xdr:from>
    <xdr:to>
      <xdr:col>12</xdr:col>
      <xdr:colOff>437934</xdr:colOff>
      <xdr:row>3</xdr:row>
      <xdr:rowOff>5584</xdr:rowOff>
    </xdr:to>
    <xdr:sp macro="" textlink="KPI!B6">
      <xdr:nvSpPr>
        <xdr:cNvPr id="42" name="TextBox 41">
          <a:extLst>
            <a:ext uri="{FF2B5EF4-FFF2-40B4-BE49-F238E27FC236}">
              <a16:creationId xmlns:a16="http://schemas.microsoft.com/office/drawing/2014/main" id="{950A2C48-1E8E-4EBE-9169-1F55C9B95C96}"/>
            </a:ext>
          </a:extLst>
        </xdr:cNvPr>
        <xdr:cNvSpPr txBox="1"/>
      </xdr:nvSpPr>
      <xdr:spPr>
        <a:xfrm>
          <a:off x="788277" y="65690"/>
          <a:ext cx="7006898" cy="498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rgbClr val="1BCED8"/>
              </a:solidFill>
              <a:latin typeface="Calibri" panose="020F0502020204030204" pitchFamily="34" charset="0"/>
              <a:cs typeface="Calibri" panose="020F0502020204030204" pitchFamily="34" charset="0"/>
            </a:rPr>
            <a:t>PERSONAL</a:t>
          </a:r>
          <a:r>
            <a:rPr lang="en-US" sz="3200" b="1" baseline="0">
              <a:solidFill>
                <a:srgbClr val="1BCED8"/>
              </a:solidFill>
              <a:latin typeface="Calibri" panose="020F0502020204030204" pitchFamily="34" charset="0"/>
              <a:cs typeface="Calibri" panose="020F0502020204030204" pitchFamily="34" charset="0"/>
            </a:rPr>
            <a:t> FINANCE TRACKER</a:t>
          </a:r>
          <a:endParaRPr lang="en-US" sz="3200" b="1">
            <a:solidFill>
              <a:srgbClr val="1BCED8"/>
            </a:solidFill>
            <a:latin typeface="Calibri" panose="020F0502020204030204" pitchFamily="34" charset="0"/>
            <a:cs typeface="Calibri" panose="020F0502020204030204" pitchFamily="34" charset="0"/>
          </a:endParaRPr>
        </a:p>
      </xdr:txBody>
    </xdr:sp>
    <xdr:clientData/>
  </xdr:twoCellAnchor>
  <xdr:twoCellAnchor>
    <xdr:from>
      <xdr:col>18</xdr:col>
      <xdr:colOff>166306</xdr:colOff>
      <xdr:row>0</xdr:row>
      <xdr:rowOff>158639</xdr:rowOff>
    </xdr:from>
    <xdr:to>
      <xdr:col>20</xdr:col>
      <xdr:colOff>186120</xdr:colOff>
      <xdr:row>2</xdr:row>
      <xdr:rowOff>164223</xdr:rowOff>
    </xdr:to>
    <xdr:sp macro="" textlink="KPI!B6">
      <xdr:nvSpPr>
        <xdr:cNvPr id="43" name="TextBox 42">
          <a:hlinkClick xmlns:r="http://schemas.openxmlformats.org/officeDocument/2006/relationships" r:id="rId7"/>
          <a:extLst>
            <a:ext uri="{FF2B5EF4-FFF2-40B4-BE49-F238E27FC236}">
              <a16:creationId xmlns:a16="http://schemas.microsoft.com/office/drawing/2014/main" id="{B56DA3A4-90C5-446C-9935-6F4EF7A03705}"/>
            </a:ext>
          </a:extLst>
        </xdr:cNvPr>
        <xdr:cNvSpPr txBox="1"/>
      </xdr:nvSpPr>
      <xdr:spPr>
        <a:xfrm>
          <a:off x="11139106" y="158639"/>
          <a:ext cx="1239014" cy="386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50" b="1">
              <a:solidFill>
                <a:schemeClr val="bg1"/>
              </a:solidFill>
              <a:latin typeface="Calibri" panose="020F0502020204030204" pitchFamily="34" charset="0"/>
              <a:ea typeface="+mn-ea"/>
              <a:cs typeface="Calibri" panose="020F0502020204030204" pitchFamily="34" charset="0"/>
            </a:rPr>
            <a:t>Dashboard</a:t>
          </a:r>
        </a:p>
      </xdr:txBody>
    </xdr:sp>
    <xdr:clientData/>
  </xdr:twoCellAnchor>
  <xdr:twoCellAnchor>
    <xdr:from>
      <xdr:col>21</xdr:col>
      <xdr:colOff>111566</xdr:colOff>
      <xdr:row>1</xdr:row>
      <xdr:rowOff>5361</xdr:rowOff>
    </xdr:from>
    <xdr:to>
      <xdr:col>22</xdr:col>
      <xdr:colOff>525517</xdr:colOff>
      <xdr:row>2</xdr:row>
      <xdr:rowOff>175172</xdr:rowOff>
    </xdr:to>
    <xdr:sp macro="" textlink="KPI!B6">
      <xdr:nvSpPr>
        <xdr:cNvPr id="44" name="TextBox 43">
          <a:hlinkClick xmlns:r="http://schemas.openxmlformats.org/officeDocument/2006/relationships" r:id="rId8"/>
          <a:extLst>
            <a:ext uri="{FF2B5EF4-FFF2-40B4-BE49-F238E27FC236}">
              <a16:creationId xmlns:a16="http://schemas.microsoft.com/office/drawing/2014/main" id="{C6261FFD-2CC8-44D3-9053-42E9249ABC99}"/>
            </a:ext>
          </a:extLst>
        </xdr:cNvPr>
        <xdr:cNvSpPr txBox="1"/>
      </xdr:nvSpPr>
      <xdr:spPr>
        <a:xfrm>
          <a:off x="12913166" y="195861"/>
          <a:ext cx="1023551" cy="360311"/>
        </a:xfrm>
        <a:prstGeom prst="rect">
          <a:avLst/>
        </a:prstGeom>
        <a:solidFill>
          <a:srgbClr val="1BCED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50" b="1">
              <a:solidFill>
                <a:schemeClr val="bg1"/>
              </a:solidFill>
              <a:latin typeface="Calibri" panose="020F0502020204030204" pitchFamily="34" charset="0"/>
              <a:ea typeface="+mn-ea"/>
              <a:cs typeface="Calibri" panose="020F0502020204030204" pitchFamily="34" charset="0"/>
            </a:rPr>
            <a:t>Details</a:t>
          </a:r>
        </a:p>
      </xdr:txBody>
    </xdr:sp>
    <xdr:clientData/>
  </xdr:twoCellAnchor>
  <xdr:twoCellAnchor>
    <xdr:from>
      <xdr:col>0</xdr:col>
      <xdr:colOff>76636</xdr:colOff>
      <xdr:row>9</xdr:row>
      <xdr:rowOff>175173</xdr:rowOff>
    </xdr:from>
    <xdr:to>
      <xdr:col>5</xdr:col>
      <xdr:colOff>602154</xdr:colOff>
      <xdr:row>19</xdr:row>
      <xdr:rowOff>126562</xdr:rowOff>
    </xdr:to>
    <xdr:graphicFrame macro="">
      <xdr:nvGraphicFramePr>
        <xdr:cNvPr id="45" name="Chart 44">
          <a:extLst>
            <a:ext uri="{FF2B5EF4-FFF2-40B4-BE49-F238E27FC236}">
              <a16:creationId xmlns:a16="http://schemas.microsoft.com/office/drawing/2014/main" id="{E1082380-A6CC-43ED-88C1-9ED1AC19F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21896</xdr:colOff>
      <xdr:row>21</xdr:row>
      <xdr:rowOff>131380</xdr:rowOff>
    </xdr:from>
    <xdr:to>
      <xdr:col>5</xdr:col>
      <xdr:colOff>602155</xdr:colOff>
      <xdr:row>29</xdr:row>
      <xdr:rowOff>153279</xdr:rowOff>
    </xdr:to>
    <mc:AlternateContent xmlns:mc="http://schemas.openxmlformats.org/markup-compatibility/2006">
      <mc:Choice xmlns:cx2="http://schemas.microsoft.com/office/drawing/2015/10/21/chartex" Requires="cx2">
        <xdr:graphicFrame macro="">
          <xdr:nvGraphicFramePr>
            <xdr:cNvPr id="46" name="Chart 45">
              <a:extLst>
                <a:ext uri="{FF2B5EF4-FFF2-40B4-BE49-F238E27FC236}">
                  <a16:creationId xmlns:a16="http://schemas.microsoft.com/office/drawing/2014/main" id="{CDB45BD8-0B8B-4706-BCE3-24DFD6C2BA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1896" y="4131880"/>
              <a:ext cx="3628259" cy="15458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580254</xdr:colOff>
      <xdr:row>9</xdr:row>
      <xdr:rowOff>43792</xdr:rowOff>
    </xdr:from>
    <xdr:to>
      <xdr:col>13</xdr:col>
      <xdr:colOff>229909</xdr:colOff>
      <xdr:row>20</xdr:row>
      <xdr:rowOff>98533</xdr:rowOff>
    </xdr:to>
    <mc:AlternateContent xmlns:mc="http://schemas.openxmlformats.org/markup-compatibility/2006">
      <mc:Choice xmlns:cx1="http://schemas.microsoft.com/office/drawing/2015/9/8/chartex" Requires="cx1">
        <xdr:graphicFrame macro="">
          <xdr:nvGraphicFramePr>
            <xdr:cNvPr id="47" name="Chart 46">
              <a:extLst>
                <a:ext uri="{FF2B5EF4-FFF2-40B4-BE49-F238E27FC236}">
                  <a16:creationId xmlns:a16="http://schemas.microsoft.com/office/drawing/2014/main" id="{C995A293-DE43-47A3-8A8B-E007860748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3628254" y="1758292"/>
              <a:ext cx="4526455" cy="215024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240858</xdr:colOff>
      <xdr:row>21</xdr:row>
      <xdr:rowOff>153277</xdr:rowOff>
    </xdr:from>
    <xdr:to>
      <xdr:col>13</xdr:col>
      <xdr:colOff>120431</xdr:colOff>
      <xdr:row>29</xdr:row>
      <xdr:rowOff>164224</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3C571EBF-24D8-4161-AB0A-966F71160F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3898458" y="4153777"/>
              <a:ext cx="4146773" cy="153494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251804</xdr:colOff>
      <xdr:row>10</xdr:row>
      <xdr:rowOff>21897</xdr:rowOff>
    </xdr:from>
    <xdr:to>
      <xdr:col>19</xdr:col>
      <xdr:colOff>32838</xdr:colOff>
      <xdr:row>26</xdr:row>
      <xdr:rowOff>32845</xdr:rowOff>
    </xdr:to>
    <xdr:graphicFrame macro="">
      <xdr:nvGraphicFramePr>
        <xdr:cNvPr id="8" name="Chart 7">
          <a:extLst>
            <a:ext uri="{FF2B5EF4-FFF2-40B4-BE49-F238E27FC236}">
              <a16:creationId xmlns:a16="http://schemas.microsoft.com/office/drawing/2014/main" id="{EA5A9110-7FA5-4817-842C-21A977D29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ilerin Asipita" refreshedDate="45753.399818171296" createdVersion="5" refreshedVersion="8" minRefreshableVersion="3" recordCount="0" supportSubquery="1" supportAdvancedDrill="1" xr:uid="{CBCDA829-7A1A-45C4-95C7-1F2957FA56FB}">
  <cacheSource type="external" connectionId="6"/>
  <cacheFields count="3">
    <cacheField name="[Measures].[Sum of Amount]" caption="Sum of Amount" numFmtId="0" hierarchy="42" level="32767"/>
    <cacheField name="[Category].[Category Name].[Category Name]" caption="Category Name" numFmtId="0" level="1">
      <sharedItems containsSemiMixedTypes="0" containsNonDate="0" containsString="0"/>
    </cacheField>
    <cacheField name="[Category].[Category Type].[Category Type]" caption="Category Type" numFmtId="0" hierarchy="1" level="1">
      <sharedItems containsSemiMixedTypes="0" containsNonDate="0" containsString="0"/>
    </cacheField>
  </cacheFields>
  <cacheHierarchies count="45">
    <cacheHierarchy uniqueName="[Category].[Category Name]" caption="Category Name" attribute="1" defaultMemberUniqueName="[Category].[Category Name].[All]" allUniqueName="[Category].[Category Name].[All]" dimensionUniqueName="[Category]" displayFolder="" count="2" memberValueDatatype="130" unbalanced="0">
      <fieldsUsage count="2">
        <fieldUsage x="-1"/>
        <fieldUsage x="1"/>
      </fieldsUsage>
    </cacheHierarchy>
    <cacheHierarchy uniqueName="[Category].[Category Type]" caption="Category Type" attribute="1" defaultMemberUniqueName="[Category].[Category Type].[All]" allUniqueName="[Category].[Category Type].[All]" dimensionUniqueName="[Category]" displayFolder="" count="2" memberValueDatatype="130" unbalanced="0">
      <fieldsUsage count="2">
        <fieldUsage x="-1"/>
        <fieldUsage x="2"/>
      </fieldsUsage>
    </cacheHierarchy>
    <cacheHierarchy uniqueName="[Date].[Date]" caption="Date" attribute="1" time="1" defaultMemberUniqueName="[Date].[Date].[All]" allUniqueName="[Date].[Date].[All]" dimensionUniqueName="[Date]" displayFolder="" count="2" memberValueDatatype="7" unbalanced="0"/>
    <cacheHierarchy uniqueName="[Expenses].[Expense_ID]" caption="Expense_ID" attribute="1" defaultMemberUniqueName="[Expenses].[Expense_ID].[All]" allUniqueName="[Expenses].[Expense_ID].[All]" dimensionUniqueName="[Expenses]" displayFolder="" count="0" memberValueDatatype="20" unbalanced="0"/>
    <cacheHierarchy uniqueName="[Expenses].[Date]" caption="Date" attribute="1" time="1" defaultMemberUniqueName="[Expenses].[Date].[All]" allUniqueName="[Expenses].[Date].[All]" dimensionUniqueName="[Expenses]" displayFolder="" count="0" memberValueDatatype="7" unbalanced="0"/>
    <cacheHierarchy uniqueName="[Expenses].[Category]" caption="Category" attribute="1" defaultMemberUniqueName="[Expenses].[Category].[All]" allUniqueName="[Expenses].[Category].[All]" dimensionUniqueName="[Expenses]" displayFolder="" count="0" memberValueDatatype="130" unbalanced="0"/>
    <cacheHierarchy uniqueName="[Expenses].[Vendor]" caption="Vendor" attribute="1" defaultMemberUniqueName="[Expenses].[Vendor].[All]" allUniqueName="[Expenses].[Vendor].[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Payment_Method]" caption="Payment_Method" attribute="1" defaultMemberUniqueName="[Expenses].[Payment_Method].[All]" allUniqueName="[Expenses].[Payment_Method].[All]" dimensionUniqueName="[Expenses]" displayFolder="" count="0" memberValueDatatype="130" unbalanced="0"/>
    <cacheHierarchy uniqueName="[Expenses].[Date (Year)]" caption="Date (Year)" attribute="1" defaultMemberUniqueName="[Expenses].[Date (Year)].[All]" allUniqueName="[Expenses].[Date (Year)].[All]" dimensionUniqueName="[Expenses]" displayFolder="" count="0" memberValueDatatype="130" unbalanced="0"/>
    <cacheHierarchy uniqueName="[Expenses].[Date (Quarter)]" caption="Date (Quarter)" attribute="1" defaultMemberUniqueName="[Expenses].[Date (Quarter)].[All]" allUniqueName="[Expenses].[Date (Quarter)].[All]" dimensionUniqueName="[Expenses]" displayFolder="" count="0" memberValueDatatype="130" unbalanced="0"/>
    <cacheHierarchy uniqueName="[Expenses].[Date (Month)]" caption="Date (Month)" attribute="1" defaultMemberUniqueName="[Expenses].[Date (Month)].[All]" allUniqueName="[Expenses].[Date (Month)].[All]" dimensionUniqueName="[Expenses]" displayFolder="" count="0" memberValueDatatype="130" unbalanced="0"/>
    <cacheHierarchy uniqueName="[Expenses].[Date (Year)1]" caption="Date (Year)1" attribute="1" defaultMemberUniqueName="[Expenses].[Date (Year)1].[All]" allUniqueName="[Expenses].[Date (Year)1].[All]" dimensionUniqueName="[Expenses]" displayFolder="" count="0" memberValueDatatype="130" unbalanced="0"/>
    <cacheHierarchy uniqueName="[Expenses].[Date (Quarter)1]" caption="Date (Quarter)1" attribute="1" defaultMemberUniqueName="[Expenses].[Date (Quarter)1].[All]" allUniqueName="[Expenses].[Date (Quarter)1].[All]" dimensionUniqueName="[Expenses]" displayFolder="" count="0" memberValueDatatype="130" unbalanced="0"/>
    <cacheHierarchy uniqueName="[Expenses].[Date (Month)1]" caption="Date (Month)1" attribute="1" defaultMemberUniqueName="[Expenses].[Date (Month)1].[All]" allUniqueName="[Expenses].[Date (Month)1].[All]" dimensionUniqueName="[Expenses]" displayFolder="" count="0" memberValueDatatype="130" unbalanced="0"/>
    <cacheHierarchy uniqueName="[Income].[Income_ID]" caption="Income_ID" attribute="1" defaultMemberUniqueName="[Income].[Income_ID].[All]" allUniqueName="[Income].[Income_ID].[All]" dimensionUniqueName="[Income]" displayFolder="" count="0" memberValueDatatype="20" unbalanced="0"/>
    <cacheHierarchy uniqueName="[Income].[Date]" caption="Date" attribute="1" time="1" defaultMemberUniqueName="[Income].[Date].[All]" allUniqueName="[Income].[Date].[All]" dimensionUniqueName="[Income]" displayFolder="" count="0" memberValueDatatype="7" unbalanced="0"/>
    <cacheHierarchy uniqueName="[Income].[Category]" caption="Category" attribute="1" defaultMemberUniqueName="[Income].[Category].[All]" allUniqueName="[Income].[Category].[All]" dimensionUniqueName="[Income]" displayFolder="" count="0" memberValueDatatype="130" unbalanced="0"/>
    <cacheHierarchy uniqueName="[Income].[Source]" caption="Source" attribute="1" defaultMemberUniqueName="[Income].[Source].[All]" allUniqueName="[Income].[Source].[All]" dimensionUniqueName="[Income]" displayFolder="" count="0" memberValueDatatype="130" unbalanced="0"/>
    <cacheHierarchy uniqueName="[Income].[Amount]" caption="Amount" attribute="1" defaultMemberUniqueName="[Income].[Amount].[All]" allUniqueName="[Income].[Amount].[All]" dimensionUniqueName="[Income]" displayFolder="" count="0" memberValueDatatype="5" unbalanced="0"/>
    <cacheHierarchy uniqueName="[Income].[Payment_Method]" caption="Payment_Method" attribute="1" defaultMemberUniqueName="[Income].[Payment_Method].[All]" allUniqueName="[Income].[Payment_Method].[All]" dimensionUniqueName="[Income]" displayFolder="" count="0" memberValueDatatype="130" unbalanced="0"/>
    <cacheHierarchy uniqueName="[Income].[Date (Year)]" caption="Date (Year)" attribute="1" defaultMemberUniqueName="[Income].[Date (Year)].[All]" allUniqueName="[Income].[Date (Year)].[All]" dimensionUniqueName="[Income]" displayFolder="" count="0" memberValueDatatype="130" unbalanced="0"/>
    <cacheHierarchy uniqueName="[Income].[Date (Quarter)]" caption="Date (Quarter)" attribute="1" defaultMemberUniqueName="[Income].[Date (Quarter)].[All]" allUniqueName="[Income].[Date (Quarter)].[All]" dimensionUniqueName="[Income]" displayFolder="" count="0" memberValueDatatype="130" unbalanced="0"/>
    <cacheHierarchy uniqueName="[Income].[Date (Month)]" caption="Date (Month)" attribute="1" defaultMemberUniqueName="[Income].[Date (Month)].[All]" allUniqueName="[Income].[Date (Month)].[All]" dimensionUniqueName="[Income]" displayFolder="" count="0" memberValueDatatype="130" unbalanced="0"/>
    <cacheHierarchy uniqueName="[Savings].[Investment_ID]" caption="Investment_ID" attribute="1" defaultMemberUniqueName="[Savings].[Investment_ID].[All]" allUniqueName="[Savings].[Investment_ID].[All]" dimensionUniqueName="[Savings]" displayFolder="" count="0" memberValueDatatype="20" unbalanced="0"/>
    <cacheHierarchy uniqueName="[Savings].[Date]" caption="Date" attribute="1" time="1" defaultMemberUniqueName="[Savings].[Date].[All]" allUniqueName="[Savings].[Date].[All]" dimensionUniqueName="[Savings]" displayFolder="" count="0" memberValueDatatype="7" unbalanced="0"/>
    <cacheHierarchy uniqueName="[Savings].[Category]" caption="Category" attribute="1" defaultMemberUniqueName="[Savings].[Category].[All]" allUniqueName="[Savings].[Category].[All]" dimensionUniqueName="[Savings]" displayFolder="" count="0" memberValueDatatype="130" unbalanced="0"/>
    <cacheHierarchy uniqueName="[Savings].[Institution]" caption="Institution" attribute="1" defaultMemberUniqueName="[Savings].[Institution].[All]" allUniqueName="[Savings].[Institution].[All]" dimensionUniqueName="[Savings]" displayFolder="" count="0" memberValueDatatype="130" unbalanced="0"/>
    <cacheHierarchy uniqueName="[Savings].[Amount]" caption="Amount" attribute="1" defaultMemberUniqueName="[Savings].[Amount].[All]" allUniqueName="[Savings].[Amount].[All]" dimensionUniqueName="[Savings]" displayFolder="" count="0" memberValueDatatype="5" unbalanced="0"/>
    <cacheHierarchy uniqueName="[Savings].[Date (Year)]" caption="Date (Year)" attribute="1" defaultMemberUniqueName="[Savings].[Date (Year)].[All]" allUniqueName="[Savings].[Date (Year)].[All]" dimensionUniqueName="[Savings]" displayFolder="" count="0" memberValueDatatype="130" unbalanced="0"/>
    <cacheHierarchy uniqueName="[Savings].[Date (Quarter)]" caption="Date (Quarter)" attribute="1" defaultMemberUniqueName="[Savings].[Date (Quarter)].[All]" allUniqueName="[Savings].[Date (Quarter)].[All]" dimensionUniqueName="[Savings]" displayFolder="" count="0" memberValueDatatype="130" unbalanced="0"/>
    <cacheHierarchy uniqueName="[Savings].[Date (Month)]" caption="Date (Month)" attribute="1" defaultMemberUniqueName="[Savings].[Date (Month)].[All]" allUniqueName="[Savings].[Date (Month)].[All]" dimensionUniqueName="[Savings]" displayFolder="" count="0" memberValueDatatype="130" unbalanced="0"/>
    <cacheHierarchy uniqueName="[Expenses].[Date (Month Index)]" caption="Date (Month Index)" attribute="1" defaultMemberUniqueName="[Expenses].[Date (Month Index)].[All]" allUniqueName="[Expenses].[Date (Month Index)].[All]" dimensionUniqueName="[Expenses]" displayFolder="" count="0" memberValueDatatype="20" unbalanced="0" hidden="1"/>
    <cacheHierarchy uniqueName="[Expenses].[Date (Month Index)1]" caption="Date (Month Index)1" attribute="1" defaultMemberUniqueName="[Expenses].[Date (Month Index)1].[All]" allUniqueName="[Expenses].[Date (Month Index)1].[All]" dimensionUniqueName="[Expenses]" displayFolder="" count="0" memberValueDatatype="20" unbalanced="0" hidden="1"/>
    <cacheHierarchy uniqueName="[Income].[Date (Month Index)]" caption="Date (Month Index)" attribute="1" defaultMemberUniqueName="[Income].[Date (Month Index)].[All]" allUniqueName="[Income].[Date (Month Index)].[All]" dimensionUniqueName="[Income]" displayFolder="" count="0" memberValueDatatype="20" unbalanced="0" hidden="1"/>
    <cacheHierarchy uniqueName="[Savings].[Date (Month Index)]" caption="Date (Month Index)" attribute="1" defaultMemberUniqueName="[Savings].[Date (Month Index)].[All]" allUniqueName="[Savings].[Date (Month Index)].[All]" dimensionUniqueName="[Savings]" displayFolder="" count="0" memberValueDatatype="20" unbalanced="0" hidden="1"/>
    <cacheHierarchy uniqueName="[Measures].[__XL_Count Category]" caption="__XL_Count Category" measure="1" displayFolder="" measureGroup="Category" count="0" hidden="1"/>
    <cacheHierarchy uniqueName="[Measures].[__XL_Count Date]" caption="__XL_Count Date" measure="1" displayFolder="" measureGroup="Date" count="0" hidden="1"/>
    <cacheHierarchy uniqueName="[Measures].[__XL_Count Expenses]" caption="__XL_Count Expenses" measure="1" displayFolder="" measureGroup="Expenses" count="0" hidden="1"/>
    <cacheHierarchy uniqueName="[Measures].[__XL_Count Income]" caption="__XL_Count Income" measure="1" displayFolder="" measureGroup="Income"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mount]" caption="Sum of Amount" measure="1" displayFolder="" measureGroup="Income"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Amount 2]" caption="Sum of Amount 2" measure="1" displayFolder="" measureGroup="Expenses" count="0" hidden="1">
      <extLst>
        <ext xmlns:x15="http://schemas.microsoft.com/office/spreadsheetml/2010/11/main" uri="{B97F6D7D-B522-45F9-BDA1-12C45D357490}">
          <x15:cacheHierarchy aggregatedColumn="7"/>
        </ext>
      </extLst>
    </cacheHierarchy>
    <cacheHierarchy uniqueName="[Measures].[Sum of Amount 3]" caption="Sum of Amount 3" measure="1" displayFolder="" measureGroup="Savings" count="0" hidden="1">
      <extLst>
        <ext xmlns:x15="http://schemas.microsoft.com/office/spreadsheetml/2010/11/main" uri="{B97F6D7D-B522-45F9-BDA1-12C45D357490}">
          <x15:cacheHierarchy aggregatedColumn="28"/>
        </ext>
      </extLst>
    </cacheHierarchy>
  </cacheHierarchies>
  <kpis count="0"/>
  <dimensions count="6">
    <dimension name="Category" uniqueName="[Category]" caption="Category"/>
    <dimension name="Date" uniqueName="[Date]" caption="Date"/>
    <dimension name="Expenses" uniqueName="[Expenses]" caption="Expenses"/>
    <dimension name="Income" uniqueName="[Income]" caption="Income"/>
    <dimension measure="1" name="Measures" uniqueName="[Measures]" caption="Measures"/>
    <dimension name="Savings" uniqueName="[Savings]" caption="Savings"/>
  </dimensions>
  <measureGroups count="5">
    <measureGroup name="Category" caption="Category"/>
    <measureGroup name="Date" caption="Date"/>
    <measureGroup name="Expenses" caption="Expenses"/>
    <measureGroup name="Income" caption="Income"/>
    <measureGroup name="Savings" caption="Saving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ilerin Asipita" refreshedDate="45753.399878587959" createdVersion="5" refreshedVersion="8" minRefreshableVersion="3" recordCount="0" supportSubquery="1" supportAdvancedDrill="1" xr:uid="{700D902E-EBED-46C1-A335-F9248A791982}">
  <cacheSource type="external" connectionId="6"/>
  <cacheFields count="4">
    <cacheField name="[Measures].[Sum of Amount]" caption="Sum of Amount" numFmtId="0" hierarchy="42" level="32767"/>
    <cacheField name="[Income].[Payment_Method].[Payment_Method]" caption="Payment_Method" numFmtId="0" hierarchy="20" level="1">
      <sharedItems count="3">
        <s v="Bank Transfer"/>
        <s v="Cash"/>
        <s v="Mobile Money"/>
      </sharedItems>
    </cacheField>
    <cacheField name="[Category].[Category Name].[Category Name]" caption="Category Name" numFmtId="0" level="1">
      <sharedItems containsSemiMixedTypes="0" containsNonDate="0" containsString="0"/>
    </cacheField>
    <cacheField name="[Category].[Category Type].[Category Type]" caption="Category Type" numFmtId="0" hierarchy="1" level="1">
      <sharedItems containsSemiMixedTypes="0" containsNonDate="0" containsString="0"/>
    </cacheField>
  </cacheFields>
  <cacheHierarchies count="45">
    <cacheHierarchy uniqueName="[Category].[Category Name]" caption="Category Name" attribute="1" defaultMemberUniqueName="[Category].[Category Name].[All]" allUniqueName="[Category].[Category Name].[All]" dimensionUniqueName="[Category]" displayFolder="" count="2" memberValueDatatype="130" unbalanced="0">
      <fieldsUsage count="2">
        <fieldUsage x="-1"/>
        <fieldUsage x="2"/>
      </fieldsUsage>
    </cacheHierarchy>
    <cacheHierarchy uniqueName="[Category].[Category Type]" caption="Category Type" attribute="1" defaultMemberUniqueName="[Category].[Category Type].[All]" allUniqueName="[Category].[Category Type].[All]" dimensionUniqueName="[Category]" displayFolder="" count="2" memberValueDatatype="130" unbalanced="0">
      <fieldsUsage count="2">
        <fieldUsage x="-1"/>
        <fieldUsage x="3"/>
      </fieldsUsage>
    </cacheHierarchy>
    <cacheHierarchy uniqueName="[Date].[Date]" caption="Date" attribute="1" time="1" defaultMemberUniqueName="[Date].[Date].[All]" allUniqueName="[Date].[Date].[All]" dimensionUniqueName="[Date]" displayFolder="" count="2" memberValueDatatype="7" unbalanced="0"/>
    <cacheHierarchy uniqueName="[Expenses].[Expense_ID]" caption="Expense_ID" attribute="1" defaultMemberUniqueName="[Expenses].[Expense_ID].[All]" allUniqueName="[Expenses].[Expense_ID].[All]" dimensionUniqueName="[Expenses]" displayFolder="" count="0" memberValueDatatype="20" unbalanced="0"/>
    <cacheHierarchy uniqueName="[Expenses].[Date]" caption="Date" attribute="1" time="1" defaultMemberUniqueName="[Expenses].[Date].[All]" allUniqueName="[Expenses].[Date].[All]" dimensionUniqueName="[Expenses]" displayFolder="" count="0" memberValueDatatype="7" unbalanced="0"/>
    <cacheHierarchy uniqueName="[Expenses].[Category]" caption="Category" attribute="1" defaultMemberUniqueName="[Expenses].[Category].[All]" allUniqueName="[Expenses].[Category].[All]" dimensionUniqueName="[Expenses]" displayFolder="" count="0" memberValueDatatype="130" unbalanced="0"/>
    <cacheHierarchy uniqueName="[Expenses].[Vendor]" caption="Vendor" attribute="1" defaultMemberUniqueName="[Expenses].[Vendor].[All]" allUniqueName="[Expenses].[Vendor].[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Payment_Method]" caption="Payment_Method" attribute="1" defaultMemberUniqueName="[Expenses].[Payment_Method].[All]" allUniqueName="[Expenses].[Payment_Method].[All]" dimensionUniqueName="[Expenses]" displayFolder="" count="0" memberValueDatatype="130" unbalanced="0"/>
    <cacheHierarchy uniqueName="[Expenses].[Date (Year)]" caption="Date (Year)" attribute="1" defaultMemberUniqueName="[Expenses].[Date (Year)].[All]" allUniqueName="[Expenses].[Date (Year)].[All]" dimensionUniqueName="[Expenses]" displayFolder="" count="0" memberValueDatatype="130" unbalanced="0"/>
    <cacheHierarchy uniqueName="[Expenses].[Date (Quarter)]" caption="Date (Quarter)" attribute="1" defaultMemberUniqueName="[Expenses].[Date (Quarter)].[All]" allUniqueName="[Expenses].[Date (Quarter)].[All]" dimensionUniqueName="[Expenses]" displayFolder="" count="0" memberValueDatatype="130" unbalanced="0"/>
    <cacheHierarchy uniqueName="[Expenses].[Date (Month)]" caption="Date (Month)" attribute="1" defaultMemberUniqueName="[Expenses].[Date (Month)].[All]" allUniqueName="[Expenses].[Date (Month)].[All]" dimensionUniqueName="[Expenses]" displayFolder="" count="0" memberValueDatatype="130" unbalanced="0"/>
    <cacheHierarchy uniqueName="[Expenses].[Date (Year)1]" caption="Date (Year)1" attribute="1" defaultMemberUniqueName="[Expenses].[Date (Year)1].[All]" allUniqueName="[Expenses].[Date (Year)1].[All]" dimensionUniqueName="[Expenses]" displayFolder="" count="0" memberValueDatatype="130" unbalanced="0"/>
    <cacheHierarchy uniqueName="[Expenses].[Date (Quarter)1]" caption="Date (Quarter)1" attribute="1" defaultMemberUniqueName="[Expenses].[Date (Quarter)1].[All]" allUniqueName="[Expenses].[Date (Quarter)1].[All]" dimensionUniqueName="[Expenses]" displayFolder="" count="0" memberValueDatatype="130" unbalanced="0"/>
    <cacheHierarchy uniqueName="[Expenses].[Date (Month)1]" caption="Date (Month)1" attribute="1" defaultMemberUniqueName="[Expenses].[Date (Month)1].[All]" allUniqueName="[Expenses].[Date (Month)1].[All]" dimensionUniqueName="[Expenses]" displayFolder="" count="0" memberValueDatatype="130" unbalanced="0"/>
    <cacheHierarchy uniqueName="[Income].[Income_ID]" caption="Income_ID" attribute="1" defaultMemberUniqueName="[Income].[Income_ID].[All]" allUniqueName="[Income].[Income_ID].[All]" dimensionUniqueName="[Income]" displayFolder="" count="0" memberValueDatatype="20" unbalanced="0"/>
    <cacheHierarchy uniqueName="[Income].[Date]" caption="Date" attribute="1" time="1" defaultMemberUniqueName="[Income].[Date].[All]" allUniqueName="[Income].[Date].[All]" dimensionUniqueName="[Income]" displayFolder="" count="0" memberValueDatatype="7" unbalanced="0"/>
    <cacheHierarchy uniqueName="[Income].[Category]" caption="Category" attribute="1" defaultMemberUniqueName="[Income].[Category].[All]" allUniqueName="[Income].[Category].[All]" dimensionUniqueName="[Income]" displayFolder="" count="0" memberValueDatatype="130" unbalanced="0"/>
    <cacheHierarchy uniqueName="[Income].[Source]" caption="Source" attribute="1" defaultMemberUniqueName="[Income].[Source].[All]" allUniqueName="[Income].[Source].[All]" dimensionUniqueName="[Income]" displayFolder="" count="0" memberValueDatatype="130" unbalanced="0"/>
    <cacheHierarchy uniqueName="[Income].[Amount]" caption="Amount" attribute="1" defaultMemberUniqueName="[Income].[Amount].[All]" allUniqueName="[Income].[Amount].[All]" dimensionUniqueName="[Income]" displayFolder="" count="0" memberValueDatatype="5" unbalanced="0"/>
    <cacheHierarchy uniqueName="[Income].[Payment_Method]" caption="Payment_Method" attribute="1" defaultMemberUniqueName="[Income].[Payment_Method].[All]" allUniqueName="[Income].[Payment_Method].[All]" dimensionUniqueName="[Income]" displayFolder="" count="2" memberValueDatatype="130" unbalanced="0">
      <fieldsUsage count="2">
        <fieldUsage x="-1"/>
        <fieldUsage x="1"/>
      </fieldsUsage>
    </cacheHierarchy>
    <cacheHierarchy uniqueName="[Income].[Date (Year)]" caption="Date (Year)" attribute="1" defaultMemberUniqueName="[Income].[Date (Year)].[All]" allUniqueName="[Income].[Date (Year)].[All]" dimensionUniqueName="[Income]" displayFolder="" count="0" memberValueDatatype="130" unbalanced="0"/>
    <cacheHierarchy uniqueName="[Income].[Date (Quarter)]" caption="Date (Quarter)" attribute="1" defaultMemberUniqueName="[Income].[Date (Quarter)].[All]" allUniqueName="[Income].[Date (Quarter)].[All]" dimensionUniqueName="[Income]" displayFolder="" count="0" memberValueDatatype="130" unbalanced="0"/>
    <cacheHierarchy uniqueName="[Income].[Date (Month)]" caption="Date (Month)" attribute="1" defaultMemberUniqueName="[Income].[Date (Month)].[All]" allUniqueName="[Income].[Date (Month)].[All]" dimensionUniqueName="[Income]" displayFolder="" count="0" memberValueDatatype="130" unbalanced="0"/>
    <cacheHierarchy uniqueName="[Savings].[Investment_ID]" caption="Investment_ID" attribute="1" defaultMemberUniqueName="[Savings].[Investment_ID].[All]" allUniqueName="[Savings].[Investment_ID].[All]" dimensionUniqueName="[Savings]" displayFolder="" count="0" memberValueDatatype="20" unbalanced="0"/>
    <cacheHierarchy uniqueName="[Savings].[Date]" caption="Date" attribute="1" time="1" defaultMemberUniqueName="[Savings].[Date].[All]" allUniqueName="[Savings].[Date].[All]" dimensionUniqueName="[Savings]" displayFolder="" count="0" memberValueDatatype="7" unbalanced="0"/>
    <cacheHierarchy uniqueName="[Savings].[Category]" caption="Category" attribute="1" defaultMemberUniqueName="[Savings].[Category].[All]" allUniqueName="[Savings].[Category].[All]" dimensionUniqueName="[Savings]" displayFolder="" count="0" memberValueDatatype="130" unbalanced="0"/>
    <cacheHierarchy uniqueName="[Savings].[Institution]" caption="Institution" attribute="1" defaultMemberUniqueName="[Savings].[Institution].[All]" allUniqueName="[Savings].[Institution].[All]" dimensionUniqueName="[Savings]" displayFolder="" count="0" memberValueDatatype="130" unbalanced="0"/>
    <cacheHierarchy uniqueName="[Savings].[Amount]" caption="Amount" attribute="1" defaultMemberUniqueName="[Savings].[Amount].[All]" allUniqueName="[Savings].[Amount].[All]" dimensionUniqueName="[Savings]" displayFolder="" count="0" memberValueDatatype="5" unbalanced="0"/>
    <cacheHierarchy uniqueName="[Savings].[Date (Year)]" caption="Date (Year)" attribute="1" defaultMemberUniqueName="[Savings].[Date (Year)].[All]" allUniqueName="[Savings].[Date (Year)].[All]" dimensionUniqueName="[Savings]" displayFolder="" count="0" memberValueDatatype="130" unbalanced="0"/>
    <cacheHierarchy uniqueName="[Savings].[Date (Quarter)]" caption="Date (Quarter)" attribute="1" defaultMemberUniqueName="[Savings].[Date (Quarter)].[All]" allUniqueName="[Savings].[Date (Quarter)].[All]" dimensionUniqueName="[Savings]" displayFolder="" count="0" memberValueDatatype="130" unbalanced="0"/>
    <cacheHierarchy uniqueName="[Savings].[Date (Month)]" caption="Date (Month)" attribute="1" defaultMemberUniqueName="[Savings].[Date (Month)].[All]" allUniqueName="[Savings].[Date (Month)].[All]" dimensionUniqueName="[Savings]" displayFolder="" count="0" memberValueDatatype="130" unbalanced="0"/>
    <cacheHierarchy uniqueName="[Expenses].[Date (Month Index)]" caption="Date (Month Index)" attribute="1" defaultMemberUniqueName="[Expenses].[Date (Month Index)].[All]" allUniqueName="[Expenses].[Date (Month Index)].[All]" dimensionUniqueName="[Expenses]" displayFolder="" count="0" memberValueDatatype="20" unbalanced="0" hidden="1"/>
    <cacheHierarchy uniqueName="[Expenses].[Date (Month Index)1]" caption="Date (Month Index)1" attribute="1" defaultMemberUniqueName="[Expenses].[Date (Month Index)1].[All]" allUniqueName="[Expenses].[Date (Month Index)1].[All]" dimensionUniqueName="[Expenses]" displayFolder="" count="0" memberValueDatatype="20" unbalanced="0" hidden="1"/>
    <cacheHierarchy uniqueName="[Income].[Date (Month Index)]" caption="Date (Month Index)" attribute="1" defaultMemberUniqueName="[Income].[Date (Month Index)].[All]" allUniqueName="[Income].[Date (Month Index)].[All]" dimensionUniqueName="[Income]" displayFolder="" count="0" memberValueDatatype="20" unbalanced="0" hidden="1"/>
    <cacheHierarchy uniqueName="[Savings].[Date (Month Index)]" caption="Date (Month Index)" attribute="1" defaultMemberUniqueName="[Savings].[Date (Month Index)].[All]" allUniqueName="[Savings].[Date (Month Index)].[All]" dimensionUniqueName="[Savings]" displayFolder="" count="0" memberValueDatatype="20" unbalanced="0" hidden="1"/>
    <cacheHierarchy uniqueName="[Measures].[__XL_Count Category]" caption="__XL_Count Category" measure="1" displayFolder="" measureGroup="Category" count="0" hidden="1"/>
    <cacheHierarchy uniqueName="[Measures].[__XL_Count Date]" caption="__XL_Count Date" measure="1" displayFolder="" measureGroup="Date" count="0" hidden="1"/>
    <cacheHierarchy uniqueName="[Measures].[__XL_Count Expenses]" caption="__XL_Count Expenses" measure="1" displayFolder="" measureGroup="Expenses" count="0" hidden="1"/>
    <cacheHierarchy uniqueName="[Measures].[__XL_Count Income]" caption="__XL_Count Income" measure="1" displayFolder="" measureGroup="Income"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mount]" caption="Sum of Amount" measure="1" displayFolder="" measureGroup="Income"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Amount 2]" caption="Sum of Amount 2" measure="1" displayFolder="" measureGroup="Expenses" count="0" hidden="1">
      <extLst>
        <ext xmlns:x15="http://schemas.microsoft.com/office/spreadsheetml/2010/11/main" uri="{B97F6D7D-B522-45F9-BDA1-12C45D357490}">
          <x15:cacheHierarchy aggregatedColumn="7"/>
        </ext>
      </extLst>
    </cacheHierarchy>
    <cacheHierarchy uniqueName="[Measures].[Sum of Amount 3]" caption="Sum of Amount 3" measure="1" displayFolder="" measureGroup="Savings" count="0" hidden="1">
      <extLst>
        <ext xmlns:x15="http://schemas.microsoft.com/office/spreadsheetml/2010/11/main" uri="{B97F6D7D-B522-45F9-BDA1-12C45D357490}">
          <x15:cacheHierarchy aggregatedColumn="28"/>
        </ext>
      </extLst>
    </cacheHierarchy>
  </cacheHierarchies>
  <kpis count="0"/>
  <dimensions count="6">
    <dimension name="Category" uniqueName="[Category]" caption="Category"/>
    <dimension name="Date" uniqueName="[Date]" caption="Date"/>
    <dimension name="Expenses" uniqueName="[Expenses]" caption="Expenses"/>
    <dimension name="Income" uniqueName="[Income]" caption="Income"/>
    <dimension measure="1" name="Measures" uniqueName="[Measures]" caption="Measures"/>
    <dimension name="Savings" uniqueName="[Savings]" caption="Savings"/>
  </dimensions>
  <measureGroups count="5">
    <measureGroup name="Category" caption="Category"/>
    <measureGroup name="Date" caption="Date"/>
    <measureGroup name="Expenses" caption="Expenses"/>
    <measureGroup name="Income" caption="Income"/>
    <measureGroup name="Savings" caption="Saving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ilerin Asipita" refreshedDate="45753.399885185187" createdVersion="5" refreshedVersion="8" minRefreshableVersion="3" recordCount="0" supportSubquery="1" supportAdvancedDrill="1" xr:uid="{33310D33-EB2C-4EB9-8481-7C587EA19503}">
  <cacheSource type="external" connectionId="6"/>
  <cacheFields count="4">
    <cacheField name="[Measures].[Sum of Amount 2]" caption="Sum of Amount 2" numFmtId="0" hierarchy="43" level="32767"/>
    <cacheField name="[Expenses].[Vendor].[Vendor]" caption="Vendor" numFmtId="0" hierarchy="6" level="1">
      <sharedItems count="6">
        <s v="Electric Company"/>
        <s v="Gas Station"/>
        <s v="Hospital"/>
        <s v="Online Store"/>
        <s v="Restaurant"/>
        <s v="Supermarket"/>
      </sharedItems>
    </cacheField>
    <cacheField name="[Category].[Category Name].[Category Name]" caption="Category Name" numFmtId="0" level="1">
      <sharedItems containsSemiMixedTypes="0" containsNonDate="0" containsString="0"/>
    </cacheField>
    <cacheField name="[Category].[Category Type].[Category Type]" caption="Category Type" numFmtId="0" hierarchy="1" level="1">
      <sharedItems containsSemiMixedTypes="0" containsNonDate="0" containsString="0"/>
    </cacheField>
  </cacheFields>
  <cacheHierarchies count="45">
    <cacheHierarchy uniqueName="[Category].[Category Name]" caption="Category Name" attribute="1" defaultMemberUniqueName="[Category].[Category Name].[All]" allUniqueName="[Category].[Category Name].[All]" dimensionUniqueName="[Category]" displayFolder="" count="2" memberValueDatatype="130" unbalanced="0">
      <fieldsUsage count="2">
        <fieldUsage x="-1"/>
        <fieldUsage x="2"/>
      </fieldsUsage>
    </cacheHierarchy>
    <cacheHierarchy uniqueName="[Category].[Category Type]" caption="Category Type" attribute="1" defaultMemberUniqueName="[Category].[Category Type].[All]" allUniqueName="[Category].[Category Type].[All]" dimensionUniqueName="[Category]" displayFolder="" count="2" memberValueDatatype="130" unbalanced="0">
      <fieldsUsage count="2">
        <fieldUsage x="-1"/>
        <fieldUsage x="3"/>
      </fieldsUsage>
    </cacheHierarchy>
    <cacheHierarchy uniqueName="[Date].[Date]" caption="Date" attribute="1" time="1" defaultMemberUniqueName="[Date].[Date].[All]" allUniqueName="[Date].[Date].[All]" dimensionUniqueName="[Date]" displayFolder="" count="2" memberValueDatatype="7" unbalanced="0"/>
    <cacheHierarchy uniqueName="[Expenses].[Expense_ID]" caption="Expense_ID" attribute="1" defaultMemberUniqueName="[Expenses].[Expense_ID].[All]" allUniqueName="[Expenses].[Expense_ID].[All]" dimensionUniqueName="[Expenses]" displayFolder="" count="0" memberValueDatatype="20" unbalanced="0"/>
    <cacheHierarchy uniqueName="[Expenses].[Date]" caption="Date" attribute="1" time="1" defaultMemberUniqueName="[Expenses].[Date].[All]" allUniqueName="[Expenses].[Date].[All]" dimensionUniqueName="[Expenses]" displayFolder="" count="0" memberValueDatatype="7" unbalanced="0"/>
    <cacheHierarchy uniqueName="[Expenses].[Category]" caption="Category" attribute="1" defaultMemberUniqueName="[Expenses].[Category].[All]" allUniqueName="[Expenses].[Category].[All]" dimensionUniqueName="[Expenses]" displayFolder="" count="0" memberValueDatatype="130" unbalanced="0"/>
    <cacheHierarchy uniqueName="[Expenses].[Vendor]" caption="Vendor" attribute="1" defaultMemberUniqueName="[Expenses].[Vendor].[All]" allUniqueName="[Expenses].[Vendor].[All]" dimensionUniqueName="[Expenses]" displayFolder="" count="2" memberValueDatatype="130" unbalanced="0">
      <fieldsUsage count="2">
        <fieldUsage x="-1"/>
        <fieldUsage x="1"/>
      </fieldsUsage>
    </cacheHierarchy>
    <cacheHierarchy uniqueName="[Expenses].[Amount]" caption="Amount" attribute="1" defaultMemberUniqueName="[Expenses].[Amount].[All]" allUniqueName="[Expenses].[Amount].[All]" dimensionUniqueName="[Expenses]" displayFolder="" count="0" memberValueDatatype="5" unbalanced="0"/>
    <cacheHierarchy uniqueName="[Expenses].[Payment_Method]" caption="Payment_Method" attribute="1" defaultMemberUniqueName="[Expenses].[Payment_Method].[All]" allUniqueName="[Expenses].[Payment_Method].[All]" dimensionUniqueName="[Expenses]" displayFolder="" count="0" memberValueDatatype="130" unbalanced="0"/>
    <cacheHierarchy uniqueName="[Expenses].[Date (Year)]" caption="Date (Year)" attribute="1" defaultMemberUniqueName="[Expenses].[Date (Year)].[All]" allUniqueName="[Expenses].[Date (Year)].[All]" dimensionUniqueName="[Expenses]" displayFolder="" count="0" memberValueDatatype="130" unbalanced="0"/>
    <cacheHierarchy uniqueName="[Expenses].[Date (Quarter)]" caption="Date (Quarter)" attribute="1" defaultMemberUniqueName="[Expenses].[Date (Quarter)].[All]" allUniqueName="[Expenses].[Date (Quarter)].[All]" dimensionUniqueName="[Expenses]" displayFolder="" count="0" memberValueDatatype="130" unbalanced="0"/>
    <cacheHierarchy uniqueName="[Expenses].[Date (Month)]" caption="Date (Month)" attribute="1" defaultMemberUniqueName="[Expenses].[Date (Month)].[All]" allUniqueName="[Expenses].[Date (Month)].[All]" dimensionUniqueName="[Expenses]" displayFolder="" count="0" memberValueDatatype="130" unbalanced="0"/>
    <cacheHierarchy uniqueName="[Expenses].[Date (Year)1]" caption="Date (Year)1" attribute="1" defaultMemberUniqueName="[Expenses].[Date (Year)1].[All]" allUniqueName="[Expenses].[Date (Year)1].[All]" dimensionUniqueName="[Expenses]" displayFolder="" count="0" memberValueDatatype="130" unbalanced="0"/>
    <cacheHierarchy uniqueName="[Expenses].[Date (Quarter)1]" caption="Date (Quarter)1" attribute="1" defaultMemberUniqueName="[Expenses].[Date (Quarter)1].[All]" allUniqueName="[Expenses].[Date (Quarter)1].[All]" dimensionUniqueName="[Expenses]" displayFolder="" count="0" memberValueDatatype="130" unbalanced="0"/>
    <cacheHierarchy uniqueName="[Expenses].[Date (Month)1]" caption="Date (Month)1" attribute="1" defaultMemberUniqueName="[Expenses].[Date (Month)1].[All]" allUniqueName="[Expenses].[Date (Month)1].[All]" dimensionUniqueName="[Expenses]" displayFolder="" count="0" memberValueDatatype="130" unbalanced="0"/>
    <cacheHierarchy uniqueName="[Income].[Income_ID]" caption="Income_ID" attribute="1" defaultMemberUniqueName="[Income].[Income_ID].[All]" allUniqueName="[Income].[Income_ID].[All]" dimensionUniqueName="[Income]" displayFolder="" count="0" memberValueDatatype="20" unbalanced="0"/>
    <cacheHierarchy uniqueName="[Income].[Date]" caption="Date" attribute="1" time="1" defaultMemberUniqueName="[Income].[Date].[All]" allUniqueName="[Income].[Date].[All]" dimensionUniqueName="[Income]" displayFolder="" count="0" memberValueDatatype="7" unbalanced="0"/>
    <cacheHierarchy uniqueName="[Income].[Category]" caption="Category" attribute="1" defaultMemberUniqueName="[Income].[Category].[All]" allUniqueName="[Income].[Category].[All]" dimensionUniqueName="[Income]" displayFolder="" count="0" memberValueDatatype="130" unbalanced="0"/>
    <cacheHierarchy uniqueName="[Income].[Source]" caption="Source" attribute="1" defaultMemberUniqueName="[Income].[Source].[All]" allUniqueName="[Income].[Source].[All]" dimensionUniqueName="[Income]" displayFolder="" count="0" memberValueDatatype="130" unbalanced="0"/>
    <cacheHierarchy uniqueName="[Income].[Amount]" caption="Amount" attribute="1" defaultMemberUniqueName="[Income].[Amount].[All]" allUniqueName="[Income].[Amount].[All]" dimensionUniqueName="[Income]" displayFolder="" count="0" memberValueDatatype="5" unbalanced="0"/>
    <cacheHierarchy uniqueName="[Income].[Payment_Method]" caption="Payment_Method" attribute="1" defaultMemberUniqueName="[Income].[Payment_Method].[All]" allUniqueName="[Income].[Payment_Method].[All]" dimensionUniqueName="[Income]" displayFolder="" count="0" memberValueDatatype="130" unbalanced="0"/>
    <cacheHierarchy uniqueName="[Income].[Date (Year)]" caption="Date (Year)" attribute="1" defaultMemberUniqueName="[Income].[Date (Year)].[All]" allUniqueName="[Income].[Date (Year)].[All]" dimensionUniqueName="[Income]" displayFolder="" count="0" memberValueDatatype="130" unbalanced="0"/>
    <cacheHierarchy uniqueName="[Income].[Date (Quarter)]" caption="Date (Quarter)" attribute="1" defaultMemberUniqueName="[Income].[Date (Quarter)].[All]" allUniqueName="[Income].[Date (Quarter)].[All]" dimensionUniqueName="[Income]" displayFolder="" count="0" memberValueDatatype="130" unbalanced="0"/>
    <cacheHierarchy uniqueName="[Income].[Date (Month)]" caption="Date (Month)" attribute="1" defaultMemberUniqueName="[Income].[Date (Month)].[All]" allUniqueName="[Income].[Date (Month)].[All]" dimensionUniqueName="[Income]" displayFolder="" count="0" memberValueDatatype="130" unbalanced="0"/>
    <cacheHierarchy uniqueName="[Savings].[Investment_ID]" caption="Investment_ID" attribute="1" defaultMemberUniqueName="[Savings].[Investment_ID].[All]" allUniqueName="[Savings].[Investment_ID].[All]" dimensionUniqueName="[Savings]" displayFolder="" count="0" memberValueDatatype="20" unbalanced="0"/>
    <cacheHierarchy uniqueName="[Savings].[Date]" caption="Date" attribute="1" time="1" defaultMemberUniqueName="[Savings].[Date].[All]" allUniqueName="[Savings].[Date].[All]" dimensionUniqueName="[Savings]" displayFolder="" count="0" memberValueDatatype="7" unbalanced="0"/>
    <cacheHierarchy uniqueName="[Savings].[Category]" caption="Category" attribute="1" defaultMemberUniqueName="[Savings].[Category].[All]" allUniqueName="[Savings].[Category].[All]" dimensionUniqueName="[Savings]" displayFolder="" count="0" memberValueDatatype="130" unbalanced="0"/>
    <cacheHierarchy uniqueName="[Savings].[Institution]" caption="Institution" attribute="1" defaultMemberUniqueName="[Savings].[Institution].[All]" allUniqueName="[Savings].[Institution].[All]" dimensionUniqueName="[Savings]" displayFolder="" count="0" memberValueDatatype="130" unbalanced="0"/>
    <cacheHierarchy uniqueName="[Savings].[Amount]" caption="Amount" attribute="1" defaultMemberUniqueName="[Savings].[Amount].[All]" allUniqueName="[Savings].[Amount].[All]" dimensionUniqueName="[Savings]" displayFolder="" count="0" memberValueDatatype="5" unbalanced="0"/>
    <cacheHierarchy uniqueName="[Savings].[Date (Year)]" caption="Date (Year)" attribute="1" defaultMemberUniqueName="[Savings].[Date (Year)].[All]" allUniqueName="[Savings].[Date (Year)].[All]" dimensionUniqueName="[Savings]" displayFolder="" count="0" memberValueDatatype="130" unbalanced="0"/>
    <cacheHierarchy uniqueName="[Savings].[Date (Quarter)]" caption="Date (Quarter)" attribute="1" defaultMemberUniqueName="[Savings].[Date (Quarter)].[All]" allUniqueName="[Savings].[Date (Quarter)].[All]" dimensionUniqueName="[Savings]" displayFolder="" count="0" memberValueDatatype="130" unbalanced="0"/>
    <cacheHierarchy uniqueName="[Savings].[Date (Month)]" caption="Date (Month)" attribute="1" defaultMemberUniqueName="[Savings].[Date (Month)].[All]" allUniqueName="[Savings].[Date (Month)].[All]" dimensionUniqueName="[Savings]" displayFolder="" count="0" memberValueDatatype="130" unbalanced="0"/>
    <cacheHierarchy uniqueName="[Expenses].[Date (Month Index)]" caption="Date (Month Index)" attribute="1" defaultMemberUniqueName="[Expenses].[Date (Month Index)].[All]" allUniqueName="[Expenses].[Date (Month Index)].[All]" dimensionUniqueName="[Expenses]" displayFolder="" count="0" memberValueDatatype="20" unbalanced="0" hidden="1"/>
    <cacheHierarchy uniqueName="[Expenses].[Date (Month Index)1]" caption="Date (Month Index)1" attribute="1" defaultMemberUniqueName="[Expenses].[Date (Month Index)1].[All]" allUniqueName="[Expenses].[Date (Month Index)1].[All]" dimensionUniqueName="[Expenses]" displayFolder="" count="0" memberValueDatatype="20" unbalanced="0" hidden="1"/>
    <cacheHierarchy uniqueName="[Income].[Date (Month Index)]" caption="Date (Month Index)" attribute="1" defaultMemberUniqueName="[Income].[Date (Month Index)].[All]" allUniqueName="[Income].[Date (Month Index)].[All]" dimensionUniqueName="[Income]" displayFolder="" count="0" memberValueDatatype="20" unbalanced="0" hidden="1"/>
    <cacheHierarchy uniqueName="[Savings].[Date (Month Index)]" caption="Date (Month Index)" attribute="1" defaultMemberUniqueName="[Savings].[Date (Month Index)].[All]" allUniqueName="[Savings].[Date (Month Index)].[All]" dimensionUniqueName="[Savings]" displayFolder="" count="0" memberValueDatatype="20" unbalanced="0" hidden="1"/>
    <cacheHierarchy uniqueName="[Measures].[__XL_Count Category]" caption="__XL_Count Category" measure="1" displayFolder="" measureGroup="Category" count="0" hidden="1"/>
    <cacheHierarchy uniqueName="[Measures].[__XL_Count Date]" caption="__XL_Count Date" measure="1" displayFolder="" measureGroup="Date" count="0" hidden="1"/>
    <cacheHierarchy uniqueName="[Measures].[__XL_Count Expenses]" caption="__XL_Count Expenses" measure="1" displayFolder="" measureGroup="Expenses" count="0" hidden="1"/>
    <cacheHierarchy uniqueName="[Measures].[__XL_Count Income]" caption="__XL_Count Income" measure="1" displayFolder="" measureGroup="Income"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mount]" caption="Sum of Amount" measure="1" displayFolder="" measureGroup="Income" count="0" hidden="1">
      <extLst>
        <ext xmlns:x15="http://schemas.microsoft.com/office/spreadsheetml/2010/11/main" uri="{B97F6D7D-B522-45F9-BDA1-12C45D357490}">
          <x15:cacheHierarchy aggregatedColumn="19"/>
        </ext>
      </extLst>
    </cacheHierarchy>
    <cacheHierarchy uniqueName="[Measures].[Sum of Amount 2]" caption="Sum of Amount 2" measure="1" displayFolder="" measureGroup="Expense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mount 3]" caption="Sum of Amount 3" measure="1" displayFolder="" measureGroup="Savings" count="0" hidden="1">
      <extLst>
        <ext xmlns:x15="http://schemas.microsoft.com/office/spreadsheetml/2010/11/main" uri="{B97F6D7D-B522-45F9-BDA1-12C45D357490}">
          <x15:cacheHierarchy aggregatedColumn="28"/>
        </ext>
      </extLst>
    </cacheHierarchy>
  </cacheHierarchies>
  <kpis count="0"/>
  <dimensions count="6">
    <dimension name="Category" uniqueName="[Category]" caption="Category"/>
    <dimension name="Date" uniqueName="[Date]" caption="Date"/>
    <dimension name="Expenses" uniqueName="[Expenses]" caption="Expenses"/>
    <dimension name="Income" uniqueName="[Income]" caption="Income"/>
    <dimension measure="1" name="Measures" uniqueName="[Measures]" caption="Measures"/>
    <dimension name="Savings" uniqueName="[Savings]" caption="Savings"/>
  </dimensions>
  <measureGroups count="5">
    <measureGroup name="Category" caption="Category"/>
    <measureGroup name="Date" caption="Date"/>
    <measureGroup name="Expenses" caption="Expenses"/>
    <measureGroup name="Income" caption="Income"/>
    <measureGroup name="Savings" caption="Saving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ilerin Asipita" refreshedDate="45753.399892361114" createdVersion="5" refreshedVersion="8" minRefreshableVersion="3" recordCount="0" supportSubquery="1" supportAdvancedDrill="1" xr:uid="{0EACEF8A-6419-43A6-A012-339F0B4EA7C3}">
  <cacheSource type="external" connectionId="6"/>
  <cacheFields count="5">
    <cacheField name="[Measures].[Sum of Amount 2]" caption="Sum of Amount 2" numFmtId="0" hierarchy="43" level="32767"/>
    <cacheField name="[Expenses].[Vendor].[Vendor]" caption="Vendor" numFmtId="0" hierarchy="6" level="1">
      <sharedItems count="6">
        <s v="Electric Company"/>
        <s v="Gas Station"/>
        <s v="Hospital"/>
        <s v="Online Store"/>
        <s v="Restaurant"/>
        <s v="Supermarket"/>
      </sharedItems>
    </cacheField>
    <cacheField name="[Expenses].[Payment_Method].[Payment_Method]" caption="Payment_Method" numFmtId="0" hierarchy="8" level="1">
      <sharedItems count="3">
        <s v="Bank Transfer"/>
        <s v="Cash"/>
        <s v="Mobile Money"/>
      </sharedItems>
    </cacheField>
    <cacheField name="[Category].[Category Name].[Category Name]" caption="Category Name" numFmtId="0" level="1">
      <sharedItems containsSemiMixedTypes="0" containsNonDate="0" containsString="0"/>
    </cacheField>
    <cacheField name="[Category].[Category Type].[Category Type]" caption="Category Type" numFmtId="0" hierarchy="1" level="1">
      <sharedItems containsSemiMixedTypes="0" containsNonDate="0" containsString="0"/>
    </cacheField>
  </cacheFields>
  <cacheHierarchies count="45">
    <cacheHierarchy uniqueName="[Category].[Category Name]" caption="Category Name" attribute="1" defaultMemberUniqueName="[Category].[Category Name].[All]" allUniqueName="[Category].[Category Name].[All]" dimensionUniqueName="[Category]" displayFolder="" count="2" memberValueDatatype="130" unbalanced="0">
      <fieldsUsage count="2">
        <fieldUsage x="-1"/>
        <fieldUsage x="3"/>
      </fieldsUsage>
    </cacheHierarchy>
    <cacheHierarchy uniqueName="[Category].[Category Type]" caption="Category Type" attribute="1" defaultMemberUniqueName="[Category].[Category Type].[All]" allUniqueName="[Category].[Category Type].[All]" dimensionUniqueName="[Category]" displayFolder="" count="2" memberValueDatatype="130" unbalanced="0">
      <fieldsUsage count="2">
        <fieldUsage x="-1"/>
        <fieldUsage x="4"/>
      </fieldsUsage>
    </cacheHierarchy>
    <cacheHierarchy uniqueName="[Date].[Date]" caption="Date" attribute="1" time="1" defaultMemberUniqueName="[Date].[Date].[All]" allUniqueName="[Date].[Date].[All]" dimensionUniqueName="[Date]" displayFolder="" count="2" memberValueDatatype="7" unbalanced="0"/>
    <cacheHierarchy uniqueName="[Expenses].[Expense_ID]" caption="Expense_ID" attribute="1" defaultMemberUniqueName="[Expenses].[Expense_ID].[All]" allUniqueName="[Expenses].[Expense_ID].[All]" dimensionUniqueName="[Expenses]" displayFolder="" count="0" memberValueDatatype="20" unbalanced="0"/>
    <cacheHierarchy uniqueName="[Expenses].[Date]" caption="Date" attribute="1" time="1" defaultMemberUniqueName="[Expenses].[Date].[All]" allUniqueName="[Expenses].[Date].[All]" dimensionUniqueName="[Expenses]" displayFolder="" count="0" memberValueDatatype="7" unbalanced="0"/>
    <cacheHierarchy uniqueName="[Expenses].[Category]" caption="Category" attribute="1" defaultMemberUniqueName="[Expenses].[Category].[All]" allUniqueName="[Expenses].[Category].[All]" dimensionUniqueName="[Expenses]" displayFolder="" count="0" memberValueDatatype="130" unbalanced="0"/>
    <cacheHierarchy uniqueName="[Expenses].[Vendor]" caption="Vendor" attribute="1" defaultMemberUniqueName="[Expenses].[Vendor].[All]" allUniqueName="[Expenses].[Vendor].[All]" dimensionUniqueName="[Expenses]" displayFolder="" count="2" memberValueDatatype="130" unbalanced="0">
      <fieldsUsage count="2">
        <fieldUsage x="-1"/>
        <fieldUsage x="1"/>
      </fieldsUsage>
    </cacheHierarchy>
    <cacheHierarchy uniqueName="[Expenses].[Amount]" caption="Amount" attribute="1" defaultMemberUniqueName="[Expenses].[Amount].[All]" allUniqueName="[Expenses].[Amount].[All]" dimensionUniqueName="[Expenses]" displayFolder="" count="0" memberValueDatatype="5" unbalanced="0"/>
    <cacheHierarchy uniqueName="[Expenses].[Payment_Method]" caption="Payment_Method" attribute="1" defaultMemberUniqueName="[Expenses].[Payment_Method].[All]" allUniqueName="[Expenses].[Payment_Method].[All]" dimensionUniqueName="[Expenses]" displayFolder="" count="2" memberValueDatatype="130" unbalanced="0">
      <fieldsUsage count="2">
        <fieldUsage x="-1"/>
        <fieldUsage x="2"/>
      </fieldsUsage>
    </cacheHierarchy>
    <cacheHierarchy uniqueName="[Expenses].[Date (Year)]" caption="Date (Year)" attribute="1" defaultMemberUniqueName="[Expenses].[Date (Year)].[All]" allUniqueName="[Expenses].[Date (Year)].[All]" dimensionUniqueName="[Expenses]" displayFolder="" count="0" memberValueDatatype="130" unbalanced="0"/>
    <cacheHierarchy uniqueName="[Expenses].[Date (Quarter)]" caption="Date (Quarter)" attribute="1" defaultMemberUniqueName="[Expenses].[Date (Quarter)].[All]" allUniqueName="[Expenses].[Date (Quarter)].[All]" dimensionUniqueName="[Expenses]" displayFolder="" count="0" memberValueDatatype="130" unbalanced="0"/>
    <cacheHierarchy uniqueName="[Expenses].[Date (Month)]" caption="Date (Month)" attribute="1" defaultMemberUniqueName="[Expenses].[Date (Month)].[All]" allUniqueName="[Expenses].[Date (Month)].[All]" dimensionUniqueName="[Expenses]" displayFolder="" count="0" memberValueDatatype="130" unbalanced="0"/>
    <cacheHierarchy uniqueName="[Expenses].[Date (Year)1]" caption="Date (Year)1" attribute="1" defaultMemberUniqueName="[Expenses].[Date (Year)1].[All]" allUniqueName="[Expenses].[Date (Year)1].[All]" dimensionUniqueName="[Expenses]" displayFolder="" count="0" memberValueDatatype="130" unbalanced="0"/>
    <cacheHierarchy uniqueName="[Expenses].[Date (Quarter)1]" caption="Date (Quarter)1" attribute="1" defaultMemberUniqueName="[Expenses].[Date (Quarter)1].[All]" allUniqueName="[Expenses].[Date (Quarter)1].[All]" dimensionUniqueName="[Expenses]" displayFolder="" count="0" memberValueDatatype="130" unbalanced="0"/>
    <cacheHierarchy uniqueName="[Expenses].[Date (Month)1]" caption="Date (Month)1" attribute="1" defaultMemberUniqueName="[Expenses].[Date (Month)1].[All]" allUniqueName="[Expenses].[Date (Month)1].[All]" dimensionUniqueName="[Expenses]" displayFolder="" count="0" memberValueDatatype="130" unbalanced="0"/>
    <cacheHierarchy uniqueName="[Income].[Income_ID]" caption="Income_ID" attribute="1" defaultMemberUniqueName="[Income].[Income_ID].[All]" allUniqueName="[Income].[Income_ID].[All]" dimensionUniqueName="[Income]" displayFolder="" count="0" memberValueDatatype="20" unbalanced="0"/>
    <cacheHierarchy uniqueName="[Income].[Date]" caption="Date" attribute="1" time="1" defaultMemberUniqueName="[Income].[Date].[All]" allUniqueName="[Income].[Date].[All]" dimensionUniqueName="[Income]" displayFolder="" count="0" memberValueDatatype="7" unbalanced="0"/>
    <cacheHierarchy uniqueName="[Income].[Category]" caption="Category" attribute="1" defaultMemberUniqueName="[Income].[Category].[All]" allUniqueName="[Income].[Category].[All]" dimensionUniqueName="[Income]" displayFolder="" count="0" memberValueDatatype="130" unbalanced="0"/>
    <cacheHierarchy uniqueName="[Income].[Source]" caption="Source" attribute="1" defaultMemberUniqueName="[Income].[Source].[All]" allUniqueName="[Income].[Source].[All]" dimensionUniqueName="[Income]" displayFolder="" count="0" memberValueDatatype="130" unbalanced="0"/>
    <cacheHierarchy uniqueName="[Income].[Amount]" caption="Amount" attribute="1" defaultMemberUniqueName="[Income].[Amount].[All]" allUniqueName="[Income].[Amount].[All]" dimensionUniqueName="[Income]" displayFolder="" count="0" memberValueDatatype="5" unbalanced="0"/>
    <cacheHierarchy uniqueName="[Income].[Payment_Method]" caption="Payment_Method" attribute="1" defaultMemberUniqueName="[Income].[Payment_Method].[All]" allUniqueName="[Income].[Payment_Method].[All]" dimensionUniqueName="[Income]" displayFolder="" count="0" memberValueDatatype="130" unbalanced="0"/>
    <cacheHierarchy uniqueName="[Income].[Date (Year)]" caption="Date (Year)" attribute="1" defaultMemberUniqueName="[Income].[Date (Year)].[All]" allUniqueName="[Income].[Date (Year)].[All]" dimensionUniqueName="[Income]" displayFolder="" count="0" memberValueDatatype="130" unbalanced="0"/>
    <cacheHierarchy uniqueName="[Income].[Date (Quarter)]" caption="Date (Quarter)" attribute="1" defaultMemberUniqueName="[Income].[Date (Quarter)].[All]" allUniqueName="[Income].[Date (Quarter)].[All]" dimensionUniqueName="[Income]" displayFolder="" count="0" memberValueDatatype="130" unbalanced="0"/>
    <cacheHierarchy uniqueName="[Income].[Date (Month)]" caption="Date (Month)" attribute="1" defaultMemberUniqueName="[Income].[Date (Month)].[All]" allUniqueName="[Income].[Date (Month)].[All]" dimensionUniqueName="[Income]" displayFolder="" count="0" memberValueDatatype="130" unbalanced="0"/>
    <cacheHierarchy uniqueName="[Savings].[Investment_ID]" caption="Investment_ID" attribute="1" defaultMemberUniqueName="[Savings].[Investment_ID].[All]" allUniqueName="[Savings].[Investment_ID].[All]" dimensionUniqueName="[Savings]" displayFolder="" count="0" memberValueDatatype="20" unbalanced="0"/>
    <cacheHierarchy uniqueName="[Savings].[Date]" caption="Date" attribute="1" time="1" defaultMemberUniqueName="[Savings].[Date].[All]" allUniqueName="[Savings].[Date].[All]" dimensionUniqueName="[Savings]" displayFolder="" count="0" memberValueDatatype="7" unbalanced="0"/>
    <cacheHierarchy uniqueName="[Savings].[Category]" caption="Category" attribute="1" defaultMemberUniqueName="[Savings].[Category].[All]" allUniqueName="[Savings].[Category].[All]" dimensionUniqueName="[Savings]" displayFolder="" count="0" memberValueDatatype="130" unbalanced="0"/>
    <cacheHierarchy uniqueName="[Savings].[Institution]" caption="Institution" attribute="1" defaultMemberUniqueName="[Savings].[Institution].[All]" allUniqueName="[Savings].[Institution].[All]" dimensionUniqueName="[Savings]" displayFolder="" count="0" memberValueDatatype="130" unbalanced="0"/>
    <cacheHierarchy uniqueName="[Savings].[Amount]" caption="Amount" attribute="1" defaultMemberUniqueName="[Savings].[Amount].[All]" allUniqueName="[Savings].[Amount].[All]" dimensionUniqueName="[Savings]" displayFolder="" count="0" memberValueDatatype="5" unbalanced="0"/>
    <cacheHierarchy uniqueName="[Savings].[Date (Year)]" caption="Date (Year)" attribute="1" defaultMemberUniqueName="[Savings].[Date (Year)].[All]" allUniqueName="[Savings].[Date (Year)].[All]" dimensionUniqueName="[Savings]" displayFolder="" count="0" memberValueDatatype="130" unbalanced="0"/>
    <cacheHierarchy uniqueName="[Savings].[Date (Quarter)]" caption="Date (Quarter)" attribute="1" defaultMemberUniqueName="[Savings].[Date (Quarter)].[All]" allUniqueName="[Savings].[Date (Quarter)].[All]" dimensionUniqueName="[Savings]" displayFolder="" count="0" memberValueDatatype="130" unbalanced="0"/>
    <cacheHierarchy uniqueName="[Savings].[Date (Month)]" caption="Date (Month)" attribute="1" defaultMemberUniqueName="[Savings].[Date (Month)].[All]" allUniqueName="[Savings].[Date (Month)].[All]" dimensionUniqueName="[Savings]" displayFolder="" count="0" memberValueDatatype="130" unbalanced="0"/>
    <cacheHierarchy uniqueName="[Expenses].[Date (Month Index)]" caption="Date (Month Index)" attribute="1" defaultMemberUniqueName="[Expenses].[Date (Month Index)].[All]" allUniqueName="[Expenses].[Date (Month Index)].[All]" dimensionUniqueName="[Expenses]" displayFolder="" count="0" memberValueDatatype="20" unbalanced="0" hidden="1"/>
    <cacheHierarchy uniqueName="[Expenses].[Date (Month Index)1]" caption="Date (Month Index)1" attribute="1" defaultMemberUniqueName="[Expenses].[Date (Month Index)1].[All]" allUniqueName="[Expenses].[Date (Month Index)1].[All]" dimensionUniqueName="[Expenses]" displayFolder="" count="0" memberValueDatatype="20" unbalanced="0" hidden="1"/>
    <cacheHierarchy uniqueName="[Income].[Date (Month Index)]" caption="Date (Month Index)" attribute="1" defaultMemberUniqueName="[Income].[Date (Month Index)].[All]" allUniqueName="[Income].[Date (Month Index)].[All]" dimensionUniqueName="[Income]" displayFolder="" count="0" memberValueDatatype="20" unbalanced="0" hidden="1"/>
    <cacheHierarchy uniqueName="[Savings].[Date (Month Index)]" caption="Date (Month Index)" attribute="1" defaultMemberUniqueName="[Savings].[Date (Month Index)].[All]" allUniqueName="[Savings].[Date (Month Index)].[All]" dimensionUniqueName="[Savings]" displayFolder="" count="0" memberValueDatatype="20" unbalanced="0" hidden="1"/>
    <cacheHierarchy uniqueName="[Measures].[__XL_Count Category]" caption="__XL_Count Category" measure="1" displayFolder="" measureGroup="Category" count="0" hidden="1"/>
    <cacheHierarchy uniqueName="[Measures].[__XL_Count Date]" caption="__XL_Count Date" measure="1" displayFolder="" measureGroup="Date" count="0" hidden="1"/>
    <cacheHierarchy uniqueName="[Measures].[__XL_Count Expenses]" caption="__XL_Count Expenses" measure="1" displayFolder="" measureGroup="Expenses" count="0" hidden="1"/>
    <cacheHierarchy uniqueName="[Measures].[__XL_Count Income]" caption="__XL_Count Income" measure="1" displayFolder="" measureGroup="Income"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mount]" caption="Sum of Amount" measure="1" displayFolder="" measureGroup="Income" count="0" hidden="1">
      <extLst>
        <ext xmlns:x15="http://schemas.microsoft.com/office/spreadsheetml/2010/11/main" uri="{B97F6D7D-B522-45F9-BDA1-12C45D357490}">
          <x15:cacheHierarchy aggregatedColumn="19"/>
        </ext>
      </extLst>
    </cacheHierarchy>
    <cacheHierarchy uniqueName="[Measures].[Sum of Amount 2]" caption="Sum of Amount 2" measure="1" displayFolder="" measureGroup="Expense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mount 3]" caption="Sum of Amount 3" measure="1" displayFolder="" measureGroup="Savings" count="0" hidden="1">
      <extLst>
        <ext xmlns:x15="http://schemas.microsoft.com/office/spreadsheetml/2010/11/main" uri="{B97F6D7D-B522-45F9-BDA1-12C45D357490}">
          <x15:cacheHierarchy aggregatedColumn="28"/>
        </ext>
      </extLst>
    </cacheHierarchy>
  </cacheHierarchies>
  <kpis count="0"/>
  <dimensions count="6">
    <dimension name="Category" uniqueName="[Category]" caption="Category"/>
    <dimension name="Date" uniqueName="[Date]" caption="Date"/>
    <dimension name="Expenses" uniqueName="[Expenses]" caption="Expenses"/>
    <dimension name="Income" uniqueName="[Income]" caption="Income"/>
    <dimension measure="1" name="Measures" uniqueName="[Measures]" caption="Measures"/>
    <dimension name="Savings" uniqueName="[Savings]" caption="Savings"/>
  </dimensions>
  <measureGroups count="5">
    <measureGroup name="Category" caption="Category"/>
    <measureGroup name="Date" caption="Date"/>
    <measureGroup name="Expenses" caption="Expenses"/>
    <measureGroup name="Income" caption="Income"/>
    <measureGroup name="Savings" caption="Saving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ilerin Asipita" refreshedDate="45753.399899074073" createdVersion="5" refreshedVersion="8" minRefreshableVersion="3" recordCount="0" supportSubquery="1" supportAdvancedDrill="1" xr:uid="{29C0ABFD-F8E9-4E24-8442-17950D7FB292}">
  <cacheSource type="external" connectionId="6"/>
  <cacheFields count="4">
    <cacheField name="[Measures].[Sum of Amount 3]" caption="Sum of Amount 3" numFmtId="0" hierarchy="44" level="32767"/>
    <cacheField name="[Savings].[Institution].[Institution]" caption="Institution" numFmtId="0" hierarchy="27" level="1">
      <sharedItems count="3">
        <s v="Bank"/>
        <s v="Investment Firm"/>
        <s v="Real Estate Group"/>
      </sharedItems>
    </cacheField>
    <cacheField name="[Category].[Category Name].[Category Name]" caption="Category Name" numFmtId="0" level="1">
      <sharedItems containsSemiMixedTypes="0" containsNonDate="0" containsString="0"/>
    </cacheField>
    <cacheField name="[Category].[Category Type].[Category Type]" caption="Category Type" numFmtId="0" hierarchy="1" level="1">
      <sharedItems containsSemiMixedTypes="0" containsNonDate="0" containsString="0"/>
    </cacheField>
  </cacheFields>
  <cacheHierarchies count="45">
    <cacheHierarchy uniqueName="[Category].[Category Name]" caption="Category Name" attribute="1" defaultMemberUniqueName="[Category].[Category Name].[All]" allUniqueName="[Category].[Category Name].[All]" dimensionUniqueName="[Category]" displayFolder="" count="2" memberValueDatatype="130" unbalanced="0">
      <fieldsUsage count="2">
        <fieldUsage x="-1"/>
        <fieldUsage x="2"/>
      </fieldsUsage>
    </cacheHierarchy>
    <cacheHierarchy uniqueName="[Category].[Category Type]" caption="Category Type" attribute="1" defaultMemberUniqueName="[Category].[Category Type].[All]" allUniqueName="[Category].[Category Type].[All]" dimensionUniqueName="[Category]" displayFolder="" count="2" memberValueDatatype="130" unbalanced="0">
      <fieldsUsage count="2">
        <fieldUsage x="-1"/>
        <fieldUsage x="3"/>
      </fieldsUsage>
    </cacheHierarchy>
    <cacheHierarchy uniqueName="[Date].[Date]" caption="Date" attribute="1" time="1" defaultMemberUniqueName="[Date].[Date].[All]" allUniqueName="[Date].[Date].[All]" dimensionUniqueName="[Date]" displayFolder="" count="2" memberValueDatatype="7" unbalanced="0"/>
    <cacheHierarchy uniqueName="[Expenses].[Expense_ID]" caption="Expense_ID" attribute="1" defaultMemberUniqueName="[Expenses].[Expense_ID].[All]" allUniqueName="[Expenses].[Expense_ID].[All]" dimensionUniqueName="[Expenses]" displayFolder="" count="0" memberValueDatatype="20" unbalanced="0"/>
    <cacheHierarchy uniqueName="[Expenses].[Date]" caption="Date" attribute="1" time="1" defaultMemberUniqueName="[Expenses].[Date].[All]" allUniqueName="[Expenses].[Date].[All]" dimensionUniqueName="[Expenses]" displayFolder="" count="0" memberValueDatatype="7" unbalanced="0"/>
    <cacheHierarchy uniqueName="[Expenses].[Category]" caption="Category" attribute="1" defaultMemberUniqueName="[Expenses].[Category].[All]" allUniqueName="[Expenses].[Category].[All]" dimensionUniqueName="[Expenses]" displayFolder="" count="0" memberValueDatatype="130" unbalanced="0"/>
    <cacheHierarchy uniqueName="[Expenses].[Vendor]" caption="Vendor" attribute="1" defaultMemberUniqueName="[Expenses].[Vendor].[All]" allUniqueName="[Expenses].[Vendor].[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Payment_Method]" caption="Payment_Method" attribute="1" defaultMemberUniqueName="[Expenses].[Payment_Method].[All]" allUniqueName="[Expenses].[Payment_Method].[All]" dimensionUniqueName="[Expenses]" displayFolder="" count="0" memberValueDatatype="130" unbalanced="0"/>
    <cacheHierarchy uniqueName="[Expenses].[Date (Year)]" caption="Date (Year)" attribute="1" defaultMemberUniqueName="[Expenses].[Date (Year)].[All]" allUniqueName="[Expenses].[Date (Year)].[All]" dimensionUniqueName="[Expenses]" displayFolder="" count="0" memberValueDatatype="130" unbalanced="0"/>
    <cacheHierarchy uniqueName="[Expenses].[Date (Quarter)]" caption="Date (Quarter)" attribute="1" defaultMemberUniqueName="[Expenses].[Date (Quarter)].[All]" allUniqueName="[Expenses].[Date (Quarter)].[All]" dimensionUniqueName="[Expenses]" displayFolder="" count="0" memberValueDatatype="130" unbalanced="0"/>
    <cacheHierarchy uniqueName="[Expenses].[Date (Month)]" caption="Date (Month)" attribute="1" defaultMemberUniqueName="[Expenses].[Date (Month)].[All]" allUniqueName="[Expenses].[Date (Month)].[All]" dimensionUniqueName="[Expenses]" displayFolder="" count="0" memberValueDatatype="130" unbalanced="0"/>
    <cacheHierarchy uniqueName="[Expenses].[Date (Year)1]" caption="Date (Year)1" attribute="1" defaultMemberUniqueName="[Expenses].[Date (Year)1].[All]" allUniqueName="[Expenses].[Date (Year)1].[All]" dimensionUniqueName="[Expenses]" displayFolder="" count="0" memberValueDatatype="130" unbalanced="0"/>
    <cacheHierarchy uniqueName="[Expenses].[Date (Quarter)1]" caption="Date (Quarter)1" attribute="1" defaultMemberUniqueName="[Expenses].[Date (Quarter)1].[All]" allUniqueName="[Expenses].[Date (Quarter)1].[All]" dimensionUniqueName="[Expenses]" displayFolder="" count="0" memberValueDatatype="130" unbalanced="0"/>
    <cacheHierarchy uniqueName="[Expenses].[Date (Month)1]" caption="Date (Month)1" attribute="1" defaultMemberUniqueName="[Expenses].[Date (Month)1].[All]" allUniqueName="[Expenses].[Date (Month)1].[All]" dimensionUniqueName="[Expenses]" displayFolder="" count="0" memberValueDatatype="130" unbalanced="0"/>
    <cacheHierarchy uniqueName="[Income].[Income_ID]" caption="Income_ID" attribute="1" defaultMemberUniqueName="[Income].[Income_ID].[All]" allUniqueName="[Income].[Income_ID].[All]" dimensionUniqueName="[Income]" displayFolder="" count="0" memberValueDatatype="20" unbalanced="0"/>
    <cacheHierarchy uniqueName="[Income].[Date]" caption="Date" attribute="1" time="1" defaultMemberUniqueName="[Income].[Date].[All]" allUniqueName="[Income].[Date].[All]" dimensionUniqueName="[Income]" displayFolder="" count="0" memberValueDatatype="7" unbalanced="0"/>
    <cacheHierarchy uniqueName="[Income].[Category]" caption="Category" attribute="1" defaultMemberUniqueName="[Income].[Category].[All]" allUniqueName="[Income].[Category].[All]" dimensionUniqueName="[Income]" displayFolder="" count="0" memberValueDatatype="130" unbalanced="0"/>
    <cacheHierarchy uniqueName="[Income].[Source]" caption="Source" attribute="1" defaultMemberUniqueName="[Income].[Source].[All]" allUniqueName="[Income].[Source].[All]" dimensionUniqueName="[Income]" displayFolder="" count="0" memberValueDatatype="130" unbalanced="0"/>
    <cacheHierarchy uniqueName="[Income].[Amount]" caption="Amount" attribute="1" defaultMemberUniqueName="[Income].[Amount].[All]" allUniqueName="[Income].[Amount].[All]" dimensionUniqueName="[Income]" displayFolder="" count="0" memberValueDatatype="5" unbalanced="0"/>
    <cacheHierarchy uniqueName="[Income].[Payment_Method]" caption="Payment_Method" attribute="1" defaultMemberUniqueName="[Income].[Payment_Method].[All]" allUniqueName="[Income].[Payment_Method].[All]" dimensionUniqueName="[Income]" displayFolder="" count="0" memberValueDatatype="130" unbalanced="0"/>
    <cacheHierarchy uniqueName="[Income].[Date (Year)]" caption="Date (Year)" attribute="1" defaultMemberUniqueName="[Income].[Date (Year)].[All]" allUniqueName="[Income].[Date (Year)].[All]" dimensionUniqueName="[Income]" displayFolder="" count="0" memberValueDatatype="130" unbalanced="0"/>
    <cacheHierarchy uniqueName="[Income].[Date (Quarter)]" caption="Date (Quarter)" attribute="1" defaultMemberUniqueName="[Income].[Date (Quarter)].[All]" allUniqueName="[Income].[Date (Quarter)].[All]" dimensionUniqueName="[Income]" displayFolder="" count="0" memberValueDatatype="130" unbalanced="0"/>
    <cacheHierarchy uniqueName="[Income].[Date (Month)]" caption="Date (Month)" attribute="1" defaultMemberUniqueName="[Income].[Date (Month)].[All]" allUniqueName="[Income].[Date (Month)].[All]" dimensionUniqueName="[Income]" displayFolder="" count="0" memberValueDatatype="130" unbalanced="0"/>
    <cacheHierarchy uniqueName="[Savings].[Investment_ID]" caption="Investment_ID" attribute="1" defaultMemberUniqueName="[Savings].[Investment_ID].[All]" allUniqueName="[Savings].[Investment_ID].[All]" dimensionUniqueName="[Savings]" displayFolder="" count="0" memberValueDatatype="20" unbalanced="0"/>
    <cacheHierarchy uniqueName="[Savings].[Date]" caption="Date" attribute="1" time="1" defaultMemberUniqueName="[Savings].[Date].[All]" allUniqueName="[Savings].[Date].[All]" dimensionUniqueName="[Savings]" displayFolder="" count="0" memberValueDatatype="7" unbalanced="0"/>
    <cacheHierarchy uniqueName="[Savings].[Category]" caption="Category" attribute="1" defaultMemberUniqueName="[Savings].[Category].[All]" allUniqueName="[Savings].[Category].[All]" dimensionUniqueName="[Savings]" displayFolder="" count="0" memberValueDatatype="130" unbalanced="0"/>
    <cacheHierarchy uniqueName="[Savings].[Institution]" caption="Institution" attribute="1" defaultMemberUniqueName="[Savings].[Institution].[All]" allUniqueName="[Savings].[Institution].[All]" dimensionUniqueName="[Savings]" displayFolder="" count="2" memberValueDatatype="130" unbalanced="0">
      <fieldsUsage count="2">
        <fieldUsage x="-1"/>
        <fieldUsage x="1"/>
      </fieldsUsage>
    </cacheHierarchy>
    <cacheHierarchy uniqueName="[Savings].[Amount]" caption="Amount" attribute="1" defaultMemberUniqueName="[Savings].[Amount].[All]" allUniqueName="[Savings].[Amount].[All]" dimensionUniqueName="[Savings]" displayFolder="" count="0" memberValueDatatype="5" unbalanced="0"/>
    <cacheHierarchy uniqueName="[Savings].[Date (Year)]" caption="Date (Year)" attribute="1" defaultMemberUniqueName="[Savings].[Date (Year)].[All]" allUniqueName="[Savings].[Date (Year)].[All]" dimensionUniqueName="[Savings]" displayFolder="" count="0" memberValueDatatype="130" unbalanced="0"/>
    <cacheHierarchy uniqueName="[Savings].[Date (Quarter)]" caption="Date (Quarter)" attribute="1" defaultMemberUniqueName="[Savings].[Date (Quarter)].[All]" allUniqueName="[Savings].[Date (Quarter)].[All]" dimensionUniqueName="[Savings]" displayFolder="" count="0" memberValueDatatype="130" unbalanced="0"/>
    <cacheHierarchy uniqueName="[Savings].[Date (Month)]" caption="Date (Month)" attribute="1" defaultMemberUniqueName="[Savings].[Date (Month)].[All]" allUniqueName="[Savings].[Date (Month)].[All]" dimensionUniqueName="[Savings]" displayFolder="" count="0" memberValueDatatype="130" unbalanced="0"/>
    <cacheHierarchy uniqueName="[Expenses].[Date (Month Index)]" caption="Date (Month Index)" attribute="1" defaultMemberUniqueName="[Expenses].[Date (Month Index)].[All]" allUniqueName="[Expenses].[Date (Month Index)].[All]" dimensionUniqueName="[Expenses]" displayFolder="" count="0" memberValueDatatype="20" unbalanced="0" hidden="1"/>
    <cacheHierarchy uniqueName="[Expenses].[Date (Month Index)1]" caption="Date (Month Index)1" attribute="1" defaultMemberUniqueName="[Expenses].[Date (Month Index)1].[All]" allUniqueName="[Expenses].[Date (Month Index)1].[All]" dimensionUniqueName="[Expenses]" displayFolder="" count="0" memberValueDatatype="20" unbalanced="0" hidden="1"/>
    <cacheHierarchy uniqueName="[Income].[Date (Month Index)]" caption="Date (Month Index)" attribute="1" defaultMemberUniqueName="[Income].[Date (Month Index)].[All]" allUniqueName="[Income].[Date (Month Index)].[All]" dimensionUniqueName="[Income]" displayFolder="" count="0" memberValueDatatype="20" unbalanced="0" hidden="1"/>
    <cacheHierarchy uniqueName="[Savings].[Date (Month Index)]" caption="Date (Month Index)" attribute="1" defaultMemberUniqueName="[Savings].[Date (Month Index)].[All]" allUniqueName="[Savings].[Date (Month Index)].[All]" dimensionUniqueName="[Savings]" displayFolder="" count="0" memberValueDatatype="20" unbalanced="0" hidden="1"/>
    <cacheHierarchy uniqueName="[Measures].[__XL_Count Category]" caption="__XL_Count Category" measure="1" displayFolder="" measureGroup="Category" count="0" hidden="1"/>
    <cacheHierarchy uniqueName="[Measures].[__XL_Count Date]" caption="__XL_Count Date" measure="1" displayFolder="" measureGroup="Date" count="0" hidden="1"/>
    <cacheHierarchy uniqueName="[Measures].[__XL_Count Expenses]" caption="__XL_Count Expenses" measure="1" displayFolder="" measureGroup="Expenses" count="0" hidden="1"/>
    <cacheHierarchy uniqueName="[Measures].[__XL_Count Income]" caption="__XL_Count Income" measure="1" displayFolder="" measureGroup="Income"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mount]" caption="Sum of Amount" measure="1" displayFolder="" measureGroup="Income" count="0" hidden="1">
      <extLst>
        <ext xmlns:x15="http://schemas.microsoft.com/office/spreadsheetml/2010/11/main" uri="{B97F6D7D-B522-45F9-BDA1-12C45D357490}">
          <x15:cacheHierarchy aggregatedColumn="19"/>
        </ext>
      </extLst>
    </cacheHierarchy>
    <cacheHierarchy uniqueName="[Measures].[Sum of Amount 2]" caption="Sum of Amount 2" measure="1" displayFolder="" measureGroup="Expenses" count="0" hidden="1">
      <extLst>
        <ext xmlns:x15="http://schemas.microsoft.com/office/spreadsheetml/2010/11/main" uri="{B97F6D7D-B522-45F9-BDA1-12C45D357490}">
          <x15:cacheHierarchy aggregatedColumn="7"/>
        </ext>
      </extLst>
    </cacheHierarchy>
    <cacheHierarchy uniqueName="[Measures].[Sum of Amount 3]" caption="Sum of Amount 3" measure="1" displayFolder="" measureGroup="Savings" count="0" oneField="1" hidden="1">
      <fieldsUsage count="1">
        <fieldUsage x="0"/>
      </fieldsUsage>
      <extLst>
        <ext xmlns:x15="http://schemas.microsoft.com/office/spreadsheetml/2010/11/main" uri="{B97F6D7D-B522-45F9-BDA1-12C45D357490}">
          <x15:cacheHierarchy aggregatedColumn="28"/>
        </ext>
      </extLst>
    </cacheHierarchy>
  </cacheHierarchies>
  <kpis count="0"/>
  <dimensions count="6">
    <dimension name="Category" uniqueName="[Category]" caption="Category"/>
    <dimension name="Date" uniqueName="[Date]" caption="Date"/>
    <dimension name="Expenses" uniqueName="[Expenses]" caption="Expenses"/>
    <dimension name="Income" uniqueName="[Income]" caption="Income"/>
    <dimension measure="1" name="Measures" uniqueName="[Measures]" caption="Measures"/>
    <dimension name="Savings" uniqueName="[Savings]" caption="Savings"/>
  </dimensions>
  <measureGroups count="5">
    <measureGroup name="Category" caption="Category"/>
    <measureGroup name="Date" caption="Date"/>
    <measureGroup name="Expenses" caption="Expenses"/>
    <measureGroup name="Income" caption="Income"/>
    <measureGroup name="Savings" caption="Saving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ilerin Asipita" refreshedDate="45753.399905439815" createdVersion="5" refreshedVersion="8" minRefreshableVersion="3" recordCount="0" supportSubquery="1" supportAdvancedDrill="1" xr:uid="{44835F12-29E1-4AFA-A86C-D778DBFE1D6D}">
  <cacheSource type="external" connectionId="6"/>
  <cacheFields count="3">
    <cacheField name="[Measures].[Sum of Amount 3]" caption="Sum of Amount 3" numFmtId="0" hierarchy="44" level="32767"/>
    <cacheField name="[Category].[Category Name].[Category Name]" caption="Category Name" numFmtId="0" level="1">
      <sharedItems containsSemiMixedTypes="0" containsNonDate="0" containsString="0"/>
    </cacheField>
    <cacheField name="[Category].[Category Type].[Category Type]" caption="Category Type" numFmtId="0" hierarchy="1" level="1">
      <sharedItems containsSemiMixedTypes="0" containsNonDate="0" containsString="0"/>
    </cacheField>
  </cacheFields>
  <cacheHierarchies count="45">
    <cacheHierarchy uniqueName="[Category].[Category Name]" caption="Category Name" attribute="1" defaultMemberUniqueName="[Category].[Category Name].[All]" allUniqueName="[Category].[Category Name].[All]" dimensionUniqueName="[Category]" displayFolder="" count="2" memberValueDatatype="130" unbalanced="0">
      <fieldsUsage count="2">
        <fieldUsage x="-1"/>
        <fieldUsage x="1"/>
      </fieldsUsage>
    </cacheHierarchy>
    <cacheHierarchy uniqueName="[Category].[Category Type]" caption="Category Type" attribute="1" defaultMemberUniqueName="[Category].[Category Type].[All]" allUniqueName="[Category].[Category Type].[All]" dimensionUniqueName="[Category]" displayFolder="" count="2" memberValueDatatype="130" unbalanced="0">
      <fieldsUsage count="2">
        <fieldUsage x="-1"/>
        <fieldUsage x="2"/>
      </fieldsUsage>
    </cacheHierarchy>
    <cacheHierarchy uniqueName="[Date].[Date]" caption="Date" attribute="1" time="1" defaultMemberUniqueName="[Date].[Date].[All]" allUniqueName="[Date].[Date].[All]" dimensionUniqueName="[Date]" displayFolder="" count="2" memberValueDatatype="7" unbalanced="0"/>
    <cacheHierarchy uniqueName="[Expenses].[Expense_ID]" caption="Expense_ID" attribute="1" defaultMemberUniqueName="[Expenses].[Expense_ID].[All]" allUniqueName="[Expenses].[Expense_ID].[All]" dimensionUniqueName="[Expenses]" displayFolder="" count="0" memberValueDatatype="20" unbalanced="0"/>
    <cacheHierarchy uniqueName="[Expenses].[Date]" caption="Date" attribute="1" time="1" defaultMemberUniqueName="[Expenses].[Date].[All]" allUniqueName="[Expenses].[Date].[All]" dimensionUniqueName="[Expenses]" displayFolder="" count="0" memberValueDatatype="7" unbalanced="0"/>
    <cacheHierarchy uniqueName="[Expenses].[Category]" caption="Category" attribute="1" defaultMemberUniqueName="[Expenses].[Category].[All]" allUniqueName="[Expenses].[Category].[All]" dimensionUniqueName="[Expenses]" displayFolder="" count="0" memberValueDatatype="130" unbalanced="0"/>
    <cacheHierarchy uniqueName="[Expenses].[Vendor]" caption="Vendor" attribute="1" defaultMemberUniqueName="[Expenses].[Vendor].[All]" allUniqueName="[Expenses].[Vendor].[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Payment_Method]" caption="Payment_Method" attribute="1" defaultMemberUniqueName="[Expenses].[Payment_Method].[All]" allUniqueName="[Expenses].[Payment_Method].[All]" dimensionUniqueName="[Expenses]" displayFolder="" count="0" memberValueDatatype="130" unbalanced="0"/>
    <cacheHierarchy uniqueName="[Expenses].[Date (Year)]" caption="Date (Year)" attribute="1" defaultMemberUniqueName="[Expenses].[Date (Year)].[All]" allUniqueName="[Expenses].[Date (Year)].[All]" dimensionUniqueName="[Expenses]" displayFolder="" count="0" memberValueDatatype="130" unbalanced="0"/>
    <cacheHierarchy uniqueName="[Expenses].[Date (Quarter)]" caption="Date (Quarter)" attribute="1" defaultMemberUniqueName="[Expenses].[Date (Quarter)].[All]" allUniqueName="[Expenses].[Date (Quarter)].[All]" dimensionUniqueName="[Expenses]" displayFolder="" count="0" memberValueDatatype="130" unbalanced="0"/>
    <cacheHierarchy uniqueName="[Expenses].[Date (Month)]" caption="Date (Month)" attribute="1" defaultMemberUniqueName="[Expenses].[Date (Month)].[All]" allUniqueName="[Expenses].[Date (Month)].[All]" dimensionUniqueName="[Expenses]" displayFolder="" count="0" memberValueDatatype="130" unbalanced="0"/>
    <cacheHierarchy uniqueName="[Expenses].[Date (Year)1]" caption="Date (Year)1" attribute="1" defaultMemberUniqueName="[Expenses].[Date (Year)1].[All]" allUniqueName="[Expenses].[Date (Year)1].[All]" dimensionUniqueName="[Expenses]" displayFolder="" count="0" memberValueDatatype="130" unbalanced="0"/>
    <cacheHierarchy uniqueName="[Expenses].[Date (Quarter)1]" caption="Date (Quarter)1" attribute="1" defaultMemberUniqueName="[Expenses].[Date (Quarter)1].[All]" allUniqueName="[Expenses].[Date (Quarter)1].[All]" dimensionUniqueName="[Expenses]" displayFolder="" count="0" memberValueDatatype="130" unbalanced="0"/>
    <cacheHierarchy uniqueName="[Expenses].[Date (Month)1]" caption="Date (Month)1" attribute="1" defaultMemberUniqueName="[Expenses].[Date (Month)1].[All]" allUniqueName="[Expenses].[Date (Month)1].[All]" dimensionUniqueName="[Expenses]" displayFolder="" count="0" memberValueDatatype="130" unbalanced="0"/>
    <cacheHierarchy uniqueName="[Income].[Income_ID]" caption="Income_ID" attribute="1" defaultMemberUniqueName="[Income].[Income_ID].[All]" allUniqueName="[Income].[Income_ID].[All]" dimensionUniqueName="[Income]" displayFolder="" count="0" memberValueDatatype="20" unbalanced="0"/>
    <cacheHierarchy uniqueName="[Income].[Date]" caption="Date" attribute="1" time="1" defaultMemberUniqueName="[Income].[Date].[All]" allUniqueName="[Income].[Date].[All]" dimensionUniqueName="[Income]" displayFolder="" count="0" memberValueDatatype="7" unbalanced="0"/>
    <cacheHierarchy uniqueName="[Income].[Category]" caption="Category" attribute="1" defaultMemberUniqueName="[Income].[Category].[All]" allUniqueName="[Income].[Category].[All]" dimensionUniqueName="[Income]" displayFolder="" count="0" memberValueDatatype="130" unbalanced="0"/>
    <cacheHierarchy uniqueName="[Income].[Source]" caption="Source" attribute="1" defaultMemberUniqueName="[Income].[Source].[All]" allUniqueName="[Income].[Source].[All]" dimensionUniqueName="[Income]" displayFolder="" count="0" memberValueDatatype="130" unbalanced="0"/>
    <cacheHierarchy uniqueName="[Income].[Amount]" caption="Amount" attribute="1" defaultMemberUniqueName="[Income].[Amount].[All]" allUniqueName="[Income].[Amount].[All]" dimensionUniqueName="[Income]" displayFolder="" count="0" memberValueDatatype="5" unbalanced="0"/>
    <cacheHierarchy uniqueName="[Income].[Payment_Method]" caption="Payment_Method" attribute="1" defaultMemberUniqueName="[Income].[Payment_Method].[All]" allUniqueName="[Income].[Payment_Method].[All]" dimensionUniqueName="[Income]" displayFolder="" count="0" memberValueDatatype="130" unbalanced="0"/>
    <cacheHierarchy uniqueName="[Income].[Date (Year)]" caption="Date (Year)" attribute="1" defaultMemberUniqueName="[Income].[Date (Year)].[All]" allUniqueName="[Income].[Date (Year)].[All]" dimensionUniqueName="[Income]" displayFolder="" count="0" memberValueDatatype="130" unbalanced="0"/>
    <cacheHierarchy uniqueName="[Income].[Date (Quarter)]" caption="Date (Quarter)" attribute="1" defaultMemberUniqueName="[Income].[Date (Quarter)].[All]" allUniqueName="[Income].[Date (Quarter)].[All]" dimensionUniqueName="[Income]" displayFolder="" count="0" memberValueDatatype="130" unbalanced="0"/>
    <cacheHierarchy uniqueName="[Income].[Date (Month)]" caption="Date (Month)" attribute="1" defaultMemberUniqueName="[Income].[Date (Month)].[All]" allUniqueName="[Income].[Date (Month)].[All]" dimensionUniqueName="[Income]" displayFolder="" count="0" memberValueDatatype="130" unbalanced="0"/>
    <cacheHierarchy uniqueName="[Savings].[Investment_ID]" caption="Investment_ID" attribute="1" defaultMemberUniqueName="[Savings].[Investment_ID].[All]" allUniqueName="[Savings].[Investment_ID].[All]" dimensionUniqueName="[Savings]" displayFolder="" count="0" memberValueDatatype="20" unbalanced="0"/>
    <cacheHierarchy uniqueName="[Savings].[Date]" caption="Date" attribute="1" time="1" defaultMemberUniqueName="[Savings].[Date].[All]" allUniqueName="[Savings].[Date].[All]" dimensionUniqueName="[Savings]" displayFolder="" count="0" memberValueDatatype="7" unbalanced="0"/>
    <cacheHierarchy uniqueName="[Savings].[Category]" caption="Category" attribute="1" defaultMemberUniqueName="[Savings].[Category].[All]" allUniqueName="[Savings].[Category].[All]" dimensionUniqueName="[Savings]" displayFolder="" count="0" memberValueDatatype="130" unbalanced="0"/>
    <cacheHierarchy uniqueName="[Savings].[Institution]" caption="Institution" attribute="1" defaultMemberUniqueName="[Savings].[Institution].[All]" allUniqueName="[Savings].[Institution].[All]" dimensionUniqueName="[Savings]" displayFolder="" count="0" memberValueDatatype="130" unbalanced="0"/>
    <cacheHierarchy uniqueName="[Savings].[Amount]" caption="Amount" attribute="1" defaultMemberUniqueName="[Savings].[Amount].[All]" allUniqueName="[Savings].[Amount].[All]" dimensionUniqueName="[Savings]" displayFolder="" count="0" memberValueDatatype="5" unbalanced="0"/>
    <cacheHierarchy uniqueName="[Savings].[Date (Year)]" caption="Date (Year)" attribute="1" defaultMemberUniqueName="[Savings].[Date (Year)].[All]" allUniqueName="[Savings].[Date (Year)].[All]" dimensionUniqueName="[Savings]" displayFolder="" count="0" memberValueDatatype="130" unbalanced="0"/>
    <cacheHierarchy uniqueName="[Savings].[Date (Quarter)]" caption="Date (Quarter)" attribute="1" defaultMemberUniqueName="[Savings].[Date (Quarter)].[All]" allUniqueName="[Savings].[Date (Quarter)].[All]" dimensionUniqueName="[Savings]" displayFolder="" count="0" memberValueDatatype="130" unbalanced="0"/>
    <cacheHierarchy uniqueName="[Savings].[Date (Month)]" caption="Date (Month)" attribute="1" defaultMemberUniqueName="[Savings].[Date (Month)].[All]" allUniqueName="[Savings].[Date (Month)].[All]" dimensionUniqueName="[Savings]" displayFolder="" count="0" memberValueDatatype="130" unbalanced="0"/>
    <cacheHierarchy uniqueName="[Expenses].[Date (Month Index)]" caption="Date (Month Index)" attribute="1" defaultMemberUniqueName="[Expenses].[Date (Month Index)].[All]" allUniqueName="[Expenses].[Date (Month Index)].[All]" dimensionUniqueName="[Expenses]" displayFolder="" count="0" memberValueDatatype="20" unbalanced="0" hidden="1"/>
    <cacheHierarchy uniqueName="[Expenses].[Date (Month Index)1]" caption="Date (Month Index)1" attribute="1" defaultMemberUniqueName="[Expenses].[Date (Month Index)1].[All]" allUniqueName="[Expenses].[Date (Month Index)1].[All]" dimensionUniqueName="[Expenses]" displayFolder="" count="0" memberValueDatatype="20" unbalanced="0" hidden="1"/>
    <cacheHierarchy uniqueName="[Income].[Date (Month Index)]" caption="Date (Month Index)" attribute="1" defaultMemberUniqueName="[Income].[Date (Month Index)].[All]" allUniqueName="[Income].[Date (Month Index)].[All]" dimensionUniqueName="[Income]" displayFolder="" count="0" memberValueDatatype="20" unbalanced="0" hidden="1"/>
    <cacheHierarchy uniqueName="[Savings].[Date (Month Index)]" caption="Date (Month Index)" attribute="1" defaultMemberUniqueName="[Savings].[Date (Month Index)].[All]" allUniqueName="[Savings].[Date (Month Index)].[All]" dimensionUniqueName="[Savings]" displayFolder="" count="0" memberValueDatatype="20" unbalanced="0" hidden="1"/>
    <cacheHierarchy uniqueName="[Measures].[__XL_Count Category]" caption="__XL_Count Category" measure="1" displayFolder="" measureGroup="Category" count="0" hidden="1"/>
    <cacheHierarchy uniqueName="[Measures].[__XL_Count Date]" caption="__XL_Count Date" measure="1" displayFolder="" measureGroup="Date" count="0" hidden="1"/>
    <cacheHierarchy uniqueName="[Measures].[__XL_Count Expenses]" caption="__XL_Count Expenses" measure="1" displayFolder="" measureGroup="Expenses" count="0" hidden="1"/>
    <cacheHierarchy uniqueName="[Measures].[__XL_Count Income]" caption="__XL_Count Income" measure="1" displayFolder="" measureGroup="Income"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mount]" caption="Sum of Amount" measure="1" displayFolder="" measureGroup="Income" count="0" hidden="1">
      <extLst>
        <ext xmlns:x15="http://schemas.microsoft.com/office/spreadsheetml/2010/11/main" uri="{B97F6D7D-B522-45F9-BDA1-12C45D357490}">
          <x15:cacheHierarchy aggregatedColumn="19"/>
        </ext>
      </extLst>
    </cacheHierarchy>
    <cacheHierarchy uniqueName="[Measures].[Sum of Amount 2]" caption="Sum of Amount 2" measure="1" displayFolder="" measureGroup="Expenses" count="0" hidden="1">
      <extLst>
        <ext xmlns:x15="http://schemas.microsoft.com/office/spreadsheetml/2010/11/main" uri="{B97F6D7D-B522-45F9-BDA1-12C45D357490}">
          <x15:cacheHierarchy aggregatedColumn="7"/>
        </ext>
      </extLst>
    </cacheHierarchy>
    <cacheHierarchy uniqueName="[Measures].[Sum of Amount 3]" caption="Sum of Amount 3" measure="1" displayFolder="" measureGroup="Savings" count="0" oneField="1" hidden="1">
      <fieldsUsage count="1">
        <fieldUsage x="0"/>
      </fieldsUsage>
      <extLst>
        <ext xmlns:x15="http://schemas.microsoft.com/office/spreadsheetml/2010/11/main" uri="{B97F6D7D-B522-45F9-BDA1-12C45D357490}">
          <x15:cacheHierarchy aggregatedColumn="28"/>
        </ext>
      </extLst>
    </cacheHierarchy>
  </cacheHierarchies>
  <kpis count="0"/>
  <dimensions count="6">
    <dimension name="Category" uniqueName="[Category]" caption="Category"/>
    <dimension name="Date" uniqueName="[Date]" caption="Date"/>
    <dimension name="Expenses" uniqueName="[Expenses]" caption="Expenses"/>
    <dimension name="Income" uniqueName="[Income]" caption="Income"/>
    <dimension measure="1" name="Measures" uniqueName="[Measures]" caption="Measures"/>
    <dimension name="Savings" uniqueName="[Savings]" caption="Savings"/>
  </dimensions>
  <measureGroups count="5">
    <measureGroup name="Category" caption="Category"/>
    <measureGroup name="Date" caption="Date"/>
    <measureGroup name="Expenses" caption="Expenses"/>
    <measureGroup name="Income" caption="Income"/>
    <measureGroup name="Savings" caption="Saving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ilerin Asipita" refreshedDate="45753.399803703702" createdVersion="3" refreshedVersion="8" minRefreshableVersion="3" recordCount="0" supportSubquery="1" supportAdvancedDrill="1" xr:uid="{BF5415E4-DDF1-4F15-A01F-BA0F37836EAC}">
  <cacheSource type="external" connectionId="6">
    <extLst>
      <ext xmlns:x14="http://schemas.microsoft.com/office/spreadsheetml/2009/9/main" uri="{F057638F-6D5F-4e77-A914-E7F072B9BCA8}">
        <x14:sourceConnection name="ThisWorkbookDataModel"/>
      </ext>
    </extLst>
  </cacheSource>
  <cacheFields count="0"/>
  <cacheHierarchies count="45">
    <cacheHierarchy uniqueName="[Category].[Category Name]" caption="Category Name" attribute="1" defaultMemberUniqueName="[Category].[Category Name].[All]" allUniqueName="[Category].[Category Name].[All]" dimensionUniqueName="[Category]" displayFolder="" count="2" memberValueDatatype="130" unbalanced="0"/>
    <cacheHierarchy uniqueName="[Category].[Category Type]" caption="Category Type" attribute="1" defaultMemberUniqueName="[Category].[Category Type].[All]" allUniqueName="[Category].[Category Type].[All]" dimensionUniqueName="[Category]" displayFolder="" count="2" memberValueDatatype="130" unbalanced="0"/>
    <cacheHierarchy uniqueName="[Date].[Date]" caption="Date" attribute="1" time="1" defaultMemberUniqueName="[Date].[Date].[All]" allUniqueName="[Date].[Date].[All]" dimensionUniqueName="[Date]" displayFolder="" count="0" memberValueDatatype="7" unbalanced="0"/>
    <cacheHierarchy uniqueName="[Expenses].[Expense_ID]" caption="Expense_ID" attribute="1" defaultMemberUniqueName="[Expenses].[Expense_ID].[All]" allUniqueName="[Expenses].[Expense_ID].[All]" dimensionUniqueName="[Expenses]" displayFolder="" count="0" memberValueDatatype="20" unbalanced="0"/>
    <cacheHierarchy uniqueName="[Expenses].[Date]" caption="Date" attribute="1" time="1" defaultMemberUniqueName="[Expenses].[Date].[All]" allUniqueName="[Expenses].[Date].[All]" dimensionUniqueName="[Expenses]" displayFolder="" count="0" memberValueDatatype="7" unbalanced="0"/>
    <cacheHierarchy uniqueName="[Expenses].[Category]" caption="Category" attribute="1" defaultMemberUniqueName="[Expenses].[Category].[All]" allUniqueName="[Expenses].[Category].[All]" dimensionUniqueName="[Expenses]" displayFolder="" count="0" memberValueDatatype="130" unbalanced="0"/>
    <cacheHierarchy uniqueName="[Expenses].[Vendor]" caption="Vendor" attribute="1" defaultMemberUniqueName="[Expenses].[Vendor].[All]" allUniqueName="[Expenses].[Vendor].[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Payment_Method]" caption="Payment_Method" attribute="1" defaultMemberUniqueName="[Expenses].[Payment_Method].[All]" allUniqueName="[Expenses].[Payment_Method].[All]" dimensionUniqueName="[Expenses]" displayFolder="" count="0" memberValueDatatype="130" unbalanced="0"/>
    <cacheHierarchy uniqueName="[Expenses].[Date (Year)]" caption="Date (Year)" attribute="1" defaultMemberUniqueName="[Expenses].[Date (Year)].[All]" allUniqueName="[Expenses].[Date (Year)].[All]" dimensionUniqueName="[Expenses]" displayFolder="" count="0" memberValueDatatype="130" unbalanced="0"/>
    <cacheHierarchy uniqueName="[Expenses].[Date (Quarter)]" caption="Date (Quarter)" attribute="1" defaultMemberUniqueName="[Expenses].[Date (Quarter)].[All]" allUniqueName="[Expenses].[Date (Quarter)].[All]" dimensionUniqueName="[Expenses]" displayFolder="" count="0" memberValueDatatype="130" unbalanced="0"/>
    <cacheHierarchy uniqueName="[Expenses].[Date (Month)]" caption="Date (Month)" attribute="1" defaultMemberUniqueName="[Expenses].[Date (Month)].[All]" allUniqueName="[Expenses].[Date (Month)].[All]" dimensionUniqueName="[Expenses]" displayFolder="" count="0" memberValueDatatype="130" unbalanced="0"/>
    <cacheHierarchy uniqueName="[Expenses].[Date (Year)1]" caption="Date (Year)1" attribute="1" defaultMemberUniqueName="[Expenses].[Date (Year)1].[All]" allUniqueName="[Expenses].[Date (Year)1].[All]" dimensionUniqueName="[Expenses]" displayFolder="" count="0" memberValueDatatype="130" unbalanced="0"/>
    <cacheHierarchy uniqueName="[Expenses].[Date (Quarter)1]" caption="Date (Quarter)1" attribute="1" defaultMemberUniqueName="[Expenses].[Date (Quarter)1].[All]" allUniqueName="[Expenses].[Date (Quarter)1].[All]" dimensionUniqueName="[Expenses]" displayFolder="" count="0" memberValueDatatype="130" unbalanced="0"/>
    <cacheHierarchy uniqueName="[Expenses].[Date (Month)1]" caption="Date (Month)1" attribute="1" defaultMemberUniqueName="[Expenses].[Date (Month)1].[All]" allUniqueName="[Expenses].[Date (Month)1].[All]" dimensionUniqueName="[Expenses]" displayFolder="" count="0" memberValueDatatype="130" unbalanced="0"/>
    <cacheHierarchy uniqueName="[Income].[Income_ID]" caption="Income_ID" attribute="1" defaultMemberUniqueName="[Income].[Income_ID].[All]" allUniqueName="[Income].[Income_ID].[All]" dimensionUniqueName="[Income]" displayFolder="" count="0" memberValueDatatype="20" unbalanced="0"/>
    <cacheHierarchy uniqueName="[Income].[Date]" caption="Date" attribute="1" time="1" defaultMemberUniqueName="[Income].[Date].[All]" allUniqueName="[Income].[Date].[All]" dimensionUniqueName="[Income]" displayFolder="" count="0" memberValueDatatype="7" unbalanced="0"/>
    <cacheHierarchy uniqueName="[Income].[Category]" caption="Category" attribute="1" defaultMemberUniqueName="[Income].[Category].[All]" allUniqueName="[Income].[Category].[All]" dimensionUniqueName="[Income]" displayFolder="" count="0" memberValueDatatype="130" unbalanced="0"/>
    <cacheHierarchy uniqueName="[Income].[Source]" caption="Source" attribute="1" defaultMemberUniqueName="[Income].[Source].[All]" allUniqueName="[Income].[Source].[All]" dimensionUniqueName="[Income]" displayFolder="" count="0" memberValueDatatype="130" unbalanced="0"/>
    <cacheHierarchy uniqueName="[Income].[Amount]" caption="Amount" attribute="1" defaultMemberUniqueName="[Income].[Amount].[All]" allUniqueName="[Income].[Amount].[All]" dimensionUniqueName="[Income]" displayFolder="" count="0" memberValueDatatype="5" unbalanced="0"/>
    <cacheHierarchy uniqueName="[Income].[Payment_Method]" caption="Payment_Method" attribute="1" defaultMemberUniqueName="[Income].[Payment_Method].[All]" allUniqueName="[Income].[Payment_Method].[All]" dimensionUniqueName="[Income]" displayFolder="" count="0" memberValueDatatype="130" unbalanced="0"/>
    <cacheHierarchy uniqueName="[Income].[Date (Year)]" caption="Date (Year)" attribute="1" defaultMemberUniqueName="[Income].[Date (Year)].[All]" allUniqueName="[Income].[Date (Year)].[All]" dimensionUniqueName="[Income]" displayFolder="" count="0" memberValueDatatype="130" unbalanced="0"/>
    <cacheHierarchy uniqueName="[Income].[Date (Quarter)]" caption="Date (Quarter)" attribute="1" defaultMemberUniqueName="[Income].[Date (Quarter)].[All]" allUniqueName="[Income].[Date (Quarter)].[All]" dimensionUniqueName="[Income]" displayFolder="" count="0" memberValueDatatype="130" unbalanced="0"/>
    <cacheHierarchy uniqueName="[Income].[Date (Month)]" caption="Date (Month)" attribute="1" defaultMemberUniqueName="[Income].[Date (Month)].[All]" allUniqueName="[Income].[Date (Month)].[All]" dimensionUniqueName="[Income]" displayFolder="" count="0" memberValueDatatype="130" unbalanced="0"/>
    <cacheHierarchy uniqueName="[Savings].[Investment_ID]" caption="Investment_ID" attribute="1" defaultMemberUniqueName="[Savings].[Investment_ID].[All]" allUniqueName="[Savings].[Investment_ID].[All]" dimensionUniqueName="[Savings]" displayFolder="" count="0" memberValueDatatype="20" unbalanced="0"/>
    <cacheHierarchy uniqueName="[Savings].[Date]" caption="Date" attribute="1" time="1" defaultMemberUniqueName="[Savings].[Date].[All]" allUniqueName="[Savings].[Date].[All]" dimensionUniqueName="[Savings]" displayFolder="" count="0" memberValueDatatype="7" unbalanced="0"/>
    <cacheHierarchy uniqueName="[Savings].[Category]" caption="Category" attribute="1" defaultMemberUniqueName="[Savings].[Category].[All]" allUniqueName="[Savings].[Category].[All]" dimensionUniqueName="[Savings]" displayFolder="" count="0" memberValueDatatype="130" unbalanced="0"/>
    <cacheHierarchy uniqueName="[Savings].[Institution]" caption="Institution" attribute="1" defaultMemberUniqueName="[Savings].[Institution].[All]" allUniqueName="[Savings].[Institution].[All]" dimensionUniqueName="[Savings]" displayFolder="" count="0" memberValueDatatype="130" unbalanced="0"/>
    <cacheHierarchy uniqueName="[Savings].[Amount]" caption="Amount" attribute="1" defaultMemberUniqueName="[Savings].[Amount].[All]" allUniqueName="[Savings].[Amount].[All]" dimensionUniqueName="[Savings]" displayFolder="" count="0" memberValueDatatype="5" unbalanced="0"/>
    <cacheHierarchy uniqueName="[Savings].[Date (Year)]" caption="Date (Year)" attribute="1" defaultMemberUniqueName="[Savings].[Date (Year)].[All]" allUniqueName="[Savings].[Date (Year)].[All]" dimensionUniqueName="[Savings]" displayFolder="" count="0" memberValueDatatype="130" unbalanced="0"/>
    <cacheHierarchy uniqueName="[Savings].[Date (Quarter)]" caption="Date (Quarter)" attribute="1" defaultMemberUniqueName="[Savings].[Date (Quarter)].[All]" allUniqueName="[Savings].[Date (Quarter)].[All]" dimensionUniqueName="[Savings]" displayFolder="" count="0" memberValueDatatype="130" unbalanced="0"/>
    <cacheHierarchy uniqueName="[Savings].[Date (Month)]" caption="Date (Month)" attribute="1" defaultMemberUniqueName="[Savings].[Date (Month)].[All]" allUniqueName="[Savings].[Date (Month)].[All]" dimensionUniqueName="[Savings]" displayFolder="" count="0" memberValueDatatype="130" unbalanced="0"/>
    <cacheHierarchy uniqueName="[Expenses].[Date (Month Index)]" caption="Date (Month Index)" attribute="1" defaultMemberUniqueName="[Expenses].[Date (Month Index)].[All]" allUniqueName="[Expenses].[Date (Month Index)].[All]" dimensionUniqueName="[Expenses]" displayFolder="" count="0" memberValueDatatype="20" unbalanced="0" hidden="1"/>
    <cacheHierarchy uniqueName="[Expenses].[Date (Month Index)1]" caption="Date (Month Index)1" attribute="1" defaultMemberUniqueName="[Expenses].[Date (Month Index)1].[All]" allUniqueName="[Expenses].[Date (Month Index)1].[All]" dimensionUniqueName="[Expenses]" displayFolder="" count="0" memberValueDatatype="20" unbalanced="0" hidden="1"/>
    <cacheHierarchy uniqueName="[Income].[Date (Month Index)]" caption="Date (Month Index)" attribute="1" defaultMemberUniqueName="[Income].[Date (Month Index)].[All]" allUniqueName="[Income].[Date (Month Index)].[All]" dimensionUniqueName="[Income]" displayFolder="" count="0" memberValueDatatype="20" unbalanced="0" hidden="1"/>
    <cacheHierarchy uniqueName="[Savings].[Date (Month Index)]" caption="Date (Month Index)" attribute="1" defaultMemberUniqueName="[Savings].[Date (Month Index)].[All]" allUniqueName="[Savings].[Date (Month Index)].[All]" dimensionUniqueName="[Savings]" displayFolder="" count="0" memberValueDatatype="20" unbalanced="0" hidden="1"/>
    <cacheHierarchy uniqueName="[Measures].[__XL_Count Category]" caption="__XL_Count Category" measure="1" displayFolder="" measureGroup="Category" count="0" hidden="1"/>
    <cacheHierarchy uniqueName="[Measures].[__XL_Count Date]" caption="__XL_Count Date" measure="1" displayFolder="" measureGroup="Date" count="0" hidden="1"/>
    <cacheHierarchy uniqueName="[Measures].[__XL_Count Expenses]" caption="__XL_Count Expenses" measure="1" displayFolder="" measureGroup="Expenses" count="0" hidden="1"/>
    <cacheHierarchy uniqueName="[Measures].[__XL_Count Income]" caption="__XL_Count Income" measure="1" displayFolder="" measureGroup="Income"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mount]" caption="Sum of Amount" measure="1" displayFolder="" measureGroup="Income" count="0" hidden="1">
      <extLst>
        <ext xmlns:x15="http://schemas.microsoft.com/office/spreadsheetml/2010/11/main" uri="{B97F6D7D-B522-45F9-BDA1-12C45D357490}">
          <x15:cacheHierarchy aggregatedColumn="19"/>
        </ext>
      </extLst>
    </cacheHierarchy>
    <cacheHierarchy uniqueName="[Measures].[Sum of Amount 2]" caption="Sum of Amount 2" measure="1" displayFolder="" measureGroup="Expenses" count="0" hidden="1">
      <extLst>
        <ext xmlns:x15="http://schemas.microsoft.com/office/spreadsheetml/2010/11/main" uri="{B97F6D7D-B522-45F9-BDA1-12C45D357490}">
          <x15:cacheHierarchy aggregatedColumn="7"/>
        </ext>
      </extLst>
    </cacheHierarchy>
    <cacheHierarchy uniqueName="[Measures].[Sum of Amount 3]" caption="Sum of Amount 3" measure="1" displayFolder="" measureGroup="Saving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2110488748"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ilerin Asipita" refreshedDate="45753.399808680559" createdVersion="3" refreshedVersion="8" minRefreshableVersion="3" recordCount="0" supportSubquery="1" supportAdvancedDrill="1" xr:uid="{3F50F9A7-17D5-42FF-81B8-BC179725D67F}">
  <cacheSource type="external" connectionId="6">
    <extLst>
      <ext xmlns:x14="http://schemas.microsoft.com/office/spreadsheetml/2009/9/main" uri="{F057638F-6D5F-4e77-A914-E7F072B9BCA8}">
        <x14:sourceConnection name="ThisWorkbookDataModel"/>
      </ext>
    </extLst>
  </cacheSource>
  <cacheFields count="0"/>
  <cacheHierarchies count="45">
    <cacheHierarchy uniqueName="[Category].[Category Name]" caption="Category Name" attribute="1" defaultMemberUniqueName="[Category].[Category Name].[All]" allUniqueName="[Category].[Category Name].[All]" dimensionUniqueName="[Category]" displayFolder="" count="0" memberValueDatatype="130" unbalanced="0"/>
    <cacheHierarchy uniqueName="[Category].[Category Type]" caption="Category Type" attribute="1" defaultMemberUniqueName="[Category].[Category Type].[All]" allUniqueName="[Category].[Category Type].[All]" dimensionUniqueName="[Category]" displayFolder="" count="0" memberValueDatatype="130" unbalanced="0"/>
    <cacheHierarchy uniqueName="[Date].[Date]" caption="Date" attribute="1" time="1" defaultMemberUniqueName="[Date].[Date].[All]" allUniqueName="[Date].[Date].[All]" dimensionUniqueName="[Date]" displayFolder="" count="2" memberValueDatatype="7" unbalanced="0"/>
    <cacheHierarchy uniqueName="[Expenses].[Expense_ID]" caption="Expense_ID" attribute="1" defaultMemberUniqueName="[Expenses].[Expense_ID].[All]" allUniqueName="[Expenses].[Expense_ID].[All]" dimensionUniqueName="[Expenses]" displayFolder="" count="0" memberValueDatatype="20" unbalanced="0"/>
    <cacheHierarchy uniqueName="[Expenses].[Date]" caption="Date" attribute="1" time="1" defaultMemberUniqueName="[Expenses].[Date].[All]" allUniqueName="[Expenses].[Date].[All]" dimensionUniqueName="[Expenses]" displayFolder="" count="0" memberValueDatatype="7" unbalanced="0"/>
    <cacheHierarchy uniqueName="[Expenses].[Category]" caption="Category" attribute="1" defaultMemberUniqueName="[Expenses].[Category].[All]" allUniqueName="[Expenses].[Category].[All]" dimensionUniqueName="[Expenses]" displayFolder="" count="0" memberValueDatatype="130" unbalanced="0"/>
    <cacheHierarchy uniqueName="[Expenses].[Vendor]" caption="Vendor" attribute="1" defaultMemberUniqueName="[Expenses].[Vendor].[All]" allUniqueName="[Expenses].[Vendor].[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Payment_Method]" caption="Payment_Method" attribute="1" defaultMemberUniqueName="[Expenses].[Payment_Method].[All]" allUniqueName="[Expenses].[Payment_Method].[All]" dimensionUniqueName="[Expenses]" displayFolder="" count="0" memberValueDatatype="130" unbalanced="0"/>
    <cacheHierarchy uniqueName="[Expenses].[Date (Year)]" caption="Date (Year)" attribute="1" defaultMemberUniqueName="[Expenses].[Date (Year)].[All]" allUniqueName="[Expenses].[Date (Year)].[All]" dimensionUniqueName="[Expenses]" displayFolder="" count="0" memberValueDatatype="130" unbalanced="0"/>
    <cacheHierarchy uniqueName="[Expenses].[Date (Quarter)]" caption="Date (Quarter)" attribute="1" defaultMemberUniqueName="[Expenses].[Date (Quarter)].[All]" allUniqueName="[Expenses].[Date (Quarter)].[All]" dimensionUniqueName="[Expenses]" displayFolder="" count="0" memberValueDatatype="130" unbalanced="0"/>
    <cacheHierarchy uniqueName="[Expenses].[Date (Month)]" caption="Date (Month)" attribute="1" defaultMemberUniqueName="[Expenses].[Date (Month)].[All]" allUniqueName="[Expenses].[Date (Month)].[All]" dimensionUniqueName="[Expenses]" displayFolder="" count="0" memberValueDatatype="130" unbalanced="0"/>
    <cacheHierarchy uniqueName="[Expenses].[Date (Year)1]" caption="Date (Year)1" attribute="1" defaultMemberUniqueName="[Expenses].[Date (Year)1].[All]" allUniqueName="[Expenses].[Date (Year)1].[All]" dimensionUniqueName="[Expenses]" displayFolder="" count="0" memberValueDatatype="130" unbalanced="0"/>
    <cacheHierarchy uniqueName="[Expenses].[Date (Quarter)1]" caption="Date (Quarter)1" attribute="1" defaultMemberUniqueName="[Expenses].[Date (Quarter)1].[All]" allUniqueName="[Expenses].[Date (Quarter)1].[All]" dimensionUniqueName="[Expenses]" displayFolder="" count="0" memberValueDatatype="130" unbalanced="0"/>
    <cacheHierarchy uniqueName="[Expenses].[Date (Month)1]" caption="Date (Month)1" attribute="1" defaultMemberUniqueName="[Expenses].[Date (Month)1].[All]" allUniqueName="[Expenses].[Date (Month)1].[All]" dimensionUniqueName="[Expenses]" displayFolder="" count="0" memberValueDatatype="130" unbalanced="0"/>
    <cacheHierarchy uniqueName="[Income].[Income_ID]" caption="Income_ID" attribute="1" defaultMemberUniqueName="[Income].[Income_ID].[All]" allUniqueName="[Income].[Income_ID].[All]" dimensionUniqueName="[Income]" displayFolder="" count="0" memberValueDatatype="20" unbalanced="0"/>
    <cacheHierarchy uniqueName="[Income].[Date]" caption="Date" attribute="1" time="1" defaultMemberUniqueName="[Income].[Date].[All]" allUniqueName="[Income].[Date].[All]" dimensionUniqueName="[Income]" displayFolder="" count="0" memberValueDatatype="7" unbalanced="0"/>
    <cacheHierarchy uniqueName="[Income].[Category]" caption="Category" attribute="1" defaultMemberUniqueName="[Income].[Category].[All]" allUniqueName="[Income].[Category].[All]" dimensionUniqueName="[Income]" displayFolder="" count="0" memberValueDatatype="130" unbalanced="0"/>
    <cacheHierarchy uniqueName="[Income].[Source]" caption="Source" attribute="1" defaultMemberUniqueName="[Income].[Source].[All]" allUniqueName="[Income].[Source].[All]" dimensionUniqueName="[Income]" displayFolder="" count="0" memberValueDatatype="130" unbalanced="0"/>
    <cacheHierarchy uniqueName="[Income].[Amount]" caption="Amount" attribute="1" defaultMemberUniqueName="[Income].[Amount].[All]" allUniqueName="[Income].[Amount].[All]" dimensionUniqueName="[Income]" displayFolder="" count="0" memberValueDatatype="5" unbalanced="0"/>
    <cacheHierarchy uniqueName="[Income].[Payment_Method]" caption="Payment_Method" attribute="1" defaultMemberUniqueName="[Income].[Payment_Method].[All]" allUniqueName="[Income].[Payment_Method].[All]" dimensionUniqueName="[Income]" displayFolder="" count="0" memberValueDatatype="130" unbalanced="0"/>
    <cacheHierarchy uniqueName="[Income].[Date (Year)]" caption="Date (Year)" attribute="1" defaultMemberUniqueName="[Income].[Date (Year)].[All]" allUniqueName="[Income].[Date (Year)].[All]" dimensionUniqueName="[Income]" displayFolder="" count="0" memberValueDatatype="130" unbalanced="0"/>
    <cacheHierarchy uniqueName="[Income].[Date (Quarter)]" caption="Date (Quarter)" attribute="1" defaultMemberUniqueName="[Income].[Date (Quarter)].[All]" allUniqueName="[Income].[Date (Quarter)].[All]" dimensionUniqueName="[Income]" displayFolder="" count="0" memberValueDatatype="130" unbalanced="0"/>
    <cacheHierarchy uniqueName="[Income].[Date (Month)]" caption="Date (Month)" attribute="1" defaultMemberUniqueName="[Income].[Date (Month)].[All]" allUniqueName="[Income].[Date (Month)].[All]" dimensionUniqueName="[Income]" displayFolder="" count="0" memberValueDatatype="130" unbalanced="0"/>
    <cacheHierarchy uniqueName="[Savings].[Investment_ID]" caption="Investment_ID" attribute="1" defaultMemberUniqueName="[Savings].[Investment_ID].[All]" allUniqueName="[Savings].[Investment_ID].[All]" dimensionUniqueName="[Savings]" displayFolder="" count="0" memberValueDatatype="20" unbalanced="0"/>
    <cacheHierarchy uniqueName="[Savings].[Date]" caption="Date" attribute="1" time="1" defaultMemberUniqueName="[Savings].[Date].[All]" allUniqueName="[Savings].[Date].[All]" dimensionUniqueName="[Savings]" displayFolder="" count="0" memberValueDatatype="7" unbalanced="0"/>
    <cacheHierarchy uniqueName="[Savings].[Category]" caption="Category" attribute="1" defaultMemberUniqueName="[Savings].[Category].[All]" allUniqueName="[Savings].[Category].[All]" dimensionUniqueName="[Savings]" displayFolder="" count="0" memberValueDatatype="130" unbalanced="0"/>
    <cacheHierarchy uniqueName="[Savings].[Institution]" caption="Institution" attribute="1" defaultMemberUniqueName="[Savings].[Institution].[All]" allUniqueName="[Savings].[Institution].[All]" dimensionUniqueName="[Savings]" displayFolder="" count="0" memberValueDatatype="130" unbalanced="0"/>
    <cacheHierarchy uniqueName="[Savings].[Amount]" caption="Amount" attribute="1" defaultMemberUniqueName="[Savings].[Amount].[All]" allUniqueName="[Savings].[Amount].[All]" dimensionUniqueName="[Savings]" displayFolder="" count="0" memberValueDatatype="5" unbalanced="0"/>
    <cacheHierarchy uniqueName="[Savings].[Date (Year)]" caption="Date (Year)" attribute="1" defaultMemberUniqueName="[Savings].[Date (Year)].[All]" allUniqueName="[Savings].[Date (Year)].[All]" dimensionUniqueName="[Savings]" displayFolder="" count="0" memberValueDatatype="130" unbalanced="0"/>
    <cacheHierarchy uniqueName="[Savings].[Date (Quarter)]" caption="Date (Quarter)" attribute="1" defaultMemberUniqueName="[Savings].[Date (Quarter)].[All]" allUniqueName="[Savings].[Date (Quarter)].[All]" dimensionUniqueName="[Savings]" displayFolder="" count="0" memberValueDatatype="130" unbalanced="0"/>
    <cacheHierarchy uniqueName="[Savings].[Date (Month)]" caption="Date (Month)" attribute="1" defaultMemberUniqueName="[Savings].[Date (Month)].[All]" allUniqueName="[Savings].[Date (Month)].[All]" dimensionUniqueName="[Savings]" displayFolder="" count="0" memberValueDatatype="130" unbalanced="0"/>
    <cacheHierarchy uniqueName="[Expenses].[Date (Month Index)]" caption="Date (Month Index)" attribute="1" defaultMemberUniqueName="[Expenses].[Date (Month Index)].[All]" allUniqueName="[Expenses].[Date (Month Index)].[All]" dimensionUniqueName="[Expenses]" displayFolder="" count="0" memberValueDatatype="20" unbalanced="0" hidden="1"/>
    <cacheHierarchy uniqueName="[Expenses].[Date (Month Index)1]" caption="Date (Month Index)1" attribute="1" defaultMemberUniqueName="[Expenses].[Date (Month Index)1].[All]" allUniqueName="[Expenses].[Date (Month Index)1].[All]" dimensionUniqueName="[Expenses]" displayFolder="" count="0" memberValueDatatype="20" unbalanced="0" hidden="1"/>
    <cacheHierarchy uniqueName="[Income].[Date (Month Index)]" caption="Date (Month Index)" attribute="1" defaultMemberUniqueName="[Income].[Date (Month Index)].[All]" allUniqueName="[Income].[Date (Month Index)].[All]" dimensionUniqueName="[Income]" displayFolder="" count="0" memberValueDatatype="20" unbalanced="0" hidden="1"/>
    <cacheHierarchy uniqueName="[Savings].[Date (Month Index)]" caption="Date (Month Index)" attribute="1" defaultMemberUniqueName="[Savings].[Date (Month Index)].[All]" allUniqueName="[Savings].[Date (Month Index)].[All]" dimensionUniqueName="[Savings]" displayFolder="" count="0" memberValueDatatype="20" unbalanced="0" hidden="1"/>
    <cacheHierarchy uniqueName="[Measures].[__XL_Count Category]" caption="__XL_Count Category" measure="1" displayFolder="" measureGroup="Category" count="0" hidden="1"/>
    <cacheHierarchy uniqueName="[Measures].[__XL_Count Date]" caption="__XL_Count Date" measure="1" displayFolder="" measureGroup="Date" count="0" hidden="1"/>
    <cacheHierarchy uniqueName="[Measures].[__XL_Count Expenses]" caption="__XL_Count Expenses" measure="1" displayFolder="" measureGroup="Expenses" count="0" hidden="1"/>
    <cacheHierarchy uniqueName="[Measures].[__XL_Count Income]" caption="__XL_Count Income" measure="1" displayFolder="" measureGroup="Income"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mount]" caption="Sum of Amount" measure="1" displayFolder="" measureGroup="Income" count="0" hidden="1">
      <extLst>
        <ext xmlns:x15="http://schemas.microsoft.com/office/spreadsheetml/2010/11/main" uri="{B97F6D7D-B522-45F9-BDA1-12C45D357490}">
          <x15:cacheHierarchy aggregatedColumn="19"/>
        </ext>
      </extLst>
    </cacheHierarchy>
    <cacheHierarchy uniqueName="[Measures].[Sum of Amount 2]" caption="Sum of Amount 2" measure="1" displayFolder="" measureGroup="Expenses" count="0" hidden="1">
      <extLst>
        <ext xmlns:x15="http://schemas.microsoft.com/office/spreadsheetml/2010/11/main" uri="{B97F6D7D-B522-45F9-BDA1-12C45D357490}">
          <x15:cacheHierarchy aggregatedColumn="7"/>
        </ext>
      </extLst>
    </cacheHierarchy>
    <cacheHierarchy uniqueName="[Measures].[Sum of Amount 3]" caption="Sum of Amount 3" measure="1" displayFolder="" measureGroup="Saving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pivotCacheId="8664498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ilerin Asipita" refreshedDate="45753.399823958331" createdVersion="5" refreshedVersion="8" minRefreshableVersion="3" recordCount="0" supportSubquery="1" supportAdvancedDrill="1" xr:uid="{1D88A957-1AB6-44E6-8BCC-E7914C431D45}">
  <cacheSource type="external" connectionId="6"/>
  <cacheFields count="3">
    <cacheField name="[Measures].[Sum of Amount 2]" caption="Sum of Amount 2" numFmtId="0" hierarchy="43" level="32767"/>
    <cacheField name="[Category].[Category Name].[Category Name]" caption="Category Name" numFmtId="0" level="1">
      <sharedItems containsSemiMixedTypes="0" containsNonDate="0" containsString="0"/>
    </cacheField>
    <cacheField name="[Category].[Category Type].[Category Type]" caption="Category Type" numFmtId="0" hierarchy="1" level="1">
      <sharedItems containsSemiMixedTypes="0" containsNonDate="0" containsString="0"/>
    </cacheField>
  </cacheFields>
  <cacheHierarchies count="45">
    <cacheHierarchy uniqueName="[Category].[Category Name]" caption="Category Name" attribute="1" defaultMemberUniqueName="[Category].[Category Name].[All]" allUniqueName="[Category].[Category Name].[All]" dimensionUniqueName="[Category]" displayFolder="" count="2" memberValueDatatype="130" unbalanced="0">
      <fieldsUsage count="2">
        <fieldUsage x="-1"/>
        <fieldUsage x="1"/>
      </fieldsUsage>
    </cacheHierarchy>
    <cacheHierarchy uniqueName="[Category].[Category Type]" caption="Category Type" attribute="1" defaultMemberUniqueName="[Category].[Category Type].[All]" allUniqueName="[Category].[Category Type].[All]" dimensionUniqueName="[Category]" displayFolder="" count="2" memberValueDatatype="130" unbalanced="0">
      <fieldsUsage count="2">
        <fieldUsage x="-1"/>
        <fieldUsage x="2"/>
      </fieldsUsage>
    </cacheHierarchy>
    <cacheHierarchy uniqueName="[Date].[Date]" caption="Date" attribute="1" time="1" defaultMemberUniqueName="[Date].[Date].[All]" allUniqueName="[Date].[Date].[All]" dimensionUniqueName="[Date]" displayFolder="" count="2" memberValueDatatype="7" unbalanced="0"/>
    <cacheHierarchy uniqueName="[Expenses].[Expense_ID]" caption="Expense_ID" attribute="1" defaultMemberUniqueName="[Expenses].[Expense_ID].[All]" allUniqueName="[Expenses].[Expense_ID].[All]" dimensionUniqueName="[Expenses]" displayFolder="" count="0" memberValueDatatype="20" unbalanced="0"/>
    <cacheHierarchy uniqueName="[Expenses].[Date]" caption="Date" attribute="1" time="1" defaultMemberUniqueName="[Expenses].[Date].[All]" allUniqueName="[Expenses].[Date].[All]" dimensionUniqueName="[Expenses]" displayFolder="" count="0" memberValueDatatype="7" unbalanced="0"/>
    <cacheHierarchy uniqueName="[Expenses].[Category]" caption="Category" attribute="1" defaultMemberUniqueName="[Expenses].[Category].[All]" allUniqueName="[Expenses].[Category].[All]" dimensionUniqueName="[Expenses]" displayFolder="" count="0" memberValueDatatype="130" unbalanced="0"/>
    <cacheHierarchy uniqueName="[Expenses].[Vendor]" caption="Vendor" attribute="1" defaultMemberUniqueName="[Expenses].[Vendor].[All]" allUniqueName="[Expenses].[Vendor].[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Payment_Method]" caption="Payment_Method" attribute="1" defaultMemberUniqueName="[Expenses].[Payment_Method].[All]" allUniqueName="[Expenses].[Payment_Method].[All]" dimensionUniqueName="[Expenses]" displayFolder="" count="0" memberValueDatatype="130" unbalanced="0"/>
    <cacheHierarchy uniqueName="[Expenses].[Date (Year)]" caption="Date (Year)" attribute="1" defaultMemberUniqueName="[Expenses].[Date (Year)].[All]" allUniqueName="[Expenses].[Date (Year)].[All]" dimensionUniqueName="[Expenses]" displayFolder="" count="0" memberValueDatatype="130" unbalanced="0"/>
    <cacheHierarchy uniqueName="[Expenses].[Date (Quarter)]" caption="Date (Quarter)" attribute="1" defaultMemberUniqueName="[Expenses].[Date (Quarter)].[All]" allUniqueName="[Expenses].[Date (Quarter)].[All]" dimensionUniqueName="[Expenses]" displayFolder="" count="0" memberValueDatatype="130" unbalanced="0"/>
    <cacheHierarchy uniqueName="[Expenses].[Date (Month)]" caption="Date (Month)" attribute="1" defaultMemberUniqueName="[Expenses].[Date (Month)].[All]" allUniqueName="[Expenses].[Date (Month)].[All]" dimensionUniqueName="[Expenses]" displayFolder="" count="0" memberValueDatatype="130" unbalanced="0"/>
    <cacheHierarchy uniqueName="[Expenses].[Date (Year)1]" caption="Date (Year)1" attribute="1" defaultMemberUniqueName="[Expenses].[Date (Year)1].[All]" allUniqueName="[Expenses].[Date (Year)1].[All]" dimensionUniqueName="[Expenses]" displayFolder="" count="0" memberValueDatatype="130" unbalanced="0"/>
    <cacheHierarchy uniqueName="[Expenses].[Date (Quarter)1]" caption="Date (Quarter)1" attribute="1" defaultMemberUniqueName="[Expenses].[Date (Quarter)1].[All]" allUniqueName="[Expenses].[Date (Quarter)1].[All]" dimensionUniqueName="[Expenses]" displayFolder="" count="0" memberValueDatatype="130" unbalanced="0"/>
    <cacheHierarchy uniqueName="[Expenses].[Date (Month)1]" caption="Date (Month)1" attribute="1" defaultMemberUniqueName="[Expenses].[Date (Month)1].[All]" allUniqueName="[Expenses].[Date (Month)1].[All]" dimensionUniqueName="[Expenses]" displayFolder="" count="0" memberValueDatatype="130" unbalanced="0"/>
    <cacheHierarchy uniqueName="[Income].[Income_ID]" caption="Income_ID" attribute="1" defaultMemberUniqueName="[Income].[Income_ID].[All]" allUniqueName="[Income].[Income_ID].[All]" dimensionUniqueName="[Income]" displayFolder="" count="0" memberValueDatatype="20" unbalanced="0"/>
    <cacheHierarchy uniqueName="[Income].[Date]" caption="Date" attribute="1" time="1" defaultMemberUniqueName="[Income].[Date].[All]" allUniqueName="[Income].[Date].[All]" dimensionUniqueName="[Income]" displayFolder="" count="0" memberValueDatatype="7" unbalanced="0"/>
    <cacheHierarchy uniqueName="[Income].[Category]" caption="Category" attribute="1" defaultMemberUniqueName="[Income].[Category].[All]" allUniqueName="[Income].[Category].[All]" dimensionUniqueName="[Income]" displayFolder="" count="0" memberValueDatatype="130" unbalanced="0"/>
    <cacheHierarchy uniqueName="[Income].[Source]" caption="Source" attribute="1" defaultMemberUniqueName="[Income].[Source].[All]" allUniqueName="[Income].[Source].[All]" dimensionUniqueName="[Income]" displayFolder="" count="0" memberValueDatatype="130" unbalanced="0"/>
    <cacheHierarchy uniqueName="[Income].[Amount]" caption="Amount" attribute="1" defaultMemberUniqueName="[Income].[Amount].[All]" allUniqueName="[Income].[Amount].[All]" dimensionUniqueName="[Income]" displayFolder="" count="0" memberValueDatatype="5" unbalanced="0"/>
    <cacheHierarchy uniqueName="[Income].[Payment_Method]" caption="Payment_Method" attribute="1" defaultMemberUniqueName="[Income].[Payment_Method].[All]" allUniqueName="[Income].[Payment_Method].[All]" dimensionUniqueName="[Income]" displayFolder="" count="0" memberValueDatatype="130" unbalanced="0"/>
    <cacheHierarchy uniqueName="[Income].[Date (Year)]" caption="Date (Year)" attribute="1" defaultMemberUniqueName="[Income].[Date (Year)].[All]" allUniqueName="[Income].[Date (Year)].[All]" dimensionUniqueName="[Income]" displayFolder="" count="0" memberValueDatatype="130" unbalanced="0"/>
    <cacheHierarchy uniqueName="[Income].[Date (Quarter)]" caption="Date (Quarter)" attribute="1" defaultMemberUniqueName="[Income].[Date (Quarter)].[All]" allUniqueName="[Income].[Date (Quarter)].[All]" dimensionUniqueName="[Income]" displayFolder="" count="0" memberValueDatatype="130" unbalanced="0"/>
    <cacheHierarchy uniqueName="[Income].[Date (Month)]" caption="Date (Month)" attribute="1" defaultMemberUniqueName="[Income].[Date (Month)].[All]" allUniqueName="[Income].[Date (Month)].[All]" dimensionUniqueName="[Income]" displayFolder="" count="0" memberValueDatatype="130" unbalanced="0"/>
    <cacheHierarchy uniqueName="[Savings].[Investment_ID]" caption="Investment_ID" attribute="1" defaultMemberUniqueName="[Savings].[Investment_ID].[All]" allUniqueName="[Savings].[Investment_ID].[All]" dimensionUniqueName="[Savings]" displayFolder="" count="0" memberValueDatatype="20" unbalanced="0"/>
    <cacheHierarchy uniqueName="[Savings].[Date]" caption="Date" attribute="1" time="1" defaultMemberUniqueName="[Savings].[Date].[All]" allUniqueName="[Savings].[Date].[All]" dimensionUniqueName="[Savings]" displayFolder="" count="0" memberValueDatatype="7" unbalanced="0"/>
    <cacheHierarchy uniqueName="[Savings].[Category]" caption="Category" attribute="1" defaultMemberUniqueName="[Savings].[Category].[All]" allUniqueName="[Savings].[Category].[All]" dimensionUniqueName="[Savings]" displayFolder="" count="0" memberValueDatatype="130" unbalanced="0"/>
    <cacheHierarchy uniqueName="[Savings].[Institution]" caption="Institution" attribute="1" defaultMemberUniqueName="[Savings].[Institution].[All]" allUniqueName="[Savings].[Institution].[All]" dimensionUniqueName="[Savings]" displayFolder="" count="0" memberValueDatatype="130" unbalanced="0"/>
    <cacheHierarchy uniqueName="[Savings].[Amount]" caption="Amount" attribute="1" defaultMemberUniqueName="[Savings].[Amount].[All]" allUniqueName="[Savings].[Amount].[All]" dimensionUniqueName="[Savings]" displayFolder="" count="0" memberValueDatatype="5" unbalanced="0"/>
    <cacheHierarchy uniqueName="[Savings].[Date (Year)]" caption="Date (Year)" attribute="1" defaultMemberUniqueName="[Savings].[Date (Year)].[All]" allUniqueName="[Savings].[Date (Year)].[All]" dimensionUniqueName="[Savings]" displayFolder="" count="0" memberValueDatatype="130" unbalanced="0"/>
    <cacheHierarchy uniqueName="[Savings].[Date (Quarter)]" caption="Date (Quarter)" attribute="1" defaultMemberUniqueName="[Savings].[Date (Quarter)].[All]" allUniqueName="[Savings].[Date (Quarter)].[All]" dimensionUniqueName="[Savings]" displayFolder="" count="0" memberValueDatatype="130" unbalanced="0"/>
    <cacheHierarchy uniqueName="[Savings].[Date (Month)]" caption="Date (Month)" attribute="1" defaultMemberUniqueName="[Savings].[Date (Month)].[All]" allUniqueName="[Savings].[Date (Month)].[All]" dimensionUniqueName="[Savings]" displayFolder="" count="0" memberValueDatatype="130" unbalanced="0"/>
    <cacheHierarchy uniqueName="[Expenses].[Date (Month Index)]" caption="Date (Month Index)" attribute="1" defaultMemberUniqueName="[Expenses].[Date (Month Index)].[All]" allUniqueName="[Expenses].[Date (Month Index)].[All]" dimensionUniqueName="[Expenses]" displayFolder="" count="0" memberValueDatatype="20" unbalanced="0" hidden="1"/>
    <cacheHierarchy uniqueName="[Expenses].[Date (Month Index)1]" caption="Date (Month Index)1" attribute="1" defaultMemberUniqueName="[Expenses].[Date (Month Index)1].[All]" allUniqueName="[Expenses].[Date (Month Index)1].[All]" dimensionUniqueName="[Expenses]" displayFolder="" count="0" memberValueDatatype="20" unbalanced="0" hidden="1"/>
    <cacheHierarchy uniqueName="[Income].[Date (Month Index)]" caption="Date (Month Index)" attribute="1" defaultMemberUniqueName="[Income].[Date (Month Index)].[All]" allUniqueName="[Income].[Date (Month Index)].[All]" dimensionUniqueName="[Income]" displayFolder="" count="0" memberValueDatatype="20" unbalanced="0" hidden="1"/>
    <cacheHierarchy uniqueName="[Savings].[Date (Month Index)]" caption="Date (Month Index)" attribute="1" defaultMemberUniqueName="[Savings].[Date (Month Index)].[All]" allUniqueName="[Savings].[Date (Month Index)].[All]" dimensionUniqueName="[Savings]" displayFolder="" count="0" memberValueDatatype="20" unbalanced="0" hidden="1"/>
    <cacheHierarchy uniqueName="[Measures].[__XL_Count Category]" caption="__XL_Count Category" measure="1" displayFolder="" measureGroup="Category" count="0" hidden="1"/>
    <cacheHierarchy uniqueName="[Measures].[__XL_Count Date]" caption="__XL_Count Date" measure="1" displayFolder="" measureGroup="Date" count="0" hidden="1"/>
    <cacheHierarchy uniqueName="[Measures].[__XL_Count Expenses]" caption="__XL_Count Expenses" measure="1" displayFolder="" measureGroup="Expenses" count="0" hidden="1"/>
    <cacheHierarchy uniqueName="[Measures].[__XL_Count Income]" caption="__XL_Count Income" measure="1" displayFolder="" measureGroup="Income"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mount]" caption="Sum of Amount" measure="1" displayFolder="" measureGroup="Income" count="0" hidden="1">
      <extLst>
        <ext xmlns:x15="http://schemas.microsoft.com/office/spreadsheetml/2010/11/main" uri="{B97F6D7D-B522-45F9-BDA1-12C45D357490}">
          <x15:cacheHierarchy aggregatedColumn="19"/>
        </ext>
      </extLst>
    </cacheHierarchy>
    <cacheHierarchy uniqueName="[Measures].[Sum of Amount 2]" caption="Sum of Amount 2" measure="1" displayFolder="" measureGroup="Expense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mount 3]" caption="Sum of Amount 3" measure="1" displayFolder="" measureGroup="Savings" count="0" hidden="1">
      <extLst>
        <ext xmlns:x15="http://schemas.microsoft.com/office/spreadsheetml/2010/11/main" uri="{B97F6D7D-B522-45F9-BDA1-12C45D357490}">
          <x15:cacheHierarchy aggregatedColumn="28"/>
        </ext>
      </extLst>
    </cacheHierarchy>
  </cacheHierarchies>
  <kpis count="0"/>
  <dimensions count="6">
    <dimension name="Category" uniqueName="[Category]" caption="Category"/>
    <dimension name="Date" uniqueName="[Date]" caption="Date"/>
    <dimension name="Expenses" uniqueName="[Expenses]" caption="Expenses"/>
    <dimension name="Income" uniqueName="[Income]" caption="Income"/>
    <dimension measure="1" name="Measures" uniqueName="[Measures]" caption="Measures"/>
    <dimension name="Savings" uniqueName="[Savings]" caption="Savings"/>
  </dimensions>
  <measureGroups count="5">
    <measureGroup name="Category" caption="Category"/>
    <measureGroup name="Date" caption="Date"/>
    <measureGroup name="Expenses" caption="Expenses"/>
    <measureGroup name="Income" caption="Income"/>
    <measureGroup name="Savings" caption="Saving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ilerin Asipita" refreshedDate="45753.399830902781" createdVersion="5" refreshedVersion="8" minRefreshableVersion="3" recordCount="0" supportSubquery="1" supportAdvancedDrill="1" xr:uid="{1E020441-087F-46E0-8EA9-1B355FC544E5}">
  <cacheSource type="external" connectionId="6"/>
  <cacheFields count="4">
    <cacheField name="[Income].[Category].[Category]" caption="Category" numFmtId="0" hierarchy="17" level="1">
      <sharedItems count="5">
        <s v="Bonus"/>
        <s v="Business"/>
        <s v="Freelance"/>
        <s v="Salary"/>
        <s v="Side Hustle"/>
      </sharedItems>
    </cacheField>
    <cacheField name="[Measures].[Sum of Amount]" caption="Sum of Amount" numFmtId="0" hierarchy="42" level="32767"/>
    <cacheField name="[Category].[Category Name].[Category Name]" caption="Category Name" numFmtId="0" level="1">
      <sharedItems containsSemiMixedTypes="0" containsNonDate="0" containsString="0"/>
    </cacheField>
    <cacheField name="[Category].[Category Type].[Category Type]" caption="Category Type" numFmtId="0" hierarchy="1" level="1">
      <sharedItems containsSemiMixedTypes="0" containsNonDate="0" containsString="0"/>
    </cacheField>
  </cacheFields>
  <cacheHierarchies count="45">
    <cacheHierarchy uniqueName="[Category].[Category Name]" caption="Category Name" attribute="1" defaultMemberUniqueName="[Category].[Category Name].[All]" allUniqueName="[Category].[Category Name].[All]" dimensionUniqueName="[Category]" displayFolder="" count="2" memberValueDatatype="130" unbalanced="0">
      <fieldsUsage count="2">
        <fieldUsage x="-1"/>
        <fieldUsage x="2"/>
      </fieldsUsage>
    </cacheHierarchy>
    <cacheHierarchy uniqueName="[Category].[Category Type]" caption="Category Type" attribute="1" defaultMemberUniqueName="[Category].[Category Type].[All]" allUniqueName="[Category].[Category Type].[All]" dimensionUniqueName="[Category]" displayFolder="" count="2" memberValueDatatype="130" unbalanced="0">
      <fieldsUsage count="2">
        <fieldUsage x="-1"/>
        <fieldUsage x="3"/>
      </fieldsUsage>
    </cacheHierarchy>
    <cacheHierarchy uniqueName="[Date].[Date]" caption="Date" attribute="1" time="1" defaultMemberUniqueName="[Date].[Date].[All]" allUniqueName="[Date].[Date].[All]" dimensionUniqueName="[Date]" displayFolder="" count="2" memberValueDatatype="7" unbalanced="0"/>
    <cacheHierarchy uniqueName="[Expenses].[Expense_ID]" caption="Expense_ID" attribute="1" defaultMemberUniqueName="[Expenses].[Expense_ID].[All]" allUniqueName="[Expenses].[Expense_ID].[All]" dimensionUniqueName="[Expenses]" displayFolder="" count="0" memberValueDatatype="20" unbalanced="0"/>
    <cacheHierarchy uniqueName="[Expenses].[Date]" caption="Date" attribute="1" time="1" defaultMemberUniqueName="[Expenses].[Date].[All]" allUniqueName="[Expenses].[Date].[All]" dimensionUniqueName="[Expenses]" displayFolder="" count="0" memberValueDatatype="7" unbalanced="0"/>
    <cacheHierarchy uniqueName="[Expenses].[Category]" caption="Category" attribute="1" defaultMemberUniqueName="[Expenses].[Category].[All]" allUniqueName="[Expenses].[Category].[All]" dimensionUniqueName="[Expenses]" displayFolder="" count="0" memberValueDatatype="130" unbalanced="0"/>
    <cacheHierarchy uniqueName="[Expenses].[Vendor]" caption="Vendor" attribute="1" defaultMemberUniqueName="[Expenses].[Vendor].[All]" allUniqueName="[Expenses].[Vendor].[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Payment_Method]" caption="Payment_Method" attribute="1" defaultMemberUniqueName="[Expenses].[Payment_Method].[All]" allUniqueName="[Expenses].[Payment_Method].[All]" dimensionUniqueName="[Expenses]" displayFolder="" count="0" memberValueDatatype="130" unbalanced="0"/>
    <cacheHierarchy uniqueName="[Expenses].[Date (Year)]" caption="Date (Year)" attribute="1" defaultMemberUniqueName="[Expenses].[Date (Year)].[All]" allUniqueName="[Expenses].[Date (Year)].[All]" dimensionUniqueName="[Expenses]" displayFolder="" count="0" memberValueDatatype="130" unbalanced="0"/>
    <cacheHierarchy uniqueName="[Expenses].[Date (Quarter)]" caption="Date (Quarter)" attribute="1" defaultMemberUniqueName="[Expenses].[Date (Quarter)].[All]" allUniqueName="[Expenses].[Date (Quarter)].[All]" dimensionUniqueName="[Expenses]" displayFolder="" count="0" memberValueDatatype="130" unbalanced="0"/>
    <cacheHierarchy uniqueName="[Expenses].[Date (Month)]" caption="Date (Month)" attribute="1" defaultMemberUniqueName="[Expenses].[Date (Month)].[All]" allUniqueName="[Expenses].[Date (Month)].[All]" dimensionUniqueName="[Expenses]" displayFolder="" count="0" memberValueDatatype="130" unbalanced="0"/>
    <cacheHierarchy uniqueName="[Expenses].[Date (Year)1]" caption="Date (Year)1" attribute="1" defaultMemberUniqueName="[Expenses].[Date (Year)1].[All]" allUniqueName="[Expenses].[Date (Year)1].[All]" dimensionUniqueName="[Expenses]" displayFolder="" count="0" memberValueDatatype="130" unbalanced="0"/>
    <cacheHierarchy uniqueName="[Expenses].[Date (Quarter)1]" caption="Date (Quarter)1" attribute="1" defaultMemberUniqueName="[Expenses].[Date (Quarter)1].[All]" allUniqueName="[Expenses].[Date (Quarter)1].[All]" dimensionUniqueName="[Expenses]" displayFolder="" count="0" memberValueDatatype="130" unbalanced="0"/>
    <cacheHierarchy uniqueName="[Expenses].[Date (Month)1]" caption="Date (Month)1" attribute="1" defaultMemberUniqueName="[Expenses].[Date (Month)1].[All]" allUniqueName="[Expenses].[Date (Month)1].[All]" dimensionUniqueName="[Expenses]" displayFolder="" count="0" memberValueDatatype="130" unbalanced="0"/>
    <cacheHierarchy uniqueName="[Income].[Income_ID]" caption="Income_ID" attribute="1" defaultMemberUniqueName="[Income].[Income_ID].[All]" allUniqueName="[Income].[Income_ID].[All]" dimensionUniqueName="[Income]" displayFolder="" count="0" memberValueDatatype="20" unbalanced="0"/>
    <cacheHierarchy uniqueName="[Income].[Date]" caption="Date" attribute="1" time="1" defaultMemberUniqueName="[Income].[Date].[All]" allUniqueName="[Income].[Date].[All]" dimensionUniqueName="[Income]" displayFolder="" count="0" memberValueDatatype="7" unbalanced="0"/>
    <cacheHierarchy uniqueName="[Income].[Category]" caption="Category" attribute="1" defaultMemberUniqueName="[Income].[Category].[All]" allUniqueName="[Income].[Category].[All]" dimensionUniqueName="[Income]" displayFolder="" count="2" memberValueDatatype="130" unbalanced="0">
      <fieldsUsage count="2">
        <fieldUsage x="-1"/>
        <fieldUsage x="0"/>
      </fieldsUsage>
    </cacheHierarchy>
    <cacheHierarchy uniqueName="[Income].[Source]" caption="Source" attribute="1" defaultMemberUniqueName="[Income].[Source].[All]" allUniqueName="[Income].[Source].[All]" dimensionUniqueName="[Income]" displayFolder="" count="0" memberValueDatatype="130" unbalanced="0"/>
    <cacheHierarchy uniqueName="[Income].[Amount]" caption="Amount" attribute="1" defaultMemberUniqueName="[Income].[Amount].[All]" allUniqueName="[Income].[Amount].[All]" dimensionUniqueName="[Income]" displayFolder="" count="0" memberValueDatatype="5" unbalanced="0"/>
    <cacheHierarchy uniqueName="[Income].[Payment_Method]" caption="Payment_Method" attribute="1" defaultMemberUniqueName="[Income].[Payment_Method].[All]" allUniqueName="[Income].[Payment_Method].[All]" dimensionUniqueName="[Income]" displayFolder="" count="0" memberValueDatatype="130" unbalanced="0"/>
    <cacheHierarchy uniqueName="[Income].[Date (Year)]" caption="Date (Year)" attribute="1" defaultMemberUniqueName="[Income].[Date (Year)].[All]" allUniqueName="[Income].[Date (Year)].[All]" dimensionUniqueName="[Income]" displayFolder="" count="0" memberValueDatatype="130" unbalanced="0"/>
    <cacheHierarchy uniqueName="[Income].[Date (Quarter)]" caption="Date (Quarter)" attribute="1" defaultMemberUniqueName="[Income].[Date (Quarter)].[All]" allUniqueName="[Income].[Date (Quarter)].[All]" dimensionUniqueName="[Income]" displayFolder="" count="0" memberValueDatatype="130" unbalanced="0"/>
    <cacheHierarchy uniqueName="[Income].[Date (Month)]" caption="Date (Month)" attribute="1" defaultMemberUniqueName="[Income].[Date (Month)].[All]" allUniqueName="[Income].[Date (Month)].[All]" dimensionUniqueName="[Income]" displayFolder="" count="0" memberValueDatatype="130" unbalanced="0"/>
    <cacheHierarchy uniqueName="[Savings].[Investment_ID]" caption="Investment_ID" attribute="1" defaultMemberUniqueName="[Savings].[Investment_ID].[All]" allUniqueName="[Savings].[Investment_ID].[All]" dimensionUniqueName="[Savings]" displayFolder="" count="0" memberValueDatatype="20" unbalanced="0"/>
    <cacheHierarchy uniqueName="[Savings].[Date]" caption="Date" attribute="1" time="1" defaultMemberUniqueName="[Savings].[Date].[All]" allUniqueName="[Savings].[Date].[All]" dimensionUniqueName="[Savings]" displayFolder="" count="0" memberValueDatatype="7" unbalanced="0"/>
    <cacheHierarchy uniqueName="[Savings].[Category]" caption="Category" attribute="1" defaultMemberUniqueName="[Savings].[Category].[All]" allUniqueName="[Savings].[Category].[All]" dimensionUniqueName="[Savings]" displayFolder="" count="0" memberValueDatatype="130" unbalanced="0"/>
    <cacheHierarchy uniqueName="[Savings].[Institution]" caption="Institution" attribute="1" defaultMemberUniqueName="[Savings].[Institution].[All]" allUniqueName="[Savings].[Institution].[All]" dimensionUniqueName="[Savings]" displayFolder="" count="0" memberValueDatatype="130" unbalanced="0"/>
    <cacheHierarchy uniqueName="[Savings].[Amount]" caption="Amount" attribute="1" defaultMemberUniqueName="[Savings].[Amount].[All]" allUniqueName="[Savings].[Amount].[All]" dimensionUniqueName="[Savings]" displayFolder="" count="0" memberValueDatatype="5" unbalanced="0"/>
    <cacheHierarchy uniqueName="[Savings].[Date (Year)]" caption="Date (Year)" attribute="1" defaultMemberUniqueName="[Savings].[Date (Year)].[All]" allUniqueName="[Savings].[Date (Year)].[All]" dimensionUniqueName="[Savings]" displayFolder="" count="0" memberValueDatatype="130" unbalanced="0"/>
    <cacheHierarchy uniqueName="[Savings].[Date (Quarter)]" caption="Date (Quarter)" attribute="1" defaultMemberUniqueName="[Savings].[Date (Quarter)].[All]" allUniqueName="[Savings].[Date (Quarter)].[All]" dimensionUniqueName="[Savings]" displayFolder="" count="0" memberValueDatatype="130" unbalanced="0"/>
    <cacheHierarchy uniqueName="[Savings].[Date (Month)]" caption="Date (Month)" attribute="1" defaultMemberUniqueName="[Savings].[Date (Month)].[All]" allUniqueName="[Savings].[Date (Month)].[All]" dimensionUniqueName="[Savings]" displayFolder="" count="0" memberValueDatatype="130" unbalanced="0"/>
    <cacheHierarchy uniqueName="[Expenses].[Date (Month Index)]" caption="Date (Month Index)" attribute="1" defaultMemberUniqueName="[Expenses].[Date (Month Index)].[All]" allUniqueName="[Expenses].[Date (Month Index)].[All]" dimensionUniqueName="[Expenses]" displayFolder="" count="0" memberValueDatatype="20" unbalanced="0" hidden="1"/>
    <cacheHierarchy uniqueName="[Expenses].[Date (Month Index)1]" caption="Date (Month Index)1" attribute="1" defaultMemberUniqueName="[Expenses].[Date (Month Index)1].[All]" allUniqueName="[Expenses].[Date (Month Index)1].[All]" dimensionUniqueName="[Expenses]" displayFolder="" count="0" memberValueDatatype="20" unbalanced="0" hidden="1"/>
    <cacheHierarchy uniqueName="[Income].[Date (Month Index)]" caption="Date (Month Index)" attribute="1" defaultMemberUniqueName="[Income].[Date (Month Index)].[All]" allUniqueName="[Income].[Date (Month Index)].[All]" dimensionUniqueName="[Income]" displayFolder="" count="0" memberValueDatatype="20" unbalanced="0" hidden="1"/>
    <cacheHierarchy uniqueName="[Savings].[Date (Month Index)]" caption="Date (Month Index)" attribute="1" defaultMemberUniqueName="[Savings].[Date (Month Index)].[All]" allUniqueName="[Savings].[Date (Month Index)].[All]" dimensionUniqueName="[Savings]" displayFolder="" count="0" memberValueDatatype="20" unbalanced="0" hidden="1"/>
    <cacheHierarchy uniqueName="[Measures].[__XL_Count Category]" caption="__XL_Count Category" measure="1" displayFolder="" measureGroup="Category" count="0" hidden="1"/>
    <cacheHierarchy uniqueName="[Measures].[__XL_Count Date]" caption="__XL_Count Date" measure="1" displayFolder="" measureGroup="Date" count="0" hidden="1"/>
    <cacheHierarchy uniqueName="[Measures].[__XL_Count Expenses]" caption="__XL_Count Expenses" measure="1" displayFolder="" measureGroup="Expenses" count="0" hidden="1"/>
    <cacheHierarchy uniqueName="[Measures].[__XL_Count Income]" caption="__XL_Count Income" measure="1" displayFolder="" measureGroup="Income"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mount]" caption="Sum of Amount" measure="1" displayFolder="" measureGroup="Income"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Amount 2]" caption="Sum of Amount 2" measure="1" displayFolder="" measureGroup="Expenses" count="0" hidden="1">
      <extLst>
        <ext xmlns:x15="http://schemas.microsoft.com/office/spreadsheetml/2010/11/main" uri="{B97F6D7D-B522-45F9-BDA1-12C45D357490}">
          <x15:cacheHierarchy aggregatedColumn="7"/>
        </ext>
      </extLst>
    </cacheHierarchy>
    <cacheHierarchy uniqueName="[Measures].[Sum of Amount 3]" caption="Sum of Amount 3" measure="1" displayFolder="" measureGroup="Savings" count="0" hidden="1">
      <extLst>
        <ext xmlns:x15="http://schemas.microsoft.com/office/spreadsheetml/2010/11/main" uri="{B97F6D7D-B522-45F9-BDA1-12C45D357490}">
          <x15:cacheHierarchy aggregatedColumn="28"/>
        </ext>
      </extLst>
    </cacheHierarchy>
  </cacheHierarchies>
  <kpis count="0"/>
  <dimensions count="6">
    <dimension name="Category" uniqueName="[Category]" caption="Category"/>
    <dimension name="Date" uniqueName="[Date]" caption="Date"/>
    <dimension name="Expenses" uniqueName="[Expenses]" caption="Expenses"/>
    <dimension name="Income" uniqueName="[Income]" caption="Income"/>
    <dimension measure="1" name="Measures" uniqueName="[Measures]" caption="Measures"/>
    <dimension name="Savings" uniqueName="[Savings]" caption="Savings"/>
  </dimensions>
  <measureGroups count="5">
    <measureGroup name="Category" caption="Category"/>
    <measureGroup name="Date" caption="Date"/>
    <measureGroup name="Expenses" caption="Expenses"/>
    <measureGroup name="Income" caption="Income"/>
    <measureGroup name="Savings" caption="Saving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ilerin Asipita" refreshedDate="45753.399837731478" createdVersion="5" refreshedVersion="8" minRefreshableVersion="3" recordCount="0" supportSubquery="1" supportAdvancedDrill="1" xr:uid="{5A96DAFC-569D-43B2-8184-64C03895F2E8}">
  <cacheSource type="external" connectionId="6"/>
  <cacheFields count="4">
    <cacheField name="[Measures].[Sum of Amount 2]" caption="Sum of Amount 2" numFmtId="0" hierarchy="43" level="32767"/>
    <cacheField name="[Expenses].[Category].[Category]" caption="Category" numFmtId="0" hierarchy="5" level="1">
      <sharedItems count="6">
        <s v="Entertainment"/>
        <s v="Food"/>
        <s v="Healthcare"/>
        <s v="Rent"/>
        <s v="Transport"/>
        <s v="Utilities"/>
      </sharedItems>
    </cacheField>
    <cacheField name="[Category].[Category Name].[Category Name]" caption="Category Name" numFmtId="0" level="1">
      <sharedItems containsSemiMixedTypes="0" containsNonDate="0" containsString="0"/>
    </cacheField>
    <cacheField name="[Category].[Category Type].[Category Type]" caption="Category Type" numFmtId="0" hierarchy="1" level="1">
      <sharedItems containsSemiMixedTypes="0" containsNonDate="0" containsString="0"/>
    </cacheField>
  </cacheFields>
  <cacheHierarchies count="45">
    <cacheHierarchy uniqueName="[Category].[Category Name]" caption="Category Name" attribute="1" defaultMemberUniqueName="[Category].[Category Name].[All]" allUniqueName="[Category].[Category Name].[All]" dimensionUniqueName="[Category]" displayFolder="" count="2" memberValueDatatype="130" unbalanced="0">
      <fieldsUsage count="2">
        <fieldUsage x="-1"/>
        <fieldUsage x="2"/>
      </fieldsUsage>
    </cacheHierarchy>
    <cacheHierarchy uniqueName="[Category].[Category Type]" caption="Category Type" attribute="1" defaultMemberUniqueName="[Category].[Category Type].[All]" allUniqueName="[Category].[Category Type].[All]" dimensionUniqueName="[Category]" displayFolder="" count="2" memberValueDatatype="130" unbalanced="0">
      <fieldsUsage count="2">
        <fieldUsage x="-1"/>
        <fieldUsage x="3"/>
      </fieldsUsage>
    </cacheHierarchy>
    <cacheHierarchy uniqueName="[Date].[Date]" caption="Date" attribute="1" time="1" defaultMemberUniqueName="[Date].[Date].[All]" allUniqueName="[Date].[Date].[All]" dimensionUniqueName="[Date]" displayFolder="" count="2" memberValueDatatype="7" unbalanced="0"/>
    <cacheHierarchy uniqueName="[Expenses].[Expense_ID]" caption="Expense_ID" attribute="1" defaultMemberUniqueName="[Expenses].[Expense_ID].[All]" allUniqueName="[Expenses].[Expense_ID].[All]" dimensionUniqueName="[Expenses]" displayFolder="" count="0" memberValueDatatype="20" unbalanced="0"/>
    <cacheHierarchy uniqueName="[Expenses].[Date]" caption="Date" attribute="1" time="1" defaultMemberUniqueName="[Expenses].[Date].[All]" allUniqueName="[Expenses].[Date].[All]" dimensionUniqueName="[Expenses]" displayFolder="" count="0" memberValueDatatype="7" unbalanced="0"/>
    <cacheHierarchy uniqueName="[Expenses].[Category]" caption="Category" attribute="1" defaultMemberUniqueName="[Expenses].[Category].[All]" allUniqueName="[Expenses].[Category].[All]" dimensionUniqueName="[Expenses]" displayFolder="" count="2" memberValueDatatype="130" unbalanced="0">
      <fieldsUsage count="2">
        <fieldUsage x="-1"/>
        <fieldUsage x="1"/>
      </fieldsUsage>
    </cacheHierarchy>
    <cacheHierarchy uniqueName="[Expenses].[Vendor]" caption="Vendor" attribute="1" defaultMemberUniqueName="[Expenses].[Vendor].[All]" allUniqueName="[Expenses].[Vendor].[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Payment_Method]" caption="Payment_Method" attribute="1" defaultMemberUniqueName="[Expenses].[Payment_Method].[All]" allUniqueName="[Expenses].[Payment_Method].[All]" dimensionUniqueName="[Expenses]" displayFolder="" count="0" memberValueDatatype="130" unbalanced="0"/>
    <cacheHierarchy uniqueName="[Expenses].[Date (Year)]" caption="Date (Year)" attribute="1" defaultMemberUniqueName="[Expenses].[Date (Year)].[All]" allUniqueName="[Expenses].[Date (Year)].[All]" dimensionUniqueName="[Expenses]" displayFolder="" count="0" memberValueDatatype="130" unbalanced="0"/>
    <cacheHierarchy uniqueName="[Expenses].[Date (Quarter)]" caption="Date (Quarter)" attribute="1" defaultMemberUniqueName="[Expenses].[Date (Quarter)].[All]" allUniqueName="[Expenses].[Date (Quarter)].[All]" dimensionUniqueName="[Expenses]" displayFolder="" count="0" memberValueDatatype="130" unbalanced="0"/>
    <cacheHierarchy uniqueName="[Expenses].[Date (Month)]" caption="Date (Month)" attribute="1" defaultMemberUniqueName="[Expenses].[Date (Month)].[All]" allUniqueName="[Expenses].[Date (Month)].[All]" dimensionUniqueName="[Expenses]" displayFolder="" count="0" memberValueDatatype="130" unbalanced="0"/>
    <cacheHierarchy uniqueName="[Expenses].[Date (Year)1]" caption="Date (Year)1" attribute="1" defaultMemberUniqueName="[Expenses].[Date (Year)1].[All]" allUniqueName="[Expenses].[Date (Year)1].[All]" dimensionUniqueName="[Expenses]" displayFolder="" count="0" memberValueDatatype="130" unbalanced="0"/>
    <cacheHierarchy uniqueName="[Expenses].[Date (Quarter)1]" caption="Date (Quarter)1" attribute="1" defaultMemberUniqueName="[Expenses].[Date (Quarter)1].[All]" allUniqueName="[Expenses].[Date (Quarter)1].[All]" dimensionUniqueName="[Expenses]" displayFolder="" count="0" memberValueDatatype="130" unbalanced="0"/>
    <cacheHierarchy uniqueName="[Expenses].[Date (Month)1]" caption="Date (Month)1" attribute="1" defaultMemberUniqueName="[Expenses].[Date (Month)1].[All]" allUniqueName="[Expenses].[Date (Month)1].[All]" dimensionUniqueName="[Expenses]" displayFolder="" count="0" memberValueDatatype="130" unbalanced="0"/>
    <cacheHierarchy uniqueName="[Income].[Income_ID]" caption="Income_ID" attribute="1" defaultMemberUniqueName="[Income].[Income_ID].[All]" allUniqueName="[Income].[Income_ID].[All]" dimensionUniqueName="[Income]" displayFolder="" count="0" memberValueDatatype="20" unbalanced="0"/>
    <cacheHierarchy uniqueName="[Income].[Date]" caption="Date" attribute="1" time="1" defaultMemberUniqueName="[Income].[Date].[All]" allUniqueName="[Income].[Date].[All]" dimensionUniqueName="[Income]" displayFolder="" count="0" memberValueDatatype="7" unbalanced="0"/>
    <cacheHierarchy uniqueName="[Income].[Category]" caption="Category" attribute="1" defaultMemberUniqueName="[Income].[Category].[All]" allUniqueName="[Income].[Category].[All]" dimensionUniqueName="[Income]" displayFolder="" count="0" memberValueDatatype="130" unbalanced="0"/>
    <cacheHierarchy uniqueName="[Income].[Source]" caption="Source" attribute="1" defaultMemberUniqueName="[Income].[Source].[All]" allUniqueName="[Income].[Source].[All]" dimensionUniqueName="[Income]" displayFolder="" count="0" memberValueDatatype="130" unbalanced="0"/>
    <cacheHierarchy uniqueName="[Income].[Amount]" caption="Amount" attribute="1" defaultMemberUniqueName="[Income].[Amount].[All]" allUniqueName="[Income].[Amount].[All]" dimensionUniqueName="[Income]" displayFolder="" count="0" memberValueDatatype="5" unbalanced="0"/>
    <cacheHierarchy uniqueName="[Income].[Payment_Method]" caption="Payment_Method" attribute="1" defaultMemberUniqueName="[Income].[Payment_Method].[All]" allUniqueName="[Income].[Payment_Method].[All]" dimensionUniqueName="[Income]" displayFolder="" count="0" memberValueDatatype="130" unbalanced="0"/>
    <cacheHierarchy uniqueName="[Income].[Date (Year)]" caption="Date (Year)" attribute="1" defaultMemberUniqueName="[Income].[Date (Year)].[All]" allUniqueName="[Income].[Date (Year)].[All]" dimensionUniqueName="[Income]" displayFolder="" count="0" memberValueDatatype="130" unbalanced="0"/>
    <cacheHierarchy uniqueName="[Income].[Date (Quarter)]" caption="Date (Quarter)" attribute="1" defaultMemberUniqueName="[Income].[Date (Quarter)].[All]" allUniqueName="[Income].[Date (Quarter)].[All]" dimensionUniqueName="[Income]" displayFolder="" count="0" memberValueDatatype="130" unbalanced="0"/>
    <cacheHierarchy uniqueName="[Income].[Date (Month)]" caption="Date (Month)" attribute="1" defaultMemberUniqueName="[Income].[Date (Month)].[All]" allUniqueName="[Income].[Date (Month)].[All]" dimensionUniqueName="[Income]" displayFolder="" count="0" memberValueDatatype="130" unbalanced="0"/>
    <cacheHierarchy uniqueName="[Savings].[Investment_ID]" caption="Investment_ID" attribute="1" defaultMemberUniqueName="[Savings].[Investment_ID].[All]" allUniqueName="[Savings].[Investment_ID].[All]" dimensionUniqueName="[Savings]" displayFolder="" count="0" memberValueDatatype="20" unbalanced="0"/>
    <cacheHierarchy uniqueName="[Savings].[Date]" caption="Date" attribute="1" time="1" defaultMemberUniqueName="[Savings].[Date].[All]" allUniqueName="[Savings].[Date].[All]" dimensionUniqueName="[Savings]" displayFolder="" count="0" memberValueDatatype="7" unbalanced="0"/>
    <cacheHierarchy uniqueName="[Savings].[Category]" caption="Category" attribute="1" defaultMemberUniqueName="[Savings].[Category].[All]" allUniqueName="[Savings].[Category].[All]" dimensionUniqueName="[Savings]" displayFolder="" count="0" memberValueDatatype="130" unbalanced="0"/>
    <cacheHierarchy uniqueName="[Savings].[Institution]" caption="Institution" attribute="1" defaultMemberUniqueName="[Savings].[Institution].[All]" allUniqueName="[Savings].[Institution].[All]" dimensionUniqueName="[Savings]" displayFolder="" count="0" memberValueDatatype="130" unbalanced="0"/>
    <cacheHierarchy uniqueName="[Savings].[Amount]" caption="Amount" attribute="1" defaultMemberUniqueName="[Savings].[Amount].[All]" allUniqueName="[Savings].[Amount].[All]" dimensionUniqueName="[Savings]" displayFolder="" count="0" memberValueDatatype="5" unbalanced="0"/>
    <cacheHierarchy uniqueName="[Savings].[Date (Year)]" caption="Date (Year)" attribute="1" defaultMemberUniqueName="[Savings].[Date (Year)].[All]" allUniqueName="[Savings].[Date (Year)].[All]" dimensionUniqueName="[Savings]" displayFolder="" count="0" memberValueDatatype="130" unbalanced="0"/>
    <cacheHierarchy uniqueName="[Savings].[Date (Quarter)]" caption="Date (Quarter)" attribute="1" defaultMemberUniqueName="[Savings].[Date (Quarter)].[All]" allUniqueName="[Savings].[Date (Quarter)].[All]" dimensionUniqueName="[Savings]" displayFolder="" count="0" memberValueDatatype="130" unbalanced="0"/>
    <cacheHierarchy uniqueName="[Savings].[Date (Month)]" caption="Date (Month)" attribute="1" defaultMemberUniqueName="[Savings].[Date (Month)].[All]" allUniqueName="[Savings].[Date (Month)].[All]" dimensionUniqueName="[Savings]" displayFolder="" count="0" memberValueDatatype="130" unbalanced="0"/>
    <cacheHierarchy uniqueName="[Expenses].[Date (Month Index)]" caption="Date (Month Index)" attribute="1" defaultMemberUniqueName="[Expenses].[Date (Month Index)].[All]" allUniqueName="[Expenses].[Date (Month Index)].[All]" dimensionUniqueName="[Expenses]" displayFolder="" count="0" memberValueDatatype="20" unbalanced="0" hidden="1"/>
    <cacheHierarchy uniqueName="[Expenses].[Date (Month Index)1]" caption="Date (Month Index)1" attribute="1" defaultMemberUniqueName="[Expenses].[Date (Month Index)1].[All]" allUniqueName="[Expenses].[Date (Month Index)1].[All]" dimensionUniqueName="[Expenses]" displayFolder="" count="0" memberValueDatatype="20" unbalanced="0" hidden="1"/>
    <cacheHierarchy uniqueName="[Income].[Date (Month Index)]" caption="Date (Month Index)" attribute="1" defaultMemberUniqueName="[Income].[Date (Month Index)].[All]" allUniqueName="[Income].[Date (Month Index)].[All]" dimensionUniqueName="[Income]" displayFolder="" count="0" memberValueDatatype="20" unbalanced="0" hidden="1"/>
    <cacheHierarchy uniqueName="[Savings].[Date (Month Index)]" caption="Date (Month Index)" attribute="1" defaultMemberUniqueName="[Savings].[Date (Month Index)].[All]" allUniqueName="[Savings].[Date (Month Index)].[All]" dimensionUniqueName="[Savings]" displayFolder="" count="0" memberValueDatatype="20" unbalanced="0" hidden="1"/>
    <cacheHierarchy uniqueName="[Measures].[__XL_Count Category]" caption="__XL_Count Category" measure="1" displayFolder="" measureGroup="Category" count="0" hidden="1"/>
    <cacheHierarchy uniqueName="[Measures].[__XL_Count Date]" caption="__XL_Count Date" measure="1" displayFolder="" measureGroup="Date" count="0" hidden="1"/>
    <cacheHierarchy uniqueName="[Measures].[__XL_Count Expenses]" caption="__XL_Count Expenses" measure="1" displayFolder="" measureGroup="Expenses" count="0" hidden="1"/>
    <cacheHierarchy uniqueName="[Measures].[__XL_Count Income]" caption="__XL_Count Income" measure="1" displayFolder="" measureGroup="Income"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mount]" caption="Sum of Amount" measure="1" displayFolder="" measureGroup="Income" count="0" hidden="1">
      <extLst>
        <ext xmlns:x15="http://schemas.microsoft.com/office/spreadsheetml/2010/11/main" uri="{B97F6D7D-B522-45F9-BDA1-12C45D357490}">
          <x15:cacheHierarchy aggregatedColumn="19"/>
        </ext>
      </extLst>
    </cacheHierarchy>
    <cacheHierarchy uniqueName="[Measures].[Sum of Amount 2]" caption="Sum of Amount 2" measure="1" displayFolder="" measureGroup="Expense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mount 3]" caption="Sum of Amount 3" measure="1" displayFolder="" measureGroup="Savings" count="0" hidden="1">
      <extLst>
        <ext xmlns:x15="http://schemas.microsoft.com/office/spreadsheetml/2010/11/main" uri="{B97F6D7D-B522-45F9-BDA1-12C45D357490}">
          <x15:cacheHierarchy aggregatedColumn="28"/>
        </ext>
      </extLst>
    </cacheHierarchy>
  </cacheHierarchies>
  <kpis count="0"/>
  <dimensions count="6">
    <dimension name="Category" uniqueName="[Category]" caption="Category"/>
    <dimension name="Date" uniqueName="[Date]" caption="Date"/>
    <dimension name="Expenses" uniqueName="[Expenses]" caption="Expenses"/>
    <dimension name="Income" uniqueName="[Income]" caption="Income"/>
    <dimension measure="1" name="Measures" uniqueName="[Measures]" caption="Measures"/>
    <dimension name="Savings" uniqueName="[Savings]" caption="Savings"/>
  </dimensions>
  <measureGroups count="5">
    <measureGroup name="Category" caption="Category"/>
    <measureGroup name="Date" caption="Date"/>
    <measureGroup name="Expenses" caption="Expenses"/>
    <measureGroup name="Income" caption="Income"/>
    <measureGroup name="Savings" caption="Saving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ilerin Asipita" refreshedDate="45753.399845023145" createdVersion="5" refreshedVersion="8" minRefreshableVersion="3" recordCount="0" supportSubquery="1" supportAdvancedDrill="1" xr:uid="{2329D0CB-C3E4-456F-AE1A-0F9DAD5B06A7}">
  <cacheSource type="external" connectionId="6"/>
  <cacheFields count="4">
    <cacheField name="[Measures].[Sum of Amount 3]" caption="Sum of Amount 3" numFmtId="0" hierarchy="44" level="32767"/>
    <cacheField name="[Savings].[Date (Month)].[Date (Month)]" caption="Date (Month)" numFmtId="0" hierarchy="31" level="1">
      <sharedItems count="12">
        <s v="Jan"/>
        <s v="Feb"/>
        <s v="Mar"/>
        <s v="Apr"/>
        <s v="May"/>
        <s v="Jun"/>
        <s v="Jul"/>
        <s v="Aug"/>
        <s v="Sep"/>
        <s v="Oct"/>
        <s v="Nov"/>
        <s v="Dec"/>
      </sharedItems>
    </cacheField>
    <cacheField name="[Category].[Category Name].[Category Name]" caption="Category Name" numFmtId="0" level="1">
      <sharedItems containsSemiMixedTypes="0" containsNonDate="0" containsString="0"/>
    </cacheField>
    <cacheField name="[Category].[Category Type].[Category Type]" caption="Category Type" numFmtId="0" hierarchy="1" level="1">
      <sharedItems containsSemiMixedTypes="0" containsNonDate="0" containsString="0"/>
    </cacheField>
  </cacheFields>
  <cacheHierarchies count="45">
    <cacheHierarchy uniqueName="[Category].[Category Name]" caption="Category Name" attribute="1" defaultMemberUniqueName="[Category].[Category Name].[All]" allUniqueName="[Category].[Category Name].[All]" dimensionUniqueName="[Category]" displayFolder="" count="2" memberValueDatatype="130" unbalanced="0">
      <fieldsUsage count="2">
        <fieldUsage x="-1"/>
        <fieldUsage x="2"/>
      </fieldsUsage>
    </cacheHierarchy>
    <cacheHierarchy uniqueName="[Category].[Category Type]" caption="Category Type" attribute="1" defaultMemberUniqueName="[Category].[Category Type].[All]" allUniqueName="[Category].[Category Type].[All]" dimensionUniqueName="[Category]" displayFolder="" count="2" memberValueDatatype="130" unbalanced="0">
      <fieldsUsage count="2">
        <fieldUsage x="-1"/>
        <fieldUsage x="3"/>
      </fieldsUsage>
    </cacheHierarchy>
    <cacheHierarchy uniqueName="[Date].[Date]" caption="Date" attribute="1" time="1" defaultMemberUniqueName="[Date].[Date].[All]" allUniqueName="[Date].[Date].[All]" dimensionUniqueName="[Date]" displayFolder="" count="2" memberValueDatatype="7" unbalanced="0"/>
    <cacheHierarchy uniqueName="[Expenses].[Expense_ID]" caption="Expense_ID" attribute="1" defaultMemberUniqueName="[Expenses].[Expense_ID].[All]" allUniqueName="[Expenses].[Expense_ID].[All]" dimensionUniqueName="[Expenses]" displayFolder="" count="0" memberValueDatatype="20" unbalanced="0"/>
    <cacheHierarchy uniqueName="[Expenses].[Date]" caption="Date" attribute="1" time="1" defaultMemberUniqueName="[Expenses].[Date].[All]" allUniqueName="[Expenses].[Date].[All]" dimensionUniqueName="[Expenses]" displayFolder="" count="0" memberValueDatatype="7" unbalanced="0"/>
    <cacheHierarchy uniqueName="[Expenses].[Category]" caption="Category" attribute="1" defaultMemberUniqueName="[Expenses].[Category].[All]" allUniqueName="[Expenses].[Category].[All]" dimensionUniqueName="[Expenses]" displayFolder="" count="0" memberValueDatatype="130" unbalanced="0"/>
    <cacheHierarchy uniqueName="[Expenses].[Vendor]" caption="Vendor" attribute="1" defaultMemberUniqueName="[Expenses].[Vendor].[All]" allUniqueName="[Expenses].[Vendor].[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Payment_Method]" caption="Payment_Method" attribute="1" defaultMemberUniqueName="[Expenses].[Payment_Method].[All]" allUniqueName="[Expenses].[Payment_Method].[All]" dimensionUniqueName="[Expenses]" displayFolder="" count="0" memberValueDatatype="130" unbalanced="0"/>
    <cacheHierarchy uniqueName="[Expenses].[Date (Year)]" caption="Date (Year)" attribute="1" defaultMemberUniqueName="[Expenses].[Date (Year)].[All]" allUniqueName="[Expenses].[Date (Year)].[All]" dimensionUniqueName="[Expenses]" displayFolder="" count="0" memberValueDatatype="130" unbalanced="0"/>
    <cacheHierarchy uniqueName="[Expenses].[Date (Quarter)]" caption="Date (Quarter)" attribute="1" defaultMemberUniqueName="[Expenses].[Date (Quarter)].[All]" allUniqueName="[Expenses].[Date (Quarter)].[All]" dimensionUniqueName="[Expenses]" displayFolder="" count="0" memberValueDatatype="130" unbalanced="0"/>
    <cacheHierarchy uniqueName="[Expenses].[Date (Month)]" caption="Date (Month)" attribute="1" defaultMemberUniqueName="[Expenses].[Date (Month)].[All]" allUniqueName="[Expenses].[Date (Month)].[All]" dimensionUniqueName="[Expenses]" displayFolder="" count="0" memberValueDatatype="130" unbalanced="0"/>
    <cacheHierarchy uniqueName="[Expenses].[Date (Year)1]" caption="Date (Year)1" attribute="1" defaultMemberUniqueName="[Expenses].[Date (Year)1].[All]" allUniqueName="[Expenses].[Date (Year)1].[All]" dimensionUniqueName="[Expenses]" displayFolder="" count="0" memberValueDatatype="130" unbalanced="0"/>
    <cacheHierarchy uniqueName="[Expenses].[Date (Quarter)1]" caption="Date (Quarter)1" attribute="1" defaultMemberUniqueName="[Expenses].[Date (Quarter)1].[All]" allUniqueName="[Expenses].[Date (Quarter)1].[All]" dimensionUniqueName="[Expenses]" displayFolder="" count="0" memberValueDatatype="130" unbalanced="0"/>
    <cacheHierarchy uniqueName="[Expenses].[Date (Month)1]" caption="Date (Month)1" attribute="1" defaultMemberUniqueName="[Expenses].[Date (Month)1].[All]" allUniqueName="[Expenses].[Date (Month)1].[All]" dimensionUniqueName="[Expenses]" displayFolder="" count="0" memberValueDatatype="130" unbalanced="0"/>
    <cacheHierarchy uniqueName="[Income].[Income_ID]" caption="Income_ID" attribute="1" defaultMemberUniqueName="[Income].[Income_ID].[All]" allUniqueName="[Income].[Income_ID].[All]" dimensionUniqueName="[Income]" displayFolder="" count="0" memberValueDatatype="20" unbalanced="0"/>
    <cacheHierarchy uniqueName="[Income].[Date]" caption="Date" attribute="1" time="1" defaultMemberUniqueName="[Income].[Date].[All]" allUniqueName="[Income].[Date].[All]" dimensionUniqueName="[Income]" displayFolder="" count="0" memberValueDatatype="7" unbalanced="0"/>
    <cacheHierarchy uniqueName="[Income].[Category]" caption="Category" attribute="1" defaultMemberUniqueName="[Income].[Category].[All]" allUniqueName="[Income].[Category].[All]" dimensionUniqueName="[Income]" displayFolder="" count="0" memberValueDatatype="130" unbalanced="0"/>
    <cacheHierarchy uniqueName="[Income].[Source]" caption="Source" attribute="1" defaultMemberUniqueName="[Income].[Source].[All]" allUniqueName="[Income].[Source].[All]" dimensionUniqueName="[Income]" displayFolder="" count="0" memberValueDatatype="130" unbalanced="0"/>
    <cacheHierarchy uniqueName="[Income].[Amount]" caption="Amount" attribute="1" defaultMemberUniqueName="[Income].[Amount].[All]" allUniqueName="[Income].[Amount].[All]" dimensionUniqueName="[Income]" displayFolder="" count="0" memberValueDatatype="5" unbalanced="0"/>
    <cacheHierarchy uniqueName="[Income].[Payment_Method]" caption="Payment_Method" attribute="1" defaultMemberUniqueName="[Income].[Payment_Method].[All]" allUniqueName="[Income].[Payment_Method].[All]" dimensionUniqueName="[Income]" displayFolder="" count="0" memberValueDatatype="130" unbalanced="0"/>
    <cacheHierarchy uniqueName="[Income].[Date (Year)]" caption="Date (Year)" attribute="1" defaultMemberUniqueName="[Income].[Date (Year)].[All]" allUniqueName="[Income].[Date (Year)].[All]" dimensionUniqueName="[Income]" displayFolder="" count="0" memberValueDatatype="130" unbalanced="0"/>
    <cacheHierarchy uniqueName="[Income].[Date (Quarter)]" caption="Date (Quarter)" attribute="1" defaultMemberUniqueName="[Income].[Date (Quarter)].[All]" allUniqueName="[Income].[Date (Quarter)].[All]" dimensionUniqueName="[Income]" displayFolder="" count="0" memberValueDatatype="130" unbalanced="0"/>
    <cacheHierarchy uniqueName="[Income].[Date (Month)]" caption="Date (Month)" attribute="1" defaultMemberUniqueName="[Income].[Date (Month)].[All]" allUniqueName="[Income].[Date (Month)].[All]" dimensionUniqueName="[Income]" displayFolder="" count="0" memberValueDatatype="130" unbalanced="0"/>
    <cacheHierarchy uniqueName="[Savings].[Investment_ID]" caption="Investment_ID" attribute="1" defaultMemberUniqueName="[Savings].[Investment_ID].[All]" allUniqueName="[Savings].[Investment_ID].[All]" dimensionUniqueName="[Savings]" displayFolder="" count="0" memberValueDatatype="20" unbalanced="0"/>
    <cacheHierarchy uniqueName="[Savings].[Date]" caption="Date" attribute="1" time="1" defaultMemberUniqueName="[Savings].[Date].[All]" allUniqueName="[Savings].[Date].[All]" dimensionUniqueName="[Savings]" displayFolder="" count="0" memberValueDatatype="7" unbalanced="0"/>
    <cacheHierarchy uniqueName="[Savings].[Category]" caption="Category" attribute="1" defaultMemberUniqueName="[Savings].[Category].[All]" allUniqueName="[Savings].[Category].[All]" dimensionUniqueName="[Savings]" displayFolder="" count="0" memberValueDatatype="130" unbalanced="0"/>
    <cacheHierarchy uniqueName="[Savings].[Institution]" caption="Institution" attribute="1" defaultMemberUniqueName="[Savings].[Institution].[All]" allUniqueName="[Savings].[Institution].[All]" dimensionUniqueName="[Savings]" displayFolder="" count="0" memberValueDatatype="130" unbalanced="0"/>
    <cacheHierarchy uniqueName="[Savings].[Amount]" caption="Amount" attribute="1" defaultMemberUniqueName="[Savings].[Amount].[All]" allUniqueName="[Savings].[Amount].[All]" dimensionUniqueName="[Savings]" displayFolder="" count="0" memberValueDatatype="5" unbalanced="0"/>
    <cacheHierarchy uniqueName="[Savings].[Date (Year)]" caption="Date (Year)" attribute="1" defaultMemberUniqueName="[Savings].[Date (Year)].[All]" allUniqueName="[Savings].[Date (Year)].[All]" dimensionUniqueName="[Savings]" displayFolder="" count="0" memberValueDatatype="130" unbalanced="0"/>
    <cacheHierarchy uniqueName="[Savings].[Date (Quarter)]" caption="Date (Quarter)" attribute="1" defaultMemberUniqueName="[Savings].[Date (Quarter)].[All]" allUniqueName="[Savings].[Date (Quarter)].[All]" dimensionUniqueName="[Savings]" displayFolder="" count="0" memberValueDatatype="130" unbalanced="0"/>
    <cacheHierarchy uniqueName="[Savings].[Date (Month)]" caption="Date (Month)" attribute="1" defaultMemberUniqueName="[Savings].[Date (Month)].[All]" allUniqueName="[Savings].[Date (Month)].[All]" dimensionUniqueName="[Savings]" displayFolder="" count="2" memberValueDatatype="130" unbalanced="0">
      <fieldsUsage count="2">
        <fieldUsage x="-1"/>
        <fieldUsage x="1"/>
      </fieldsUsage>
    </cacheHierarchy>
    <cacheHierarchy uniqueName="[Expenses].[Date (Month Index)]" caption="Date (Month Index)" attribute="1" defaultMemberUniqueName="[Expenses].[Date (Month Index)].[All]" allUniqueName="[Expenses].[Date (Month Index)].[All]" dimensionUniqueName="[Expenses]" displayFolder="" count="0" memberValueDatatype="20" unbalanced="0" hidden="1"/>
    <cacheHierarchy uniqueName="[Expenses].[Date (Month Index)1]" caption="Date (Month Index)1" attribute="1" defaultMemberUniqueName="[Expenses].[Date (Month Index)1].[All]" allUniqueName="[Expenses].[Date (Month Index)1].[All]" dimensionUniqueName="[Expenses]" displayFolder="" count="0" memberValueDatatype="20" unbalanced="0" hidden="1"/>
    <cacheHierarchy uniqueName="[Income].[Date (Month Index)]" caption="Date (Month Index)" attribute="1" defaultMemberUniqueName="[Income].[Date (Month Index)].[All]" allUniqueName="[Income].[Date (Month Index)].[All]" dimensionUniqueName="[Income]" displayFolder="" count="0" memberValueDatatype="20" unbalanced="0" hidden="1"/>
    <cacheHierarchy uniqueName="[Savings].[Date (Month Index)]" caption="Date (Month Index)" attribute="1" defaultMemberUniqueName="[Savings].[Date (Month Index)].[All]" allUniqueName="[Savings].[Date (Month Index)].[All]" dimensionUniqueName="[Savings]" displayFolder="" count="0" memberValueDatatype="20" unbalanced="0" hidden="1"/>
    <cacheHierarchy uniqueName="[Measures].[__XL_Count Category]" caption="__XL_Count Category" measure="1" displayFolder="" measureGroup="Category" count="0" hidden="1"/>
    <cacheHierarchy uniqueName="[Measures].[__XL_Count Date]" caption="__XL_Count Date" measure="1" displayFolder="" measureGroup="Date" count="0" hidden="1"/>
    <cacheHierarchy uniqueName="[Measures].[__XL_Count Expenses]" caption="__XL_Count Expenses" measure="1" displayFolder="" measureGroup="Expenses" count="0" hidden="1"/>
    <cacheHierarchy uniqueName="[Measures].[__XL_Count Income]" caption="__XL_Count Income" measure="1" displayFolder="" measureGroup="Income"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mount]" caption="Sum of Amount" measure="1" displayFolder="" measureGroup="Income" count="0" hidden="1">
      <extLst>
        <ext xmlns:x15="http://schemas.microsoft.com/office/spreadsheetml/2010/11/main" uri="{B97F6D7D-B522-45F9-BDA1-12C45D357490}">
          <x15:cacheHierarchy aggregatedColumn="19"/>
        </ext>
      </extLst>
    </cacheHierarchy>
    <cacheHierarchy uniqueName="[Measures].[Sum of Amount 2]" caption="Sum of Amount 2" measure="1" displayFolder="" measureGroup="Expenses" count="0" hidden="1">
      <extLst>
        <ext xmlns:x15="http://schemas.microsoft.com/office/spreadsheetml/2010/11/main" uri="{B97F6D7D-B522-45F9-BDA1-12C45D357490}">
          <x15:cacheHierarchy aggregatedColumn="7"/>
        </ext>
      </extLst>
    </cacheHierarchy>
    <cacheHierarchy uniqueName="[Measures].[Sum of Amount 3]" caption="Sum of Amount 3" measure="1" displayFolder="" measureGroup="Savings" count="0" oneField="1" hidden="1">
      <fieldsUsage count="1">
        <fieldUsage x="0"/>
      </fieldsUsage>
      <extLst>
        <ext xmlns:x15="http://schemas.microsoft.com/office/spreadsheetml/2010/11/main" uri="{B97F6D7D-B522-45F9-BDA1-12C45D357490}">
          <x15:cacheHierarchy aggregatedColumn="28"/>
        </ext>
      </extLst>
    </cacheHierarchy>
  </cacheHierarchies>
  <kpis count="0"/>
  <dimensions count="6">
    <dimension name="Category" uniqueName="[Category]" caption="Category"/>
    <dimension name="Date" uniqueName="[Date]" caption="Date"/>
    <dimension name="Expenses" uniqueName="[Expenses]" caption="Expenses"/>
    <dimension name="Income" uniqueName="[Income]" caption="Income"/>
    <dimension measure="1" name="Measures" uniqueName="[Measures]" caption="Measures"/>
    <dimension name="Savings" uniqueName="[Savings]" caption="Savings"/>
  </dimensions>
  <measureGroups count="5">
    <measureGroup name="Category" caption="Category"/>
    <measureGroup name="Date" caption="Date"/>
    <measureGroup name="Expenses" caption="Expenses"/>
    <measureGroup name="Income" caption="Income"/>
    <measureGroup name="Savings" caption="Saving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ilerin Asipita" refreshedDate="45753.399851504633" createdVersion="5" refreshedVersion="8" minRefreshableVersion="3" recordCount="0" supportSubquery="1" supportAdvancedDrill="1" xr:uid="{43F6724C-09FD-4E91-9585-AA66A45AB492}">
  <cacheSource type="external" connectionId="6"/>
  <cacheFields count="4">
    <cacheField name="[Measures].[Sum of Amount 3]" caption="Sum of Amount 3" numFmtId="0" hierarchy="44" level="32767"/>
    <cacheField name="[Savings].[Category].[Category]" caption="Category" numFmtId="0" hierarchy="26" level="1">
      <sharedItems count="4">
        <s v="Emergency"/>
        <s v="Investment"/>
        <s v="Retirement"/>
        <s v="Savings"/>
      </sharedItems>
    </cacheField>
    <cacheField name="[Category].[Category Name].[Category Name]" caption="Category Name" numFmtId="0" level="1">
      <sharedItems containsSemiMixedTypes="0" containsNonDate="0" containsString="0"/>
    </cacheField>
    <cacheField name="[Category].[Category Type].[Category Type]" caption="Category Type" numFmtId="0" hierarchy="1" level="1">
      <sharedItems containsSemiMixedTypes="0" containsNonDate="0" containsString="0"/>
    </cacheField>
  </cacheFields>
  <cacheHierarchies count="45">
    <cacheHierarchy uniqueName="[Category].[Category Name]" caption="Category Name" attribute="1" defaultMemberUniqueName="[Category].[Category Name].[All]" allUniqueName="[Category].[Category Name].[All]" dimensionUniqueName="[Category]" displayFolder="" count="2" memberValueDatatype="130" unbalanced="0">
      <fieldsUsage count="2">
        <fieldUsage x="-1"/>
        <fieldUsage x="2"/>
      </fieldsUsage>
    </cacheHierarchy>
    <cacheHierarchy uniqueName="[Category].[Category Type]" caption="Category Type" attribute="1" defaultMemberUniqueName="[Category].[Category Type].[All]" allUniqueName="[Category].[Category Type].[All]" dimensionUniqueName="[Category]" displayFolder="" count="2" memberValueDatatype="130" unbalanced="0">
      <fieldsUsage count="2">
        <fieldUsage x="-1"/>
        <fieldUsage x="3"/>
      </fieldsUsage>
    </cacheHierarchy>
    <cacheHierarchy uniqueName="[Date].[Date]" caption="Date" attribute="1" time="1" defaultMemberUniqueName="[Date].[Date].[All]" allUniqueName="[Date].[Date].[All]" dimensionUniqueName="[Date]" displayFolder="" count="2" memberValueDatatype="7" unbalanced="0"/>
    <cacheHierarchy uniqueName="[Expenses].[Expense_ID]" caption="Expense_ID" attribute="1" defaultMemberUniqueName="[Expenses].[Expense_ID].[All]" allUniqueName="[Expenses].[Expense_ID].[All]" dimensionUniqueName="[Expenses]" displayFolder="" count="0" memberValueDatatype="20" unbalanced="0"/>
    <cacheHierarchy uniqueName="[Expenses].[Date]" caption="Date" attribute="1" time="1" defaultMemberUniqueName="[Expenses].[Date].[All]" allUniqueName="[Expenses].[Date].[All]" dimensionUniqueName="[Expenses]" displayFolder="" count="0" memberValueDatatype="7" unbalanced="0"/>
    <cacheHierarchy uniqueName="[Expenses].[Category]" caption="Category" attribute="1" defaultMemberUniqueName="[Expenses].[Category].[All]" allUniqueName="[Expenses].[Category].[All]" dimensionUniqueName="[Expenses]" displayFolder="" count="0" memberValueDatatype="130" unbalanced="0"/>
    <cacheHierarchy uniqueName="[Expenses].[Vendor]" caption="Vendor" attribute="1" defaultMemberUniqueName="[Expenses].[Vendor].[All]" allUniqueName="[Expenses].[Vendor].[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Payment_Method]" caption="Payment_Method" attribute="1" defaultMemberUniqueName="[Expenses].[Payment_Method].[All]" allUniqueName="[Expenses].[Payment_Method].[All]" dimensionUniqueName="[Expenses]" displayFolder="" count="0" memberValueDatatype="130" unbalanced="0"/>
    <cacheHierarchy uniqueName="[Expenses].[Date (Year)]" caption="Date (Year)" attribute="1" defaultMemberUniqueName="[Expenses].[Date (Year)].[All]" allUniqueName="[Expenses].[Date (Year)].[All]" dimensionUniqueName="[Expenses]" displayFolder="" count="0" memberValueDatatype="130" unbalanced="0"/>
    <cacheHierarchy uniqueName="[Expenses].[Date (Quarter)]" caption="Date (Quarter)" attribute="1" defaultMemberUniqueName="[Expenses].[Date (Quarter)].[All]" allUniqueName="[Expenses].[Date (Quarter)].[All]" dimensionUniqueName="[Expenses]" displayFolder="" count="0" memberValueDatatype="130" unbalanced="0"/>
    <cacheHierarchy uniqueName="[Expenses].[Date (Month)]" caption="Date (Month)" attribute="1" defaultMemberUniqueName="[Expenses].[Date (Month)].[All]" allUniqueName="[Expenses].[Date (Month)].[All]" dimensionUniqueName="[Expenses]" displayFolder="" count="0" memberValueDatatype="130" unbalanced="0"/>
    <cacheHierarchy uniqueName="[Expenses].[Date (Year)1]" caption="Date (Year)1" attribute="1" defaultMemberUniqueName="[Expenses].[Date (Year)1].[All]" allUniqueName="[Expenses].[Date (Year)1].[All]" dimensionUniqueName="[Expenses]" displayFolder="" count="0" memberValueDatatype="130" unbalanced="0"/>
    <cacheHierarchy uniqueName="[Expenses].[Date (Quarter)1]" caption="Date (Quarter)1" attribute="1" defaultMemberUniqueName="[Expenses].[Date (Quarter)1].[All]" allUniqueName="[Expenses].[Date (Quarter)1].[All]" dimensionUniqueName="[Expenses]" displayFolder="" count="0" memberValueDatatype="130" unbalanced="0"/>
    <cacheHierarchy uniqueName="[Expenses].[Date (Month)1]" caption="Date (Month)1" attribute="1" defaultMemberUniqueName="[Expenses].[Date (Month)1].[All]" allUniqueName="[Expenses].[Date (Month)1].[All]" dimensionUniqueName="[Expenses]" displayFolder="" count="0" memberValueDatatype="130" unbalanced="0"/>
    <cacheHierarchy uniqueName="[Income].[Income_ID]" caption="Income_ID" attribute="1" defaultMemberUniqueName="[Income].[Income_ID].[All]" allUniqueName="[Income].[Income_ID].[All]" dimensionUniqueName="[Income]" displayFolder="" count="0" memberValueDatatype="20" unbalanced="0"/>
    <cacheHierarchy uniqueName="[Income].[Date]" caption="Date" attribute="1" time="1" defaultMemberUniqueName="[Income].[Date].[All]" allUniqueName="[Income].[Date].[All]" dimensionUniqueName="[Income]" displayFolder="" count="0" memberValueDatatype="7" unbalanced="0"/>
    <cacheHierarchy uniqueName="[Income].[Category]" caption="Category" attribute="1" defaultMemberUniqueName="[Income].[Category].[All]" allUniqueName="[Income].[Category].[All]" dimensionUniqueName="[Income]" displayFolder="" count="0" memberValueDatatype="130" unbalanced="0"/>
    <cacheHierarchy uniqueName="[Income].[Source]" caption="Source" attribute="1" defaultMemberUniqueName="[Income].[Source].[All]" allUniqueName="[Income].[Source].[All]" dimensionUniqueName="[Income]" displayFolder="" count="0" memberValueDatatype="130" unbalanced="0"/>
    <cacheHierarchy uniqueName="[Income].[Amount]" caption="Amount" attribute="1" defaultMemberUniqueName="[Income].[Amount].[All]" allUniqueName="[Income].[Amount].[All]" dimensionUniqueName="[Income]" displayFolder="" count="0" memberValueDatatype="5" unbalanced="0"/>
    <cacheHierarchy uniqueName="[Income].[Payment_Method]" caption="Payment_Method" attribute="1" defaultMemberUniqueName="[Income].[Payment_Method].[All]" allUniqueName="[Income].[Payment_Method].[All]" dimensionUniqueName="[Income]" displayFolder="" count="0" memberValueDatatype="130" unbalanced="0"/>
    <cacheHierarchy uniqueName="[Income].[Date (Year)]" caption="Date (Year)" attribute="1" defaultMemberUniqueName="[Income].[Date (Year)].[All]" allUniqueName="[Income].[Date (Year)].[All]" dimensionUniqueName="[Income]" displayFolder="" count="0" memberValueDatatype="130" unbalanced="0"/>
    <cacheHierarchy uniqueName="[Income].[Date (Quarter)]" caption="Date (Quarter)" attribute="1" defaultMemberUniqueName="[Income].[Date (Quarter)].[All]" allUniqueName="[Income].[Date (Quarter)].[All]" dimensionUniqueName="[Income]" displayFolder="" count="0" memberValueDatatype="130" unbalanced="0"/>
    <cacheHierarchy uniqueName="[Income].[Date (Month)]" caption="Date (Month)" attribute="1" defaultMemberUniqueName="[Income].[Date (Month)].[All]" allUniqueName="[Income].[Date (Month)].[All]" dimensionUniqueName="[Income]" displayFolder="" count="0" memberValueDatatype="130" unbalanced="0"/>
    <cacheHierarchy uniqueName="[Savings].[Investment_ID]" caption="Investment_ID" attribute="1" defaultMemberUniqueName="[Savings].[Investment_ID].[All]" allUniqueName="[Savings].[Investment_ID].[All]" dimensionUniqueName="[Savings]" displayFolder="" count="0" memberValueDatatype="20" unbalanced="0"/>
    <cacheHierarchy uniqueName="[Savings].[Date]" caption="Date" attribute="1" time="1" defaultMemberUniqueName="[Savings].[Date].[All]" allUniqueName="[Savings].[Date].[All]" dimensionUniqueName="[Savings]" displayFolder="" count="0" memberValueDatatype="7" unbalanced="0"/>
    <cacheHierarchy uniqueName="[Savings].[Category]" caption="Category" attribute="1" defaultMemberUniqueName="[Savings].[Category].[All]" allUniqueName="[Savings].[Category].[All]" dimensionUniqueName="[Savings]" displayFolder="" count="2" memberValueDatatype="130" unbalanced="0">
      <fieldsUsage count="2">
        <fieldUsage x="-1"/>
        <fieldUsage x="1"/>
      </fieldsUsage>
    </cacheHierarchy>
    <cacheHierarchy uniqueName="[Savings].[Institution]" caption="Institution" attribute="1" defaultMemberUniqueName="[Savings].[Institution].[All]" allUniqueName="[Savings].[Institution].[All]" dimensionUniqueName="[Savings]" displayFolder="" count="0" memberValueDatatype="130" unbalanced="0"/>
    <cacheHierarchy uniqueName="[Savings].[Amount]" caption="Amount" attribute="1" defaultMemberUniqueName="[Savings].[Amount].[All]" allUniqueName="[Savings].[Amount].[All]" dimensionUniqueName="[Savings]" displayFolder="" count="0" memberValueDatatype="5" unbalanced="0"/>
    <cacheHierarchy uniqueName="[Savings].[Date (Year)]" caption="Date (Year)" attribute="1" defaultMemberUniqueName="[Savings].[Date (Year)].[All]" allUniqueName="[Savings].[Date (Year)].[All]" dimensionUniqueName="[Savings]" displayFolder="" count="0" memberValueDatatype="130" unbalanced="0"/>
    <cacheHierarchy uniqueName="[Savings].[Date (Quarter)]" caption="Date (Quarter)" attribute="1" defaultMemberUniqueName="[Savings].[Date (Quarter)].[All]" allUniqueName="[Savings].[Date (Quarter)].[All]" dimensionUniqueName="[Savings]" displayFolder="" count="0" memberValueDatatype="130" unbalanced="0"/>
    <cacheHierarchy uniqueName="[Savings].[Date (Month)]" caption="Date (Month)" attribute="1" defaultMemberUniqueName="[Savings].[Date (Month)].[All]" allUniqueName="[Savings].[Date (Month)].[All]" dimensionUniqueName="[Savings]" displayFolder="" count="0" memberValueDatatype="130" unbalanced="0"/>
    <cacheHierarchy uniqueName="[Expenses].[Date (Month Index)]" caption="Date (Month Index)" attribute="1" defaultMemberUniqueName="[Expenses].[Date (Month Index)].[All]" allUniqueName="[Expenses].[Date (Month Index)].[All]" dimensionUniqueName="[Expenses]" displayFolder="" count="0" memberValueDatatype="20" unbalanced="0" hidden="1"/>
    <cacheHierarchy uniqueName="[Expenses].[Date (Month Index)1]" caption="Date (Month Index)1" attribute="1" defaultMemberUniqueName="[Expenses].[Date (Month Index)1].[All]" allUniqueName="[Expenses].[Date (Month Index)1].[All]" dimensionUniqueName="[Expenses]" displayFolder="" count="0" memberValueDatatype="20" unbalanced="0" hidden="1"/>
    <cacheHierarchy uniqueName="[Income].[Date (Month Index)]" caption="Date (Month Index)" attribute="1" defaultMemberUniqueName="[Income].[Date (Month Index)].[All]" allUniqueName="[Income].[Date (Month Index)].[All]" dimensionUniqueName="[Income]" displayFolder="" count="0" memberValueDatatype="20" unbalanced="0" hidden="1"/>
    <cacheHierarchy uniqueName="[Savings].[Date (Month Index)]" caption="Date (Month Index)" attribute="1" defaultMemberUniqueName="[Savings].[Date (Month Index)].[All]" allUniqueName="[Savings].[Date (Month Index)].[All]" dimensionUniqueName="[Savings]" displayFolder="" count="0" memberValueDatatype="20" unbalanced="0" hidden="1"/>
    <cacheHierarchy uniqueName="[Measures].[__XL_Count Category]" caption="__XL_Count Category" measure="1" displayFolder="" measureGroup="Category" count="0" hidden="1"/>
    <cacheHierarchy uniqueName="[Measures].[__XL_Count Date]" caption="__XL_Count Date" measure="1" displayFolder="" measureGroup="Date" count="0" hidden="1"/>
    <cacheHierarchy uniqueName="[Measures].[__XL_Count Expenses]" caption="__XL_Count Expenses" measure="1" displayFolder="" measureGroup="Expenses" count="0" hidden="1"/>
    <cacheHierarchy uniqueName="[Measures].[__XL_Count Income]" caption="__XL_Count Income" measure="1" displayFolder="" measureGroup="Income"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mount]" caption="Sum of Amount" measure="1" displayFolder="" measureGroup="Income" count="0" hidden="1">
      <extLst>
        <ext xmlns:x15="http://schemas.microsoft.com/office/spreadsheetml/2010/11/main" uri="{B97F6D7D-B522-45F9-BDA1-12C45D357490}">
          <x15:cacheHierarchy aggregatedColumn="19"/>
        </ext>
      </extLst>
    </cacheHierarchy>
    <cacheHierarchy uniqueName="[Measures].[Sum of Amount 2]" caption="Sum of Amount 2" measure="1" displayFolder="" measureGroup="Expenses" count="0" hidden="1">
      <extLst>
        <ext xmlns:x15="http://schemas.microsoft.com/office/spreadsheetml/2010/11/main" uri="{B97F6D7D-B522-45F9-BDA1-12C45D357490}">
          <x15:cacheHierarchy aggregatedColumn="7"/>
        </ext>
      </extLst>
    </cacheHierarchy>
    <cacheHierarchy uniqueName="[Measures].[Sum of Amount 3]" caption="Sum of Amount 3" measure="1" displayFolder="" measureGroup="Savings" count="0" oneField="1" hidden="1">
      <fieldsUsage count="1">
        <fieldUsage x="0"/>
      </fieldsUsage>
      <extLst>
        <ext xmlns:x15="http://schemas.microsoft.com/office/spreadsheetml/2010/11/main" uri="{B97F6D7D-B522-45F9-BDA1-12C45D357490}">
          <x15:cacheHierarchy aggregatedColumn="28"/>
        </ext>
      </extLst>
    </cacheHierarchy>
  </cacheHierarchies>
  <kpis count="0"/>
  <dimensions count="6">
    <dimension name="Category" uniqueName="[Category]" caption="Category"/>
    <dimension name="Date" uniqueName="[Date]" caption="Date"/>
    <dimension name="Expenses" uniqueName="[Expenses]" caption="Expenses"/>
    <dimension name="Income" uniqueName="[Income]" caption="Income"/>
    <dimension measure="1" name="Measures" uniqueName="[Measures]" caption="Measures"/>
    <dimension name="Savings" uniqueName="[Savings]" caption="Savings"/>
  </dimensions>
  <measureGroups count="5">
    <measureGroup name="Category" caption="Category"/>
    <measureGroup name="Date" caption="Date"/>
    <measureGroup name="Expenses" caption="Expenses"/>
    <measureGroup name="Income" caption="Income"/>
    <measureGroup name="Savings" caption="Saving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ilerin Asipita" refreshedDate="45753.399858680554" createdVersion="5" refreshedVersion="8" minRefreshableVersion="3" recordCount="0" supportSubquery="1" supportAdvancedDrill="1" xr:uid="{9512DD14-6626-45C4-BCD1-E4353065D97D}">
  <cacheSource type="external" connectionId="6"/>
  <cacheFields count="4">
    <cacheField name="[Measures].[Sum of Amount]" caption="Sum of Amount" numFmtId="0" hierarchy="42" level="32767"/>
    <cacheField name="[Income].[Date (Month)].[Date (Month)]" caption="Date (Month)" numFmtId="0" hierarchy="23" level="1">
      <sharedItems count="12">
        <s v="Jan"/>
        <s v="Feb"/>
        <s v="Mar"/>
        <s v="Apr"/>
        <s v="May"/>
        <s v="Jun"/>
        <s v="Jul"/>
        <s v="Aug"/>
        <s v="Sep"/>
        <s v="Oct"/>
        <s v="Nov"/>
        <s v="Dec"/>
      </sharedItems>
    </cacheField>
    <cacheField name="[Category].[Category Name].[Category Name]" caption="Category Name" numFmtId="0" level="1">
      <sharedItems containsSemiMixedTypes="0" containsNonDate="0" containsString="0"/>
    </cacheField>
    <cacheField name="[Category].[Category Type].[Category Type]" caption="Category Type" numFmtId="0" hierarchy="1" level="1">
      <sharedItems containsSemiMixedTypes="0" containsNonDate="0" containsString="0"/>
    </cacheField>
  </cacheFields>
  <cacheHierarchies count="45">
    <cacheHierarchy uniqueName="[Category].[Category Name]" caption="Category Name" attribute="1" defaultMemberUniqueName="[Category].[Category Name].[All]" allUniqueName="[Category].[Category Name].[All]" dimensionUniqueName="[Category]" displayFolder="" count="2" memberValueDatatype="130" unbalanced="0">
      <fieldsUsage count="2">
        <fieldUsage x="-1"/>
        <fieldUsage x="2"/>
      </fieldsUsage>
    </cacheHierarchy>
    <cacheHierarchy uniqueName="[Category].[Category Type]" caption="Category Type" attribute="1" defaultMemberUniqueName="[Category].[Category Type].[All]" allUniqueName="[Category].[Category Type].[All]" dimensionUniqueName="[Category]" displayFolder="" count="2" memberValueDatatype="130" unbalanced="0">
      <fieldsUsage count="2">
        <fieldUsage x="-1"/>
        <fieldUsage x="3"/>
      </fieldsUsage>
    </cacheHierarchy>
    <cacheHierarchy uniqueName="[Date].[Date]" caption="Date" attribute="1" time="1" defaultMemberUniqueName="[Date].[Date].[All]" allUniqueName="[Date].[Date].[All]" dimensionUniqueName="[Date]" displayFolder="" count="2" memberValueDatatype="7" unbalanced="0"/>
    <cacheHierarchy uniqueName="[Expenses].[Expense_ID]" caption="Expense_ID" attribute="1" defaultMemberUniqueName="[Expenses].[Expense_ID].[All]" allUniqueName="[Expenses].[Expense_ID].[All]" dimensionUniqueName="[Expenses]" displayFolder="" count="0" memberValueDatatype="20" unbalanced="0"/>
    <cacheHierarchy uniqueName="[Expenses].[Date]" caption="Date" attribute="1" time="1" defaultMemberUniqueName="[Expenses].[Date].[All]" allUniqueName="[Expenses].[Date].[All]" dimensionUniqueName="[Expenses]" displayFolder="" count="0" memberValueDatatype="7" unbalanced="0"/>
    <cacheHierarchy uniqueName="[Expenses].[Category]" caption="Category" attribute="1" defaultMemberUniqueName="[Expenses].[Category].[All]" allUniqueName="[Expenses].[Category].[All]" dimensionUniqueName="[Expenses]" displayFolder="" count="0" memberValueDatatype="130" unbalanced="0"/>
    <cacheHierarchy uniqueName="[Expenses].[Vendor]" caption="Vendor" attribute="1" defaultMemberUniqueName="[Expenses].[Vendor].[All]" allUniqueName="[Expenses].[Vendor].[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Payment_Method]" caption="Payment_Method" attribute="1" defaultMemberUniqueName="[Expenses].[Payment_Method].[All]" allUniqueName="[Expenses].[Payment_Method].[All]" dimensionUniqueName="[Expenses]" displayFolder="" count="0" memberValueDatatype="130" unbalanced="0"/>
    <cacheHierarchy uniqueName="[Expenses].[Date (Year)]" caption="Date (Year)" attribute="1" defaultMemberUniqueName="[Expenses].[Date (Year)].[All]" allUniqueName="[Expenses].[Date (Year)].[All]" dimensionUniqueName="[Expenses]" displayFolder="" count="0" memberValueDatatype="130" unbalanced="0"/>
    <cacheHierarchy uniqueName="[Expenses].[Date (Quarter)]" caption="Date (Quarter)" attribute="1" defaultMemberUniqueName="[Expenses].[Date (Quarter)].[All]" allUniqueName="[Expenses].[Date (Quarter)].[All]" dimensionUniqueName="[Expenses]" displayFolder="" count="0" memberValueDatatype="130" unbalanced="0"/>
    <cacheHierarchy uniqueName="[Expenses].[Date (Month)]" caption="Date (Month)" attribute="1" defaultMemberUniqueName="[Expenses].[Date (Month)].[All]" allUniqueName="[Expenses].[Date (Month)].[All]" dimensionUniqueName="[Expenses]" displayFolder="" count="0" memberValueDatatype="130" unbalanced="0"/>
    <cacheHierarchy uniqueName="[Expenses].[Date (Year)1]" caption="Date (Year)1" attribute="1" defaultMemberUniqueName="[Expenses].[Date (Year)1].[All]" allUniqueName="[Expenses].[Date (Year)1].[All]" dimensionUniqueName="[Expenses]" displayFolder="" count="0" memberValueDatatype="130" unbalanced="0"/>
    <cacheHierarchy uniqueName="[Expenses].[Date (Quarter)1]" caption="Date (Quarter)1" attribute="1" defaultMemberUniqueName="[Expenses].[Date (Quarter)1].[All]" allUniqueName="[Expenses].[Date (Quarter)1].[All]" dimensionUniqueName="[Expenses]" displayFolder="" count="0" memberValueDatatype="130" unbalanced="0"/>
    <cacheHierarchy uniqueName="[Expenses].[Date (Month)1]" caption="Date (Month)1" attribute="1" defaultMemberUniqueName="[Expenses].[Date (Month)1].[All]" allUniqueName="[Expenses].[Date (Month)1].[All]" dimensionUniqueName="[Expenses]" displayFolder="" count="0" memberValueDatatype="130" unbalanced="0"/>
    <cacheHierarchy uniqueName="[Income].[Income_ID]" caption="Income_ID" attribute="1" defaultMemberUniqueName="[Income].[Income_ID].[All]" allUniqueName="[Income].[Income_ID].[All]" dimensionUniqueName="[Income]" displayFolder="" count="0" memberValueDatatype="20" unbalanced="0"/>
    <cacheHierarchy uniqueName="[Income].[Date]" caption="Date" attribute="1" time="1" defaultMemberUniqueName="[Income].[Date].[All]" allUniqueName="[Income].[Date].[All]" dimensionUniqueName="[Income]" displayFolder="" count="0" memberValueDatatype="7" unbalanced="0"/>
    <cacheHierarchy uniqueName="[Income].[Category]" caption="Category" attribute="1" defaultMemberUniqueName="[Income].[Category].[All]" allUniqueName="[Income].[Category].[All]" dimensionUniqueName="[Income]" displayFolder="" count="0" memberValueDatatype="130" unbalanced="0"/>
    <cacheHierarchy uniqueName="[Income].[Source]" caption="Source" attribute="1" defaultMemberUniqueName="[Income].[Source].[All]" allUniqueName="[Income].[Source].[All]" dimensionUniqueName="[Income]" displayFolder="" count="0" memberValueDatatype="130" unbalanced="0"/>
    <cacheHierarchy uniqueName="[Income].[Amount]" caption="Amount" attribute="1" defaultMemberUniqueName="[Income].[Amount].[All]" allUniqueName="[Income].[Amount].[All]" dimensionUniqueName="[Income]" displayFolder="" count="0" memberValueDatatype="5" unbalanced="0"/>
    <cacheHierarchy uniqueName="[Income].[Payment_Method]" caption="Payment_Method" attribute="1" defaultMemberUniqueName="[Income].[Payment_Method].[All]" allUniqueName="[Income].[Payment_Method].[All]" dimensionUniqueName="[Income]" displayFolder="" count="0" memberValueDatatype="130" unbalanced="0"/>
    <cacheHierarchy uniqueName="[Income].[Date (Year)]" caption="Date (Year)" attribute="1" defaultMemberUniqueName="[Income].[Date (Year)].[All]" allUniqueName="[Income].[Date (Year)].[All]" dimensionUniqueName="[Income]" displayFolder="" count="0" memberValueDatatype="130" unbalanced="0"/>
    <cacheHierarchy uniqueName="[Income].[Date (Quarter)]" caption="Date (Quarter)" attribute="1" defaultMemberUniqueName="[Income].[Date (Quarter)].[All]" allUniqueName="[Income].[Date (Quarter)].[All]" dimensionUniqueName="[Income]" displayFolder="" count="0" memberValueDatatype="130" unbalanced="0"/>
    <cacheHierarchy uniqueName="[Income].[Date (Month)]" caption="Date (Month)" attribute="1" defaultMemberUniqueName="[Income].[Date (Month)].[All]" allUniqueName="[Income].[Date (Month)].[All]" dimensionUniqueName="[Income]" displayFolder="" count="2" memberValueDatatype="130" unbalanced="0">
      <fieldsUsage count="2">
        <fieldUsage x="-1"/>
        <fieldUsage x="1"/>
      </fieldsUsage>
    </cacheHierarchy>
    <cacheHierarchy uniqueName="[Savings].[Investment_ID]" caption="Investment_ID" attribute="1" defaultMemberUniqueName="[Savings].[Investment_ID].[All]" allUniqueName="[Savings].[Investment_ID].[All]" dimensionUniqueName="[Savings]" displayFolder="" count="0" memberValueDatatype="20" unbalanced="0"/>
    <cacheHierarchy uniqueName="[Savings].[Date]" caption="Date" attribute="1" time="1" defaultMemberUniqueName="[Savings].[Date].[All]" allUniqueName="[Savings].[Date].[All]" dimensionUniqueName="[Savings]" displayFolder="" count="0" memberValueDatatype="7" unbalanced="0"/>
    <cacheHierarchy uniqueName="[Savings].[Category]" caption="Category" attribute="1" defaultMemberUniqueName="[Savings].[Category].[All]" allUniqueName="[Savings].[Category].[All]" dimensionUniqueName="[Savings]" displayFolder="" count="0" memberValueDatatype="130" unbalanced="0"/>
    <cacheHierarchy uniqueName="[Savings].[Institution]" caption="Institution" attribute="1" defaultMemberUniqueName="[Savings].[Institution].[All]" allUniqueName="[Savings].[Institution].[All]" dimensionUniqueName="[Savings]" displayFolder="" count="0" memberValueDatatype="130" unbalanced="0"/>
    <cacheHierarchy uniqueName="[Savings].[Amount]" caption="Amount" attribute="1" defaultMemberUniqueName="[Savings].[Amount].[All]" allUniqueName="[Savings].[Amount].[All]" dimensionUniqueName="[Savings]" displayFolder="" count="0" memberValueDatatype="5" unbalanced="0"/>
    <cacheHierarchy uniqueName="[Savings].[Date (Year)]" caption="Date (Year)" attribute="1" defaultMemberUniqueName="[Savings].[Date (Year)].[All]" allUniqueName="[Savings].[Date (Year)].[All]" dimensionUniqueName="[Savings]" displayFolder="" count="0" memberValueDatatype="130" unbalanced="0"/>
    <cacheHierarchy uniqueName="[Savings].[Date (Quarter)]" caption="Date (Quarter)" attribute="1" defaultMemberUniqueName="[Savings].[Date (Quarter)].[All]" allUniqueName="[Savings].[Date (Quarter)].[All]" dimensionUniqueName="[Savings]" displayFolder="" count="0" memberValueDatatype="130" unbalanced="0"/>
    <cacheHierarchy uniqueName="[Savings].[Date (Month)]" caption="Date (Month)" attribute="1" defaultMemberUniqueName="[Savings].[Date (Month)].[All]" allUniqueName="[Savings].[Date (Month)].[All]" dimensionUniqueName="[Savings]" displayFolder="" count="0" memberValueDatatype="130" unbalanced="0"/>
    <cacheHierarchy uniqueName="[Expenses].[Date (Month Index)]" caption="Date (Month Index)" attribute="1" defaultMemberUniqueName="[Expenses].[Date (Month Index)].[All]" allUniqueName="[Expenses].[Date (Month Index)].[All]" dimensionUniqueName="[Expenses]" displayFolder="" count="0" memberValueDatatype="20" unbalanced="0" hidden="1"/>
    <cacheHierarchy uniqueName="[Expenses].[Date (Month Index)1]" caption="Date (Month Index)1" attribute="1" defaultMemberUniqueName="[Expenses].[Date (Month Index)1].[All]" allUniqueName="[Expenses].[Date (Month Index)1].[All]" dimensionUniqueName="[Expenses]" displayFolder="" count="0" memberValueDatatype="20" unbalanced="0" hidden="1"/>
    <cacheHierarchy uniqueName="[Income].[Date (Month Index)]" caption="Date (Month Index)" attribute="1" defaultMemberUniqueName="[Income].[Date (Month Index)].[All]" allUniqueName="[Income].[Date (Month Index)].[All]" dimensionUniqueName="[Income]" displayFolder="" count="0" memberValueDatatype="20" unbalanced="0" hidden="1"/>
    <cacheHierarchy uniqueName="[Savings].[Date (Month Index)]" caption="Date (Month Index)" attribute="1" defaultMemberUniqueName="[Savings].[Date (Month Index)].[All]" allUniqueName="[Savings].[Date (Month Index)].[All]" dimensionUniqueName="[Savings]" displayFolder="" count="0" memberValueDatatype="20" unbalanced="0" hidden="1"/>
    <cacheHierarchy uniqueName="[Measures].[__XL_Count Category]" caption="__XL_Count Category" measure="1" displayFolder="" measureGroup="Category" count="0" hidden="1"/>
    <cacheHierarchy uniqueName="[Measures].[__XL_Count Date]" caption="__XL_Count Date" measure="1" displayFolder="" measureGroup="Date" count="0" hidden="1"/>
    <cacheHierarchy uniqueName="[Measures].[__XL_Count Expenses]" caption="__XL_Count Expenses" measure="1" displayFolder="" measureGroup="Expenses" count="0" hidden="1"/>
    <cacheHierarchy uniqueName="[Measures].[__XL_Count Income]" caption="__XL_Count Income" measure="1" displayFolder="" measureGroup="Income"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mount]" caption="Sum of Amount" measure="1" displayFolder="" measureGroup="Income"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Amount 2]" caption="Sum of Amount 2" measure="1" displayFolder="" measureGroup="Expenses" count="0" hidden="1">
      <extLst>
        <ext xmlns:x15="http://schemas.microsoft.com/office/spreadsheetml/2010/11/main" uri="{B97F6D7D-B522-45F9-BDA1-12C45D357490}">
          <x15:cacheHierarchy aggregatedColumn="7"/>
        </ext>
      </extLst>
    </cacheHierarchy>
    <cacheHierarchy uniqueName="[Measures].[Sum of Amount 3]" caption="Sum of Amount 3" measure="1" displayFolder="" measureGroup="Savings" count="0" hidden="1">
      <extLst>
        <ext xmlns:x15="http://schemas.microsoft.com/office/spreadsheetml/2010/11/main" uri="{B97F6D7D-B522-45F9-BDA1-12C45D357490}">
          <x15:cacheHierarchy aggregatedColumn="28"/>
        </ext>
      </extLst>
    </cacheHierarchy>
  </cacheHierarchies>
  <kpis count="0"/>
  <dimensions count="6">
    <dimension name="Category" uniqueName="[Category]" caption="Category"/>
    <dimension name="Date" uniqueName="[Date]" caption="Date"/>
    <dimension name="Expenses" uniqueName="[Expenses]" caption="Expenses"/>
    <dimension name="Income" uniqueName="[Income]" caption="Income"/>
    <dimension measure="1" name="Measures" uniqueName="[Measures]" caption="Measures"/>
    <dimension name="Savings" uniqueName="[Savings]" caption="Savings"/>
  </dimensions>
  <measureGroups count="5">
    <measureGroup name="Category" caption="Category"/>
    <measureGroup name="Date" caption="Date"/>
    <measureGroup name="Expenses" caption="Expenses"/>
    <measureGroup name="Income" caption="Income"/>
    <measureGroup name="Savings" caption="Saving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ilerin Asipita" refreshedDate="45753.399865277781" createdVersion="5" refreshedVersion="8" minRefreshableVersion="3" recordCount="0" supportSubquery="1" supportAdvancedDrill="1" xr:uid="{DB775AD9-4D3E-481B-8864-4B538BE8FEB1}">
  <cacheSource type="external" connectionId="6"/>
  <cacheFields count="4">
    <cacheField name="[Measures].[Sum of Amount 2]" caption="Sum of Amount 2" numFmtId="0" hierarchy="43" level="32767"/>
    <cacheField name="[Expenses].[Date (Month)1].[Date (Month)1]" caption="Date (Month)1" numFmtId="0" hierarchy="14" level="1">
      <sharedItems count="12">
        <s v="Jan"/>
        <s v="Feb"/>
        <s v="Mar"/>
        <s v="Apr"/>
        <s v="May"/>
        <s v="Jun"/>
        <s v="Jul"/>
        <s v="Aug"/>
        <s v="Sep"/>
        <s v="Oct"/>
        <s v="Nov"/>
        <s v="Dec"/>
      </sharedItems>
    </cacheField>
    <cacheField name="[Category].[Category Name].[Category Name]" caption="Category Name" numFmtId="0" level="1">
      <sharedItems containsSemiMixedTypes="0" containsNonDate="0" containsString="0"/>
    </cacheField>
    <cacheField name="[Category].[Category Type].[Category Type]" caption="Category Type" numFmtId="0" hierarchy="1" level="1">
      <sharedItems containsSemiMixedTypes="0" containsNonDate="0" containsString="0"/>
    </cacheField>
  </cacheFields>
  <cacheHierarchies count="45">
    <cacheHierarchy uniqueName="[Category].[Category Name]" caption="Category Name" attribute="1" defaultMemberUniqueName="[Category].[Category Name].[All]" allUniqueName="[Category].[Category Name].[All]" dimensionUniqueName="[Category]" displayFolder="" count="2" memberValueDatatype="130" unbalanced="0">
      <fieldsUsage count="2">
        <fieldUsage x="-1"/>
        <fieldUsage x="2"/>
      </fieldsUsage>
    </cacheHierarchy>
    <cacheHierarchy uniqueName="[Category].[Category Type]" caption="Category Type" attribute="1" defaultMemberUniqueName="[Category].[Category Type].[All]" allUniqueName="[Category].[Category Type].[All]" dimensionUniqueName="[Category]" displayFolder="" count="2" memberValueDatatype="130" unbalanced="0">
      <fieldsUsage count="2">
        <fieldUsage x="-1"/>
        <fieldUsage x="3"/>
      </fieldsUsage>
    </cacheHierarchy>
    <cacheHierarchy uniqueName="[Date].[Date]" caption="Date" attribute="1" time="1" defaultMemberUniqueName="[Date].[Date].[All]" allUniqueName="[Date].[Date].[All]" dimensionUniqueName="[Date]" displayFolder="" count="2" memberValueDatatype="7" unbalanced="0"/>
    <cacheHierarchy uniqueName="[Expenses].[Expense_ID]" caption="Expense_ID" attribute="1" defaultMemberUniqueName="[Expenses].[Expense_ID].[All]" allUniqueName="[Expenses].[Expense_ID].[All]" dimensionUniqueName="[Expenses]" displayFolder="" count="0" memberValueDatatype="20" unbalanced="0"/>
    <cacheHierarchy uniqueName="[Expenses].[Date]" caption="Date" attribute="1" time="1" defaultMemberUniqueName="[Expenses].[Date].[All]" allUniqueName="[Expenses].[Date].[All]" dimensionUniqueName="[Expenses]" displayFolder="" count="0" memberValueDatatype="7" unbalanced="0"/>
    <cacheHierarchy uniqueName="[Expenses].[Category]" caption="Category" attribute="1" defaultMemberUniqueName="[Expenses].[Category].[All]" allUniqueName="[Expenses].[Category].[All]" dimensionUniqueName="[Expenses]" displayFolder="" count="0" memberValueDatatype="130" unbalanced="0"/>
    <cacheHierarchy uniqueName="[Expenses].[Vendor]" caption="Vendor" attribute="1" defaultMemberUniqueName="[Expenses].[Vendor].[All]" allUniqueName="[Expenses].[Vendor].[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Payment_Method]" caption="Payment_Method" attribute="1" defaultMemberUniqueName="[Expenses].[Payment_Method].[All]" allUniqueName="[Expenses].[Payment_Method].[All]" dimensionUniqueName="[Expenses]" displayFolder="" count="0" memberValueDatatype="130" unbalanced="0"/>
    <cacheHierarchy uniqueName="[Expenses].[Date (Year)]" caption="Date (Year)" attribute="1" defaultMemberUniqueName="[Expenses].[Date (Year)].[All]" allUniqueName="[Expenses].[Date (Year)].[All]" dimensionUniqueName="[Expenses]" displayFolder="" count="0" memberValueDatatype="130" unbalanced="0"/>
    <cacheHierarchy uniqueName="[Expenses].[Date (Quarter)]" caption="Date (Quarter)" attribute="1" defaultMemberUniqueName="[Expenses].[Date (Quarter)].[All]" allUniqueName="[Expenses].[Date (Quarter)].[All]" dimensionUniqueName="[Expenses]" displayFolder="" count="0" memberValueDatatype="130" unbalanced="0"/>
    <cacheHierarchy uniqueName="[Expenses].[Date (Month)]" caption="Date (Month)" attribute="1" defaultMemberUniqueName="[Expenses].[Date (Month)].[All]" allUniqueName="[Expenses].[Date (Month)].[All]" dimensionUniqueName="[Expenses]" displayFolder="" count="0" memberValueDatatype="130" unbalanced="0"/>
    <cacheHierarchy uniqueName="[Expenses].[Date (Year)1]" caption="Date (Year)1" attribute="1" defaultMemberUniqueName="[Expenses].[Date (Year)1].[All]" allUniqueName="[Expenses].[Date (Year)1].[All]" dimensionUniqueName="[Expenses]" displayFolder="" count="0" memberValueDatatype="130" unbalanced="0"/>
    <cacheHierarchy uniqueName="[Expenses].[Date (Quarter)1]" caption="Date (Quarter)1" attribute="1" defaultMemberUniqueName="[Expenses].[Date (Quarter)1].[All]" allUniqueName="[Expenses].[Date (Quarter)1].[All]" dimensionUniqueName="[Expenses]" displayFolder="" count="0" memberValueDatatype="130" unbalanced="0"/>
    <cacheHierarchy uniqueName="[Expenses].[Date (Month)1]" caption="Date (Month)1" attribute="1" defaultMemberUniqueName="[Expenses].[Date (Month)1].[All]" allUniqueName="[Expenses].[Date (Month)1].[All]" dimensionUniqueName="[Expenses]" displayFolder="" count="2" memberValueDatatype="130" unbalanced="0">
      <fieldsUsage count="2">
        <fieldUsage x="-1"/>
        <fieldUsage x="1"/>
      </fieldsUsage>
    </cacheHierarchy>
    <cacheHierarchy uniqueName="[Income].[Income_ID]" caption="Income_ID" attribute="1" defaultMemberUniqueName="[Income].[Income_ID].[All]" allUniqueName="[Income].[Income_ID].[All]" dimensionUniqueName="[Income]" displayFolder="" count="0" memberValueDatatype="20" unbalanced="0"/>
    <cacheHierarchy uniqueName="[Income].[Date]" caption="Date" attribute="1" time="1" defaultMemberUniqueName="[Income].[Date].[All]" allUniqueName="[Income].[Date].[All]" dimensionUniqueName="[Income]" displayFolder="" count="0" memberValueDatatype="7" unbalanced="0"/>
    <cacheHierarchy uniqueName="[Income].[Category]" caption="Category" attribute="1" defaultMemberUniqueName="[Income].[Category].[All]" allUniqueName="[Income].[Category].[All]" dimensionUniqueName="[Income]" displayFolder="" count="0" memberValueDatatype="130" unbalanced="0"/>
    <cacheHierarchy uniqueName="[Income].[Source]" caption="Source" attribute="1" defaultMemberUniqueName="[Income].[Source].[All]" allUniqueName="[Income].[Source].[All]" dimensionUniqueName="[Income]" displayFolder="" count="0" memberValueDatatype="130" unbalanced="0"/>
    <cacheHierarchy uniqueName="[Income].[Amount]" caption="Amount" attribute="1" defaultMemberUniqueName="[Income].[Amount].[All]" allUniqueName="[Income].[Amount].[All]" dimensionUniqueName="[Income]" displayFolder="" count="0" memberValueDatatype="5" unbalanced="0"/>
    <cacheHierarchy uniqueName="[Income].[Payment_Method]" caption="Payment_Method" attribute="1" defaultMemberUniqueName="[Income].[Payment_Method].[All]" allUniqueName="[Income].[Payment_Method].[All]" dimensionUniqueName="[Income]" displayFolder="" count="0" memberValueDatatype="130" unbalanced="0"/>
    <cacheHierarchy uniqueName="[Income].[Date (Year)]" caption="Date (Year)" attribute="1" defaultMemberUniqueName="[Income].[Date (Year)].[All]" allUniqueName="[Income].[Date (Year)].[All]" dimensionUniqueName="[Income]" displayFolder="" count="0" memberValueDatatype="130" unbalanced="0"/>
    <cacheHierarchy uniqueName="[Income].[Date (Quarter)]" caption="Date (Quarter)" attribute="1" defaultMemberUniqueName="[Income].[Date (Quarter)].[All]" allUniqueName="[Income].[Date (Quarter)].[All]" dimensionUniqueName="[Income]" displayFolder="" count="0" memberValueDatatype="130" unbalanced="0"/>
    <cacheHierarchy uniqueName="[Income].[Date (Month)]" caption="Date (Month)" attribute="1" defaultMemberUniqueName="[Income].[Date (Month)].[All]" allUniqueName="[Income].[Date (Month)].[All]" dimensionUniqueName="[Income]" displayFolder="" count="0" memberValueDatatype="130" unbalanced="0"/>
    <cacheHierarchy uniqueName="[Savings].[Investment_ID]" caption="Investment_ID" attribute="1" defaultMemberUniqueName="[Savings].[Investment_ID].[All]" allUniqueName="[Savings].[Investment_ID].[All]" dimensionUniqueName="[Savings]" displayFolder="" count="0" memberValueDatatype="20" unbalanced="0"/>
    <cacheHierarchy uniqueName="[Savings].[Date]" caption="Date" attribute="1" time="1" defaultMemberUniqueName="[Savings].[Date].[All]" allUniqueName="[Savings].[Date].[All]" dimensionUniqueName="[Savings]" displayFolder="" count="0" memberValueDatatype="7" unbalanced="0"/>
    <cacheHierarchy uniqueName="[Savings].[Category]" caption="Category" attribute="1" defaultMemberUniqueName="[Savings].[Category].[All]" allUniqueName="[Savings].[Category].[All]" dimensionUniqueName="[Savings]" displayFolder="" count="0" memberValueDatatype="130" unbalanced="0"/>
    <cacheHierarchy uniqueName="[Savings].[Institution]" caption="Institution" attribute="1" defaultMemberUniqueName="[Savings].[Institution].[All]" allUniqueName="[Savings].[Institution].[All]" dimensionUniqueName="[Savings]" displayFolder="" count="0" memberValueDatatype="130" unbalanced="0"/>
    <cacheHierarchy uniqueName="[Savings].[Amount]" caption="Amount" attribute="1" defaultMemberUniqueName="[Savings].[Amount].[All]" allUniqueName="[Savings].[Amount].[All]" dimensionUniqueName="[Savings]" displayFolder="" count="0" memberValueDatatype="5" unbalanced="0"/>
    <cacheHierarchy uniqueName="[Savings].[Date (Year)]" caption="Date (Year)" attribute="1" defaultMemberUniqueName="[Savings].[Date (Year)].[All]" allUniqueName="[Savings].[Date (Year)].[All]" dimensionUniqueName="[Savings]" displayFolder="" count="0" memberValueDatatype="130" unbalanced="0"/>
    <cacheHierarchy uniqueName="[Savings].[Date (Quarter)]" caption="Date (Quarter)" attribute="1" defaultMemberUniqueName="[Savings].[Date (Quarter)].[All]" allUniqueName="[Savings].[Date (Quarter)].[All]" dimensionUniqueName="[Savings]" displayFolder="" count="0" memberValueDatatype="130" unbalanced="0"/>
    <cacheHierarchy uniqueName="[Savings].[Date (Month)]" caption="Date (Month)" attribute="1" defaultMemberUniqueName="[Savings].[Date (Month)].[All]" allUniqueName="[Savings].[Date (Month)].[All]" dimensionUniqueName="[Savings]" displayFolder="" count="0" memberValueDatatype="130" unbalanced="0"/>
    <cacheHierarchy uniqueName="[Expenses].[Date (Month Index)]" caption="Date (Month Index)" attribute="1" defaultMemberUniqueName="[Expenses].[Date (Month Index)].[All]" allUniqueName="[Expenses].[Date (Month Index)].[All]" dimensionUniqueName="[Expenses]" displayFolder="" count="0" memberValueDatatype="20" unbalanced="0" hidden="1"/>
    <cacheHierarchy uniqueName="[Expenses].[Date (Month Index)1]" caption="Date (Month Index)1" attribute="1" defaultMemberUniqueName="[Expenses].[Date (Month Index)1].[All]" allUniqueName="[Expenses].[Date (Month Index)1].[All]" dimensionUniqueName="[Expenses]" displayFolder="" count="0" memberValueDatatype="20" unbalanced="0" hidden="1"/>
    <cacheHierarchy uniqueName="[Income].[Date (Month Index)]" caption="Date (Month Index)" attribute="1" defaultMemberUniqueName="[Income].[Date (Month Index)].[All]" allUniqueName="[Income].[Date (Month Index)].[All]" dimensionUniqueName="[Income]" displayFolder="" count="0" memberValueDatatype="20" unbalanced="0" hidden="1"/>
    <cacheHierarchy uniqueName="[Savings].[Date (Month Index)]" caption="Date (Month Index)" attribute="1" defaultMemberUniqueName="[Savings].[Date (Month Index)].[All]" allUniqueName="[Savings].[Date (Month Index)].[All]" dimensionUniqueName="[Savings]" displayFolder="" count="0" memberValueDatatype="20" unbalanced="0" hidden="1"/>
    <cacheHierarchy uniqueName="[Measures].[__XL_Count Category]" caption="__XL_Count Category" measure="1" displayFolder="" measureGroup="Category" count="0" hidden="1"/>
    <cacheHierarchy uniqueName="[Measures].[__XL_Count Date]" caption="__XL_Count Date" measure="1" displayFolder="" measureGroup="Date" count="0" hidden="1"/>
    <cacheHierarchy uniqueName="[Measures].[__XL_Count Expenses]" caption="__XL_Count Expenses" measure="1" displayFolder="" measureGroup="Expenses" count="0" hidden="1"/>
    <cacheHierarchy uniqueName="[Measures].[__XL_Count Income]" caption="__XL_Count Income" measure="1" displayFolder="" measureGroup="Income"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mount]" caption="Sum of Amount" measure="1" displayFolder="" measureGroup="Income" count="0" hidden="1">
      <extLst>
        <ext xmlns:x15="http://schemas.microsoft.com/office/spreadsheetml/2010/11/main" uri="{B97F6D7D-B522-45F9-BDA1-12C45D357490}">
          <x15:cacheHierarchy aggregatedColumn="19"/>
        </ext>
      </extLst>
    </cacheHierarchy>
    <cacheHierarchy uniqueName="[Measures].[Sum of Amount 2]" caption="Sum of Amount 2" measure="1" displayFolder="" measureGroup="Expense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mount 3]" caption="Sum of Amount 3" measure="1" displayFolder="" measureGroup="Savings" count="0" hidden="1">
      <extLst>
        <ext xmlns:x15="http://schemas.microsoft.com/office/spreadsheetml/2010/11/main" uri="{B97F6D7D-B522-45F9-BDA1-12C45D357490}">
          <x15:cacheHierarchy aggregatedColumn="28"/>
        </ext>
      </extLst>
    </cacheHierarchy>
  </cacheHierarchies>
  <kpis count="0"/>
  <dimensions count="6">
    <dimension name="Category" uniqueName="[Category]" caption="Category"/>
    <dimension name="Date" uniqueName="[Date]" caption="Date"/>
    <dimension name="Expenses" uniqueName="[Expenses]" caption="Expenses"/>
    <dimension name="Income" uniqueName="[Income]" caption="Income"/>
    <dimension measure="1" name="Measures" uniqueName="[Measures]" caption="Measures"/>
    <dimension name="Savings" uniqueName="[Savings]" caption="Savings"/>
  </dimensions>
  <measureGroups count="5">
    <measureGroup name="Category" caption="Category"/>
    <measureGroup name="Date" caption="Date"/>
    <measureGroup name="Expenses" caption="Expenses"/>
    <measureGroup name="Income" caption="Income"/>
    <measureGroup name="Savings" caption="Saving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ilerin Asipita" refreshedDate="45753.399872337963" createdVersion="5" refreshedVersion="8" minRefreshableVersion="3" recordCount="0" supportSubquery="1" supportAdvancedDrill="1" xr:uid="{3D601162-1F0E-4151-9160-AA0B6C559CCE}">
  <cacheSource type="external" connectionId="6"/>
  <cacheFields count="4">
    <cacheField name="[Measures].[Sum of Amount]" caption="Sum of Amount" numFmtId="0" hierarchy="42" level="32767"/>
    <cacheField name="[Income].[Source].[Source]" caption="Source" numFmtId="0" hierarchy="18" level="1">
      <sharedItems count="4">
        <s v="Company"/>
        <s v="Rental"/>
        <s v="Upwork"/>
        <s v="Youtube"/>
      </sharedItems>
    </cacheField>
    <cacheField name="[Category].[Category Name].[Category Name]" caption="Category Name" numFmtId="0" level="1">
      <sharedItems containsSemiMixedTypes="0" containsNonDate="0" containsString="0"/>
    </cacheField>
    <cacheField name="[Category].[Category Type].[Category Type]" caption="Category Type" numFmtId="0" hierarchy="1" level="1">
      <sharedItems containsSemiMixedTypes="0" containsNonDate="0" containsString="0"/>
    </cacheField>
  </cacheFields>
  <cacheHierarchies count="45">
    <cacheHierarchy uniqueName="[Category].[Category Name]" caption="Category Name" attribute="1" defaultMemberUniqueName="[Category].[Category Name].[All]" allUniqueName="[Category].[Category Name].[All]" dimensionUniqueName="[Category]" displayFolder="" count="2" memberValueDatatype="130" unbalanced="0">
      <fieldsUsage count="2">
        <fieldUsage x="-1"/>
        <fieldUsage x="2"/>
      </fieldsUsage>
    </cacheHierarchy>
    <cacheHierarchy uniqueName="[Category].[Category Type]" caption="Category Type" attribute="1" defaultMemberUniqueName="[Category].[Category Type].[All]" allUniqueName="[Category].[Category Type].[All]" dimensionUniqueName="[Category]" displayFolder="" count="2" memberValueDatatype="130" unbalanced="0">
      <fieldsUsage count="2">
        <fieldUsage x="-1"/>
        <fieldUsage x="3"/>
      </fieldsUsage>
    </cacheHierarchy>
    <cacheHierarchy uniqueName="[Date].[Date]" caption="Date" attribute="1" time="1" defaultMemberUniqueName="[Date].[Date].[All]" allUniqueName="[Date].[Date].[All]" dimensionUniqueName="[Date]" displayFolder="" count="2" memberValueDatatype="7" unbalanced="0"/>
    <cacheHierarchy uniqueName="[Expenses].[Expense_ID]" caption="Expense_ID" attribute="1" defaultMemberUniqueName="[Expenses].[Expense_ID].[All]" allUniqueName="[Expenses].[Expense_ID].[All]" dimensionUniqueName="[Expenses]" displayFolder="" count="0" memberValueDatatype="20" unbalanced="0"/>
    <cacheHierarchy uniqueName="[Expenses].[Date]" caption="Date" attribute="1" time="1" defaultMemberUniqueName="[Expenses].[Date].[All]" allUniqueName="[Expenses].[Date].[All]" dimensionUniqueName="[Expenses]" displayFolder="" count="0" memberValueDatatype="7" unbalanced="0"/>
    <cacheHierarchy uniqueName="[Expenses].[Category]" caption="Category" attribute="1" defaultMemberUniqueName="[Expenses].[Category].[All]" allUniqueName="[Expenses].[Category].[All]" dimensionUniqueName="[Expenses]" displayFolder="" count="0" memberValueDatatype="130" unbalanced="0"/>
    <cacheHierarchy uniqueName="[Expenses].[Vendor]" caption="Vendor" attribute="1" defaultMemberUniqueName="[Expenses].[Vendor].[All]" allUniqueName="[Expenses].[Vendor].[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Payment_Method]" caption="Payment_Method" attribute="1" defaultMemberUniqueName="[Expenses].[Payment_Method].[All]" allUniqueName="[Expenses].[Payment_Method].[All]" dimensionUniqueName="[Expenses]" displayFolder="" count="0" memberValueDatatype="130" unbalanced="0"/>
    <cacheHierarchy uniqueName="[Expenses].[Date (Year)]" caption="Date (Year)" attribute="1" defaultMemberUniqueName="[Expenses].[Date (Year)].[All]" allUniqueName="[Expenses].[Date (Year)].[All]" dimensionUniqueName="[Expenses]" displayFolder="" count="0" memberValueDatatype="130" unbalanced="0"/>
    <cacheHierarchy uniqueName="[Expenses].[Date (Quarter)]" caption="Date (Quarter)" attribute="1" defaultMemberUniqueName="[Expenses].[Date (Quarter)].[All]" allUniqueName="[Expenses].[Date (Quarter)].[All]" dimensionUniqueName="[Expenses]" displayFolder="" count="0" memberValueDatatype="130" unbalanced="0"/>
    <cacheHierarchy uniqueName="[Expenses].[Date (Month)]" caption="Date (Month)" attribute="1" defaultMemberUniqueName="[Expenses].[Date (Month)].[All]" allUniqueName="[Expenses].[Date (Month)].[All]" dimensionUniqueName="[Expenses]" displayFolder="" count="0" memberValueDatatype="130" unbalanced="0"/>
    <cacheHierarchy uniqueName="[Expenses].[Date (Year)1]" caption="Date (Year)1" attribute="1" defaultMemberUniqueName="[Expenses].[Date (Year)1].[All]" allUniqueName="[Expenses].[Date (Year)1].[All]" dimensionUniqueName="[Expenses]" displayFolder="" count="0" memberValueDatatype="130" unbalanced="0"/>
    <cacheHierarchy uniqueName="[Expenses].[Date (Quarter)1]" caption="Date (Quarter)1" attribute="1" defaultMemberUniqueName="[Expenses].[Date (Quarter)1].[All]" allUniqueName="[Expenses].[Date (Quarter)1].[All]" dimensionUniqueName="[Expenses]" displayFolder="" count="0" memberValueDatatype="130" unbalanced="0"/>
    <cacheHierarchy uniqueName="[Expenses].[Date (Month)1]" caption="Date (Month)1" attribute="1" defaultMemberUniqueName="[Expenses].[Date (Month)1].[All]" allUniqueName="[Expenses].[Date (Month)1].[All]" dimensionUniqueName="[Expenses]" displayFolder="" count="0" memberValueDatatype="130" unbalanced="0"/>
    <cacheHierarchy uniqueName="[Income].[Income_ID]" caption="Income_ID" attribute="1" defaultMemberUniqueName="[Income].[Income_ID].[All]" allUniqueName="[Income].[Income_ID].[All]" dimensionUniqueName="[Income]" displayFolder="" count="0" memberValueDatatype="20" unbalanced="0"/>
    <cacheHierarchy uniqueName="[Income].[Date]" caption="Date" attribute="1" time="1" defaultMemberUniqueName="[Income].[Date].[All]" allUniqueName="[Income].[Date].[All]" dimensionUniqueName="[Income]" displayFolder="" count="0" memberValueDatatype="7" unbalanced="0"/>
    <cacheHierarchy uniqueName="[Income].[Category]" caption="Category" attribute="1" defaultMemberUniqueName="[Income].[Category].[All]" allUniqueName="[Income].[Category].[All]" dimensionUniqueName="[Income]" displayFolder="" count="0" memberValueDatatype="130" unbalanced="0"/>
    <cacheHierarchy uniqueName="[Income].[Source]" caption="Source" attribute="1" defaultMemberUniqueName="[Income].[Source].[All]" allUniqueName="[Income].[Source].[All]" dimensionUniqueName="[Income]" displayFolder="" count="2" memberValueDatatype="130" unbalanced="0">
      <fieldsUsage count="2">
        <fieldUsage x="-1"/>
        <fieldUsage x="1"/>
      </fieldsUsage>
    </cacheHierarchy>
    <cacheHierarchy uniqueName="[Income].[Amount]" caption="Amount" attribute="1" defaultMemberUniqueName="[Income].[Amount].[All]" allUniqueName="[Income].[Amount].[All]" dimensionUniqueName="[Income]" displayFolder="" count="0" memberValueDatatype="5" unbalanced="0"/>
    <cacheHierarchy uniqueName="[Income].[Payment_Method]" caption="Payment_Method" attribute="1" defaultMemberUniqueName="[Income].[Payment_Method].[All]" allUniqueName="[Income].[Payment_Method].[All]" dimensionUniqueName="[Income]" displayFolder="" count="0" memberValueDatatype="130" unbalanced="0"/>
    <cacheHierarchy uniqueName="[Income].[Date (Year)]" caption="Date (Year)" attribute="1" defaultMemberUniqueName="[Income].[Date (Year)].[All]" allUniqueName="[Income].[Date (Year)].[All]" dimensionUniqueName="[Income]" displayFolder="" count="0" memberValueDatatype="130" unbalanced="0"/>
    <cacheHierarchy uniqueName="[Income].[Date (Quarter)]" caption="Date (Quarter)" attribute="1" defaultMemberUniqueName="[Income].[Date (Quarter)].[All]" allUniqueName="[Income].[Date (Quarter)].[All]" dimensionUniqueName="[Income]" displayFolder="" count="0" memberValueDatatype="130" unbalanced="0"/>
    <cacheHierarchy uniqueName="[Income].[Date (Month)]" caption="Date (Month)" attribute="1" defaultMemberUniqueName="[Income].[Date (Month)].[All]" allUniqueName="[Income].[Date (Month)].[All]" dimensionUniqueName="[Income]" displayFolder="" count="0" memberValueDatatype="130" unbalanced="0"/>
    <cacheHierarchy uniqueName="[Savings].[Investment_ID]" caption="Investment_ID" attribute="1" defaultMemberUniqueName="[Savings].[Investment_ID].[All]" allUniqueName="[Savings].[Investment_ID].[All]" dimensionUniqueName="[Savings]" displayFolder="" count="0" memberValueDatatype="20" unbalanced="0"/>
    <cacheHierarchy uniqueName="[Savings].[Date]" caption="Date" attribute="1" time="1" defaultMemberUniqueName="[Savings].[Date].[All]" allUniqueName="[Savings].[Date].[All]" dimensionUniqueName="[Savings]" displayFolder="" count="0" memberValueDatatype="7" unbalanced="0"/>
    <cacheHierarchy uniqueName="[Savings].[Category]" caption="Category" attribute="1" defaultMemberUniqueName="[Savings].[Category].[All]" allUniqueName="[Savings].[Category].[All]" dimensionUniqueName="[Savings]" displayFolder="" count="0" memberValueDatatype="130" unbalanced="0"/>
    <cacheHierarchy uniqueName="[Savings].[Institution]" caption="Institution" attribute="1" defaultMemberUniqueName="[Savings].[Institution].[All]" allUniqueName="[Savings].[Institution].[All]" dimensionUniqueName="[Savings]" displayFolder="" count="0" memberValueDatatype="130" unbalanced="0"/>
    <cacheHierarchy uniqueName="[Savings].[Amount]" caption="Amount" attribute="1" defaultMemberUniqueName="[Savings].[Amount].[All]" allUniqueName="[Savings].[Amount].[All]" dimensionUniqueName="[Savings]" displayFolder="" count="0" memberValueDatatype="5" unbalanced="0"/>
    <cacheHierarchy uniqueName="[Savings].[Date (Year)]" caption="Date (Year)" attribute="1" defaultMemberUniqueName="[Savings].[Date (Year)].[All]" allUniqueName="[Savings].[Date (Year)].[All]" dimensionUniqueName="[Savings]" displayFolder="" count="0" memberValueDatatype="130" unbalanced="0"/>
    <cacheHierarchy uniqueName="[Savings].[Date (Quarter)]" caption="Date (Quarter)" attribute="1" defaultMemberUniqueName="[Savings].[Date (Quarter)].[All]" allUniqueName="[Savings].[Date (Quarter)].[All]" dimensionUniqueName="[Savings]" displayFolder="" count="0" memberValueDatatype="130" unbalanced="0"/>
    <cacheHierarchy uniqueName="[Savings].[Date (Month)]" caption="Date (Month)" attribute="1" defaultMemberUniqueName="[Savings].[Date (Month)].[All]" allUniqueName="[Savings].[Date (Month)].[All]" dimensionUniqueName="[Savings]" displayFolder="" count="0" memberValueDatatype="130" unbalanced="0"/>
    <cacheHierarchy uniqueName="[Expenses].[Date (Month Index)]" caption="Date (Month Index)" attribute="1" defaultMemberUniqueName="[Expenses].[Date (Month Index)].[All]" allUniqueName="[Expenses].[Date (Month Index)].[All]" dimensionUniqueName="[Expenses]" displayFolder="" count="0" memberValueDatatype="20" unbalanced="0" hidden="1"/>
    <cacheHierarchy uniqueName="[Expenses].[Date (Month Index)1]" caption="Date (Month Index)1" attribute="1" defaultMemberUniqueName="[Expenses].[Date (Month Index)1].[All]" allUniqueName="[Expenses].[Date (Month Index)1].[All]" dimensionUniqueName="[Expenses]" displayFolder="" count="0" memberValueDatatype="20" unbalanced="0" hidden="1"/>
    <cacheHierarchy uniqueName="[Income].[Date (Month Index)]" caption="Date (Month Index)" attribute="1" defaultMemberUniqueName="[Income].[Date (Month Index)].[All]" allUniqueName="[Income].[Date (Month Index)].[All]" dimensionUniqueName="[Income]" displayFolder="" count="0" memberValueDatatype="20" unbalanced="0" hidden="1"/>
    <cacheHierarchy uniqueName="[Savings].[Date (Month Index)]" caption="Date (Month Index)" attribute="1" defaultMemberUniqueName="[Savings].[Date (Month Index)].[All]" allUniqueName="[Savings].[Date (Month Index)].[All]" dimensionUniqueName="[Savings]" displayFolder="" count="0" memberValueDatatype="20" unbalanced="0" hidden="1"/>
    <cacheHierarchy uniqueName="[Measures].[__XL_Count Category]" caption="__XL_Count Category" measure="1" displayFolder="" measureGroup="Category" count="0" hidden="1"/>
    <cacheHierarchy uniqueName="[Measures].[__XL_Count Date]" caption="__XL_Count Date" measure="1" displayFolder="" measureGroup="Date" count="0" hidden="1"/>
    <cacheHierarchy uniqueName="[Measures].[__XL_Count Expenses]" caption="__XL_Count Expenses" measure="1" displayFolder="" measureGroup="Expenses" count="0" hidden="1"/>
    <cacheHierarchy uniqueName="[Measures].[__XL_Count Income]" caption="__XL_Count Income" measure="1" displayFolder="" measureGroup="Income"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mount]" caption="Sum of Amount" measure="1" displayFolder="" measureGroup="Income"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Amount 2]" caption="Sum of Amount 2" measure="1" displayFolder="" measureGroup="Expenses" count="0" hidden="1">
      <extLst>
        <ext xmlns:x15="http://schemas.microsoft.com/office/spreadsheetml/2010/11/main" uri="{B97F6D7D-B522-45F9-BDA1-12C45D357490}">
          <x15:cacheHierarchy aggregatedColumn="7"/>
        </ext>
      </extLst>
    </cacheHierarchy>
    <cacheHierarchy uniqueName="[Measures].[Sum of Amount 3]" caption="Sum of Amount 3" measure="1" displayFolder="" measureGroup="Savings" count="0" hidden="1">
      <extLst>
        <ext xmlns:x15="http://schemas.microsoft.com/office/spreadsheetml/2010/11/main" uri="{B97F6D7D-B522-45F9-BDA1-12C45D357490}">
          <x15:cacheHierarchy aggregatedColumn="28"/>
        </ext>
      </extLst>
    </cacheHierarchy>
  </cacheHierarchies>
  <kpis count="0"/>
  <dimensions count="6">
    <dimension name="Category" uniqueName="[Category]" caption="Category"/>
    <dimension name="Date" uniqueName="[Date]" caption="Date"/>
    <dimension name="Expenses" uniqueName="[Expenses]" caption="Expenses"/>
    <dimension name="Income" uniqueName="[Income]" caption="Income"/>
    <dimension measure="1" name="Measures" uniqueName="[Measures]" caption="Measures"/>
    <dimension name="Savings" uniqueName="[Savings]" caption="Savings"/>
  </dimensions>
  <measureGroups count="5">
    <measureGroup name="Category" caption="Category"/>
    <measureGroup name="Date" caption="Date"/>
    <measureGroup name="Expenses" caption="Expenses"/>
    <measureGroup name="Income" caption="Income"/>
    <measureGroup name="Savings" caption="Saving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6ADC4C-EBBA-4043-9DF2-A99F9EFCDEE0}" name="PivotTable3" cacheId="13" applyNumberFormats="0" applyBorderFormats="0" applyFontFormats="0" applyPatternFormats="0" applyAlignmentFormats="0" applyWidthHeightFormats="1" dataCaption="Values" tag="49df8232-c16f-4a4b-a6df-525cd14ac38a" updatedVersion="8" minRefreshableVersion="5" useAutoFormatting="1" subtotalHiddenItems="1" itemPrintTitles="1" createdVersion="5" indent="0" outline="1" outlineData="1" multipleFieldFilters="0">
  <location ref="F3:F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avings" fld="0" baseField="0" baseItem="0"/>
  </dataFields>
  <pivotHierarchies count="45">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ncom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
        <x15:activeTabTopLevelEntity name="[Expenses]"/>
        <x15:activeTabTopLevelEntity name="[Sav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F2CF39-477D-429A-BF2D-C70CAB7D8839}" name="PivotTable10" cacheId="8" applyNumberFormats="0" applyBorderFormats="0" applyFontFormats="0" applyPatternFormats="0" applyAlignmentFormats="0" applyWidthHeightFormats="1" dataCaption="Values" tag="b9fc5c51-93b1-4b2a-9626-170622af9606" updatedVersion="8" minRefreshableVersion="5" useAutoFormatting="1" itemPrintTitles="1" createdVersion="5" indent="0" outline="1" outlineData="1" multipleFieldFilters="0" chartFormat="12" rowHeaderCaption="Source">
  <location ref="E33:F38"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Income" fld="0" baseField="0" baseItem="0" numFmtId="165"/>
  </dataFields>
  <formats count="1">
    <format dxfId="6">
      <pivotArea outline="0" collapsedLevelsAreSubtotals="1" fieldPosition="0"/>
    </format>
  </formats>
  <chartFormats count="3">
    <chartFormat chart="4" format="12" series="1">
      <pivotArea type="data" outline="0" fieldPosition="0">
        <references count="1">
          <reference field="4294967294" count="1" selected="0">
            <x v="0"/>
          </reference>
        </references>
      </pivotArea>
    </chartFormat>
    <chartFormat chart="6" format="24"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5">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ncome"/>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
        <x15:activeTabTopLevelEntity name="[Expenses]"/>
        <x15:activeTabTopLevelEntity name="[Catego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4C607F7-901E-401D-ADBC-D8598D1FEF2F}" name="PivotTable6" cacheId="4" applyNumberFormats="0" applyBorderFormats="0" applyFontFormats="0" applyPatternFormats="0" applyAlignmentFormats="0" applyWidthHeightFormats="1" dataCaption="Values" tag="de024364-9be7-4055-8068-08a0aeb73153" updatedVersion="8" minRefreshableVersion="5" useAutoFormatting="1" itemPrintTitles="1" createdVersion="5" indent="0" outline="1" outlineData="1" multipleFieldFilters="0" chartFormat="7">
  <location ref="H11:I24"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avings" fld="0" baseField="0" baseItem="0" numFmtId="165"/>
  </dataFields>
  <formats count="1">
    <format dxfId="7">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45">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ncome"/>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
        <x15:activeTabTopLevelEntity name="[Expenses]"/>
        <x15:activeTabTopLevelEntity name="[Sav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F405E3C-763D-4C86-AE76-3E66D28578FC}" name="PivotTable8" cacheId="7" applyNumberFormats="0" applyBorderFormats="0" applyFontFormats="0" applyPatternFormats="0" applyAlignmentFormats="0" applyWidthHeightFormats="1" dataCaption="Values" tag="e2e345c2-74e6-490a-8e58-e49c6909f596" updatedVersion="8" minRefreshableVersion="5" useAutoFormatting="1" rowGrandTotals="0" colGrandTotals="0" itemPrintTitles="1" createdVersion="5" indent="0" outline="1" outlineData="1" multipleFieldFilters="0" chartFormat="12">
  <location ref="A25:B37"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Expenses" fld="0" baseField="0" baseItem="0" numFmtId="165"/>
  </dataFields>
  <formats count="1">
    <format dxfId="8">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5">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ncome"/>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
        <x15:activeTabTopLevelEntity name="[Expenses]"/>
        <x15:activeTabTopLevelEntity name="[Catego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D15506E-87ED-4CB6-8E5E-99D3F8DA1D19}" name="PivotTable12" cacheId="11" applyNumberFormats="0" applyBorderFormats="0" applyFontFormats="0" applyPatternFormats="0" applyAlignmentFormats="0" applyWidthHeightFormats="1" dataCaption="Values" tag="e2e345c2-74e6-490a-8e58-e49c6909f596" updatedVersion="8" minRefreshableVersion="5" useAutoFormatting="1" rowGrandTotals="0" colGrandTotals="0" itemPrintTitles="1" createdVersion="5" indent="0" outline="1" outlineData="1" multipleFieldFilters="0" chartFormat="3" rowHeaderCaption="Payment Method">
  <location ref="E48:F51" firstHeaderRow="1" firstDataRow="1" firstDataCol="1"/>
  <pivotFields count="5">
    <pivotField dataField="1" subtotalTop="0" showAll="0" defaultSubtotal="0"/>
    <pivotField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v="2"/>
    </i>
    <i>
      <x v="1"/>
    </i>
    <i>
      <x/>
    </i>
  </rowItems>
  <colItems count="1">
    <i/>
  </colItems>
  <dataFields count="1">
    <dataField name="Expenses" fld="0" baseField="0" baseItem="0" numFmtId="165"/>
  </dataFields>
  <formats count="1">
    <format dxfId="9">
      <pivotArea outline="0" collapsedLevelsAreSubtotals="1" fieldPosition="0"/>
    </format>
  </formats>
  <pivotHierarchies count="45">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ncome"/>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
        <x15:activeTabTopLevelEntity name="[Expenses]"/>
        <x15:activeTabTopLevelEntity name="[Catego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0BDC876-2C39-41F2-AFAB-FECECC95686A}" name="PivotTable9" cacheId="5" applyNumberFormats="0" applyBorderFormats="0" applyFontFormats="0" applyPatternFormats="0" applyAlignmentFormats="0" applyWidthHeightFormats="1" dataCaption="Values" tag="49df8232-c16f-4a4b-a6df-525cd14ac38a" updatedVersion="8" minRefreshableVersion="5" useAutoFormatting="1" subtotalHiddenItems="1" itemPrintTitles="1" createdVersion="5" indent="0" outline="1" outlineData="1" multipleFieldFilters="0" chartFormat="5">
  <location ref="K11:L16"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avings" fld="0" baseField="0" baseItem="0" numFmtId="165"/>
  </dataFields>
  <formats count="1">
    <format dxfId="10">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3"/>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s>
  <pivotHierarchies count="45">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ncome"/>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
        <x15:activeTabTopLevelEntity name="[Expenses]"/>
        <x15:activeTabTopLevelEntity name="[Savings]"/>
        <x15:activeTabTopLevelEntity name="[Catego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C7067E-04D5-469A-8E43-29D4B04CBA50}" name="PivotTable2" cacheId="1" applyNumberFormats="0" applyBorderFormats="0" applyFontFormats="0" applyPatternFormats="0" applyAlignmentFormats="0" applyWidthHeightFormats="1" dataCaption="Values" tag="fed401b4-4560-4413-b44d-268b75699c7a" updatedVersion="8" minRefreshableVersion="5" useAutoFormatting="1" itemPrintTitles="1" createdVersion="5" indent="0" outline="1" outlineData="1" multipleFieldFilters="0">
  <location ref="D3:D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Expenses" fld="0" baseField="0" baseItem="0"/>
  </dataFields>
  <pivotHierarchies count="45">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ncom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
        <x15:activeTabTopLevelEntity name="[Expe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D2DE82-5737-4F40-B47F-A7CD2CFFC038}" name="PivotTable4" cacheId="2" applyNumberFormats="0" applyBorderFormats="0" applyFontFormats="0" applyPatternFormats="0" applyAlignmentFormats="0" applyWidthHeightFormats="1" dataCaption="Values" tag="b9fc5c51-93b1-4b2a-9626-170622af9606" updatedVersion="8" minRefreshableVersion="5" useAutoFormatting="1" itemPrintTitles="1" createdVersion="5" indent="0" outline="1" outlineData="1" multipleFieldFilters="0" chartFormat="7">
  <location ref="B11:C17" firstHeaderRow="1"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Income" fld="1" baseField="0" baseItem="0" numFmtId="165"/>
  </dataFields>
  <formats count="1">
    <format dxfId="0">
      <pivotArea outline="0" collapsedLevelsAreSubtotals="1" fieldPosition="0"/>
    </format>
  </formats>
  <chartFormats count="6">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0" count="1" selected="0">
            <x v="0"/>
          </reference>
        </references>
      </pivotArea>
    </chartFormat>
    <chartFormat chart="4" format="14">
      <pivotArea type="data" outline="0" fieldPosition="0">
        <references count="2">
          <reference field="4294967294" count="1" selected="0">
            <x v="0"/>
          </reference>
          <reference field="0" count="1" selected="0">
            <x v="1"/>
          </reference>
        </references>
      </pivotArea>
    </chartFormat>
    <chartFormat chart="4" format="15">
      <pivotArea type="data" outline="0" fieldPosition="0">
        <references count="2">
          <reference field="4294967294" count="1" selected="0">
            <x v="0"/>
          </reference>
          <reference field="0" count="1" selected="0">
            <x v="2"/>
          </reference>
        </references>
      </pivotArea>
    </chartFormat>
    <chartFormat chart="4" format="16">
      <pivotArea type="data" outline="0" fieldPosition="0">
        <references count="2">
          <reference field="4294967294" count="1" selected="0">
            <x v="0"/>
          </reference>
          <reference field="0" count="1" selected="0">
            <x v="3"/>
          </reference>
        </references>
      </pivotArea>
    </chartFormat>
    <chartFormat chart="4" format="17">
      <pivotArea type="data" outline="0" fieldPosition="0">
        <references count="2">
          <reference field="4294967294" count="1" selected="0">
            <x v="0"/>
          </reference>
          <reference field="0" count="1" selected="0">
            <x v="4"/>
          </reference>
        </references>
      </pivotArea>
    </chartFormat>
  </chartFormats>
  <pivotHierarchies count="45">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ncome"/>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
        <x15:activeTabTopLevelEntity name="[Expe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D699C5-3904-4E24-9A1A-57F74E669761}" name="PivotTable16" cacheId="10" applyNumberFormats="0" applyBorderFormats="0" applyFontFormats="0" applyPatternFormats="0" applyAlignmentFormats="0" applyWidthHeightFormats="1" dataCaption="Values" tag="e2e345c2-74e6-490a-8e58-e49c6909f596" updatedVersion="8" minRefreshableVersion="5" useAutoFormatting="1" rowGrandTotals="0" colGrandTotals="0" itemPrintTitles="1" createdVersion="5" indent="0" outline="1" outlineData="1" multipleFieldFilters="0" chartFormat="3" rowHeaderCaption="Vendor">
  <location ref="I41:J47" firstHeaderRow="1" firstDataRow="1" firstDataCol="1"/>
  <pivotFields count="4">
    <pivotField dataField="1" subtotalTop="0" showAll="0" defaultSubtotal="0"/>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v="2"/>
    </i>
    <i>
      <x v="3"/>
    </i>
    <i>
      <x/>
    </i>
    <i>
      <x v="4"/>
    </i>
    <i>
      <x v="1"/>
    </i>
    <i>
      <x v="5"/>
    </i>
  </rowItems>
  <colItems count="1">
    <i/>
  </colItems>
  <dataFields count="1">
    <dataField name="Expenses" fld="0" baseField="0" baseItem="0" numFmtId="165"/>
  </dataFields>
  <formats count="1">
    <format dxfId="1">
      <pivotArea outline="0" collapsedLevelsAreSubtotals="1" fieldPosition="0"/>
    </format>
  </formats>
  <pivotHierarchies count="45">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ncome"/>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
        <x15:activeTabTopLevelEntity name="[Expenses]"/>
        <x15:activeTabTopLevelEntity name="[Catego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2311B3-E8D4-4D26-87D1-21ECBF9F1464}" name="PivotTable15" cacheId="12" applyNumberFormats="0" applyBorderFormats="0" applyFontFormats="0" applyPatternFormats="0" applyAlignmentFormats="0" applyWidthHeightFormats="1" dataCaption="Values" tag="49df8232-c16f-4a4b-a6df-525cd14ac38a" updatedVersion="8" minRefreshableVersion="5" useAutoFormatting="1" subtotalHiddenItems="1" itemPrintTitles="1" createdVersion="5" indent="0" outline="1" outlineData="1" multipleFieldFilters="0" chartFormat="13">
  <location ref="I51:J55"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avings" fld="0" baseField="0" baseItem="0" numFmtId="165"/>
  </dataFields>
  <formats count="1">
    <format dxfId="2">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1" count="1" selected="0">
            <x v="0"/>
          </reference>
        </references>
      </pivotArea>
    </chartFormat>
    <chartFormat chart="11" format="3">
      <pivotArea type="data" outline="0" fieldPosition="0">
        <references count="2">
          <reference field="4294967294" count="1" selected="0">
            <x v="0"/>
          </reference>
          <reference field="1" count="1" selected="0">
            <x v="1"/>
          </reference>
        </references>
      </pivotArea>
    </chartFormat>
    <chartFormat chart="11" format="4">
      <pivotArea type="data" outline="0" fieldPosition="0">
        <references count="2">
          <reference field="4294967294" count="1" selected="0">
            <x v="0"/>
          </reference>
          <reference field="1" count="1" selected="0">
            <x v="2"/>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 count="1" selected="0">
            <x v="0"/>
          </reference>
        </references>
      </pivotArea>
    </chartFormat>
    <chartFormat chart="12" format="7">
      <pivotArea type="data" outline="0" fieldPosition="0">
        <references count="2">
          <reference field="4294967294" count="1" selected="0">
            <x v="0"/>
          </reference>
          <reference field="1" count="1" selected="0">
            <x v="1"/>
          </reference>
        </references>
      </pivotArea>
    </chartFormat>
    <chartFormat chart="12" format="8">
      <pivotArea type="data" outline="0" fieldPosition="0">
        <references count="2">
          <reference field="4294967294" count="1" selected="0">
            <x v="0"/>
          </reference>
          <reference field="1" count="1" selected="0">
            <x v="2"/>
          </reference>
        </references>
      </pivotArea>
    </chartFormat>
  </chartFormats>
  <pivotHierarchies count="45">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ncome"/>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
        <x15:activeTabTopLevelEntity name="[Expenses]"/>
        <x15:activeTabTopLevelEntity name="[Savings]"/>
        <x15:activeTabTopLevelEntity name="[Catego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C8D651-3D19-42A8-85A5-B17F9E614E13}" name="PivotTable5" cacheId="3" applyNumberFormats="0" applyBorderFormats="0" applyFontFormats="0" applyPatternFormats="0" applyAlignmentFormats="0" applyWidthHeightFormats="1" dataCaption="Values" tag="e2e345c2-74e6-490a-8e58-e49c6909f596" updatedVersion="8" minRefreshableVersion="5" useAutoFormatting="1" rowGrandTotals="0" colGrandTotals="0" itemPrintTitles="1" createdVersion="5" indent="0" outline="1" outlineData="1" multipleFieldFilters="0" chartFormat="3">
  <location ref="E11:F17" firstHeaderRow="1" firstDataRow="1"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x v="5"/>
    </i>
  </rowItems>
  <colItems count="1">
    <i/>
  </colItems>
  <dataFields count="1">
    <dataField name="Expenses" fld="0" baseField="0" baseItem="0" numFmtId="165"/>
  </dataFields>
  <formats count="1">
    <format dxfId="3">
      <pivotArea outline="0" collapsedLevelsAreSubtotals="1" fieldPosition="0"/>
    </format>
  </formats>
  <pivotHierarchies count="45">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ncome"/>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
        <x15:activeTabTopLevelEntity name="[Expe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28FCFB-3B60-46DD-97B3-18507457B8EB}" name="PivotTable11" cacheId="9" applyNumberFormats="0" applyBorderFormats="0" applyFontFormats="0" applyPatternFormats="0" applyAlignmentFormats="0" applyWidthHeightFormats="1" dataCaption="Values" tag="b9fc5c51-93b1-4b2a-9626-170622af9606" updatedVersion="8" minRefreshableVersion="5" useAutoFormatting="1" itemPrintTitles="1" createdVersion="5" indent="0" outline="1" outlineData="1" multipleFieldFilters="0" chartFormat="12" rowHeaderCaption="Source">
  <location ref="B41:C45" firstHeaderRow="1" firstDataRow="1" firstDataCol="1"/>
  <pivotFields count="4">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2"/>
    </i>
    <i>
      <x v="1"/>
    </i>
    <i t="grand">
      <x/>
    </i>
  </rowItems>
  <colItems count="1">
    <i/>
  </colItems>
  <dataFields count="1">
    <dataField name="Income" fld="0" baseField="0" baseItem="0" numFmtId="165"/>
  </dataFields>
  <formats count="1">
    <format dxfId="4">
      <pivotArea outline="0" collapsedLevelsAreSubtotals="1" fieldPosition="0"/>
    </format>
  </formats>
  <chartFormats count="4">
    <chartFormat chart="4" format="12" series="1">
      <pivotArea type="data" outline="0" fieldPosition="0">
        <references count="1">
          <reference field="4294967294" count="1" selected="0">
            <x v="0"/>
          </reference>
        </references>
      </pivotArea>
    </chartFormat>
    <chartFormat chart="6" format="2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5">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ncome"/>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
        <x15:activeTabTopLevelEntity name="[Expenses]"/>
        <x15:activeTabTopLevelEntity name="[Catego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83EA20-FBAB-4EB2-899C-6AE4D031AEC8}" name="PivotTable1" cacheId="0" applyNumberFormats="0" applyBorderFormats="0" applyFontFormats="0" applyPatternFormats="0" applyAlignmentFormats="0" applyWidthHeightFormats="1" dataCaption="Values" tag="06906609-94b7-49b8-9b62-85f194e4f6e2" updatedVersion="8" minRefreshableVersion="5" useAutoFormatting="1" itemPrintTitles="1" createdVersion="5"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Income" fld="0" baseField="0" baseItem="0"/>
  </dataFields>
  <pivotHierarchies count="45">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ncom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26B5A8F-7F43-4A99-A980-515C88D51397}" name="PivotTable7" cacheId="6" applyNumberFormats="0" applyBorderFormats="0" applyFontFormats="0" applyPatternFormats="0" applyAlignmentFormats="0" applyWidthHeightFormats="1" dataCaption="Values" tag="b9fc5c51-93b1-4b2a-9626-170622af9606" updatedVersion="8" minRefreshableVersion="5" useAutoFormatting="1" itemPrintTitles="1" createdVersion="5" indent="0" outline="1" outlineData="1" multipleFieldFilters="0" chartFormat="12">
  <location ref="K21:L34"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Income" fld="0" baseField="0" baseItem="0" numFmtId="165"/>
  </dataFields>
  <formats count="1">
    <format dxfId="5">
      <pivotArea outline="0" collapsedLevelsAreSubtotals="1" fieldPosition="0"/>
    </format>
  </formats>
  <chartFormats count="3">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5">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ncome"/>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
        <x15:activeTabTopLevelEntity name="[Expenses]"/>
        <x15:activeTabTopLevelEntity name="[Catego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7970D531-14CA-483D-B8F2-211AD09BC6A2}" autoFormatId="16" applyNumberFormats="0" applyBorderFormats="0" applyFontFormats="0" applyPatternFormats="0" applyAlignmentFormats="0" applyWidthHeightFormats="0">
  <queryTableRefresh nextId="7">
    <queryTableFields count="6">
      <queryTableField id="1" name="Expense_ID" tableColumnId="1"/>
      <queryTableField id="2" name="Date" tableColumnId="2"/>
      <queryTableField id="3" name="Category" tableColumnId="3"/>
      <queryTableField id="4" name="Vendor" tableColumnId="4"/>
      <queryTableField id="5" name="Amount" tableColumnId="5"/>
      <queryTableField id="6" name="Payment_Method"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699D9DEA-41B0-42FE-A2E2-A6B6D55BEF14}" autoFormatId="16" applyNumberFormats="0" applyBorderFormats="0" applyFontFormats="0" applyPatternFormats="0" applyAlignmentFormats="0" applyWidthHeightFormats="0">
  <queryTableRefresh nextId="7">
    <queryTableFields count="6">
      <queryTableField id="1" name="Income_ID" tableColumnId="1"/>
      <queryTableField id="2" name="Date" tableColumnId="2"/>
      <queryTableField id="3" name="Category" tableColumnId="3"/>
      <queryTableField id="4" name="Source" tableColumnId="4"/>
      <queryTableField id="5" name="Amount" tableColumnId="5"/>
      <queryTableField id="6" name="Payment_Method"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5" xr16:uid="{916F0713-16D5-40B8-B925-EB9135E1F4D0}" autoFormatId="16" applyNumberFormats="0" applyBorderFormats="0" applyFontFormats="0" applyPatternFormats="0" applyAlignmentFormats="0" applyWidthHeightFormats="0">
  <queryTableRefresh nextId="6">
    <queryTableFields count="5">
      <queryTableField id="1" name="Investment_ID" tableColumnId="1"/>
      <queryTableField id="2" name="Date" tableColumnId="2"/>
      <queryTableField id="3" name="Category" tableColumnId="3"/>
      <queryTableField id="4" name="Institution" tableColumnId="4"/>
      <queryTableField id="5" name="Amount"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2" xr16:uid="{0396B017-D13F-4351-A4F0-A0624A434152}" autoFormatId="16" applyNumberFormats="0" applyBorderFormats="0" applyFontFormats="0" applyPatternFormats="0" applyAlignmentFormats="0" applyWidthHeightFormats="0">
  <queryTableRefresh nextId="2">
    <queryTableFields count="1">
      <queryTableField id="1" name="Date" tableColumnId="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1" xr16:uid="{8815F67B-BEFA-4B80-A05F-79D00C15787A}" autoFormatId="16" applyNumberFormats="0" applyBorderFormats="0" applyFontFormats="0" applyPatternFormats="0" applyAlignmentFormats="0" applyWidthHeightFormats="0">
  <queryTableRefresh nextId="3">
    <queryTableFields count="2">
      <queryTableField id="1" name="Category Name" tableColumnId="1"/>
      <queryTableField id="2" name="Category Typ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A6811CEE-03C7-4586-999B-E89C1DCE6983}" sourceName="[Category].[Category Name]">
  <pivotTables>
    <pivotTable tabId="7" name="PivotTable3"/>
    <pivotTable tabId="7" name="PivotTable1"/>
    <pivotTable tabId="7" name="PivotTable2"/>
    <pivotTable tabId="7" name="PivotTable4"/>
    <pivotTable tabId="7" name="PivotTable5"/>
    <pivotTable tabId="7" name="PivotTable6"/>
    <pivotTable tabId="7" name="PivotTable9"/>
    <pivotTable tabId="7" name="PivotTable7"/>
    <pivotTable tabId="7" name="PivotTable8"/>
    <pivotTable tabId="7" name="PivotTable10"/>
    <pivotTable tabId="7" name="PivotTable11"/>
    <pivotTable tabId="7" name="PivotTable16"/>
    <pivotTable tabId="7" name="PivotTable12"/>
    <pivotTable tabId="7" name="PivotTable15"/>
  </pivotTables>
  <data>
    <olap pivotCacheId="2110488748">
      <levels count="2">
        <level uniqueName="[Category].[Category Name].[(All)]" sourceCaption="(All)" count="0"/>
        <level uniqueName="[Category].[Category Name].[Category Name]" sourceCaption="Category Name" count="16">
          <ranges>
            <range startItem="0">
              <i n="[Category].[Category Name].&amp;[Bonus]" c="Bonus"/>
              <i n="[Category].[Category Name].&amp;[Business]" c="Business"/>
              <i n="[Category].[Category Name].&amp;[Emergency]" c="Emergency"/>
              <i n="[Category].[Category Name].&amp;[Food]" c="Food"/>
              <i n="[Category].[Category Name].&amp;[Freelance]" c="Freelance"/>
              <i n="[Category].[Category Name].&amp;[Healthcare]" c="Healthcare"/>
              <i n="[Category].[Category Name].&amp;[Investment]" c="Investment"/>
              <i n="[Category].[Category Name].&amp;[Rent]" c="Rent"/>
              <i n="[Category].[Category Name].&amp;[Retirement]" c="Retirement"/>
              <i n="[Category].[Category Name].&amp;[Salary]" c="Salary"/>
              <i n="[Category].[Category Name].&amp;[Savings]" c="Savings"/>
              <i n="[Category].[Category Name].&amp;[Side Hustle]" c="Side Hustle"/>
              <i n="[Category].[Category Name].&amp;[Transport]" c="Transport"/>
              <i n="[Category].[Category Name].&amp;[Utilities]" c="Utilities"/>
              <i n="[Category].[Category Name].&amp;" c="(blank)"/>
              <i n="[Category].[Category Name].&amp;[Entertaiment]" c="Entertaiment" nd="1"/>
            </range>
          </ranges>
        </level>
      </levels>
      <selections count="1">
        <selection n="[Category].[Categor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Type" xr10:uid="{70BCBC84-3FA5-419C-874F-3A60B823A097}" sourceName="[Category].[Category Type]">
  <pivotTables>
    <pivotTable tabId="7" name="PivotTable3"/>
    <pivotTable tabId="7" name="PivotTable1"/>
    <pivotTable tabId="7" name="PivotTable2"/>
    <pivotTable tabId="7" name="PivotTable4"/>
    <pivotTable tabId="7" name="PivotTable5"/>
    <pivotTable tabId="7" name="PivotTable6"/>
    <pivotTable tabId="7" name="PivotTable9"/>
    <pivotTable tabId="7" name="PivotTable7"/>
    <pivotTable tabId="7" name="PivotTable8"/>
    <pivotTable tabId="7" name="PivotTable10"/>
    <pivotTable tabId="7" name="PivotTable11"/>
    <pivotTable tabId="7" name="PivotTable16"/>
    <pivotTable tabId="7" name="PivotTable12"/>
    <pivotTable tabId="7" name="PivotTable15"/>
  </pivotTables>
  <data>
    <olap pivotCacheId="2110488748">
      <levels count="2">
        <level uniqueName="[Category].[Category Type].[(All)]" sourceCaption="(All)" count="0"/>
        <level uniqueName="[Category].[Category Type].[Category Type]" sourceCaption="Category Type" count="4">
          <ranges>
            <range startItem="0">
              <i n="[Category].[Category Type].&amp;[Expenses]" c="Expenses"/>
              <i n="[Category].[Category Type].&amp;[Income]" c="Income"/>
              <i n="[Category].[Category Type].&amp;[Savings]" c="Savings"/>
              <i n="[Category].[Category Type].&amp;" c="(blank)"/>
            </range>
          </ranges>
        </level>
      </levels>
      <selections count="1">
        <selection n="[Category].[Category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Name" xr10:uid="{56327AC9-D549-4C25-8778-EB9D48AC7829}" cache="Slicer_Category_Name" caption="Category Name" columnCount="2" level="1" style="Personal Finance" lockedPosition="1" rowHeight="257175"/>
  <slicer name="Category Type" xr10:uid="{AD04215C-286C-4A5F-BC49-2C79A3EBF9E3}" cache="Slicer_Category_Type" caption="Category Type" columnCount="3" level="1" style="Personal Finance" lockedPosition="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Name 1" xr10:uid="{E3DD1E80-700E-4F37-9323-AB79A1586EE3}" cache="Slicer_Category_Name" caption="Category Name" columnCount="2" level="1" style="Personal Finance" lockedPosition="1" rowHeight="257175"/>
  <slicer name="Category Type 1" xr10:uid="{44C6CFE6-5FD9-4E3A-B05C-7825E486E1F5}" cache="Slicer_Category_Type" caption="Category Type" columnCount="3" level="1" style="Personal Finance" lockedPosition="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F50EC7-D746-44BD-B55F-C807AD36F147}" name="Expenses" displayName="Expenses" ref="A1:F501" tableType="queryTable" totalsRowShown="0">
  <autoFilter ref="A1:F501" xr:uid="{ACF50EC7-D746-44BD-B55F-C807AD36F147}"/>
  <tableColumns count="6">
    <tableColumn id="1" xr3:uid="{265E138C-D2F4-4C3F-9C8A-6599453BC011}" uniqueName="1" name="Expense_ID" queryTableFieldId="1"/>
    <tableColumn id="2" xr3:uid="{70D37665-3479-4B7A-AE7C-35EEC7EAF2F9}" uniqueName="2" name="Date" queryTableFieldId="2" dataDxfId="24"/>
    <tableColumn id="3" xr3:uid="{027793E3-3479-46C4-B8A9-84F534A136E7}" uniqueName="3" name="Category" queryTableFieldId="3" dataDxfId="23"/>
    <tableColumn id="4" xr3:uid="{772A9EFC-9482-4E62-95B7-4AD206144594}" uniqueName="4" name="Vendor" queryTableFieldId="4" dataDxfId="22"/>
    <tableColumn id="5" xr3:uid="{8F0E1F91-2330-43C2-B743-C28E4A1BBCC1}" uniqueName="5" name="Amount" queryTableFieldId="5"/>
    <tableColumn id="6" xr3:uid="{6A38D383-ECA9-4446-BB9D-6A90A03FF92C}" uniqueName="6" name="Payment_Method" queryTableFieldId="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7F81C8-F6CD-495A-A37B-A928F49B4DBF}" name="Income" displayName="Income" ref="A1:F301" tableType="queryTable" totalsRowShown="0">
  <autoFilter ref="A1:F301" xr:uid="{AA7F81C8-F6CD-495A-A37B-A928F49B4DBF}"/>
  <tableColumns count="6">
    <tableColumn id="1" xr3:uid="{4282D83F-5221-4614-B328-B60859056198}" uniqueName="1" name="Income_ID" queryTableFieldId="1"/>
    <tableColumn id="2" xr3:uid="{AD7D68C7-7DEC-4BE7-80C2-BBC0A1BAF04D}" uniqueName="2" name="Date" queryTableFieldId="2" dataDxfId="20"/>
    <tableColumn id="3" xr3:uid="{8767C8CC-F470-4CB1-8353-5A76A4B3B691}" uniqueName="3" name="Category" queryTableFieldId="3" dataDxfId="19"/>
    <tableColumn id="4" xr3:uid="{799C8EDE-88DB-4112-ACB6-5652F1220EF1}" uniqueName="4" name="Source" queryTableFieldId="4" dataDxfId="18"/>
    <tableColumn id="5" xr3:uid="{D77DFE12-DB40-4837-B16B-42F19D25248C}" uniqueName="5" name="Amount" queryTableFieldId="5"/>
    <tableColumn id="6" xr3:uid="{34AB28DE-94AB-4A56-9095-BC373D3649ED}" uniqueName="6" name="Payment_Method" queryTableFieldId="6" dataDxf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F09DEA-154F-4430-986F-5120179D5F11}" name="Savings" displayName="Savings" ref="A1:E201" tableType="queryTable" totalsRowShown="0">
  <autoFilter ref="A1:E201" xr:uid="{4FF09DEA-154F-4430-986F-5120179D5F11}"/>
  <tableColumns count="5">
    <tableColumn id="1" xr3:uid="{AE36F89C-9171-4CD6-ABFA-1A68162DCFEC}" uniqueName="1" name="Investment_ID" queryTableFieldId="1"/>
    <tableColumn id="2" xr3:uid="{865C347B-4500-4DF6-973C-C75EE662DB29}" uniqueName="2" name="Date" queryTableFieldId="2" dataDxfId="16"/>
    <tableColumn id="3" xr3:uid="{AD11B98F-5E32-4CA8-B5BA-80AE4D9C3390}" uniqueName="3" name="Category" queryTableFieldId="3" dataDxfId="15"/>
    <tableColumn id="4" xr3:uid="{D115BC55-64AF-4C63-8300-63B0F0EAA617}" uniqueName="4" name="Institution" queryTableFieldId="4" dataDxfId="14"/>
    <tableColumn id="5" xr3:uid="{C6C797D9-3ACB-459F-B34C-F71CB17F50FB}" uniqueName="5" name="Amount"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696BD0-C8C9-456E-A4FC-581C08807F31}" name="Date" displayName="Date" ref="A1:A1097" tableType="queryTable" totalsRowShown="0">
  <autoFilter ref="A1:A1097" xr:uid="{92696BD0-C8C9-456E-A4FC-581C08807F31}"/>
  <tableColumns count="1">
    <tableColumn id="1" xr3:uid="{5CA6D0FB-6902-487B-8037-96AB1311D30C}" uniqueName="1" name="Date" queryTableFieldId="1" dataDxfId="1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25F75E-CB13-4677-8DA8-B362E9F086F7}" name="Category" displayName="Category" ref="A1:B16" tableType="queryTable" totalsRowShown="0">
  <autoFilter ref="A1:B16" xr:uid="{8725F75E-CB13-4677-8DA8-B362E9F086F7}"/>
  <tableColumns count="2">
    <tableColumn id="1" xr3:uid="{CA89D6A2-22A8-4DA9-A170-CBD8394C74D6}" uniqueName="1" name="Category Name" queryTableFieldId="1" dataDxfId="12"/>
    <tableColumn id="2" xr3:uid="{32E62225-2C84-4516-8364-9A0D463661B3}" uniqueName="2" name="Category Type" queryTableFieldId="2"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3225AC98-18A6-450F-B3CB-3571B55CB372}" sourceName="[Date].[Date]">
  <pivotTables>
    <pivotTable tabId="7" name="PivotTable3"/>
    <pivotTable tabId="7" name="PivotTable1"/>
    <pivotTable tabId="7" name="PivotTable2"/>
    <pivotTable tabId="7" name="PivotTable4"/>
    <pivotTable tabId="7" name="PivotTable5"/>
    <pivotTable tabId="7" name="PivotTable6"/>
    <pivotTable tabId="7" name="PivotTable9"/>
    <pivotTable tabId="7" name="PivotTable7"/>
    <pivotTable tabId="7" name="PivotTable8"/>
    <pivotTable tabId="7" name="PivotTable10"/>
    <pivotTable tabId="7" name="PivotTable11"/>
    <pivotTable tabId="7" name="PivotTable16"/>
    <pivotTable tabId="7" name="PivotTable12"/>
    <pivotTable tabId="7" name="PivotTable15"/>
  </pivotTables>
  <state minimalRefreshVersion="6" lastRefreshVersion="6" pivotCacheId="866449803" filterType="unknown">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8DAF9C4-134D-4A20-B727-2C1A65FBEF43}" cache="Timeline_Date" caption="Date" level="0" selectionLevel="0" scrollPosition="2023-01-01T00:00:00" style="personal financ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15F85B86-7208-4A81-8B01-993AF7E03298}" cache="Timeline_Date" caption="Date" level="0" selectionLevel="0" scrollPosition="2023-01-01T00:00:00" style="personal financ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69C7C-196F-4762-BE0C-BD1DBB72059C}">
  <dimension ref="A1:F501"/>
  <sheetViews>
    <sheetView workbookViewId="0"/>
  </sheetViews>
  <sheetFormatPr defaultRowHeight="15" x14ac:dyDescent="0.25"/>
  <cols>
    <col min="1" max="1" width="13.85546875" bestFit="1" customWidth="1"/>
    <col min="2" max="2" width="10.42578125" bestFit="1" customWidth="1"/>
    <col min="3" max="3" width="13.42578125" bestFit="1" customWidth="1"/>
    <col min="4" max="4" width="16.28515625" bestFit="1" customWidth="1"/>
    <col min="5" max="5" width="10.28515625" bestFit="1" customWidth="1"/>
    <col min="6" max="6" width="19" bestFit="1" customWidth="1"/>
  </cols>
  <sheetData>
    <row r="1" spans="1:6" x14ac:dyDescent="0.25">
      <c r="A1" t="s">
        <v>12</v>
      </c>
      <c r="B1" t="s">
        <v>1</v>
      </c>
      <c r="C1" t="s">
        <v>2</v>
      </c>
      <c r="D1" t="s">
        <v>13</v>
      </c>
      <c r="E1" t="s">
        <v>4</v>
      </c>
      <c r="F1" t="s">
        <v>14</v>
      </c>
    </row>
    <row r="2" spans="1:6" x14ac:dyDescent="0.25">
      <c r="A2">
        <v>1</v>
      </c>
      <c r="B2" s="1">
        <v>45664</v>
      </c>
      <c r="C2" t="s">
        <v>15</v>
      </c>
      <c r="D2" t="s">
        <v>16</v>
      </c>
      <c r="E2">
        <v>78.42</v>
      </c>
      <c r="F2" t="s">
        <v>17</v>
      </c>
    </row>
    <row r="3" spans="1:6" x14ac:dyDescent="0.25">
      <c r="A3">
        <v>2</v>
      </c>
      <c r="B3" s="1">
        <v>45041</v>
      </c>
      <c r="C3" t="s">
        <v>18</v>
      </c>
      <c r="D3" t="s">
        <v>19</v>
      </c>
      <c r="E3">
        <v>339.52</v>
      </c>
      <c r="F3" t="s">
        <v>20</v>
      </c>
    </row>
    <row r="4" spans="1:6" x14ac:dyDescent="0.25">
      <c r="A4">
        <v>3</v>
      </c>
      <c r="B4" s="1">
        <v>45731</v>
      </c>
      <c r="C4" t="s">
        <v>21</v>
      </c>
      <c r="D4" t="s">
        <v>22</v>
      </c>
      <c r="E4">
        <v>302.73</v>
      </c>
      <c r="F4" t="s">
        <v>23</v>
      </c>
    </row>
    <row r="5" spans="1:6" x14ac:dyDescent="0.25">
      <c r="A5">
        <v>4</v>
      </c>
      <c r="B5" s="1">
        <v>45337</v>
      </c>
      <c r="C5" t="s">
        <v>18</v>
      </c>
      <c r="D5" t="s">
        <v>16</v>
      </c>
      <c r="E5">
        <v>207.88</v>
      </c>
      <c r="F5" t="s">
        <v>23</v>
      </c>
    </row>
    <row r="6" spans="1:6" x14ac:dyDescent="0.25">
      <c r="A6">
        <v>5</v>
      </c>
      <c r="B6" s="1">
        <v>45288</v>
      </c>
      <c r="C6" t="s">
        <v>18</v>
      </c>
      <c r="D6" t="s">
        <v>24</v>
      </c>
      <c r="E6">
        <v>367.45</v>
      </c>
      <c r="F6" t="s">
        <v>20</v>
      </c>
    </row>
    <row r="7" spans="1:6" x14ac:dyDescent="0.25">
      <c r="A7">
        <v>6</v>
      </c>
      <c r="B7" s="1">
        <v>45956</v>
      </c>
      <c r="C7" t="s">
        <v>21</v>
      </c>
      <c r="D7" t="s">
        <v>16</v>
      </c>
      <c r="E7">
        <v>147.38999999999999</v>
      </c>
      <c r="F7" t="s">
        <v>23</v>
      </c>
    </row>
    <row r="8" spans="1:6" x14ac:dyDescent="0.25">
      <c r="A8">
        <v>7</v>
      </c>
      <c r="B8" s="1">
        <v>45914</v>
      </c>
      <c r="C8" t="s">
        <v>25</v>
      </c>
      <c r="D8" t="s">
        <v>26</v>
      </c>
      <c r="E8">
        <v>464.89</v>
      </c>
      <c r="F8" t="s">
        <v>20</v>
      </c>
    </row>
    <row r="9" spans="1:6" x14ac:dyDescent="0.25">
      <c r="A9">
        <v>8</v>
      </c>
      <c r="B9" s="1">
        <v>45479</v>
      </c>
      <c r="C9" t="s">
        <v>18</v>
      </c>
      <c r="D9" t="s">
        <v>16</v>
      </c>
      <c r="E9">
        <v>94.58</v>
      </c>
      <c r="F9" t="s">
        <v>20</v>
      </c>
    </row>
    <row r="10" spans="1:6" x14ac:dyDescent="0.25">
      <c r="A10">
        <v>9</v>
      </c>
      <c r="B10" s="1">
        <v>45035</v>
      </c>
      <c r="C10" t="s">
        <v>27</v>
      </c>
      <c r="D10" t="s">
        <v>26</v>
      </c>
      <c r="E10">
        <v>146.24</v>
      </c>
      <c r="F10" t="s">
        <v>17</v>
      </c>
    </row>
    <row r="11" spans="1:6" x14ac:dyDescent="0.25">
      <c r="A11">
        <v>10</v>
      </c>
      <c r="B11" s="1">
        <v>45737</v>
      </c>
      <c r="C11" t="s">
        <v>27</v>
      </c>
      <c r="D11" t="s">
        <v>19</v>
      </c>
      <c r="E11">
        <v>156.96</v>
      </c>
      <c r="F11" t="s">
        <v>20</v>
      </c>
    </row>
    <row r="12" spans="1:6" x14ac:dyDescent="0.25">
      <c r="A12">
        <v>11</v>
      </c>
      <c r="B12" s="1">
        <v>45531</v>
      </c>
      <c r="C12" t="s">
        <v>25</v>
      </c>
      <c r="D12" t="s">
        <v>22</v>
      </c>
      <c r="E12">
        <v>58.41</v>
      </c>
      <c r="F12" t="s">
        <v>23</v>
      </c>
    </row>
    <row r="13" spans="1:6" x14ac:dyDescent="0.25">
      <c r="A13">
        <v>12</v>
      </c>
      <c r="B13" s="1">
        <v>45909</v>
      </c>
      <c r="C13" t="s">
        <v>15</v>
      </c>
      <c r="D13" t="s">
        <v>22</v>
      </c>
      <c r="E13">
        <v>393.66</v>
      </c>
      <c r="F13" t="s">
        <v>17</v>
      </c>
    </row>
    <row r="14" spans="1:6" x14ac:dyDescent="0.25">
      <c r="A14">
        <v>13</v>
      </c>
      <c r="B14" s="1">
        <v>45815</v>
      </c>
      <c r="C14" t="s">
        <v>18</v>
      </c>
      <c r="D14" t="s">
        <v>16</v>
      </c>
      <c r="E14">
        <v>482.98</v>
      </c>
      <c r="F14" t="s">
        <v>23</v>
      </c>
    </row>
    <row r="15" spans="1:6" x14ac:dyDescent="0.25">
      <c r="A15">
        <v>14</v>
      </c>
      <c r="B15" s="1">
        <v>45208</v>
      </c>
      <c r="C15" t="s">
        <v>27</v>
      </c>
      <c r="D15" t="s">
        <v>28</v>
      </c>
      <c r="E15">
        <v>418.92</v>
      </c>
      <c r="F15" t="s">
        <v>23</v>
      </c>
    </row>
    <row r="16" spans="1:6" x14ac:dyDescent="0.25">
      <c r="A16">
        <v>15</v>
      </c>
      <c r="B16" s="1">
        <v>45246</v>
      </c>
      <c r="C16" t="s">
        <v>21</v>
      </c>
      <c r="D16" t="s">
        <v>26</v>
      </c>
      <c r="E16">
        <v>62.8</v>
      </c>
      <c r="F16" t="s">
        <v>20</v>
      </c>
    </row>
    <row r="17" spans="1:6" x14ac:dyDescent="0.25">
      <c r="A17">
        <v>16</v>
      </c>
      <c r="B17" s="1">
        <v>45346</v>
      </c>
      <c r="C17" t="s">
        <v>21</v>
      </c>
      <c r="D17" t="s">
        <v>26</v>
      </c>
      <c r="E17">
        <v>463.49</v>
      </c>
      <c r="F17" t="s">
        <v>17</v>
      </c>
    </row>
    <row r="18" spans="1:6" x14ac:dyDescent="0.25">
      <c r="A18">
        <v>17</v>
      </c>
      <c r="B18" s="1">
        <v>45561</v>
      </c>
      <c r="C18" t="s">
        <v>18</v>
      </c>
      <c r="D18" t="s">
        <v>28</v>
      </c>
      <c r="E18">
        <v>137.72</v>
      </c>
      <c r="F18" t="s">
        <v>17</v>
      </c>
    </row>
    <row r="19" spans="1:6" x14ac:dyDescent="0.25">
      <c r="A19">
        <v>18</v>
      </c>
      <c r="B19" s="1">
        <v>45585</v>
      </c>
      <c r="C19" t="s">
        <v>27</v>
      </c>
      <c r="D19" t="s">
        <v>16</v>
      </c>
      <c r="E19">
        <v>255.68</v>
      </c>
      <c r="F19" t="s">
        <v>17</v>
      </c>
    </row>
    <row r="20" spans="1:6" x14ac:dyDescent="0.25">
      <c r="A20">
        <v>19</v>
      </c>
      <c r="B20" s="1">
        <v>45157</v>
      </c>
      <c r="C20" t="s">
        <v>21</v>
      </c>
      <c r="D20" t="s">
        <v>16</v>
      </c>
      <c r="E20">
        <v>131.11000000000001</v>
      </c>
      <c r="F20" t="s">
        <v>17</v>
      </c>
    </row>
    <row r="21" spans="1:6" x14ac:dyDescent="0.25">
      <c r="A21">
        <v>20</v>
      </c>
      <c r="B21" s="1">
        <v>44933</v>
      </c>
      <c r="C21" t="s">
        <v>25</v>
      </c>
      <c r="D21" t="s">
        <v>22</v>
      </c>
      <c r="E21">
        <v>209.53</v>
      </c>
      <c r="F21" t="s">
        <v>20</v>
      </c>
    </row>
    <row r="22" spans="1:6" x14ac:dyDescent="0.25">
      <c r="A22">
        <v>21</v>
      </c>
      <c r="B22" s="1">
        <v>45490</v>
      </c>
      <c r="C22" t="s">
        <v>18</v>
      </c>
      <c r="D22" t="s">
        <v>24</v>
      </c>
      <c r="E22">
        <v>291.95999999999998</v>
      </c>
      <c r="F22" t="s">
        <v>23</v>
      </c>
    </row>
    <row r="23" spans="1:6" x14ac:dyDescent="0.25">
      <c r="A23">
        <v>22</v>
      </c>
      <c r="B23" s="1">
        <v>45000</v>
      </c>
      <c r="C23" t="s">
        <v>21</v>
      </c>
      <c r="D23" t="s">
        <v>26</v>
      </c>
      <c r="E23">
        <v>120.39</v>
      </c>
      <c r="F23" t="s">
        <v>17</v>
      </c>
    </row>
    <row r="24" spans="1:6" x14ac:dyDescent="0.25">
      <c r="A24">
        <v>23</v>
      </c>
      <c r="B24" s="1">
        <v>45337</v>
      </c>
      <c r="C24" t="s">
        <v>15</v>
      </c>
      <c r="D24" t="s">
        <v>26</v>
      </c>
      <c r="E24">
        <v>358.93</v>
      </c>
      <c r="F24" t="s">
        <v>23</v>
      </c>
    </row>
    <row r="25" spans="1:6" x14ac:dyDescent="0.25">
      <c r="A25">
        <v>24</v>
      </c>
      <c r="B25" s="1">
        <v>45150</v>
      </c>
      <c r="C25" t="s">
        <v>18</v>
      </c>
      <c r="D25" t="s">
        <v>28</v>
      </c>
      <c r="E25">
        <v>347.94</v>
      </c>
      <c r="F25" t="s">
        <v>23</v>
      </c>
    </row>
    <row r="26" spans="1:6" x14ac:dyDescent="0.25">
      <c r="A26">
        <v>25</v>
      </c>
      <c r="B26" s="1">
        <v>45208</v>
      </c>
      <c r="C26" t="s">
        <v>29</v>
      </c>
      <c r="D26" t="s">
        <v>19</v>
      </c>
      <c r="E26">
        <v>300.12</v>
      </c>
      <c r="F26" t="s">
        <v>20</v>
      </c>
    </row>
    <row r="27" spans="1:6" x14ac:dyDescent="0.25">
      <c r="A27">
        <v>26</v>
      </c>
      <c r="B27" s="1">
        <v>45658</v>
      </c>
      <c r="C27" t="s">
        <v>18</v>
      </c>
      <c r="D27" t="s">
        <v>28</v>
      </c>
      <c r="E27">
        <v>186.32</v>
      </c>
      <c r="F27" t="s">
        <v>23</v>
      </c>
    </row>
    <row r="28" spans="1:6" x14ac:dyDescent="0.25">
      <c r="A28">
        <v>27</v>
      </c>
      <c r="B28" s="1">
        <v>45470</v>
      </c>
      <c r="C28" t="s">
        <v>18</v>
      </c>
      <c r="D28" t="s">
        <v>22</v>
      </c>
      <c r="E28">
        <v>411.85</v>
      </c>
      <c r="F28" t="s">
        <v>20</v>
      </c>
    </row>
    <row r="29" spans="1:6" x14ac:dyDescent="0.25">
      <c r="A29">
        <v>28</v>
      </c>
      <c r="B29" s="1">
        <v>45872</v>
      </c>
      <c r="C29" t="s">
        <v>18</v>
      </c>
      <c r="D29" t="s">
        <v>28</v>
      </c>
      <c r="E29">
        <v>476.73</v>
      </c>
      <c r="F29" t="s">
        <v>17</v>
      </c>
    </row>
    <row r="30" spans="1:6" x14ac:dyDescent="0.25">
      <c r="A30">
        <v>29</v>
      </c>
      <c r="B30" s="1">
        <v>45985</v>
      </c>
      <c r="C30" t="s">
        <v>29</v>
      </c>
      <c r="D30" t="s">
        <v>22</v>
      </c>
      <c r="E30">
        <v>372.08</v>
      </c>
      <c r="F30" t="s">
        <v>17</v>
      </c>
    </row>
    <row r="31" spans="1:6" x14ac:dyDescent="0.25">
      <c r="A31">
        <v>30</v>
      </c>
      <c r="B31" s="1">
        <v>45795</v>
      </c>
      <c r="C31" t="s">
        <v>29</v>
      </c>
      <c r="D31" t="s">
        <v>22</v>
      </c>
      <c r="E31">
        <v>421.74</v>
      </c>
      <c r="F31" t="s">
        <v>20</v>
      </c>
    </row>
    <row r="32" spans="1:6" x14ac:dyDescent="0.25">
      <c r="A32">
        <v>31</v>
      </c>
      <c r="B32" s="1">
        <v>45172</v>
      </c>
      <c r="C32" t="s">
        <v>18</v>
      </c>
      <c r="D32" t="s">
        <v>16</v>
      </c>
      <c r="E32">
        <v>465.14</v>
      </c>
      <c r="F32" t="s">
        <v>20</v>
      </c>
    </row>
    <row r="33" spans="1:6" x14ac:dyDescent="0.25">
      <c r="A33">
        <v>32</v>
      </c>
      <c r="B33" s="1">
        <v>45022</v>
      </c>
      <c r="C33" t="s">
        <v>18</v>
      </c>
      <c r="D33" t="s">
        <v>22</v>
      </c>
      <c r="E33">
        <v>308.51</v>
      </c>
      <c r="F33" t="s">
        <v>23</v>
      </c>
    </row>
    <row r="34" spans="1:6" x14ac:dyDescent="0.25">
      <c r="A34">
        <v>33</v>
      </c>
      <c r="B34" s="1">
        <v>46003</v>
      </c>
      <c r="C34" t="s">
        <v>27</v>
      </c>
      <c r="D34" t="s">
        <v>22</v>
      </c>
      <c r="E34">
        <v>135.30000000000001</v>
      </c>
      <c r="F34" t="s">
        <v>23</v>
      </c>
    </row>
    <row r="35" spans="1:6" x14ac:dyDescent="0.25">
      <c r="A35">
        <v>34</v>
      </c>
      <c r="B35" s="1">
        <v>45117</v>
      </c>
      <c r="C35" t="s">
        <v>27</v>
      </c>
      <c r="D35" t="s">
        <v>22</v>
      </c>
      <c r="E35">
        <v>477.25</v>
      </c>
      <c r="F35" t="s">
        <v>20</v>
      </c>
    </row>
    <row r="36" spans="1:6" x14ac:dyDescent="0.25">
      <c r="A36">
        <v>35</v>
      </c>
      <c r="B36" s="1">
        <v>45051</v>
      </c>
      <c r="C36" t="s">
        <v>25</v>
      </c>
      <c r="D36" t="s">
        <v>16</v>
      </c>
      <c r="E36">
        <v>240.49</v>
      </c>
      <c r="F36" t="s">
        <v>17</v>
      </c>
    </row>
    <row r="37" spans="1:6" x14ac:dyDescent="0.25">
      <c r="A37">
        <v>36</v>
      </c>
      <c r="B37" s="1">
        <v>45352</v>
      </c>
      <c r="C37" t="s">
        <v>21</v>
      </c>
      <c r="D37" t="s">
        <v>26</v>
      </c>
      <c r="E37">
        <v>27.99</v>
      </c>
      <c r="F37" t="s">
        <v>23</v>
      </c>
    </row>
    <row r="38" spans="1:6" x14ac:dyDescent="0.25">
      <c r="A38">
        <v>37</v>
      </c>
      <c r="B38" s="1">
        <v>45558</v>
      </c>
      <c r="C38" t="s">
        <v>27</v>
      </c>
      <c r="D38" t="s">
        <v>28</v>
      </c>
      <c r="E38">
        <v>73.510000000000005</v>
      </c>
      <c r="F38" t="s">
        <v>23</v>
      </c>
    </row>
    <row r="39" spans="1:6" x14ac:dyDescent="0.25">
      <c r="A39">
        <v>38</v>
      </c>
      <c r="B39" s="1">
        <v>45137</v>
      </c>
      <c r="C39" t="s">
        <v>29</v>
      </c>
      <c r="D39" t="s">
        <v>16</v>
      </c>
      <c r="E39">
        <v>20.65</v>
      </c>
      <c r="F39" t="s">
        <v>23</v>
      </c>
    </row>
    <row r="40" spans="1:6" x14ac:dyDescent="0.25">
      <c r="A40">
        <v>39</v>
      </c>
      <c r="B40" s="1">
        <v>45845</v>
      </c>
      <c r="C40" t="s">
        <v>25</v>
      </c>
      <c r="D40" t="s">
        <v>26</v>
      </c>
      <c r="E40">
        <v>134.97</v>
      </c>
      <c r="F40" t="s">
        <v>20</v>
      </c>
    </row>
    <row r="41" spans="1:6" x14ac:dyDescent="0.25">
      <c r="A41">
        <v>40</v>
      </c>
      <c r="B41" s="1">
        <v>45537</v>
      </c>
      <c r="C41" t="s">
        <v>25</v>
      </c>
      <c r="D41" t="s">
        <v>26</v>
      </c>
      <c r="E41">
        <v>492.89</v>
      </c>
      <c r="F41" t="s">
        <v>17</v>
      </c>
    </row>
    <row r="42" spans="1:6" x14ac:dyDescent="0.25">
      <c r="A42">
        <v>41</v>
      </c>
      <c r="B42" s="1">
        <v>45812</v>
      </c>
      <c r="C42" t="s">
        <v>21</v>
      </c>
      <c r="D42" t="s">
        <v>19</v>
      </c>
      <c r="E42">
        <v>123.79</v>
      </c>
      <c r="F42" t="s">
        <v>23</v>
      </c>
    </row>
    <row r="43" spans="1:6" x14ac:dyDescent="0.25">
      <c r="A43">
        <v>42</v>
      </c>
      <c r="B43" s="1">
        <v>45920</v>
      </c>
      <c r="C43" t="s">
        <v>21</v>
      </c>
      <c r="D43" t="s">
        <v>22</v>
      </c>
      <c r="E43">
        <v>39.950000000000003</v>
      </c>
      <c r="F43" t="s">
        <v>23</v>
      </c>
    </row>
    <row r="44" spans="1:6" x14ac:dyDescent="0.25">
      <c r="A44">
        <v>43</v>
      </c>
      <c r="B44" s="1">
        <v>45413</v>
      </c>
      <c r="C44" t="s">
        <v>29</v>
      </c>
      <c r="D44" t="s">
        <v>22</v>
      </c>
      <c r="E44">
        <v>351.81</v>
      </c>
      <c r="F44" t="s">
        <v>20</v>
      </c>
    </row>
    <row r="45" spans="1:6" x14ac:dyDescent="0.25">
      <c r="A45">
        <v>44</v>
      </c>
      <c r="B45" s="1">
        <v>45396</v>
      </c>
      <c r="C45" t="s">
        <v>25</v>
      </c>
      <c r="D45" t="s">
        <v>22</v>
      </c>
      <c r="E45">
        <v>480.24</v>
      </c>
      <c r="F45" t="s">
        <v>20</v>
      </c>
    </row>
    <row r="46" spans="1:6" x14ac:dyDescent="0.25">
      <c r="A46">
        <v>45</v>
      </c>
      <c r="B46" s="1">
        <v>45898</v>
      </c>
      <c r="C46" t="s">
        <v>27</v>
      </c>
      <c r="D46" t="s">
        <v>24</v>
      </c>
      <c r="E46">
        <v>303.56</v>
      </c>
      <c r="F46" t="s">
        <v>17</v>
      </c>
    </row>
    <row r="47" spans="1:6" x14ac:dyDescent="0.25">
      <c r="A47">
        <v>46</v>
      </c>
      <c r="B47" s="1">
        <v>45811</v>
      </c>
      <c r="C47" t="s">
        <v>25</v>
      </c>
      <c r="D47" t="s">
        <v>16</v>
      </c>
      <c r="E47">
        <v>133.99</v>
      </c>
      <c r="F47" t="s">
        <v>20</v>
      </c>
    </row>
    <row r="48" spans="1:6" x14ac:dyDescent="0.25">
      <c r="A48">
        <v>47</v>
      </c>
      <c r="B48" s="1">
        <v>45562</v>
      </c>
      <c r="C48" t="s">
        <v>18</v>
      </c>
      <c r="D48" t="s">
        <v>16</v>
      </c>
      <c r="E48">
        <v>65.790000000000006</v>
      </c>
      <c r="F48" t="s">
        <v>20</v>
      </c>
    </row>
    <row r="49" spans="1:6" x14ac:dyDescent="0.25">
      <c r="A49">
        <v>48</v>
      </c>
      <c r="B49" s="1">
        <v>45115</v>
      </c>
      <c r="C49" t="s">
        <v>18</v>
      </c>
      <c r="D49" t="s">
        <v>28</v>
      </c>
      <c r="E49">
        <v>285.57</v>
      </c>
      <c r="F49" t="s">
        <v>23</v>
      </c>
    </row>
    <row r="50" spans="1:6" x14ac:dyDescent="0.25">
      <c r="A50">
        <v>49</v>
      </c>
      <c r="B50" s="1">
        <v>45773</v>
      </c>
      <c r="C50" t="s">
        <v>27</v>
      </c>
      <c r="D50" t="s">
        <v>22</v>
      </c>
      <c r="E50">
        <v>455.2</v>
      </c>
      <c r="F50" t="s">
        <v>17</v>
      </c>
    </row>
    <row r="51" spans="1:6" x14ac:dyDescent="0.25">
      <c r="A51">
        <v>50</v>
      </c>
      <c r="B51" s="1">
        <v>44933</v>
      </c>
      <c r="C51" t="s">
        <v>29</v>
      </c>
      <c r="D51" t="s">
        <v>24</v>
      </c>
      <c r="E51">
        <v>193.68</v>
      </c>
      <c r="F51" t="s">
        <v>23</v>
      </c>
    </row>
    <row r="52" spans="1:6" x14ac:dyDescent="0.25">
      <c r="A52">
        <v>51</v>
      </c>
      <c r="B52" s="1">
        <v>45954</v>
      </c>
      <c r="C52" t="s">
        <v>15</v>
      </c>
      <c r="D52" t="s">
        <v>16</v>
      </c>
      <c r="E52">
        <v>358.89</v>
      </c>
      <c r="F52" t="s">
        <v>17</v>
      </c>
    </row>
    <row r="53" spans="1:6" x14ac:dyDescent="0.25">
      <c r="A53">
        <v>52</v>
      </c>
      <c r="B53" s="1">
        <v>44942</v>
      </c>
      <c r="C53" t="s">
        <v>21</v>
      </c>
      <c r="D53" t="s">
        <v>16</v>
      </c>
      <c r="E53">
        <v>411.35</v>
      </c>
      <c r="F53" t="s">
        <v>17</v>
      </c>
    </row>
    <row r="54" spans="1:6" x14ac:dyDescent="0.25">
      <c r="A54">
        <v>53</v>
      </c>
      <c r="B54" s="1">
        <v>45998</v>
      </c>
      <c r="C54" t="s">
        <v>25</v>
      </c>
      <c r="D54" t="s">
        <v>26</v>
      </c>
      <c r="E54">
        <v>257.17</v>
      </c>
      <c r="F54" t="s">
        <v>17</v>
      </c>
    </row>
    <row r="55" spans="1:6" x14ac:dyDescent="0.25">
      <c r="A55">
        <v>54</v>
      </c>
      <c r="B55" s="1">
        <v>45055</v>
      </c>
      <c r="C55" t="s">
        <v>27</v>
      </c>
      <c r="D55" t="s">
        <v>22</v>
      </c>
      <c r="E55">
        <v>362.99</v>
      </c>
      <c r="F55" t="s">
        <v>20</v>
      </c>
    </row>
    <row r="56" spans="1:6" x14ac:dyDescent="0.25">
      <c r="A56">
        <v>55</v>
      </c>
      <c r="B56" s="1">
        <v>45050</v>
      </c>
      <c r="C56" t="s">
        <v>27</v>
      </c>
      <c r="D56" t="s">
        <v>24</v>
      </c>
      <c r="E56">
        <v>231.39</v>
      </c>
      <c r="F56" t="s">
        <v>17</v>
      </c>
    </row>
    <row r="57" spans="1:6" x14ac:dyDescent="0.25">
      <c r="A57">
        <v>56</v>
      </c>
      <c r="B57" s="1">
        <v>45676</v>
      </c>
      <c r="C57" t="s">
        <v>25</v>
      </c>
      <c r="D57" t="s">
        <v>28</v>
      </c>
      <c r="E57">
        <v>468.99</v>
      </c>
      <c r="F57" t="s">
        <v>20</v>
      </c>
    </row>
    <row r="58" spans="1:6" x14ac:dyDescent="0.25">
      <c r="A58">
        <v>57</v>
      </c>
      <c r="B58" s="1">
        <v>45598</v>
      </c>
      <c r="C58" t="s">
        <v>21</v>
      </c>
      <c r="D58" t="s">
        <v>19</v>
      </c>
      <c r="E58">
        <v>48.91</v>
      </c>
      <c r="F58" t="s">
        <v>20</v>
      </c>
    </row>
    <row r="59" spans="1:6" x14ac:dyDescent="0.25">
      <c r="A59">
        <v>58</v>
      </c>
      <c r="B59" s="1">
        <v>44964</v>
      </c>
      <c r="C59" t="s">
        <v>25</v>
      </c>
      <c r="D59" t="s">
        <v>24</v>
      </c>
      <c r="E59">
        <v>408.35</v>
      </c>
      <c r="F59" t="s">
        <v>23</v>
      </c>
    </row>
    <row r="60" spans="1:6" x14ac:dyDescent="0.25">
      <c r="A60">
        <v>59</v>
      </c>
      <c r="B60" s="1">
        <v>45621</v>
      </c>
      <c r="C60" t="s">
        <v>25</v>
      </c>
      <c r="D60" t="s">
        <v>24</v>
      </c>
      <c r="E60">
        <v>132.69999999999999</v>
      </c>
      <c r="F60" t="s">
        <v>17</v>
      </c>
    </row>
    <row r="61" spans="1:6" x14ac:dyDescent="0.25">
      <c r="A61">
        <v>60</v>
      </c>
      <c r="B61" s="1">
        <v>45732</v>
      </c>
      <c r="C61" t="s">
        <v>21</v>
      </c>
      <c r="D61" t="s">
        <v>16</v>
      </c>
      <c r="E61">
        <v>260.63</v>
      </c>
      <c r="F61" t="s">
        <v>17</v>
      </c>
    </row>
    <row r="62" spans="1:6" x14ac:dyDescent="0.25">
      <c r="A62">
        <v>61</v>
      </c>
      <c r="B62" s="1">
        <v>45427</v>
      </c>
      <c r="C62" t="s">
        <v>27</v>
      </c>
      <c r="D62" t="s">
        <v>24</v>
      </c>
      <c r="E62">
        <v>83.9</v>
      </c>
      <c r="F62" t="s">
        <v>17</v>
      </c>
    </row>
    <row r="63" spans="1:6" x14ac:dyDescent="0.25">
      <c r="A63">
        <v>62</v>
      </c>
      <c r="B63" s="1">
        <v>44991</v>
      </c>
      <c r="C63" t="s">
        <v>27</v>
      </c>
      <c r="D63" t="s">
        <v>24</v>
      </c>
      <c r="E63">
        <v>75.98</v>
      </c>
      <c r="F63" t="s">
        <v>17</v>
      </c>
    </row>
    <row r="64" spans="1:6" x14ac:dyDescent="0.25">
      <c r="A64">
        <v>63</v>
      </c>
      <c r="B64" s="1">
        <v>45703</v>
      </c>
      <c r="C64" t="s">
        <v>15</v>
      </c>
      <c r="D64" t="s">
        <v>24</v>
      </c>
      <c r="E64">
        <v>243.13</v>
      </c>
      <c r="F64" t="s">
        <v>23</v>
      </c>
    </row>
    <row r="65" spans="1:6" x14ac:dyDescent="0.25">
      <c r="A65">
        <v>64</v>
      </c>
      <c r="B65" s="1">
        <v>45518</v>
      </c>
      <c r="C65" t="s">
        <v>18</v>
      </c>
      <c r="D65" t="s">
        <v>28</v>
      </c>
      <c r="E65">
        <v>481.8</v>
      </c>
      <c r="F65" t="s">
        <v>20</v>
      </c>
    </row>
    <row r="66" spans="1:6" x14ac:dyDescent="0.25">
      <c r="A66">
        <v>65</v>
      </c>
      <c r="B66" s="1">
        <v>45792</v>
      </c>
      <c r="C66" t="s">
        <v>15</v>
      </c>
      <c r="D66" t="s">
        <v>16</v>
      </c>
      <c r="E66">
        <v>406.84</v>
      </c>
      <c r="F66" t="s">
        <v>20</v>
      </c>
    </row>
    <row r="67" spans="1:6" x14ac:dyDescent="0.25">
      <c r="A67">
        <v>66</v>
      </c>
      <c r="B67" s="1">
        <v>45329</v>
      </c>
      <c r="C67" t="s">
        <v>27</v>
      </c>
      <c r="D67" t="s">
        <v>16</v>
      </c>
      <c r="E67">
        <v>165.71</v>
      </c>
      <c r="F67" t="s">
        <v>20</v>
      </c>
    </row>
    <row r="68" spans="1:6" x14ac:dyDescent="0.25">
      <c r="A68">
        <v>67</v>
      </c>
      <c r="B68" s="1">
        <v>44979</v>
      </c>
      <c r="C68" t="s">
        <v>21</v>
      </c>
      <c r="D68" t="s">
        <v>28</v>
      </c>
      <c r="E68">
        <v>208.41</v>
      </c>
      <c r="F68" t="s">
        <v>20</v>
      </c>
    </row>
    <row r="69" spans="1:6" x14ac:dyDescent="0.25">
      <c r="A69">
        <v>68</v>
      </c>
      <c r="B69" s="1">
        <v>45004</v>
      </c>
      <c r="C69" t="s">
        <v>27</v>
      </c>
      <c r="D69" t="s">
        <v>22</v>
      </c>
      <c r="E69">
        <v>331.2</v>
      </c>
      <c r="F69" t="s">
        <v>17</v>
      </c>
    </row>
    <row r="70" spans="1:6" x14ac:dyDescent="0.25">
      <c r="A70">
        <v>69</v>
      </c>
      <c r="B70" s="1">
        <v>45387</v>
      </c>
      <c r="C70" t="s">
        <v>18</v>
      </c>
      <c r="D70" t="s">
        <v>22</v>
      </c>
      <c r="E70">
        <v>262.81</v>
      </c>
      <c r="F70" t="s">
        <v>17</v>
      </c>
    </row>
    <row r="71" spans="1:6" x14ac:dyDescent="0.25">
      <c r="A71">
        <v>70</v>
      </c>
      <c r="B71" s="1">
        <v>45769</v>
      </c>
      <c r="C71" t="s">
        <v>29</v>
      </c>
      <c r="D71" t="s">
        <v>26</v>
      </c>
      <c r="E71">
        <v>108.61</v>
      </c>
      <c r="F71" t="s">
        <v>20</v>
      </c>
    </row>
    <row r="72" spans="1:6" x14ac:dyDescent="0.25">
      <c r="A72">
        <v>71</v>
      </c>
      <c r="B72" s="1">
        <v>45592</v>
      </c>
      <c r="C72" t="s">
        <v>25</v>
      </c>
      <c r="D72" t="s">
        <v>26</v>
      </c>
      <c r="E72">
        <v>334.52</v>
      </c>
      <c r="F72" t="s">
        <v>17</v>
      </c>
    </row>
    <row r="73" spans="1:6" x14ac:dyDescent="0.25">
      <c r="A73">
        <v>72</v>
      </c>
      <c r="B73" s="1">
        <v>45925</v>
      </c>
      <c r="C73" t="s">
        <v>29</v>
      </c>
      <c r="D73" t="s">
        <v>19</v>
      </c>
      <c r="E73">
        <v>396.26</v>
      </c>
      <c r="F73" t="s">
        <v>17</v>
      </c>
    </row>
    <row r="74" spans="1:6" x14ac:dyDescent="0.25">
      <c r="A74">
        <v>73</v>
      </c>
      <c r="B74" s="1">
        <v>45997</v>
      </c>
      <c r="C74" t="s">
        <v>15</v>
      </c>
      <c r="D74" t="s">
        <v>19</v>
      </c>
      <c r="E74">
        <v>69.760000000000005</v>
      </c>
      <c r="F74" t="s">
        <v>17</v>
      </c>
    </row>
    <row r="75" spans="1:6" x14ac:dyDescent="0.25">
      <c r="A75">
        <v>74</v>
      </c>
      <c r="B75" s="1">
        <v>45106</v>
      </c>
      <c r="C75" t="s">
        <v>18</v>
      </c>
      <c r="D75" t="s">
        <v>28</v>
      </c>
      <c r="E75">
        <v>380.4</v>
      </c>
      <c r="F75" t="s">
        <v>20</v>
      </c>
    </row>
    <row r="76" spans="1:6" x14ac:dyDescent="0.25">
      <c r="A76">
        <v>75</v>
      </c>
      <c r="B76" s="1">
        <v>45265</v>
      </c>
      <c r="C76" t="s">
        <v>27</v>
      </c>
      <c r="D76" t="s">
        <v>28</v>
      </c>
      <c r="E76">
        <v>254.62</v>
      </c>
      <c r="F76" t="s">
        <v>23</v>
      </c>
    </row>
    <row r="77" spans="1:6" x14ac:dyDescent="0.25">
      <c r="A77">
        <v>76</v>
      </c>
      <c r="B77" s="1">
        <v>45027</v>
      </c>
      <c r="C77" t="s">
        <v>29</v>
      </c>
      <c r="D77" t="s">
        <v>22</v>
      </c>
      <c r="E77">
        <v>417.83</v>
      </c>
      <c r="F77" t="s">
        <v>23</v>
      </c>
    </row>
    <row r="78" spans="1:6" x14ac:dyDescent="0.25">
      <c r="A78">
        <v>77</v>
      </c>
      <c r="B78" s="1">
        <v>45257</v>
      </c>
      <c r="C78" t="s">
        <v>27</v>
      </c>
      <c r="D78" t="s">
        <v>24</v>
      </c>
      <c r="E78">
        <v>207.16</v>
      </c>
      <c r="F78" t="s">
        <v>17</v>
      </c>
    </row>
    <row r="79" spans="1:6" x14ac:dyDescent="0.25">
      <c r="A79">
        <v>78</v>
      </c>
      <c r="B79" s="1">
        <v>45101</v>
      </c>
      <c r="C79" t="s">
        <v>15</v>
      </c>
      <c r="D79" t="s">
        <v>22</v>
      </c>
      <c r="E79">
        <v>113.94</v>
      </c>
      <c r="F79" t="s">
        <v>17</v>
      </c>
    </row>
    <row r="80" spans="1:6" x14ac:dyDescent="0.25">
      <c r="A80">
        <v>79</v>
      </c>
      <c r="B80" s="1">
        <v>45557</v>
      </c>
      <c r="C80" t="s">
        <v>27</v>
      </c>
      <c r="D80" t="s">
        <v>16</v>
      </c>
      <c r="E80">
        <v>252.59</v>
      </c>
      <c r="F80" t="s">
        <v>20</v>
      </c>
    </row>
    <row r="81" spans="1:6" x14ac:dyDescent="0.25">
      <c r="A81">
        <v>80</v>
      </c>
      <c r="B81" s="1">
        <v>45002</v>
      </c>
      <c r="C81" t="s">
        <v>25</v>
      </c>
      <c r="D81" t="s">
        <v>26</v>
      </c>
      <c r="E81">
        <v>208.75</v>
      </c>
      <c r="F81" t="s">
        <v>23</v>
      </c>
    </row>
    <row r="82" spans="1:6" x14ac:dyDescent="0.25">
      <c r="A82">
        <v>81</v>
      </c>
      <c r="B82" s="1">
        <v>45840</v>
      </c>
      <c r="C82" t="s">
        <v>21</v>
      </c>
      <c r="D82" t="s">
        <v>28</v>
      </c>
      <c r="E82">
        <v>462.69</v>
      </c>
      <c r="F82" t="s">
        <v>23</v>
      </c>
    </row>
    <row r="83" spans="1:6" x14ac:dyDescent="0.25">
      <c r="A83">
        <v>82</v>
      </c>
      <c r="B83" s="1">
        <v>44949</v>
      </c>
      <c r="C83" t="s">
        <v>25</v>
      </c>
      <c r="D83" t="s">
        <v>24</v>
      </c>
      <c r="E83">
        <v>446.45</v>
      </c>
      <c r="F83" t="s">
        <v>17</v>
      </c>
    </row>
    <row r="84" spans="1:6" x14ac:dyDescent="0.25">
      <c r="A84">
        <v>83</v>
      </c>
      <c r="B84" s="1">
        <v>45749</v>
      </c>
      <c r="C84" t="s">
        <v>18</v>
      </c>
      <c r="D84" t="s">
        <v>24</v>
      </c>
      <c r="E84">
        <v>38.44</v>
      </c>
      <c r="F84" t="s">
        <v>23</v>
      </c>
    </row>
    <row r="85" spans="1:6" x14ac:dyDescent="0.25">
      <c r="A85">
        <v>84</v>
      </c>
      <c r="B85" s="1">
        <v>45521</v>
      </c>
      <c r="C85" t="s">
        <v>18</v>
      </c>
      <c r="D85" t="s">
        <v>24</v>
      </c>
      <c r="E85">
        <v>308.67</v>
      </c>
      <c r="F85" t="s">
        <v>20</v>
      </c>
    </row>
    <row r="86" spans="1:6" x14ac:dyDescent="0.25">
      <c r="A86">
        <v>85</v>
      </c>
      <c r="B86" s="1">
        <v>44969</v>
      </c>
      <c r="C86" t="s">
        <v>15</v>
      </c>
      <c r="D86" t="s">
        <v>22</v>
      </c>
      <c r="E86">
        <v>484.66</v>
      </c>
      <c r="F86" t="s">
        <v>20</v>
      </c>
    </row>
    <row r="87" spans="1:6" x14ac:dyDescent="0.25">
      <c r="A87">
        <v>86</v>
      </c>
      <c r="B87" s="1">
        <v>45158</v>
      </c>
      <c r="C87" t="s">
        <v>15</v>
      </c>
      <c r="D87" t="s">
        <v>16</v>
      </c>
      <c r="E87">
        <v>50</v>
      </c>
      <c r="F87" t="s">
        <v>20</v>
      </c>
    </row>
    <row r="88" spans="1:6" x14ac:dyDescent="0.25">
      <c r="A88">
        <v>87</v>
      </c>
      <c r="B88" s="1">
        <v>45613</v>
      </c>
      <c r="C88" t="s">
        <v>21</v>
      </c>
      <c r="D88" t="s">
        <v>26</v>
      </c>
      <c r="E88">
        <v>379.54</v>
      </c>
      <c r="F88" t="s">
        <v>20</v>
      </c>
    </row>
    <row r="89" spans="1:6" x14ac:dyDescent="0.25">
      <c r="A89">
        <v>88</v>
      </c>
      <c r="B89" s="1">
        <v>45640</v>
      </c>
      <c r="C89" t="s">
        <v>29</v>
      </c>
      <c r="D89" t="s">
        <v>19</v>
      </c>
      <c r="E89">
        <v>22.82</v>
      </c>
      <c r="F89" t="s">
        <v>17</v>
      </c>
    </row>
    <row r="90" spans="1:6" x14ac:dyDescent="0.25">
      <c r="A90">
        <v>89</v>
      </c>
      <c r="B90" s="1">
        <v>45193</v>
      </c>
      <c r="C90" t="s">
        <v>21</v>
      </c>
      <c r="D90" t="s">
        <v>26</v>
      </c>
      <c r="E90">
        <v>432.05</v>
      </c>
      <c r="F90" t="s">
        <v>17</v>
      </c>
    </row>
    <row r="91" spans="1:6" x14ac:dyDescent="0.25">
      <c r="A91">
        <v>90</v>
      </c>
      <c r="B91" s="1">
        <v>45661</v>
      </c>
      <c r="C91" t="s">
        <v>18</v>
      </c>
      <c r="D91" t="s">
        <v>28</v>
      </c>
      <c r="E91">
        <v>186.13</v>
      </c>
      <c r="F91" t="s">
        <v>20</v>
      </c>
    </row>
    <row r="92" spans="1:6" x14ac:dyDescent="0.25">
      <c r="A92">
        <v>91</v>
      </c>
      <c r="B92" s="1">
        <v>45877</v>
      </c>
      <c r="C92" t="s">
        <v>27</v>
      </c>
      <c r="D92" t="s">
        <v>16</v>
      </c>
      <c r="E92">
        <v>194.42</v>
      </c>
      <c r="F92" t="s">
        <v>23</v>
      </c>
    </row>
    <row r="93" spans="1:6" x14ac:dyDescent="0.25">
      <c r="A93">
        <v>92</v>
      </c>
      <c r="B93" s="1">
        <v>45240</v>
      </c>
      <c r="C93" t="s">
        <v>27</v>
      </c>
      <c r="D93" t="s">
        <v>19</v>
      </c>
      <c r="E93">
        <v>410.48</v>
      </c>
      <c r="F93" t="s">
        <v>17</v>
      </c>
    </row>
    <row r="94" spans="1:6" x14ac:dyDescent="0.25">
      <c r="A94">
        <v>93</v>
      </c>
      <c r="B94" s="1">
        <v>45002</v>
      </c>
      <c r="C94" t="s">
        <v>29</v>
      </c>
      <c r="D94" t="s">
        <v>22</v>
      </c>
      <c r="E94">
        <v>324.42</v>
      </c>
      <c r="F94" t="s">
        <v>20</v>
      </c>
    </row>
    <row r="95" spans="1:6" x14ac:dyDescent="0.25">
      <c r="A95">
        <v>94</v>
      </c>
      <c r="B95" s="1">
        <v>45648</v>
      </c>
      <c r="C95" t="s">
        <v>27</v>
      </c>
      <c r="D95" t="s">
        <v>16</v>
      </c>
      <c r="E95">
        <v>498.15</v>
      </c>
      <c r="F95" t="s">
        <v>17</v>
      </c>
    </row>
    <row r="96" spans="1:6" x14ac:dyDescent="0.25">
      <c r="A96">
        <v>95</v>
      </c>
      <c r="B96" s="1">
        <v>45827</v>
      </c>
      <c r="C96" t="s">
        <v>27</v>
      </c>
      <c r="D96" t="s">
        <v>19</v>
      </c>
      <c r="E96">
        <v>67.319999999999993</v>
      </c>
      <c r="F96" t="s">
        <v>23</v>
      </c>
    </row>
    <row r="97" spans="1:6" x14ac:dyDescent="0.25">
      <c r="A97">
        <v>96</v>
      </c>
      <c r="B97" s="1">
        <v>45620</v>
      </c>
      <c r="C97" t="s">
        <v>15</v>
      </c>
      <c r="D97" t="s">
        <v>26</v>
      </c>
      <c r="E97">
        <v>195.29</v>
      </c>
      <c r="F97" t="s">
        <v>23</v>
      </c>
    </row>
    <row r="98" spans="1:6" x14ac:dyDescent="0.25">
      <c r="A98">
        <v>97</v>
      </c>
      <c r="B98" s="1">
        <v>45402</v>
      </c>
      <c r="C98" t="s">
        <v>25</v>
      </c>
      <c r="D98" t="s">
        <v>24</v>
      </c>
      <c r="E98">
        <v>26.5</v>
      </c>
      <c r="F98" t="s">
        <v>17</v>
      </c>
    </row>
    <row r="99" spans="1:6" x14ac:dyDescent="0.25">
      <c r="A99">
        <v>98</v>
      </c>
      <c r="B99" s="1">
        <v>45147</v>
      </c>
      <c r="C99" t="s">
        <v>27</v>
      </c>
      <c r="D99" t="s">
        <v>28</v>
      </c>
      <c r="E99">
        <v>55.66</v>
      </c>
      <c r="F99" t="s">
        <v>23</v>
      </c>
    </row>
    <row r="100" spans="1:6" x14ac:dyDescent="0.25">
      <c r="A100">
        <v>99</v>
      </c>
      <c r="B100" s="1">
        <v>45802</v>
      </c>
      <c r="C100" t="s">
        <v>21</v>
      </c>
      <c r="D100" t="s">
        <v>22</v>
      </c>
      <c r="E100">
        <v>423.99</v>
      </c>
      <c r="F100" t="s">
        <v>20</v>
      </c>
    </row>
    <row r="101" spans="1:6" x14ac:dyDescent="0.25">
      <c r="A101">
        <v>100</v>
      </c>
      <c r="B101" s="1">
        <v>45959</v>
      </c>
      <c r="C101" t="s">
        <v>18</v>
      </c>
      <c r="D101" t="s">
        <v>16</v>
      </c>
      <c r="E101">
        <v>380.24</v>
      </c>
      <c r="F101" t="s">
        <v>23</v>
      </c>
    </row>
    <row r="102" spans="1:6" x14ac:dyDescent="0.25">
      <c r="A102">
        <v>101</v>
      </c>
      <c r="B102" s="1">
        <v>45097</v>
      </c>
      <c r="C102" t="s">
        <v>21</v>
      </c>
      <c r="D102" t="s">
        <v>26</v>
      </c>
      <c r="E102">
        <v>158.4</v>
      </c>
      <c r="F102" t="s">
        <v>17</v>
      </c>
    </row>
    <row r="103" spans="1:6" x14ac:dyDescent="0.25">
      <c r="A103">
        <v>102</v>
      </c>
      <c r="B103" s="1">
        <v>45001</v>
      </c>
      <c r="C103" t="s">
        <v>18</v>
      </c>
      <c r="D103" t="s">
        <v>24</v>
      </c>
      <c r="E103">
        <v>286.64999999999998</v>
      </c>
      <c r="F103" t="s">
        <v>20</v>
      </c>
    </row>
    <row r="104" spans="1:6" x14ac:dyDescent="0.25">
      <c r="A104">
        <v>103</v>
      </c>
      <c r="B104" s="1">
        <v>45154</v>
      </c>
      <c r="C104" t="s">
        <v>21</v>
      </c>
      <c r="D104" t="s">
        <v>26</v>
      </c>
      <c r="E104">
        <v>377.56</v>
      </c>
      <c r="F104" t="s">
        <v>17</v>
      </c>
    </row>
    <row r="105" spans="1:6" x14ac:dyDescent="0.25">
      <c r="A105">
        <v>104</v>
      </c>
      <c r="B105" s="1">
        <v>45024</v>
      </c>
      <c r="C105" t="s">
        <v>27</v>
      </c>
      <c r="D105" t="s">
        <v>24</v>
      </c>
      <c r="E105">
        <v>312.11</v>
      </c>
      <c r="F105" t="s">
        <v>17</v>
      </c>
    </row>
    <row r="106" spans="1:6" x14ac:dyDescent="0.25">
      <c r="A106">
        <v>105</v>
      </c>
      <c r="B106" s="1">
        <v>45623</v>
      </c>
      <c r="C106" t="s">
        <v>27</v>
      </c>
      <c r="D106" t="s">
        <v>28</v>
      </c>
      <c r="E106">
        <v>300.16000000000003</v>
      </c>
      <c r="F106" t="s">
        <v>23</v>
      </c>
    </row>
    <row r="107" spans="1:6" x14ac:dyDescent="0.25">
      <c r="A107">
        <v>106</v>
      </c>
      <c r="B107" s="1">
        <v>45162</v>
      </c>
      <c r="C107" t="s">
        <v>15</v>
      </c>
      <c r="D107" t="s">
        <v>28</v>
      </c>
      <c r="E107">
        <v>291.31</v>
      </c>
      <c r="F107" t="s">
        <v>20</v>
      </c>
    </row>
    <row r="108" spans="1:6" x14ac:dyDescent="0.25">
      <c r="A108">
        <v>107</v>
      </c>
      <c r="B108" s="1">
        <v>45446</v>
      </c>
      <c r="C108" t="s">
        <v>18</v>
      </c>
      <c r="D108" t="s">
        <v>28</v>
      </c>
      <c r="E108">
        <v>482.39</v>
      </c>
      <c r="F108" t="s">
        <v>17</v>
      </c>
    </row>
    <row r="109" spans="1:6" x14ac:dyDescent="0.25">
      <c r="A109">
        <v>108</v>
      </c>
      <c r="B109" s="1">
        <v>45682</v>
      </c>
      <c r="C109" t="s">
        <v>25</v>
      </c>
      <c r="D109" t="s">
        <v>19</v>
      </c>
      <c r="E109">
        <v>420.07</v>
      </c>
      <c r="F109" t="s">
        <v>20</v>
      </c>
    </row>
    <row r="110" spans="1:6" x14ac:dyDescent="0.25">
      <c r="A110">
        <v>109</v>
      </c>
      <c r="B110" s="1">
        <v>45914</v>
      </c>
      <c r="C110" t="s">
        <v>25</v>
      </c>
      <c r="D110" t="s">
        <v>28</v>
      </c>
      <c r="E110">
        <v>280.3</v>
      </c>
      <c r="F110" t="s">
        <v>17</v>
      </c>
    </row>
    <row r="111" spans="1:6" x14ac:dyDescent="0.25">
      <c r="A111">
        <v>110</v>
      </c>
      <c r="B111" s="1">
        <v>45787</v>
      </c>
      <c r="C111" t="s">
        <v>15</v>
      </c>
      <c r="D111" t="s">
        <v>19</v>
      </c>
      <c r="E111">
        <v>296.89999999999998</v>
      </c>
      <c r="F111" t="s">
        <v>17</v>
      </c>
    </row>
    <row r="112" spans="1:6" x14ac:dyDescent="0.25">
      <c r="A112">
        <v>111</v>
      </c>
      <c r="B112" s="1">
        <v>45342</v>
      </c>
      <c r="C112" t="s">
        <v>18</v>
      </c>
      <c r="D112" t="s">
        <v>26</v>
      </c>
      <c r="E112">
        <v>71.66</v>
      </c>
      <c r="F112" t="s">
        <v>23</v>
      </c>
    </row>
    <row r="113" spans="1:6" x14ac:dyDescent="0.25">
      <c r="A113">
        <v>112</v>
      </c>
      <c r="B113" s="1">
        <v>45393</v>
      </c>
      <c r="C113" t="s">
        <v>25</v>
      </c>
      <c r="D113" t="s">
        <v>26</v>
      </c>
      <c r="E113">
        <v>51.63</v>
      </c>
      <c r="F113" t="s">
        <v>20</v>
      </c>
    </row>
    <row r="114" spans="1:6" x14ac:dyDescent="0.25">
      <c r="A114">
        <v>113</v>
      </c>
      <c r="B114" s="1">
        <v>45714</v>
      </c>
      <c r="C114" t="s">
        <v>15</v>
      </c>
      <c r="D114" t="s">
        <v>16</v>
      </c>
      <c r="E114">
        <v>239.89</v>
      </c>
      <c r="F114" t="s">
        <v>20</v>
      </c>
    </row>
    <row r="115" spans="1:6" x14ac:dyDescent="0.25">
      <c r="A115">
        <v>114</v>
      </c>
      <c r="B115" s="1">
        <v>45508</v>
      </c>
      <c r="C115" t="s">
        <v>21</v>
      </c>
      <c r="D115" t="s">
        <v>19</v>
      </c>
      <c r="E115">
        <v>82.01</v>
      </c>
      <c r="F115" t="s">
        <v>23</v>
      </c>
    </row>
    <row r="116" spans="1:6" x14ac:dyDescent="0.25">
      <c r="A116">
        <v>115</v>
      </c>
      <c r="B116" s="1">
        <v>45067</v>
      </c>
      <c r="C116" t="s">
        <v>18</v>
      </c>
      <c r="D116" t="s">
        <v>26</v>
      </c>
      <c r="E116">
        <v>303.20999999999998</v>
      </c>
      <c r="F116" t="s">
        <v>20</v>
      </c>
    </row>
    <row r="117" spans="1:6" x14ac:dyDescent="0.25">
      <c r="A117">
        <v>116</v>
      </c>
      <c r="B117" s="1">
        <v>45659</v>
      </c>
      <c r="C117" t="s">
        <v>15</v>
      </c>
      <c r="D117" t="s">
        <v>26</v>
      </c>
      <c r="E117">
        <v>44.76</v>
      </c>
      <c r="F117" t="s">
        <v>17</v>
      </c>
    </row>
    <row r="118" spans="1:6" x14ac:dyDescent="0.25">
      <c r="A118">
        <v>117</v>
      </c>
      <c r="B118" s="1">
        <v>45213</v>
      </c>
      <c r="C118" t="s">
        <v>21</v>
      </c>
      <c r="D118" t="s">
        <v>16</v>
      </c>
      <c r="E118">
        <v>427.48</v>
      </c>
      <c r="F118" t="s">
        <v>20</v>
      </c>
    </row>
    <row r="119" spans="1:6" x14ac:dyDescent="0.25">
      <c r="A119">
        <v>118</v>
      </c>
      <c r="B119" s="1">
        <v>45465</v>
      </c>
      <c r="C119" t="s">
        <v>25</v>
      </c>
      <c r="D119" t="s">
        <v>26</v>
      </c>
      <c r="E119">
        <v>101.42</v>
      </c>
      <c r="F119" t="s">
        <v>17</v>
      </c>
    </row>
    <row r="120" spans="1:6" x14ac:dyDescent="0.25">
      <c r="A120">
        <v>119</v>
      </c>
      <c r="B120" s="1">
        <v>45714</v>
      </c>
      <c r="C120" t="s">
        <v>15</v>
      </c>
      <c r="D120" t="s">
        <v>16</v>
      </c>
      <c r="E120">
        <v>205.32</v>
      </c>
      <c r="F120" t="s">
        <v>17</v>
      </c>
    </row>
    <row r="121" spans="1:6" x14ac:dyDescent="0.25">
      <c r="A121">
        <v>120</v>
      </c>
      <c r="B121" s="1">
        <v>45259</v>
      </c>
      <c r="C121" t="s">
        <v>27</v>
      </c>
      <c r="D121" t="s">
        <v>24</v>
      </c>
      <c r="E121">
        <v>424.64</v>
      </c>
      <c r="F121" t="s">
        <v>23</v>
      </c>
    </row>
    <row r="122" spans="1:6" x14ac:dyDescent="0.25">
      <c r="A122">
        <v>121</v>
      </c>
      <c r="B122" s="1">
        <v>45836</v>
      </c>
      <c r="C122" t="s">
        <v>29</v>
      </c>
      <c r="D122" t="s">
        <v>16</v>
      </c>
      <c r="E122">
        <v>182.2</v>
      </c>
      <c r="F122" t="s">
        <v>20</v>
      </c>
    </row>
    <row r="123" spans="1:6" x14ac:dyDescent="0.25">
      <c r="A123">
        <v>122</v>
      </c>
      <c r="B123" s="1">
        <v>45341</v>
      </c>
      <c r="C123" t="s">
        <v>21</v>
      </c>
      <c r="D123" t="s">
        <v>22</v>
      </c>
      <c r="E123">
        <v>188.29</v>
      </c>
      <c r="F123" t="s">
        <v>17</v>
      </c>
    </row>
    <row r="124" spans="1:6" x14ac:dyDescent="0.25">
      <c r="A124">
        <v>123</v>
      </c>
      <c r="B124" s="1">
        <v>45478</v>
      </c>
      <c r="C124" t="s">
        <v>15</v>
      </c>
      <c r="D124" t="s">
        <v>28</v>
      </c>
      <c r="E124">
        <v>406.32</v>
      </c>
      <c r="F124" t="s">
        <v>23</v>
      </c>
    </row>
    <row r="125" spans="1:6" x14ac:dyDescent="0.25">
      <c r="A125">
        <v>124</v>
      </c>
      <c r="B125" s="1">
        <v>45255</v>
      </c>
      <c r="C125" t="s">
        <v>18</v>
      </c>
      <c r="D125" t="s">
        <v>26</v>
      </c>
      <c r="E125">
        <v>415.12</v>
      </c>
      <c r="F125" t="s">
        <v>17</v>
      </c>
    </row>
    <row r="126" spans="1:6" x14ac:dyDescent="0.25">
      <c r="A126">
        <v>125</v>
      </c>
      <c r="B126" s="1">
        <v>45202</v>
      </c>
      <c r="C126" t="s">
        <v>18</v>
      </c>
      <c r="D126" t="s">
        <v>16</v>
      </c>
      <c r="E126">
        <v>368.92</v>
      </c>
      <c r="F126" t="s">
        <v>20</v>
      </c>
    </row>
    <row r="127" spans="1:6" x14ac:dyDescent="0.25">
      <c r="A127">
        <v>126</v>
      </c>
      <c r="B127" s="1">
        <v>45607</v>
      </c>
      <c r="C127" t="s">
        <v>18</v>
      </c>
      <c r="D127" t="s">
        <v>24</v>
      </c>
      <c r="E127">
        <v>321.27999999999997</v>
      </c>
      <c r="F127" t="s">
        <v>20</v>
      </c>
    </row>
    <row r="128" spans="1:6" x14ac:dyDescent="0.25">
      <c r="A128">
        <v>127</v>
      </c>
      <c r="B128" s="1">
        <v>45601</v>
      </c>
      <c r="C128" t="s">
        <v>25</v>
      </c>
      <c r="D128" t="s">
        <v>26</v>
      </c>
      <c r="E128">
        <v>289.66000000000003</v>
      </c>
      <c r="F128" t="s">
        <v>17</v>
      </c>
    </row>
    <row r="129" spans="1:6" x14ac:dyDescent="0.25">
      <c r="A129">
        <v>128</v>
      </c>
      <c r="B129" s="1">
        <v>45527</v>
      </c>
      <c r="C129" t="s">
        <v>27</v>
      </c>
      <c r="D129" t="s">
        <v>26</v>
      </c>
      <c r="E129">
        <v>115.41</v>
      </c>
      <c r="F129" t="s">
        <v>17</v>
      </c>
    </row>
    <row r="130" spans="1:6" x14ac:dyDescent="0.25">
      <c r="A130">
        <v>129</v>
      </c>
      <c r="B130" s="1">
        <v>45236</v>
      </c>
      <c r="C130" t="s">
        <v>15</v>
      </c>
      <c r="D130" t="s">
        <v>19</v>
      </c>
      <c r="E130">
        <v>490.13</v>
      </c>
      <c r="F130" t="s">
        <v>20</v>
      </c>
    </row>
    <row r="131" spans="1:6" x14ac:dyDescent="0.25">
      <c r="A131">
        <v>130</v>
      </c>
      <c r="B131" s="1">
        <v>45804</v>
      </c>
      <c r="C131" t="s">
        <v>18</v>
      </c>
      <c r="D131" t="s">
        <v>24</v>
      </c>
      <c r="E131">
        <v>328.44</v>
      </c>
      <c r="F131" t="s">
        <v>17</v>
      </c>
    </row>
    <row r="132" spans="1:6" x14ac:dyDescent="0.25">
      <c r="A132">
        <v>131</v>
      </c>
      <c r="B132" s="1">
        <v>45279</v>
      </c>
      <c r="C132" t="s">
        <v>25</v>
      </c>
      <c r="D132" t="s">
        <v>19</v>
      </c>
      <c r="E132">
        <v>136.05000000000001</v>
      </c>
      <c r="F132" t="s">
        <v>23</v>
      </c>
    </row>
    <row r="133" spans="1:6" x14ac:dyDescent="0.25">
      <c r="A133">
        <v>132</v>
      </c>
      <c r="B133" s="1">
        <v>45359</v>
      </c>
      <c r="C133" t="s">
        <v>15</v>
      </c>
      <c r="D133" t="s">
        <v>22</v>
      </c>
      <c r="E133">
        <v>79.77</v>
      </c>
      <c r="F133" t="s">
        <v>17</v>
      </c>
    </row>
    <row r="134" spans="1:6" x14ac:dyDescent="0.25">
      <c r="A134">
        <v>133</v>
      </c>
      <c r="B134" s="1">
        <v>46011</v>
      </c>
      <c r="C134" t="s">
        <v>25</v>
      </c>
      <c r="D134" t="s">
        <v>26</v>
      </c>
      <c r="E134">
        <v>465.39</v>
      </c>
      <c r="F134" t="s">
        <v>23</v>
      </c>
    </row>
    <row r="135" spans="1:6" x14ac:dyDescent="0.25">
      <c r="A135">
        <v>134</v>
      </c>
      <c r="B135" s="1">
        <v>45620</v>
      </c>
      <c r="C135" t="s">
        <v>29</v>
      </c>
      <c r="D135" t="s">
        <v>28</v>
      </c>
      <c r="E135">
        <v>381.67</v>
      </c>
      <c r="F135" t="s">
        <v>23</v>
      </c>
    </row>
    <row r="136" spans="1:6" x14ac:dyDescent="0.25">
      <c r="A136">
        <v>135</v>
      </c>
      <c r="B136" s="1">
        <v>45179</v>
      </c>
      <c r="C136" t="s">
        <v>25</v>
      </c>
      <c r="D136" t="s">
        <v>16</v>
      </c>
      <c r="E136">
        <v>272.20999999999998</v>
      </c>
      <c r="F136" t="s">
        <v>20</v>
      </c>
    </row>
    <row r="137" spans="1:6" x14ac:dyDescent="0.25">
      <c r="A137">
        <v>136</v>
      </c>
      <c r="B137" s="1">
        <v>45464</v>
      </c>
      <c r="C137" t="s">
        <v>27</v>
      </c>
      <c r="D137" t="s">
        <v>24</v>
      </c>
      <c r="E137">
        <v>359.28</v>
      </c>
      <c r="F137" t="s">
        <v>20</v>
      </c>
    </row>
    <row r="138" spans="1:6" x14ac:dyDescent="0.25">
      <c r="A138">
        <v>137</v>
      </c>
      <c r="B138" s="1">
        <v>45500</v>
      </c>
      <c r="C138" t="s">
        <v>15</v>
      </c>
      <c r="D138" t="s">
        <v>19</v>
      </c>
      <c r="E138">
        <v>289.45</v>
      </c>
      <c r="F138" t="s">
        <v>23</v>
      </c>
    </row>
    <row r="139" spans="1:6" x14ac:dyDescent="0.25">
      <c r="A139">
        <v>138</v>
      </c>
      <c r="B139" s="1">
        <v>45307</v>
      </c>
      <c r="C139" t="s">
        <v>27</v>
      </c>
      <c r="D139" t="s">
        <v>22</v>
      </c>
      <c r="E139">
        <v>186.68</v>
      </c>
      <c r="F139" t="s">
        <v>17</v>
      </c>
    </row>
    <row r="140" spans="1:6" x14ac:dyDescent="0.25">
      <c r="A140">
        <v>139</v>
      </c>
      <c r="B140" s="1">
        <v>45580</v>
      </c>
      <c r="C140" t="s">
        <v>27</v>
      </c>
      <c r="D140" t="s">
        <v>16</v>
      </c>
      <c r="E140">
        <v>435</v>
      </c>
      <c r="F140" t="s">
        <v>23</v>
      </c>
    </row>
    <row r="141" spans="1:6" x14ac:dyDescent="0.25">
      <c r="A141">
        <v>140</v>
      </c>
      <c r="B141" s="1">
        <v>45941</v>
      </c>
      <c r="C141" t="s">
        <v>25</v>
      </c>
      <c r="D141" t="s">
        <v>19</v>
      </c>
      <c r="E141">
        <v>280.69</v>
      </c>
      <c r="F141" t="s">
        <v>20</v>
      </c>
    </row>
    <row r="142" spans="1:6" x14ac:dyDescent="0.25">
      <c r="A142">
        <v>141</v>
      </c>
      <c r="B142" s="1">
        <v>45039</v>
      </c>
      <c r="C142" t="s">
        <v>29</v>
      </c>
      <c r="D142" t="s">
        <v>16</v>
      </c>
      <c r="E142">
        <v>70.33</v>
      </c>
      <c r="F142" t="s">
        <v>17</v>
      </c>
    </row>
    <row r="143" spans="1:6" x14ac:dyDescent="0.25">
      <c r="A143">
        <v>142</v>
      </c>
      <c r="B143" s="1">
        <v>45860</v>
      </c>
      <c r="C143" t="s">
        <v>25</v>
      </c>
      <c r="D143" t="s">
        <v>26</v>
      </c>
      <c r="E143">
        <v>75.89</v>
      </c>
      <c r="F143" t="s">
        <v>20</v>
      </c>
    </row>
    <row r="144" spans="1:6" x14ac:dyDescent="0.25">
      <c r="A144">
        <v>143</v>
      </c>
      <c r="B144" s="1">
        <v>45265</v>
      </c>
      <c r="C144" t="s">
        <v>21</v>
      </c>
      <c r="D144" t="s">
        <v>26</v>
      </c>
      <c r="E144">
        <v>491.46</v>
      </c>
      <c r="F144" t="s">
        <v>20</v>
      </c>
    </row>
    <row r="145" spans="1:6" x14ac:dyDescent="0.25">
      <c r="A145">
        <v>144</v>
      </c>
      <c r="B145" s="1">
        <v>45359</v>
      </c>
      <c r="C145" t="s">
        <v>27</v>
      </c>
      <c r="D145" t="s">
        <v>24</v>
      </c>
      <c r="E145">
        <v>25.34</v>
      </c>
      <c r="F145" t="s">
        <v>20</v>
      </c>
    </row>
    <row r="146" spans="1:6" x14ac:dyDescent="0.25">
      <c r="A146">
        <v>145</v>
      </c>
      <c r="B146" s="1">
        <v>45887</v>
      </c>
      <c r="C146" t="s">
        <v>15</v>
      </c>
      <c r="D146" t="s">
        <v>24</v>
      </c>
      <c r="E146">
        <v>395.27</v>
      </c>
      <c r="F146" t="s">
        <v>23</v>
      </c>
    </row>
    <row r="147" spans="1:6" x14ac:dyDescent="0.25">
      <c r="A147">
        <v>146</v>
      </c>
      <c r="B147" s="1">
        <v>45241</v>
      </c>
      <c r="C147" t="s">
        <v>27</v>
      </c>
      <c r="D147" t="s">
        <v>16</v>
      </c>
      <c r="E147">
        <v>334.1</v>
      </c>
      <c r="F147" t="s">
        <v>23</v>
      </c>
    </row>
    <row r="148" spans="1:6" x14ac:dyDescent="0.25">
      <c r="A148">
        <v>147</v>
      </c>
      <c r="B148" s="1">
        <v>46007</v>
      </c>
      <c r="C148" t="s">
        <v>29</v>
      </c>
      <c r="D148" t="s">
        <v>28</v>
      </c>
      <c r="E148">
        <v>461.86</v>
      </c>
      <c r="F148" t="s">
        <v>20</v>
      </c>
    </row>
    <row r="149" spans="1:6" x14ac:dyDescent="0.25">
      <c r="A149">
        <v>148</v>
      </c>
      <c r="B149" s="1">
        <v>45962</v>
      </c>
      <c r="C149" t="s">
        <v>25</v>
      </c>
      <c r="D149" t="s">
        <v>28</v>
      </c>
      <c r="E149">
        <v>82.63</v>
      </c>
      <c r="F149" t="s">
        <v>17</v>
      </c>
    </row>
    <row r="150" spans="1:6" x14ac:dyDescent="0.25">
      <c r="A150">
        <v>149</v>
      </c>
      <c r="B150" s="1">
        <v>45054</v>
      </c>
      <c r="C150" t="s">
        <v>25</v>
      </c>
      <c r="D150" t="s">
        <v>22</v>
      </c>
      <c r="E150">
        <v>357.5</v>
      </c>
      <c r="F150" t="s">
        <v>17</v>
      </c>
    </row>
    <row r="151" spans="1:6" x14ac:dyDescent="0.25">
      <c r="A151">
        <v>150</v>
      </c>
      <c r="B151" s="1">
        <v>45003</v>
      </c>
      <c r="C151" t="s">
        <v>29</v>
      </c>
      <c r="D151" t="s">
        <v>24</v>
      </c>
      <c r="E151">
        <v>304.61</v>
      </c>
      <c r="F151" t="s">
        <v>23</v>
      </c>
    </row>
    <row r="152" spans="1:6" x14ac:dyDescent="0.25">
      <c r="A152">
        <v>151</v>
      </c>
      <c r="B152" s="1">
        <v>45980</v>
      </c>
      <c r="C152" t="s">
        <v>21</v>
      </c>
      <c r="D152" t="s">
        <v>22</v>
      </c>
      <c r="E152">
        <v>272.60000000000002</v>
      </c>
      <c r="F152" t="s">
        <v>23</v>
      </c>
    </row>
    <row r="153" spans="1:6" x14ac:dyDescent="0.25">
      <c r="A153">
        <v>152</v>
      </c>
      <c r="B153" s="1">
        <v>45211</v>
      </c>
      <c r="C153" t="s">
        <v>27</v>
      </c>
      <c r="D153" t="s">
        <v>28</v>
      </c>
      <c r="E153">
        <v>235.83</v>
      </c>
      <c r="F153" t="s">
        <v>23</v>
      </c>
    </row>
    <row r="154" spans="1:6" x14ac:dyDescent="0.25">
      <c r="A154">
        <v>153</v>
      </c>
      <c r="B154" s="1">
        <v>45812</v>
      </c>
      <c r="C154" t="s">
        <v>18</v>
      </c>
      <c r="D154" t="s">
        <v>22</v>
      </c>
      <c r="E154">
        <v>325.7</v>
      </c>
      <c r="F154" t="s">
        <v>17</v>
      </c>
    </row>
    <row r="155" spans="1:6" x14ac:dyDescent="0.25">
      <c r="A155">
        <v>154</v>
      </c>
      <c r="B155" s="1">
        <v>45281</v>
      </c>
      <c r="C155" t="s">
        <v>15</v>
      </c>
      <c r="D155" t="s">
        <v>28</v>
      </c>
      <c r="E155">
        <v>343.35</v>
      </c>
      <c r="F155" t="s">
        <v>20</v>
      </c>
    </row>
    <row r="156" spans="1:6" x14ac:dyDescent="0.25">
      <c r="A156">
        <v>155</v>
      </c>
      <c r="B156" s="1">
        <v>45734</v>
      </c>
      <c r="C156" t="s">
        <v>25</v>
      </c>
      <c r="D156" t="s">
        <v>22</v>
      </c>
      <c r="E156">
        <v>236.92</v>
      </c>
      <c r="F156" t="s">
        <v>23</v>
      </c>
    </row>
    <row r="157" spans="1:6" x14ac:dyDescent="0.25">
      <c r="A157">
        <v>156</v>
      </c>
      <c r="B157" s="1">
        <v>45609</v>
      </c>
      <c r="C157" t="s">
        <v>15</v>
      </c>
      <c r="D157" t="s">
        <v>26</v>
      </c>
      <c r="E157">
        <v>90.69</v>
      </c>
      <c r="F157" t="s">
        <v>20</v>
      </c>
    </row>
    <row r="158" spans="1:6" x14ac:dyDescent="0.25">
      <c r="A158">
        <v>157</v>
      </c>
      <c r="B158" s="1">
        <v>45892</v>
      </c>
      <c r="C158" t="s">
        <v>27</v>
      </c>
      <c r="D158" t="s">
        <v>24</v>
      </c>
      <c r="E158">
        <v>411.56</v>
      </c>
      <c r="F158" t="s">
        <v>23</v>
      </c>
    </row>
    <row r="159" spans="1:6" x14ac:dyDescent="0.25">
      <c r="A159">
        <v>158</v>
      </c>
      <c r="B159" s="1">
        <v>45159</v>
      </c>
      <c r="C159" t="s">
        <v>29</v>
      </c>
      <c r="D159" t="s">
        <v>26</v>
      </c>
      <c r="E159">
        <v>78.14</v>
      </c>
      <c r="F159" t="s">
        <v>23</v>
      </c>
    </row>
    <row r="160" spans="1:6" x14ac:dyDescent="0.25">
      <c r="A160">
        <v>159</v>
      </c>
      <c r="B160" s="1">
        <v>45099</v>
      </c>
      <c r="C160" t="s">
        <v>25</v>
      </c>
      <c r="D160" t="s">
        <v>26</v>
      </c>
      <c r="E160">
        <v>348.78</v>
      </c>
      <c r="F160" t="s">
        <v>23</v>
      </c>
    </row>
    <row r="161" spans="1:6" x14ac:dyDescent="0.25">
      <c r="A161">
        <v>160</v>
      </c>
      <c r="B161" s="1">
        <v>45879</v>
      </c>
      <c r="C161" t="s">
        <v>29</v>
      </c>
      <c r="D161" t="s">
        <v>26</v>
      </c>
      <c r="E161">
        <v>267.91000000000003</v>
      </c>
      <c r="F161" t="s">
        <v>20</v>
      </c>
    </row>
    <row r="162" spans="1:6" x14ac:dyDescent="0.25">
      <c r="A162">
        <v>161</v>
      </c>
      <c r="B162" s="1">
        <v>45849</v>
      </c>
      <c r="C162" t="s">
        <v>29</v>
      </c>
      <c r="D162" t="s">
        <v>28</v>
      </c>
      <c r="E162">
        <v>56.33</v>
      </c>
      <c r="F162" t="s">
        <v>17</v>
      </c>
    </row>
    <row r="163" spans="1:6" x14ac:dyDescent="0.25">
      <c r="A163">
        <v>162</v>
      </c>
      <c r="B163" s="1">
        <v>45276</v>
      </c>
      <c r="C163" t="s">
        <v>29</v>
      </c>
      <c r="D163" t="s">
        <v>28</v>
      </c>
      <c r="E163">
        <v>64.89</v>
      </c>
      <c r="F163" t="s">
        <v>20</v>
      </c>
    </row>
    <row r="164" spans="1:6" x14ac:dyDescent="0.25">
      <c r="A164">
        <v>163</v>
      </c>
      <c r="B164" s="1">
        <v>45547</v>
      </c>
      <c r="C164" t="s">
        <v>29</v>
      </c>
      <c r="D164" t="s">
        <v>28</v>
      </c>
      <c r="E164">
        <v>396.42</v>
      </c>
      <c r="F164" t="s">
        <v>17</v>
      </c>
    </row>
    <row r="165" spans="1:6" x14ac:dyDescent="0.25">
      <c r="A165">
        <v>164</v>
      </c>
      <c r="B165" s="1">
        <v>45338</v>
      </c>
      <c r="C165" t="s">
        <v>15</v>
      </c>
      <c r="D165" t="s">
        <v>26</v>
      </c>
      <c r="E165">
        <v>301.10000000000002</v>
      </c>
      <c r="F165" t="s">
        <v>23</v>
      </c>
    </row>
    <row r="166" spans="1:6" x14ac:dyDescent="0.25">
      <c r="A166">
        <v>165</v>
      </c>
      <c r="B166" s="1">
        <v>45508</v>
      </c>
      <c r="C166" t="s">
        <v>27</v>
      </c>
      <c r="D166" t="s">
        <v>22</v>
      </c>
      <c r="E166">
        <v>244.04</v>
      </c>
      <c r="F166" t="s">
        <v>17</v>
      </c>
    </row>
    <row r="167" spans="1:6" x14ac:dyDescent="0.25">
      <c r="A167">
        <v>166</v>
      </c>
      <c r="B167" s="1">
        <v>46001</v>
      </c>
      <c r="C167" t="s">
        <v>29</v>
      </c>
      <c r="D167" t="s">
        <v>28</v>
      </c>
      <c r="E167">
        <v>119.09</v>
      </c>
      <c r="F167" t="s">
        <v>17</v>
      </c>
    </row>
    <row r="168" spans="1:6" x14ac:dyDescent="0.25">
      <c r="A168">
        <v>167</v>
      </c>
      <c r="B168" s="1">
        <v>45660</v>
      </c>
      <c r="C168" t="s">
        <v>27</v>
      </c>
      <c r="D168" t="s">
        <v>16</v>
      </c>
      <c r="E168">
        <v>419.89</v>
      </c>
      <c r="F168" t="s">
        <v>17</v>
      </c>
    </row>
    <row r="169" spans="1:6" x14ac:dyDescent="0.25">
      <c r="A169">
        <v>168</v>
      </c>
      <c r="B169" s="1">
        <v>45002</v>
      </c>
      <c r="C169" t="s">
        <v>18</v>
      </c>
      <c r="D169" t="s">
        <v>16</v>
      </c>
      <c r="E169">
        <v>96.1</v>
      </c>
      <c r="F169" t="s">
        <v>23</v>
      </c>
    </row>
    <row r="170" spans="1:6" x14ac:dyDescent="0.25">
      <c r="A170">
        <v>169</v>
      </c>
      <c r="B170" s="1">
        <v>45751</v>
      </c>
      <c r="C170" t="s">
        <v>18</v>
      </c>
      <c r="D170" t="s">
        <v>24</v>
      </c>
      <c r="E170">
        <v>303.77999999999997</v>
      </c>
      <c r="F170" t="s">
        <v>20</v>
      </c>
    </row>
    <row r="171" spans="1:6" x14ac:dyDescent="0.25">
      <c r="A171">
        <v>170</v>
      </c>
      <c r="B171" s="1">
        <v>45180</v>
      </c>
      <c r="C171" t="s">
        <v>18</v>
      </c>
      <c r="D171" t="s">
        <v>19</v>
      </c>
      <c r="E171">
        <v>350.98</v>
      </c>
      <c r="F171" t="s">
        <v>23</v>
      </c>
    </row>
    <row r="172" spans="1:6" x14ac:dyDescent="0.25">
      <c r="A172">
        <v>171</v>
      </c>
      <c r="B172" s="1">
        <v>44976</v>
      </c>
      <c r="C172" t="s">
        <v>15</v>
      </c>
      <c r="D172" t="s">
        <v>26</v>
      </c>
      <c r="E172">
        <v>270.27999999999997</v>
      </c>
      <c r="F172" t="s">
        <v>17</v>
      </c>
    </row>
    <row r="173" spans="1:6" x14ac:dyDescent="0.25">
      <c r="A173">
        <v>172</v>
      </c>
      <c r="B173" s="1">
        <v>45019</v>
      </c>
      <c r="C173" t="s">
        <v>25</v>
      </c>
      <c r="D173" t="s">
        <v>24</v>
      </c>
      <c r="E173">
        <v>483.49</v>
      </c>
      <c r="F173" t="s">
        <v>17</v>
      </c>
    </row>
    <row r="174" spans="1:6" x14ac:dyDescent="0.25">
      <c r="A174">
        <v>173</v>
      </c>
      <c r="B174" s="1">
        <v>45296</v>
      </c>
      <c r="C174" t="s">
        <v>29</v>
      </c>
      <c r="D174" t="s">
        <v>28</v>
      </c>
      <c r="E174">
        <v>175.55</v>
      </c>
      <c r="F174" t="s">
        <v>23</v>
      </c>
    </row>
    <row r="175" spans="1:6" x14ac:dyDescent="0.25">
      <c r="A175">
        <v>174</v>
      </c>
      <c r="B175" s="1">
        <v>45919</v>
      </c>
      <c r="C175" t="s">
        <v>15</v>
      </c>
      <c r="D175" t="s">
        <v>16</v>
      </c>
      <c r="E175">
        <v>26.45</v>
      </c>
      <c r="F175" t="s">
        <v>20</v>
      </c>
    </row>
    <row r="176" spans="1:6" x14ac:dyDescent="0.25">
      <c r="A176">
        <v>175</v>
      </c>
      <c r="B176" s="1">
        <v>45022</v>
      </c>
      <c r="C176" t="s">
        <v>21</v>
      </c>
      <c r="D176" t="s">
        <v>19</v>
      </c>
      <c r="E176">
        <v>345.86</v>
      </c>
      <c r="F176" t="s">
        <v>23</v>
      </c>
    </row>
    <row r="177" spans="1:6" x14ac:dyDescent="0.25">
      <c r="A177">
        <v>176</v>
      </c>
      <c r="B177" s="1">
        <v>45807</v>
      </c>
      <c r="C177" t="s">
        <v>29</v>
      </c>
      <c r="D177" t="s">
        <v>16</v>
      </c>
      <c r="E177">
        <v>444.9</v>
      </c>
      <c r="F177" t="s">
        <v>17</v>
      </c>
    </row>
    <row r="178" spans="1:6" x14ac:dyDescent="0.25">
      <c r="A178">
        <v>177</v>
      </c>
      <c r="B178" s="1">
        <v>45249</v>
      </c>
      <c r="C178" t="s">
        <v>29</v>
      </c>
      <c r="D178" t="s">
        <v>16</v>
      </c>
      <c r="E178">
        <v>108.92</v>
      </c>
      <c r="F178" t="s">
        <v>20</v>
      </c>
    </row>
    <row r="179" spans="1:6" x14ac:dyDescent="0.25">
      <c r="A179">
        <v>178</v>
      </c>
      <c r="B179" s="1">
        <v>45008</v>
      </c>
      <c r="C179" t="s">
        <v>29</v>
      </c>
      <c r="D179" t="s">
        <v>24</v>
      </c>
      <c r="E179">
        <v>105.74</v>
      </c>
      <c r="F179" t="s">
        <v>17</v>
      </c>
    </row>
    <row r="180" spans="1:6" x14ac:dyDescent="0.25">
      <c r="A180">
        <v>179</v>
      </c>
      <c r="B180" s="1">
        <v>45590</v>
      </c>
      <c r="C180" t="s">
        <v>27</v>
      </c>
      <c r="D180" t="s">
        <v>28</v>
      </c>
      <c r="E180">
        <v>54.06</v>
      </c>
      <c r="F180" t="s">
        <v>23</v>
      </c>
    </row>
    <row r="181" spans="1:6" x14ac:dyDescent="0.25">
      <c r="A181">
        <v>180</v>
      </c>
      <c r="B181" s="1">
        <v>45120</v>
      </c>
      <c r="C181" t="s">
        <v>25</v>
      </c>
      <c r="D181" t="s">
        <v>22</v>
      </c>
      <c r="E181">
        <v>464.44</v>
      </c>
      <c r="F181" t="s">
        <v>20</v>
      </c>
    </row>
    <row r="182" spans="1:6" x14ac:dyDescent="0.25">
      <c r="A182">
        <v>181</v>
      </c>
      <c r="B182" s="1">
        <v>45437</v>
      </c>
      <c r="C182" t="s">
        <v>21</v>
      </c>
      <c r="D182" t="s">
        <v>28</v>
      </c>
      <c r="E182">
        <v>436.37</v>
      </c>
      <c r="F182" t="s">
        <v>23</v>
      </c>
    </row>
    <row r="183" spans="1:6" x14ac:dyDescent="0.25">
      <c r="A183">
        <v>182</v>
      </c>
      <c r="B183" s="1">
        <v>45295</v>
      </c>
      <c r="C183" t="s">
        <v>21</v>
      </c>
      <c r="D183" t="s">
        <v>19</v>
      </c>
      <c r="E183">
        <v>243.09</v>
      </c>
      <c r="F183" t="s">
        <v>20</v>
      </c>
    </row>
    <row r="184" spans="1:6" x14ac:dyDescent="0.25">
      <c r="A184">
        <v>183</v>
      </c>
      <c r="B184" s="1">
        <v>45949</v>
      </c>
      <c r="C184" t="s">
        <v>25</v>
      </c>
      <c r="D184" t="s">
        <v>24</v>
      </c>
      <c r="E184">
        <v>62.11</v>
      </c>
      <c r="F184" t="s">
        <v>20</v>
      </c>
    </row>
    <row r="185" spans="1:6" x14ac:dyDescent="0.25">
      <c r="A185">
        <v>184</v>
      </c>
      <c r="B185" s="1">
        <v>45364</v>
      </c>
      <c r="C185" t="s">
        <v>15</v>
      </c>
      <c r="D185" t="s">
        <v>26</v>
      </c>
      <c r="E185">
        <v>462.04</v>
      </c>
      <c r="F185" t="s">
        <v>23</v>
      </c>
    </row>
    <row r="186" spans="1:6" x14ac:dyDescent="0.25">
      <c r="A186">
        <v>185</v>
      </c>
      <c r="B186" s="1">
        <v>45077</v>
      </c>
      <c r="C186" t="s">
        <v>25</v>
      </c>
      <c r="D186" t="s">
        <v>24</v>
      </c>
      <c r="E186">
        <v>385.74</v>
      </c>
      <c r="F186" t="s">
        <v>20</v>
      </c>
    </row>
    <row r="187" spans="1:6" x14ac:dyDescent="0.25">
      <c r="A187">
        <v>186</v>
      </c>
      <c r="B187" s="1">
        <v>45411</v>
      </c>
      <c r="C187" t="s">
        <v>25</v>
      </c>
      <c r="D187" t="s">
        <v>24</v>
      </c>
      <c r="E187">
        <v>156.32</v>
      </c>
      <c r="F187" t="s">
        <v>23</v>
      </c>
    </row>
    <row r="188" spans="1:6" x14ac:dyDescent="0.25">
      <c r="A188">
        <v>187</v>
      </c>
      <c r="B188" s="1">
        <v>45310</v>
      </c>
      <c r="C188" t="s">
        <v>29</v>
      </c>
      <c r="D188" t="s">
        <v>24</v>
      </c>
      <c r="E188">
        <v>149.54</v>
      </c>
      <c r="F188" t="s">
        <v>23</v>
      </c>
    </row>
    <row r="189" spans="1:6" x14ac:dyDescent="0.25">
      <c r="A189">
        <v>188</v>
      </c>
      <c r="B189" s="1">
        <v>45923</v>
      </c>
      <c r="C189" t="s">
        <v>18</v>
      </c>
      <c r="D189" t="s">
        <v>26</v>
      </c>
      <c r="E189">
        <v>188.39</v>
      </c>
      <c r="F189" t="s">
        <v>20</v>
      </c>
    </row>
    <row r="190" spans="1:6" x14ac:dyDescent="0.25">
      <c r="A190">
        <v>189</v>
      </c>
      <c r="B190" s="1">
        <v>45658</v>
      </c>
      <c r="C190" t="s">
        <v>27</v>
      </c>
      <c r="D190" t="s">
        <v>22</v>
      </c>
      <c r="E190">
        <v>93.8</v>
      </c>
      <c r="F190" t="s">
        <v>23</v>
      </c>
    </row>
    <row r="191" spans="1:6" x14ac:dyDescent="0.25">
      <c r="A191">
        <v>190</v>
      </c>
      <c r="B191" s="1">
        <v>45999</v>
      </c>
      <c r="C191" t="s">
        <v>15</v>
      </c>
      <c r="D191" t="s">
        <v>19</v>
      </c>
      <c r="E191">
        <v>366.85</v>
      </c>
      <c r="F191" t="s">
        <v>20</v>
      </c>
    </row>
    <row r="192" spans="1:6" x14ac:dyDescent="0.25">
      <c r="A192">
        <v>191</v>
      </c>
      <c r="B192" s="1">
        <v>45465</v>
      </c>
      <c r="C192" t="s">
        <v>27</v>
      </c>
      <c r="D192" t="s">
        <v>26</v>
      </c>
      <c r="E192">
        <v>177.93</v>
      </c>
      <c r="F192" t="s">
        <v>17</v>
      </c>
    </row>
    <row r="193" spans="1:6" x14ac:dyDescent="0.25">
      <c r="A193">
        <v>192</v>
      </c>
      <c r="B193" s="1">
        <v>45727</v>
      </c>
      <c r="C193" t="s">
        <v>25</v>
      </c>
      <c r="D193" t="s">
        <v>19</v>
      </c>
      <c r="E193">
        <v>498.88</v>
      </c>
      <c r="F193" t="s">
        <v>20</v>
      </c>
    </row>
    <row r="194" spans="1:6" x14ac:dyDescent="0.25">
      <c r="A194">
        <v>193</v>
      </c>
      <c r="B194" s="1">
        <v>45629</v>
      </c>
      <c r="C194" t="s">
        <v>21</v>
      </c>
      <c r="D194" t="s">
        <v>19</v>
      </c>
      <c r="E194">
        <v>337.8</v>
      </c>
      <c r="F194" t="s">
        <v>23</v>
      </c>
    </row>
    <row r="195" spans="1:6" x14ac:dyDescent="0.25">
      <c r="A195">
        <v>194</v>
      </c>
      <c r="B195" s="1">
        <v>45086</v>
      </c>
      <c r="C195" t="s">
        <v>21</v>
      </c>
      <c r="D195" t="s">
        <v>28</v>
      </c>
      <c r="E195">
        <v>231.1</v>
      </c>
      <c r="F195" t="s">
        <v>23</v>
      </c>
    </row>
    <row r="196" spans="1:6" x14ac:dyDescent="0.25">
      <c r="A196">
        <v>195</v>
      </c>
      <c r="B196" s="1">
        <v>45400</v>
      </c>
      <c r="C196" t="s">
        <v>27</v>
      </c>
      <c r="D196" t="s">
        <v>24</v>
      </c>
      <c r="E196">
        <v>278.89999999999998</v>
      </c>
      <c r="F196" t="s">
        <v>23</v>
      </c>
    </row>
    <row r="197" spans="1:6" x14ac:dyDescent="0.25">
      <c r="A197">
        <v>196</v>
      </c>
      <c r="B197" s="1">
        <v>45805</v>
      </c>
      <c r="C197" t="s">
        <v>29</v>
      </c>
      <c r="D197" t="s">
        <v>28</v>
      </c>
      <c r="E197">
        <v>97.91</v>
      </c>
      <c r="F197" t="s">
        <v>20</v>
      </c>
    </row>
    <row r="198" spans="1:6" x14ac:dyDescent="0.25">
      <c r="A198">
        <v>197</v>
      </c>
      <c r="B198" s="1">
        <v>45379</v>
      </c>
      <c r="C198" t="s">
        <v>27</v>
      </c>
      <c r="D198" t="s">
        <v>26</v>
      </c>
      <c r="E198">
        <v>408.42</v>
      </c>
      <c r="F198" t="s">
        <v>17</v>
      </c>
    </row>
    <row r="199" spans="1:6" x14ac:dyDescent="0.25">
      <c r="A199">
        <v>198</v>
      </c>
      <c r="B199" s="1">
        <v>44959</v>
      </c>
      <c r="C199" t="s">
        <v>25</v>
      </c>
      <c r="D199" t="s">
        <v>16</v>
      </c>
      <c r="E199">
        <v>342.92</v>
      </c>
      <c r="F199" t="s">
        <v>20</v>
      </c>
    </row>
    <row r="200" spans="1:6" x14ac:dyDescent="0.25">
      <c r="A200">
        <v>199</v>
      </c>
      <c r="B200" s="1">
        <v>45685</v>
      </c>
      <c r="C200" t="s">
        <v>15</v>
      </c>
      <c r="D200" t="s">
        <v>16</v>
      </c>
      <c r="E200">
        <v>373.38</v>
      </c>
      <c r="F200" t="s">
        <v>20</v>
      </c>
    </row>
    <row r="201" spans="1:6" x14ac:dyDescent="0.25">
      <c r="A201">
        <v>200</v>
      </c>
      <c r="B201" s="1">
        <v>45222</v>
      </c>
      <c r="C201" t="s">
        <v>18</v>
      </c>
      <c r="D201" t="s">
        <v>28</v>
      </c>
      <c r="E201">
        <v>170.13</v>
      </c>
      <c r="F201" t="s">
        <v>23</v>
      </c>
    </row>
    <row r="202" spans="1:6" x14ac:dyDescent="0.25">
      <c r="A202">
        <v>201</v>
      </c>
      <c r="B202" s="1">
        <v>45620</v>
      </c>
      <c r="C202" t="s">
        <v>27</v>
      </c>
      <c r="D202" t="s">
        <v>19</v>
      </c>
      <c r="E202">
        <v>371.46</v>
      </c>
      <c r="F202" t="s">
        <v>20</v>
      </c>
    </row>
    <row r="203" spans="1:6" x14ac:dyDescent="0.25">
      <c r="A203">
        <v>202</v>
      </c>
      <c r="B203" s="1">
        <v>45827</v>
      </c>
      <c r="C203" t="s">
        <v>21</v>
      </c>
      <c r="D203" t="s">
        <v>19</v>
      </c>
      <c r="E203">
        <v>191.29</v>
      </c>
      <c r="F203" t="s">
        <v>17</v>
      </c>
    </row>
    <row r="204" spans="1:6" x14ac:dyDescent="0.25">
      <c r="A204">
        <v>203</v>
      </c>
      <c r="B204" s="1">
        <v>45468</v>
      </c>
      <c r="C204" t="s">
        <v>29</v>
      </c>
      <c r="D204" t="s">
        <v>26</v>
      </c>
      <c r="E204">
        <v>322.82</v>
      </c>
      <c r="F204" t="s">
        <v>20</v>
      </c>
    </row>
    <row r="205" spans="1:6" x14ac:dyDescent="0.25">
      <c r="A205">
        <v>204</v>
      </c>
      <c r="B205" s="1">
        <v>45807</v>
      </c>
      <c r="C205" t="s">
        <v>27</v>
      </c>
      <c r="D205" t="s">
        <v>24</v>
      </c>
      <c r="E205">
        <v>44.36</v>
      </c>
      <c r="F205" t="s">
        <v>20</v>
      </c>
    </row>
    <row r="206" spans="1:6" x14ac:dyDescent="0.25">
      <c r="A206">
        <v>205</v>
      </c>
      <c r="B206" s="1">
        <v>45854</v>
      </c>
      <c r="C206" t="s">
        <v>18</v>
      </c>
      <c r="D206" t="s">
        <v>24</v>
      </c>
      <c r="E206">
        <v>359.77</v>
      </c>
      <c r="F206" t="s">
        <v>17</v>
      </c>
    </row>
    <row r="207" spans="1:6" x14ac:dyDescent="0.25">
      <c r="A207">
        <v>206</v>
      </c>
      <c r="B207" s="1">
        <v>45490</v>
      </c>
      <c r="C207" t="s">
        <v>21</v>
      </c>
      <c r="D207" t="s">
        <v>26</v>
      </c>
      <c r="E207">
        <v>137.69999999999999</v>
      </c>
      <c r="F207" t="s">
        <v>17</v>
      </c>
    </row>
    <row r="208" spans="1:6" x14ac:dyDescent="0.25">
      <c r="A208">
        <v>207</v>
      </c>
      <c r="B208" s="1">
        <v>45474</v>
      </c>
      <c r="C208" t="s">
        <v>27</v>
      </c>
      <c r="D208" t="s">
        <v>24</v>
      </c>
      <c r="E208">
        <v>298.02</v>
      </c>
      <c r="F208" t="s">
        <v>23</v>
      </c>
    </row>
    <row r="209" spans="1:6" x14ac:dyDescent="0.25">
      <c r="A209">
        <v>208</v>
      </c>
      <c r="B209" s="1">
        <v>45291</v>
      </c>
      <c r="C209" t="s">
        <v>15</v>
      </c>
      <c r="D209" t="s">
        <v>22</v>
      </c>
      <c r="E209">
        <v>160.41</v>
      </c>
      <c r="F209" t="s">
        <v>17</v>
      </c>
    </row>
    <row r="210" spans="1:6" x14ac:dyDescent="0.25">
      <c r="A210">
        <v>209</v>
      </c>
      <c r="B210" s="1">
        <v>45525</v>
      </c>
      <c r="C210" t="s">
        <v>27</v>
      </c>
      <c r="D210" t="s">
        <v>28</v>
      </c>
      <c r="E210">
        <v>251.88</v>
      </c>
      <c r="F210" t="s">
        <v>17</v>
      </c>
    </row>
    <row r="211" spans="1:6" x14ac:dyDescent="0.25">
      <c r="A211">
        <v>210</v>
      </c>
      <c r="B211" s="1">
        <v>45637</v>
      </c>
      <c r="C211" t="s">
        <v>21</v>
      </c>
      <c r="D211" t="s">
        <v>28</v>
      </c>
      <c r="E211">
        <v>460.23</v>
      </c>
      <c r="F211" t="s">
        <v>20</v>
      </c>
    </row>
    <row r="212" spans="1:6" x14ac:dyDescent="0.25">
      <c r="A212">
        <v>211</v>
      </c>
      <c r="B212" s="1">
        <v>45296</v>
      </c>
      <c r="C212" t="s">
        <v>18</v>
      </c>
      <c r="D212" t="s">
        <v>28</v>
      </c>
      <c r="E212">
        <v>326.44</v>
      </c>
      <c r="F212" t="s">
        <v>17</v>
      </c>
    </row>
    <row r="213" spans="1:6" x14ac:dyDescent="0.25">
      <c r="A213">
        <v>212</v>
      </c>
      <c r="B213" s="1">
        <v>46000</v>
      </c>
      <c r="C213" t="s">
        <v>25</v>
      </c>
      <c r="D213" t="s">
        <v>19</v>
      </c>
      <c r="E213">
        <v>498.31</v>
      </c>
      <c r="F213" t="s">
        <v>17</v>
      </c>
    </row>
    <row r="214" spans="1:6" x14ac:dyDescent="0.25">
      <c r="A214">
        <v>213</v>
      </c>
      <c r="B214" s="1">
        <v>45081</v>
      </c>
      <c r="C214" t="s">
        <v>27</v>
      </c>
      <c r="D214" t="s">
        <v>26</v>
      </c>
      <c r="E214">
        <v>480.06</v>
      </c>
      <c r="F214" t="s">
        <v>20</v>
      </c>
    </row>
    <row r="215" spans="1:6" x14ac:dyDescent="0.25">
      <c r="A215">
        <v>214</v>
      </c>
      <c r="B215" s="1">
        <v>46003</v>
      </c>
      <c r="C215" t="s">
        <v>15</v>
      </c>
      <c r="D215" t="s">
        <v>24</v>
      </c>
      <c r="E215">
        <v>318.24</v>
      </c>
      <c r="F215" t="s">
        <v>20</v>
      </c>
    </row>
    <row r="216" spans="1:6" x14ac:dyDescent="0.25">
      <c r="A216">
        <v>215</v>
      </c>
      <c r="B216" s="1">
        <v>45286</v>
      </c>
      <c r="C216" t="s">
        <v>21</v>
      </c>
      <c r="D216" t="s">
        <v>28</v>
      </c>
      <c r="E216">
        <v>470.48</v>
      </c>
      <c r="F216" t="s">
        <v>20</v>
      </c>
    </row>
    <row r="217" spans="1:6" x14ac:dyDescent="0.25">
      <c r="A217">
        <v>216</v>
      </c>
      <c r="B217" s="1">
        <v>45816</v>
      </c>
      <c r="C217" t="s">
        <v>29</v>
      </c>
      <c r="D217" t="s">
        <v>19</v>
      </c>
      <c r="E217">
        <v>473.44</v>
      </c>
      <c r="F217" t="s">
        <v>20</v>
      </c>
    </row>
    <row r="218" spans="1:6" x14ac:dyDescent="0.25">
      <c r="A218">
        <v>217</v>
      </c>
      <c r="B218" s="1">
        <v>44993</v>
      </c>
      <c r="C218" t="s">
        <v>21</v>
      </c>
      <c r="D218" t="s">
        <v>19</v>
      </c>
      <c r="E218">
        <v>260.55</v>
      </c>
      <c r="F218" t="s">
        <v>23</v>
      </c>
    </row>
    <row r="219" spans="1:6" x14ac:dyDescent="0.25">
      <c r="A219">
        <v>218</v>
      </c>
      <c r="B219" s="1">
        <v>45823</v>
      </c>
      <c r="C219" t="s">
        <v>15</v>
      </c>
      <c r="D219" t="s">
        <v>19</v>
      </c>
      <c r="E219">
        <v>145.08000000000001</v>
      </c>
      <c r="F219" t="s">
        <v>17</v>
      </c>
    </row>
    <row r="220" spans="1:6" x14ac:dyDescent="0.25">
      <c r="A220">
        <v>219</v>
      </c>
      <c r="B220" s="1">
        <v>45165</v>
      </c>
      <c r="C220" t="s">
        <v>15</v>
      </c>
      <c r="D220" t="s">
        <v>19</v>
      </c>
      <c r="E220">
        <v>473.76</v>
      </c>
      <c r="F220" t="s">
        <v>17</v>
      </c>
    </row>
    <row r="221" spans="1:6" x14ac:dyDescent="0.25">
      <c r="A221">
        <v>220</v>
      </c>
      <c r="B221" s="1">
        <v>45679</v>
      </c>
      <c r="C221" t="s">
        <v>18</v>
      </c>
      <c r="D221" t="s">
        <v>19</v>
      </c>
      <c r="E221">
        <v>195.58</v>
      </c>
      <c r="F221" t="s">
        <v>20</v>
      </c>
    </row>
    <row r="222" spans="1:6" x14ac:dyDescent="0.25">
      <c r="A222">
        <v>221</v>
      </c>
      <c r="B222" s="1">
        <v>45916</v>
      </c>
      <c r="C222" t="s">
        <v>27</v>
      </c>
      <c r="D222" t="s">
        <v>22</v>
      </c>
      <c r="E222">
        <v>263.87</v>
      </c>
      <c r="F222" t="s">
        <v>20</v>
      </c>
    </row>
    <row r="223" spans="1:6" x14ac:dyDescent="0.25">
      <c r="A223">
        <v>222</v>
      </c>
      <c r="B223" s="1">
        <v>45889</v>
      </c>
      <c r="C223" t="s">
        <v>27</v>
      </c>
      <c r="D223" t="s">
        <v>24</v>
      </c>
      <c r="E223">
        <v>336.93</v>
      </c>
      <c r="F223" t="s">
        <v>20</v>
      </c>
    </row>
    <row r="224" spans="1:6" x14ac:dyDescent="0.25">
      <c r="A224">
        <v>223</v>
      </c>
      <c r="B224" s="1">
        <v>44929</v>
      </c>
      <c r="C224" t="s">
        <v>18</v>
      </c>
      <c r="D224" t="s">
        <v>16</v>
      </c>
      <c r="E224">
        <v>343.74</v>
      </c>
      <c r="F224" t="s">
        <v>17</v>
      </c>
    </row>
    <row r="225" spans="1:6" x14ac:dyDescent="0.25">
      <c r="A225">
        <v>224</v>
      </c>
      <c r="B225" s="1">
        <v>45230</v>
      </c>
      <c r="C225" t="s">
        <v>18</v>
      </c>
      <c r="D225" t="s">
        <v>28</v>
      </c>
      <c r="E225">
        <v>82.68</v>
      </c>
      <c r="F225" t="s">
        <v>23</v>
      </c>
    </row>
    <row r="226" spans="1:6" x14ac:dyDescent="0.25">
      <c r="A226">
        <v>225</v>
      </c>
      <c r="B226" s="1">
        <v>45245</v>
      </c>
      <c r="C226" t="s">
        <v>21</v>
      </c>
      <c r="D226" t="s">
        <v>28</v>
      </c>
      <c r="E226">
        <v>345.98</v>
      </c>
      <c r="F226" t="s">
        <v>17</v>
      </c>
    </row>
    <row r="227" spans="1:6" x14ac:dyDescent="0.25">
      <c r="A227">
        <v>226</v>
      </c>
      <c r="B227" s="1">
        <v>45523</v>
      </c>
      <c r="C227" t="s">
        <v>15</v>
      </c>
      <c r="D227" t="s">
        <v>24</v>
      </c>
      <c r="E227">
        <v>493.26</v>
      </c>
      <c r="F227" t="s">
        <v>23</v>
      </c>
    </row>
    <row r="228" spans="1:6" x14ac:dyDescent="0.25">
      <c r="A228">
        <v>227</v>
      </c>
      <c r="B228" s="1">
        <v>45375</v>
      </c>
      <c r="C228" t="s">
        <v>27</v>
      </c>
      <c r="D228" t="s">
        <v>24</v>
      </c>
      <c r="E228">
        <v>112.42</v>
      </c>
      <c r="F228" t="s">
        <v>20</v>
      </c>
    </row>
    <row r="229" spans="1:6" x14ac:dyDescent="0.25">
      <c r="A229">
        <v>228</v>
      </c>
      <c r="B229" s="1">
        <v>45197</v>
      </c>
      <c r="C229" t="s">
        <v>15</v>
      </c>
      <c r="D229" t="s">
        <v>24</v>
      </c>
      <c r="E229">
        <v>407.5</v>
      </c>
      <c r="F229" t="s">
        <v>17</v>
      </c>
    </row>
    <row r="230" spans="1:6" x14ac:dyDescent="0.25">
      <c r="A230">
        <v>229</v>
      </c>
      <c r="B230" s="1">
        <v>45853</v>
      </c>
      <c r="C230" t="s">
        <v>21</v>
      </c>
      <c r="D230" t="s">
        <v>16</v>
      </c>
      <c r="E230">
        <v>136.69</v>
      </c>
      <c r="F230" t="s">
        <v>17</v>
      </c>
    </row>
    <row r="231" spans="1:6" x14ac:dyDescent="0.25">
      <c r="A231">
        <v>230</v>
      </c>
      <c r="B231" s="1">
        <v>45525</v>
      </c>
      <c r="C231" t="s">
        <v>15</v>
      </c>
      <c r="D231" t="s">
        <v>24</v>
      </c>
      <c r="E231">
        <v>357.19</v>
      </c>
      <c r="F231" t="s">
        <v>20</v>
      </c>
    </row>
    <row r="232" spans="1:6" x14ac:dyDescent="0.25">
      <c r="A232">
        <v>231</v>
      </c>
      <c r="B232" s="1">
        <v>45485</v>
      </c>
      <c r="C232" t="s">
        <v>21</v>
      </c>
      <c r="D232" t="s">
        <v>28</v>
      </c>
      <c r="E232">
        <v>152.31</v>
      </c>
      <c r="F232" t="s">
        <v>20</v>
      </c>
    </row>
    <row r="233" spans="1:6" x14ac:dyDescent="0.25">
      <c r="A233">
        <v>232</v>
      </c>
      <c r="B233" s="1">
        <v>44929</v>
      </c>
      <c r="C233" t="s">
        <v>18</v>
      </c>
      <c r="D233" t="s">
        <v>16</v>
      </c>
      <c r="E233">
        <v>13.61</v>
      </c>
      <c r="F233" t="s">
        <v>23</v>
      </c>
    </row>
    <row r="234" spans="1:6" x14ac:dyDescent="0.25">
      <c r="A234">
        <v>233</v>
      </c>
      <c r="B234" s="1">
        <v>45421</v>
      </c>
      <c r="C234" t="s">
        <v>27</v>
      </c>
      <c r="D234" t="s">
        <v>24</v>
      </c>
      <c r="E234">
        <v>277.70999999999998</v>
      </c>
      <c r="F234" t="s">
        <v>17</v>
      </c>
    </row>
    <row r="235" spans="1:6" x14ac:dyDescent="0.25">
      <c r="A235">
        <v>234</v>
      </c>
      <c r="B235" s="1">
        <v>45987</v>
      </c>
      <c r="C235" t="s">
        <v>18</v>
      </c>
      <c r="D235" t="s">
        <v>28</v>
      </c>
      <c r="E235">
        <v>266.54000000000002</v>
      </c>
      <c r="F235" t="s">
        <v>23</v>
      </c>
    </row>
    <row r="236" spans="1:6" x14ac:dyDescent="0.25">
      <c r="A236">
        <v>235</v>
      </c>
      <c r="B236" s="1">
        <v>45312</v>
      </c>
      <c r="C236" t="s">
        <v>25</v>
      </c>
      <c r="D236" t="s">
        <v>22</v>
      </c>
      <c r="E236">
        <v>407.6</v>
      </c>
      <c r="F236" t="s">
        <v>20</v>
      </c>
    </row>
    <row r="237" spans="1:6" x14ac:dyDescent="0.25">
      <c r="A237">
        <v>236</v>
      </c>
      <c r="B237" s="1">
        <v>46019</v>
      </c>
      <c r="C237" t="s">
        <v>29</v>
      </c>
      <c r="D237" t="s">
        <v>26</v>
      </c>
      <c r="E237">
        <v>426.7</v>
      </c>
      <c r="F237" t="s">
        <v>17</v>
      </c>
    </row>
    <row r="238" spans="1:6" x14ac:dyDescent="0.25">
      <c r="A238">
        <v>237</v>
      </c>
      <c r="B238" s="1">
        <v>45890</v>
      </c>
      <c r="C238" t="s">
        <v>18</v>
      </c>
      <c r="D238" t="s">
        <v>16</v>
      </c>
      <c r="E238">
        <v>87.26</v>
      </c>
      <c r="F238" t="s">
        <v>23</v>
      </c>
    </row>
    <row r="239" spans="1:6" x14ac:dyDescent="0.25">
      <c r="A239">
        <v>238</v>
      </c>
      <c r="B239" s="1">
        <v>44954</v>
      </c>
      <c r="C239" t="s">
        <v>15</v>
      </c>
      <c r="D239" t="s">
        <v>19</v>
      </c>
      <c r="E239">
        <v>110.27</v>
      </c>
      <c r="F239" t="s">
        <v>17</v>
      </c>
    </row>
    <row r="240" spans="1:6" x14ac:dyDescent="0.25">
      <c r="A240">
        <v>239</v>
      </c>
      <c r="B240" s="1">
        <v>45895</v>
      </c>
      <c r="C240" t="s">
        <v>15</v>
      </c>
      <c r="D240" t="s">
        <v>22</v>
      </c>
      <c r="E240">
        <v>91.86</v>
      </c>
      <c r="F240" t="s">
        <v>17</v>
      </c>
    </row>
    <row r="241" spans="1:6" x14ac:dyDescent="0.25">
      <c r="A241">
        <v>240</v>
      </c>
      <c r="B241" s="1">
        <v>45972</v>
      </c>
      <c r="C241" t="s">
        <v>29</v>
      </c>
      <c r="D241" t="s">
        <v>22</v>
      </c>
      <c r="E241">
        <v>92.35</v>
      </c>
      <c r="F241" t="s">
        <v>23</v>
      </c>
    </row>
    <row r="242" spans="1:6" x14ac:dyDescent="0.25">
      <c r="A242">
        <v>241</v>
      </c>
      <c r="B242" s="1">
        <v>45650</v>
      </c>
      <c r="C242" t="s">
        <v>15</v>
      </c>
      <c r="D242" t="s">
        <v>28</v>
      </c>
      <c r="E242">
        <v>373.35</v>
      </c>
      <c r="F242" t="s">
        <v>20</v>
      </c>
    </row>
    <row r="243" spans="1:6" x14ac:dyDescent="0.25">
      <c r="A243">
        <v>242</v>
      </c>
      <c r="B243" s="1">
        <v>44932</v>
      </c>
      <c r="C243" t="s">
        <v>21</v>
      </c>
      <c r="D243" t="s">
        <v>22</v>
      </c>
      <c r="E243">
        <v>16.59</v>
      </c>
      <c r="F243" t="s">
        <v>20</v>
      </c>
    </row>
    <row r="244" spans="1:6" x14ac:dyDescent="0.25">
      <c r="A244">
        <v>243</v>
      </c>
      <c r="B244" s="1">
        <v>45339</v>
      </c>
      <c r="C244" t="s">
        <v>21</v>
      </c>
      <c r="D244" t="s">
        <v>26</v>
      </c>
      <c r="E244">
        <v>121.86</v>
      </c>
      <c r="F244" t="s">
        <v>17</v>
      </c>
    </row>
    <row r="245" spans="1:6" x14ac:dyDescent="0.25">
      <c r="A245">
        <v>244</v>
      </c>
      <c r="B245" s="1">
        <v>45826</v>
      </c>
      <c r="C245" t="s">
        <v>18</v>
      </c>
      <c r="D245" t="s">
        <v>16</v>
      </c>
      <c r="E245">
        <v>232.09</v>
      </c>
      <c r="F245" t="s">
        <v>17</v>
      </c>
    </row>
    <row r="246" spans="1:6" x14ac:dyDescent="0.25">
      <c r="A246">
        <v>245</v>
      </c>
      <c r="B246" s="1">
        <v>45310</v>
      </c>
      <c r="C246" t="s">
        <v>27</v>
      </c>
      <c r="D246" t="s">
        <v>16</v>
      </c>
      <c r="E246">
        <v>54.23</v>
      </c>
      <c r="F246" t="s">
        <v>17</v>
      </c>
    </row>
    <row r="247" spans="1:6" x14ac:dyDescent="0.25">
      <c r="A247">
        <v>246</v>
      </c>
      <c r="B247" s="1">
        <v>44961</v>
      </c>
      <c r="C247" t="s">
        <v>25</v>
      </c>
      <c r="D247" t="s">
        <v>26</v>
      </c>
      <c r="E247">
        <v>453.08</v>
      </c>
      <c r="F247" t="s">
        <v>23</v>
      </c>
    </row>
    <row r="248" spans="1:6" x14ac:dyDescent="0.25">
      <c r="A248">
        <v>247</v>
      </c>
      <c r="B248" s="1">
        <v>45030</v>
      </c>
      <c r="C248" t="s">
        <v>27</v>
      </c>
      <c r="D248" t="s">
        <v>26</v>
      </c>
      <c r="E248">
        <v>431.36</v>
      </c>
      <c r="F248" t="s">
        <v>17</v>
      </c>
    </row>
    <row r="249" spans="1:6" x14ac:dyDescent="0.25">
      <c r="A249">
        <v>248</v>
      </c>
      <c r="B249" s="1">
        <v>45172</v>
      </c>
      <c r="C249" t="s">
        <v>29</v>
      </c>
      <c r="D249" t="s">
        <v>19</v>
      </c>
      <c r="E249">
        <v>56.06</v>
      </c>
      <c r="F249" t="s">
        <v>20</v>
      </c>
    </row>
    <row r="250" spans="1:6" x14ac:dyDescent="0.25">
      <c r="A250">
        <v>249</v>
      </c>
      <c r="B250" s="1">
        <v>44999</v>
      </c>
      <c r="C250" t="s">
        <v>15</v>
      </c>
      <c r="D250" t="s">
        <v>28</v>
      </c>
      <c r="E250">
        <v>254.87</v>
      </c>
      <c r="F250" t="s">
        <v>17</v>
      </c>
    </row>
    <row r="251" spans="1:6" x14ac:dyDescent="0.25">
      <c r="A251">
        <v>250</v>
      </c>
      <c r="B251" s="1">
        <v>45556</v>
      </c>
      <c r="C251" t="s">
        <v>29</v>
      </c>
      <c r="D251" t="s">
        <v>16</v>
      </c>
      <c r="E251">
        <v>81.599999999999994</v>
      </c>
      <c r="F251" t="s">
        <v>20</v>
      </c>
    </row>
    <row r="252" spans="1:6" x14ac:dyDescent="0.25">
      <c r="A252">
        <v>251</v>
      </c>
      <c r="B252" s="1">
        <v>45618</v>
      </c>
      <c r="C252" t="s">
        <v>25</v>
      </c>
      <c r="D252" t="s">
        <v>22</v>
      </c>
      <c r="E252">
        <v>416.2</v>
      </c>
      <c r="F252" t="s">
        <v>20</v>
      </c>
    </row>
    <row r="253" spans="1:6" x14ac:dyDescent="0.25">
      <c r="A253">
        <v>252</v>
      </c>
      <c r="B253" s="1">
        <v>45720</v>
      </c>
      <c r="C253" t="s">
        <v>29</v>
      </c>
      <c r="D253" t="s">
        <v>22</v>
      </c>
      <c r="E253">
        <v>370.89</v>
      </c>
      <c r="F253" t="s">
        <v>23</v>
      </c>
    </row>
    <row r="254" spans="1:6" x14ac:dyDescent="0.25">
      <c r="A254">
        <v>253</v>
      </c>
      <c r="B254" s="1">
        <v>45778</v>
      </c>
      <c r="C254" t="s">
        <v>29</v>
      </c>
      <c r="D254" t="s">
        <v>19</v>
      </c>
      <c r="E254">
        <v>434.79</v>
      </c>
      <c r="F254" t="s">
        <v>23</v>
      </c>
    </row>
    <row r="255" spans="1:6" x14ac:dyDescent="0.25">
      <c r="A255">
        <v>254</v>
      </c>
      <c r="B255" s="1">
        <v>45353</v>
      </c>
      <c r="C255" t="s">
        <v>15</v>
      </c>
      <c r="D255" t="s">
        <v>22</v>
      </c>
      <c r="E255">
        <v>376.81</v>
      </c>
      <c r="F255" t="s">
        <v>17</v>
      </c>
    </row>
    <row r="256" spans="1:6" x14ac:dyDescent="0.25">
      <c r="A256">
        <v>255</v>
      </c>
      <c r="B256" s="1">
        <v>45659</v>
      </c>
      <c r="C256" t="s">
        <v>25</v>
      </c>
      <c r="D256" t="s">
        <v>26</v>
      </c>
      <c r="E256">
        <v>112.52</v>
      </c>
      <c r="F256" t="s">
        <v>20</v>
      </c>
    </row>
    <row r="257" spans="1:6" x14ac:dyDescent="0.25">
      <c r="A257">
        <v>256</v>
      </c>
      <c r="B257" s="1">
        <v>45440</v>
      </c>
      <c r="C257" t="s">
        <v>18</v>
      </c>
      <c r="D257" t="s">
        <v>16</v>
      </c>
      <c r="E257">
        <v>178.22</v>
      </c>
      <c r="F257" t="s">
        <v>17</v>
      </c>
    </row>
    <row r="258" spans="1:6" x14ac:dyDescent="0.25">
      <c r="A258">
        <v>257</v>
      </c>
      <c r="B258" s="1">
        <v>45470</v>
      </c>
      <c r="C258" t="s">
        <v>15</v>
      </c>
      <c r="D258" t="s">
        <v>16</v>
      </c>
      <c r="E258">
        <v>203.7</v>
      </c>
      <c r="F258" t="s">
        <v>23</v>
      </c>
    </row>
    <row r="259" spans="1:6" x14ac:dyDescent="0.25">
      <c r="A259">
        <v>258</v>
      </c>
      <c r="B259" s="1">
        <v>45254</v>
      </c>
      <c r="C259" t="s">
        <v>25</v>
      </c>
      <c r="D259" t="s">
        <v>28</v>
      </c>
      <c r="E259">
        <v>191.92</v>
      </c>
      <c r="F259" t="s">
        <v>20</v>
      </c>
    </row>
    <row r="260" spans="1:6" x14ac:dyDescent="0.25">
      <c r="A260">
        <v>259</v>
      </c>
      <c r="B260" s="1">
        <v>45549</v>
      </c>
      <c r="C260" t="s">
        <v>25</v>
      </c>
      <c r="D260" t="s">
        <v>19</v>
      </c>
      <c r="E260">
        <v>41.64</v>
      </c>
      <c r="F260" t="s">
        <v>23</v>
      </c>
    </row>
    <row r="261" spans="1:6" x14ac:dyDescent="0.25">
      <c r="A261">
        <v>260</v>
      </c>
      <c r="B261" s="1">
        <v>45165</v>
      </c>
      <c r="C261" t="s">
        <v>21</v>
      </c>
      <c r="D261" t="s">
        <v>19</v>
      </c>
      <c r="E261">
        <v>230.2</v>
      </c>
      <c r="F261" t="s">
        <v>20</v>
      </c>
    </row>
    <row r="262" spans="1:6" x14ac:dyDescent="0.25">
      <c r="A262">
        <v>261</v>
      </c>
      <c r="B262" s="1">
        <v>45260</v>
      </c>
      <c r="C262" t="s">
        <v>25</v>
      </c>
      <c r="D262" t="s">
        <v>26</v>
      </c>
      <c r="E262">
        <v>166.36</v>
      </c>
      <c r="F262" t="s">
        <v>20</v>
      </c>
    </row>
    <row r="263" spans="1:6" x14ac:dyDescent="0.25">
      <c r="A263">
        <v>262</v>
      </c>
      <c r="B263" s="1">
        <v>45296</v>
      </c>
      <c r="C263" t="s">
        <v>15</v>
      </c>
      <c r="D263" t="s">
        <v>19</v>
      </c>
      <c r="E263">
        <v>276.24</v>
      </c>
      <c r="F263" t="s">
        <v>20</v>
      </c>
    </row>
    <row r="264" spans="1:6" x14ac:dyDescent="0.25">
      <c r="A264">
        <v>263</v>
      </c>
      <c r="B264" s="1">
        <v>45094</v>
      </c>
      <c r="C264" t="s">
        <v>29</v>
      </c>
      <c r="D264" t="s">
        <v>19</v>
      </c>
      <c r="E264">
        <v>303.12</v>
      </c>
      <c r="F264" t="s">
        <v>20</v>
      </c>
    </row>
    <row r="265" spans="1:6" x14ac:dyDescent="0.25">
      <c r="A265">
        <v>264</v>
      </c>
      <c r="B265" s="1">
        <v>45001</v>
      </c>
      <c r="C265" t="s">
        <v>21</v>
      </c>
      <c r="D265" t="s">
        <v>26</v>
      </c>
      <c r="E265">
        <v>263.05</v>
      </c>
      <c r="F265" t="s">
        <v>20</v>
      </c>
    </row>
    <row r="266" spans="1:6" x14ac:dyDescent="0.25">
      <c r="A266">
        <v>265</v>
      </c>
      <c r="B266" s="1">
        <v>45545</v>
      </c>
      <c r="C266" t="s">
        <v>29</v>
      </c>
      <c r="D266" t="s">
        <v>19</v>
      </c>
      <c r="E266">
        <v>478.4</v>
      </c>
      <c r="F266" t="s">
        <v>17</v>
      </c>
    </row>
    <row r="267" spans="1:6" x14ac:dyDescent="0.25">
      <c r="A267">
        <v>266</v>
      </c>
      <c r="B267" s="1">
        <v>44990</v>
      </c>
      <c r="C267" t="s">
        <v>15</v>
      </c>
      <c r="D267" t="s">
        <v>16</v>
      </c>
      <c r="E267">
        <v>358.1</v>
      </c>
      <c r="F267" t="s">
        <v>23</v>
      </c>
    </row>
    <row r="268" spans="1:6" x14ac:dyDescent="0.25">
      <c r="A268">
        <v>267</v>
      </c>
      <c r="B268" s="1">
        <v>45109</v>
      </c>
      <c r="C268" t="s">
        <v>15</v>
      </c>
      <c r="D268" t="s">
        <v>16</v>
      </c>
      <c r="E268">
        <v>130.37</v>
      </c>
      <c r="F268" t="s">
        <v>17</v>
      </c>
    </row>
    <row r="269" spans="1:6" x14ac:dyDescent="0.25">
      <c r="A269">
        <v>268</v>
      </c>
      <c r="B269" s="1">
        <v>45180</v>
      </c>
      <c r="C269" t="s">
        <v>29</v>
      </c>
      <c r="D269" t="s">
        <v>24</v>
      </c>
      <c r="E269">
        <v>113.34</v>
      </c>
      <c r="F269" t="s">
        <v>23</v>
      </c>
    </row>
    <row r="270" spans="1:6" x14ac:dyDescent="0.25">
      <c r="A270">
        <v>269</v>
      </c>
      <c r="B270" s="1">
        <v>45028</v>
      </c>
      <c r="C270" t="s">
        <v>18</v>
      </c>
      <c r="D270" t="s">
        <v>26</v>
      </c>
      <c r="E270">
        <v>444.74</v>
      </c>
      <c r="F270" t="s">
        <v>20</v>
      </c>
    </row>
    <row r="271" spans="1:6" x14ac:dyDescent="0.25">
      <c r="A271">
        <v>270</v>
      </c>
      <c r="B271" s="1">
        <v>45866</v>
      </c>
      <c r="C271" t="s">
        <v>27</v>
      </c>
      <c r="D271" t="s">
        <v>22</v>
      </c>
      <c r="E271">
        <v>179.93</v>
      </c>
      <c r="F271" t="s">
        <v>17</v>
      </c>
    </row>
    <row r="272" spans="1:6" x14ac:dyDescent="0.25">
      <c r="A272">
        <v>271</v>
      </c>
      <c r="B272" s="1">
        <v>45251</v>
      </c>
      <c r="C272" t="s">
        <v>25</v>
      </c>
      <c r="D272" t="s">
        <v>16</v>
      </c>
      <c r="E272">
        <v>112.53</v>
      </c>
      <c r="F272" t="s">
        <v>17</v>
      </c>
    </row>
    <row r="273" spans="1:6" x14ac:dyDescent="0.25">
      <c r="A273">
        <v>272</v>
      </c>
      <c r="B273" s="1">
        <v>45202</v>
      </c>
      <c r="C273" t="s">
        <v>25</v>
      </c>
      <c r="D273" t="s">
        <v>28</v>
      </c>
      <c r="E273">
        <v>42.93</v>
      </c>
      <c r="F273" t="s">
        <v>17</v>
      </c>
    </row>
    <row r="274" spans="1:6" x14ac:dyDescent="0.25">
      <c r="A274">
        <v>273</v>
      </c>
      <c r="B274" s="1">
        <v>45962</v>
      </c>
      <c r="C274" t="s">
        <v>25</v>
      </c>
      <c r="D274" t="s">
        <v>28</v>
      </c>
      <c r="E274">
        <v>199.76</v>
      </c>
      <c r="F274" t="s">
        <v>17</v>
      </c>
    </row>
    <row r="275" spans="1:6" x14ac:dyDescent="0.25">
      <c r="A275">
        <v>274</v>
      </c>
      <c r="B275" s="1">
        <v>45579</v>
      </c>
      <c r="C275" t="s">
        <v>15</v>
      </c>
      <c r="D275" t="s">
        <v>26</v>
      </c>
      <c r="E275">
        <v>354.49</v>
      </c>
      <c r="F275" t="s">
        <v>20</v>
      </c>
    </row>
    <row r="276" spans="1:6" x14ac:dyDescent="0.25">
      <c r="A276">
        <v>275</v>
      </c>
      <c r="B276" s="1">
        <v>45293</v>
      </c>
      <c r="C276" t="s">
        <v>15</v>
      </c>
      <c r="D276" t="s">
        <v>26</v>
      </c>
      <c r="E276">
        <v>220.03</v>
      </c>
      <c r="F276" t="s">
        <v>17</v>
      </c>
    </row>
    <row r="277" spans="1:6" x14ac:dyDescent="0.25">
      <c r="A277">
        <v>276</v>
      </c>
      <c r="B277" s="1">
        <v>44934</v>
      </c>
      <c r="C277" t="s">
        <v>25</v>
      </c>
      <c r="D277" t="s">
        <v>24</v>
      </c>
      <c r="E277">
        <v>355.37</v>
      </c>
      <c r="F277" t="s">
        <v>20</v>
      </c>
    </row>
    <row r="278" spans="1:6" x14ac:dyDescent="0.25">
      <c r="A278">
        <v>277</v>
      </c>
      <c r="B278" s="1">
        <v>45466</v>
      </c>
      <c r="C278" t="s">
        <v>29</v>
      </c>
      <c r="D278" t="s">
        <v>24</v>
      </c>
      <c r="E278">
        <v>69.680000000000007</v>
      </c>
      <c r="F278" t="s">
        <v>23</v>
      </c>
    </row>
    <row r="279" spans="1:6" x14ac:dyDescent="0.25">
      <c r="A279">
        <v>278</v>
      </c>
      <c r="B279" s="1">
        <v>45024</v>
      </c>
      <c r="C279" t="s">
        <v>18</v>
      </c>
      <c r="D279" t="s">
        <v>16</v>
      </c>
      <c r="E279">
        <v>407.04</v>
      </c>
      <c r="F279" t="s">
        <v>23</v>
      </c>
    </row>
    <row r="280" spans="1:6" x14ac:dyDescent="0.25">
      <c r="A280">
        <v>279</v>
      </c>
      <c r="B280" s="1">
        <v>45672</v>
      </c>
      <c r="C280" t="s">
        <v>15</v>
      </c>
      <c r="D280" t="s">
        <v>22</v>
      </c>
      <c r="E280">
        <v>260.57</v>
      </c>
      <c r="F280" t="s">
        <v>20</v>
      </c>
    </row>
    <row r="281" spans="1:6" x14ac:dyDescent="0.25">
      <c r="A281">
        <v>280</v>
      </c>
      <c r="B281" s="1">
        <v>45103</v>
      </c>
      <c r="C281" t="s">
        <v>21</v>
      </c>
      <c r="D281" t="s">
        <v>24</v>
      </c>
      <c r="E281">
        <v>405.68</v>
      </c>
      <c r="F281" t="s">
        <v>17</v>
      </c>
    </row>
    <row r="282" spans="1:6" x14ac:dyDescent="0.25">
      <c r="A282">
        <v>281</v>
      </c>
      <c r="B282" s="1">
        <v>45025</v>
      </c>
      <c r="C282" t="s">
        <v>27</v>
      </c>
      <c r="D282" t="s">
        <v>26</v>
      </c>
      <c r="E282">
        <v>383.16</v>
      </c>
      <c r="F282" t="s">
        <v>17</v>
      </c>
    </row>
    <row r="283" spans="1:6" x14ac:dyDescent="0.25">
      <c r="A283">
        <v>282</v>
      </c>
      <c r="B283" s="1">
        <v>45860</v>
      </c>
      <c r="C283" t="s">
        <v>18</v>
      </c>
      <c r="D283" t="s">
        <v>22</v>
      </c>
      <c r="E283">
        <v>58.97</v>
      </c>
      <c r="F283" t="s">
        <v>20</v>
      </c>
    </row>
    <row r="284" spans="1:6" x14ac:dyDescent="0.25">
      <c r="A284">
        <v>283</v>
      </c>
      <c r="B284" s="1">
        <v>45039</v>
      </c>
      <c r="C284" t="s">
        <v>18</v>
      </c>
      <c r="D284" t="s">
        <v>24</v>
      </c>
      <c r="E284">
        <v>216.78</v>
      </c>
      <c r="F284" t="s">
        <v>17</v>
      </c>
    </row>
    <row r="285" spans="1:6" x14ac:dyDescent="0.25">
      <c r="A285">
        <v>284</v>
      </c>
      <c r="B285" s="1">
        <v>45939</v>
      </c>
      <c r="C285" t="s">
        <v>21</v>
      </c>
      <c r="D285" t="s">
        <v>26</v>
      </c>
      <c r="E285">
        <v>368.8</v>
      </c>
      <c r="F285" t="s">
        <v>23</v>
      </c>
    </row>
    <row r="286" spans="1:6" x14ac:dyDescent="0.25">
      <c r="A286">
        <v>285</v>
      </c>
      <c r="B286" s="1">
        <v>45311</v>
      </c>
      <c r="C286" t="s">
        <v>27</v>
      </c>
      <c r="D286" t="s">
        <v>28</v>
      </c>
      <c r="E286">
        <v>400.89</v>
      </c>
      <c r="F286" t="s">
        <v>23</v>
      </c>
    </row>
    <row r="287" spans="1:6" x14ac:dyDescent="0.25">
      <c r="A287">
        <v>286</v>
      </c>
      <c r="B287" s="1">
        <v>45632</v>
      </c>
      <c r="C287" t="s">
        <v>15</v>
      </c>
      <c r="D287" t="s">
        <v>28</v>
      </c>
      <c r="E287">
        <v>190.4</v>
      </c>
      <c r="F287" t="s">
        <v>23</v>
      </c>
    </row>
    <row r="288" spans="1:6" x14ac:dyDescent="0.25">
      <c r="A288">
        <v>287</v>
      </c>
      <c r="B288" s="1">
        <v>45065</v>
      </c>
      <c r="C288" t="s">
        <v>25</v>
      </c>
      <c r="D288" t="s">
        <v>22</v>
      </c>
      <c r="E288">
        <v>144.41</v>
      </c>
      <c r="F288" t="s">
        <v>17</v>
      </c>
    </row>
    <row r="289" spans="1:6" x14ac:dyDescent="0.25">
      <c r="A289">
        <v>288</v>
      </c>
      <c r="B289" s="1">
        <v>45594</v>
      </c>
      <c r="C289" t="s">
        <v>27</v>
      </c>
      <c r="D289" t="s">
        <v>16</v>
      </c>
      <c r="E289">
        <v>330.44</v>
      </c>
      <c r="F289" t="s">
        <v>17</v>
      </c>
    </row>
    <row r="290" spans="1:6" x14ac:dyDescent="0.25">
      <c r="A290">
        <v>289</v>
      </c>
      <c r="B290" s="1">
        <v>45223</v>
      </c>
      <c r="C290" t="s">
        <v>27</v>
      </c>
      <c r="D290" t="s">
        <v>19</v>
      </c>
      <c r="E290">
        <v>443.28</v>
      </c>
      <c r="F290" t="s">
        <v>17</v>
      </c>
    </row>
    <row r="291" spans="1:6" x14ac:dyDescent="0.25">
      <c r="A291">
        <v>290</v>
      </c>
      <c r="B291" s="1">
        <v>45622</v>
      </c>
      <c r="C291" t="s">
        <v>15</v>
      </c>
      <c r="D291" t="s">
        <v>16</v>
      </c>
      <c r="E291">
        <v>436.47</v>
      </c>
      <c r="F291" t="s">
        <v>17</v>
      </c>
    </row>
    <row r="292" spans="1:6" x14ac:dyDescent="0.25">
      <c r="A292">
        <v>291</v>
      </c>
      <c r="B292" s="1">
        <v>45933</v>
      </c>
      <c r="C292" t="s">
        <v>21</v>
      </c>
      <c r="D292" t="s">
        <v>22</v>
      </c>
      <c r="E292">
        <v>219.93</v>
      </c>
      <c r="F292" t="s">
        <v>17</v>
      </c>
    </row>
    <row r="293" spans="1:6" x14ac:dyDescent="0.25">
      <c r="A293">
        <v>292</v>
      </c>
      <c r="B293" s="1">
        <v>45994</v>
      </c>
      <c r="C293" t="s">
        <v>21</v>
      </c>
      <c r="D293" t="s">
        <v>28</v>
      </c>
      <c r="E293">
        <v>152.74</v>
      </c>
      <c r="F293" t="s">
        <v>20</v>
      </c>
    </row>
    <row r="294" spans="1:6" x14ac:dyDescent="0.25">
      <c r="A294">
        <v>293</v>
      </c>
      <c r="B294" s="1">
        <v>45371</v>
      </c>
      <c r="C294" t="s">
        <v>21</v>
      </c>
      <c r="D294" t="s">
        <v>22</v>
      </c>
      <c r="E294">
        <v>359.22</v>
      </c>
      <c r="F294" t="s">
        <v>17</v>
      </c>
    </row>
    <row r="295" spans="1:6" x14ac:dyDescent="0.25">
      <c r="A295">
        <v>294</v>
      </c>
      <c r="B295" s="1">
        <v>45115</v>
      </c>
      <c r="C295" t="s">
        <v>15</v>
      </c>
      <c r="D295" t="s">
        <v>28</v>
      </c>
      <c r="E295">
        <v>291.16000000000003</v>
      </c>
      <c r="F295" t="s">
        <v>20</v>
      </c>
    </row>
    <row r="296" spans="1:6" x14ac:dyDescent="0.25">
      <c r="A296">
        <v>295</v>
      </c>
      <c r="B296" s="1">
        <v>45759</v>
      </c>
      <c r="C296" t="s">
        <v>21</v>
      </c>
      <c r="D296" t="s">
        <v>16</v>
      </c>
      <c r="E296">
        <v>389.63</v>
      </c>
      <c r="F296" t="s">
        <v>23</v>
      </c>
    </row>
    <row r="297" spans="1:6" x14ac:dyDescent="0.25">
      <c r="A297">
        <v>296</v>
      </c>
      <c r="B297" s="1">
        <v>45484</v>
      </c>
      <c r="C297" t="s">
        <v>21</v>
      </c>
      <c r="D297" t="s">
        <v>22</v>
      </c>
      <c r="E297">
        <v>186.22</v>
      </c>
      <c r="F297" t="s">
        <v>20</v>
      </c>
    </row>
    <row r="298" spans="1:6" x14ac:dyDescent="0.25">
      <c r="A298">
        <v>297</v>
      </c>
      <c r="B298" s="1">
        <v>45859</v>
      </c>
      <c r="C298" t="s">
        <v>25</v>
      </c>
      <c r="D298" t="s">
        <v>22</v>
      </c>
      <c r="E298">
        <v>11.56</v>
      </c>
      <c r="F298" t="s">
        <v>20</v>
      </c>
    </row>
    <row r="299" spans="1:6" x14ac:dyDescent="0.25">
      <c r="A299">
        <v>298</v>
      </c>
      <c r="B299" s="1">
        <v>45478</v>
      </c>
      <c r="C299" t="s">
        <v>29</v>
      </c>
      <c r="D299" t="s">
        <v>24</v>
      </c>
      <c r="E299">
        <v>277.45</v>
      </c>
      <c r="F299" t="s">
        <v>17</v>
      </c>
    </row>
    <row r="300" spans="1:6" x14ac:dyDescent="0.25">
      <c r="A300">
        <v>299</v>
      </c>
      <c r="B300" s="1">
        <v>45614</v>
      </c>
      <c r="C300" t="s">
        <v>15</v>
      </c>
      <c r="D300" t="s">
        <v>19</v>
      </c>
      <c r="E300">
        <v>493.74</v>
      </c>
      <c r="F300" t="s">
        <v>20</v>
      </c>
    </row>
    <row r="301" spans="1:6" x14ac:dyDescent="0.25">
      <c r="A301">
        <v>300</v>
      </c>
      <c r="B301" s="1">
        <v>45337</v>
      </c>
      <c r="C301" t="s">
        <v>25</v>
      </c>
      <c r="D301" t="s">
        <v>22</v>
      </c>
      <c r="E301">
        <v>433.78</v>
      </c>
      <c r="F301" t="s">
        <v>17</v>
      </c>
    </row>
    <row r="302" spans="1:6" x14ac:dyDescent="0.25">
      <c r="A302">
        <v>301</v>
      </c>
      <c r="B302" s="1">
        <v>45830</v>
      </c>
      <c r="C302" t="s">
        <v>25</v>
      </c>
      <c r="D302" t="s">
        <v>28</v>
      </c>
      <c r="E302">
        <v>495.14</v>
      </c>
      <c r="F302" t="s">
        <v>20</v>
      </c>
    </row>
    <row r="303" spans="1:6" x14ac:dyDescent="0.25">
      <c r="A303">
        <v>302</v>
      </c>
      <c r="B303" s="1">
        <v>45034</v>
      </c>
      <c r="C303" t="s">
        <v>21</v>
      </c>
      <c r="D303" t="s">
        <v>16</v>
      </c>
      <c r="E303">
        <v>174.2</v>
      </c>
      <c r="F303" t="s">
        <v>23</v>
      </c>
    </row>
    <row r="304" spans="1:6" x14ac:dyDescent="0.25">
      <c r="A304">
        <v>303</v>
      </c>
      <c r="B304" s="1">
        <v>45942</v>
      </c>
      <c r="C304" t="s">
        <v>29</v>
      </c>
      <c r="D304" t="s">
        <v>28</v>
      </c>
      <c r="E304">
        <v>279.17</v>
      </c>
      <c r="F304" t="s">
        <v>20</v>
      </c>
    </row>
    <row r="305" spans="1:6" x14ac:dyDescent="0.25">
      <c r="A305">
        <v>304</v>
      </c>
      <c r="B305" s="1">
        <v>45050</v>
      </c>
      <c r="C305" t="s">
        <v>21</v>
      </c>
      <c r="D305" t="s">
        <v>19</v>
      </c>
      <c r="E305">
        <v>48.8</v>
      </c>
      <c r="F305" t="s">
        <v>17</v>
      </c>
    </row>
    <row r="306" spans="1:6" x14ac:dyDescent="0.25">
      <c r="A306">
        <v>305</v>
      </c>
      <c r="B306" s="1">
        <v>45806</v>
      </c>
      <c r="C306" t="s">
        <v>29</v>
      </c>
      <c r="D306" t="s">
        <v>19</v>
      </c>
      <c r="E306">
        <v>400.97</v>
      </c>
      <c r="F306" t="s">
        <v>17</v>
      </c>
    </row>
    <row r="307" spans="1:6" x14ac:dyDescent="0.25">
      <c r="A307">
        <v>306</v>
      </c>
      <c r="B307" s="1">
        <v>45263</v>
      </c>
      <c r="C307" t="s">
        <v>25</v>
      </c>
      <c r="D307" t="s">
        <v>16</v>
      </c>
      <c r="E307">
        <v>443.06</v>
      </c>
      <c r="F307" t="s">
        <v>20</v>
      </c>
    </row>
    <row r="308" spans="1:6" x14ac:dyDescent="0.25">
      <c r="A308">
        <v>307</v>
      </c>
      <c r="B308" s="1">
        <v>45565</v>
      </c>
      <c r="C308" t="s">
        <v>27</v>
      </c>
      <c r="D308" t="s">
        <v>28</v>
      </c>
      <c r="E308">
        <v>41.57</v>
      </c>
      <c r="F308" t="s">
        <v>17</v>
      </c>
    </row>
    <row r="309" spans="1:6" x14ac:dyDescent="0.25">
      <c r="A309">
        <v>308</v>
      </c>
      <c r="B309" s="1">
        <v>45979</v>
      </c>
      <c r="C309" t="s">
        <v>25</v>
      </c>
      <c r="D309" t="s">
        <v>16</v>
      </c>
      <c r="E309">
        <v>221</v>
      </c>
      <c r="F309" t="s">
        <v>20</v>
      </c>
    </row>
    <row r="310" spans="1:6" x14ac:dyDescent="0.25">
      <c r="A310">
        <v>309</v>
      </c>
      <c r="B310" s="1">
        <v>45935</v>
      </c>
      <c r="C310" t="s">
        <v>21</v>
      </c>
      <c r="D310" t="s">
        <v>28</v>
      </c>
      <c r="E310">
        <v>456.61</v>
      </c>
      <c r="F310" t="s">
        <v>20</v>
      </c>
    </row>
    <row r="311" spans="1:6" x14ac:dyDescent="0.25">
      <c r="A311">
        <v>310</v>
      </c>
      <c r="B311" s="1">
        <v>45861</v>
      </c>
      <c r="C311" t="s">
        <v>25</v>
      </c>
      <c r="D311" t="s">
        <v>22</v>
      </c>
      <c r="E311">
        <v>433.49</v>
      </c>
      <c r="F311" t="s">
        <v>17</v>
      </c>
    </row>
    <row r="312" spans="1:6" x14ac:dyDescent="0.25">
      <c r="A312">
        <v>311</v>
      </c>
      <c r="B312" s="1">
        <v>45850</v>
      </c>
      <c r="C312" t="s">
        <v>18</v>
      </c>
      <c r="D312" t="s">
        <v>19</v>
      </c>
      <c r="E312">
        <v>327.87</v>
      </c>
      <c r="F312" t="s">
        <v>23</v>
      </c>
    </row>
    <row r="313" spans="1:6" x14ac:dyDescent="0.25">
      <c r="A313">
        <v>312</v>
      </c>
      <c r="B313" s="1">
        <v>45280</v>
      </c>
      <c r="C313" t="s">
        <v>21</v>
      </c>
      <c r="D313" t="s">
        <v>26</v>
      </c>
      <c r="E313">
        <v>57.81</v>
      </c>
      <c r="F313" t="s">
        <v>17</v>
      </c>
    </row>
    <row r="314" spans="1:6" x14ac:dyDescent="0.25">
      <c r="A314">
        <v>313</v>
      </c>
      <c r="B314" s="1">
        <v>45326</v>
      </c>
      <c r="C314" t="s">
        <v>18</v>
      </c>
      <c r="D314" t="s">
        <v>19</v>
      </c>
      <c r="E314">
        <v>247.98</v>
      </c>
      <c r="F314" t="s">
        <v>17</v>
      </c>
    </row>
    <row r="315" spans="1:6" x14ac:dyDescent="0.25">
      <c r="A315">
        <v>314</v>
      </c>
      <c r="B315" s="1">
        <v>45242</v>
      </c>
      <c r="C315" t="s">
        <v>18</v>
      </c>
      <c r="D315" t="s">
        <v>26</v>
      </c>
      <c r="E315">
        <v>486.69</v>
      </c>
      <c r="F315" t="s">
        <v>23</v>
      </c>
    </row>
    <row r="316" spans="1:6" x14ac:dyDescent="0.25">
      <c r="A316">
        <v>315</v>
      </c>
      <c r="B316" s="1">
        <v>45051</v>
      </c>
      <c r="C316" t="s">
        <v>18</v>
      </c>
      <c r="D316" t="s">
        <v>19</v>
      </c>
      <c r="E316">
        <v>22.54</v>
      </c>
      <c r="F316" t="s">
        <v>20</v>
      </c>
    </row>
    <row r="317" spans="1:6" x14ac:dyDescent="0.25">
      <c r="A317">
        <v>316</v>
      </c>
      <c r="B317" s="1">
        <v>45926</v>
      </c>
      <c r="C317" t="s">
        <v>18</v>
      </c>
      <c r="D317" t="s">
        <v>22</v>
      </c>
      <c r="E317">
        <v>15.53</v>
      </c>
      <c r="F317" t="s">
        <v>20</v>
      </c>
    </row>
    <row r="318" spans="1:6" x14ac:dyDescent="0.25">
      <c r="A318">
        <v>317</v>
      </c>
      <c r="B318" s="1">
        <v>44928</v>
      </c>
      <c r="C318" t="s">
        <v>27</v>
      </c>
      <c r="D318" t="s">
        <v>19</v>
      </c>
      <c r="E318">
        <v>415.29</v>
      </c>
      <c r="F318" t="s">
        <v>20</v>
      </c>
    </row>
    <row r="319" spans="1:6" x14ac:dyDescent="0.25">
      <c r="A319">
        <v>318</v>
      </c>
      <c r="B319" s="1">
        <v>45732</v>
      </c>
      <c r="C319" t="s">
        <v>21</v>
      </c>
      <c r="D319" t="s">
        <v>22</v>
      </c>
      <c r="E319">
        <v>133.83000000000001</v>
      </c>
      <c r="F319" t="s">
        <v>23</v>
      </c>
    </row>
    <row r="320" spans="1:6" x14ac:dyDescent="0.25">
      <c r="A320">
        <v>319</v>
      </c>
      <c r="B320" s="1">
        <v>45073</v>
      </c>
      <c r="C320" t="s">
        <v>27</v>
      </c>
      <c r="D320" t="s">
        <v>22</v>
      </c>
      <c r="E320">
        <v>37.08</v>
      </c>
      <c r="F320" t="s">
        <v>20</v>
      </c>
    </row>
    <row r="321" spans="1:6" x14ac:dyDescent="0.25">
      <c r="A321">
        <v>320</v>
      </c>
      <c r="B321" s="1">
        <v>45830</v>
      </c>
      <c r="C321" t="s">
        <v>25</v>
      </c>
      <c r="D321" t="s">
        <v>26</v>
      </c>
      <c r="E321">
        <v>22.04</v>
      </c>
      <c r="F321" t="s">
        <v>23</v>
      </c>
    </row>
    <row r="322" spans="1:6" x14ac:dyDescent="0.25">
      <c r="A322">
        <v>321</v>
      </c>
      <c r="B322" s="1">
        <v>45357</v>
      </c>
      <c r="C322" t="s">
        <v>29</v>
      </c>
      <c r="D322" t="s">
        <v>22</v>
      </c>
      <c r="E322">
        <v>439.03</v>
      </c>
      <c r="F322" t="s">
        <v>23</v>
      </c>
    </row>
    <row r="323" spans="1:6" x14ac:dyDescent="0.25">
      <c r="A323">
        <v>322</v>
      </c>
      <c r="B323" s="1">
        <v>45757</v>
      </c>
      <c r="C323" t="s">
        <v>27</v>
      </c>
      <c r="D323" t="s">
        <v>16</v>
      </c>
      <c r="E323">
        <v>490.44</v>
      </c>
      <c r="F323" t="s">
        <v>20</v>
      </c>
    </row>
    <row r="324" spans="1:6" x14ac:dyDescent="0.25">
      <c r="A324">
        <v>323</v>
      </c>
      <c r="B324" s="1">
        <v>45578</v>
      </c>
      <c r="C324" t="s">
        <v>29</v>
      </c>
      <c r="D324" t="s">
        <v>22</v>
      </c>
      <c r="E324">
        <v>342.64</v>
      </c>
      <c r="F324" t="s">
        <v>20</v>
      </c>
    </row>
    <row r="325" spans="1:6" x14ac:dyDescent="0.25">
      <c r="A325">
        <v>324</v>
      </c>
      <c r="B325" s="1">
        <v>44990</v>
      </c>
      <c r="C325" t="s">
        <v>25</v>
      </c>
      <c r="D325" t="s">
        <v>19</v>
      </c>
      <c r="E325">
        <v>300.45999999999998</v>
      </c>
      <c r="F325" t="s">
        <v>20</v>
      </c>
    </row>
    <row r="326" spans="1:6" x14ac:dyDescent="0.25">
      <c r="A326">
        <v>325</v>
      </c>
      <c r="B326" s="1">
        <v>45115</v>
      </c>
      <c r="C326" t="s">
        <v>27</v>
      </c>
      <c r="D326" t="s">
        <v>22</v>
      </c>
      <c r="E326">
        <v>184.09</v>
      </c>
      <c r="F326" t="s">
        <v>17</v>
      </c>
    </row>
    <row r="327" spans="1:6" x14ac:dyDescent="0.25">
      <c r="A327">
        <v>326</v>
      </c>
      <c r="B327" s="1">
        <v>45837</v>
      </c>
      <c r="C327" t="s">
        <v>21</v>
      </c>
      <c r="D327" t="s">
        <v>26</v>
      </c>
      <c r="E327">
        <v>303.35000000000002</v>
      </c>
      <c r="F327" t="s">
        <v>23</v>
      </c>
    </row>
    <row r="328" spans="1:6" x14ac:dyDescent="0.25">
      <c r="A328">
        <v>327</v>
      </c>
      <c r="B328" s="1">
        <v>45153</v>
      </c>
      <c r="C328" t="s">
        <v>18</v>
      </c>
      <c r="D328" t="s">
        <v>28</v>
      </c>
      <c r="E328">
        <v>68.7</v>
      </c>
      <c r="F328" t="s">
        <v>20</v>
      </c>
    </row>
    <row r="329" spans="1:6" x14ac:dyDescent="0.25">
      <c r="A329">
        <v>328</v>
      </c>
      <c r="B329" s="1">
        <v>45492</v>
      </c>
      <c r="C329" t="s">
        <v>18</v>
      </c>
      <c r="D329" t="s">
        <v>22</v>
      </c>
      <c r="E329">
        <v>267.14</v>
      </c>
      <c r="F329" t="s">
        <v>20</v>
      </c>
    </row>
    <row r="330" spans="1:6" x14ac:dyDescent="0.25">
      <c r="A330">
        <v>329</v>
      </c>
      <c r="B330" s="1">
        <v>45766</v>
      </c>
      <c r="C330" t="s">
        <v>18</v>
      </c>
      <c r="D330" t="s">
        <v>24</v>
      </c>
      <c r="E330">
        <v>167.74</v>
      </c>
      <c r="F330" t="s">
        <v>20</v>
      </c>
    </row>
    <row r="331" spans="1:6" x14ac:dyDescent="0.25">
      <c r="A331">
        <v>330</v>
      </c>
      <c r="B331" s="1">
        <v>45367</v>
      </c>
      <c r="C331" t="s">
        <v>29</v>
      </c>
      <c r="D331" t="s">
        <v>24</v>
      </c>
      <c r="E331">
        <v>20.309999999999999</v>
      </c>
      <c r="F331" t="s">
        <v>23</v>
      </c>
    </row>
    <row r="332" spans="1:6" x14ac:dyDescent="0.25">
      <c r="A332">
        <v>331</v>
      </c>
      <c r="B332" s="1">
        <v>45746</v>
      </c>
      <c r="C332" t="s">
        <v>18</v>
      </c>
      <c r="D332" t="s">
        <v>19</v>
      </c>
      <c r="E332">
        <v>303.63</v>
      </c>
      <c r="F332" t="s">
        <v>17</v>
      </c>
    </row>
    <row r="333" spans="1:6" x14ac:dyDescent="0.25">
      <c r="A333">
        <v>332</v>
      </c>
      <c r="B333" s="1">
        <v>45959</v>
      </c>
      <c r="C333" t="s">
        <v>27</v>
      </c>
      <c r="D333" t="s">
        <v>19</v>
      </c>
      <c r="E333">
        <v>53.47</v>
      </c>
      <c r="F333" t="s">
        <v>20</v>
      </c>
    </row>
    <row r="334" spans="1:6" x14ac:dyDescent="0.25">
      <c r="A334">
        <v>333</v>
      </c>
      <c r="B334" s="1">
        <v>45260</v>
      </c>
      <c r="C334" t="s">
        <v>18</v>
      </c>
      <c r="D334" t="s">
        <v>26</v>
      </c>
      <c r="E334">
        <v>465.6</v>
      </c>
      <c r="F334" t="s">
        <v>23</v>
      </c>
    </row>
    <row r="335" spans="1:6" x14ac:dyDescent="0.25">
      <c r="A335">
        <v>334</v>
      </c>
      <c r="B335" s="1">
        <v>45537</v>
      </c>
      <c r="C335" t="s">
        <v>18</v>
      </c>
      <c r="D335" t="s">
        <v>22</v>
      </c>
      <c r="E335">
        <v>313.81</v>
      </c>
      <c r="F335" t="s">
        <v>23</v>
      </c>
    </row>
    <row r="336" spans="1:6" x14ac:dyDescent="0.25">
      <c r="A336">
        <v>335</v>
      </c>
      <c r="B336" s="1">
        <v>45564</v>
      </c>
      <c r="C336" t="s">
        <v>25</v>
      </c>
      <c r="D336" t="s">
        <v>16</v>
      </c>
      <c r="E336">
        <v>477.75</v>
      </c>
      <c r="F336" t="s">
        <v>17</v>
      </c>
    </row>
    <row r="337" spans="1:6" x14ac:dyDescent="0.25">
      <c r="A337">
        <v>336</v>
      </c>
      <c r="B337" s="1">
        <v>45828</v>
      </c>
      <c r="C337" t="s">
        <v>25</v>
      </c>
      <c r="D337" t="s">
        <v>24</v>
      </c>
      <c r="E337">
        <v>180.13</v>
      </c>
      <c r="F337" t="s">
        <v>17</v>
      </c>
    </row>
    <row r="338" spans="1:6" x14ac:dyDescent="0.25">
      <c r="A338">
        <v>337</v>
      </c>
      <c r="B338" s="1">
        <v>45364</v>
      </c>
      <c r="C338" t="s">
        <v>15</v>
      </c>
      <c r="D338" t="s">
        <v>19</v>
      </c>
      <c r="E338">
        <v>479.02</v>
      </c>
      <c r="F338" t="s">
        <v>20</v>
      </c>
    </row>
    <row r="339" spans="1:6" x14ac:dyDescent="0.25">
      <c r="A339">
        <v>338</v>
      </c>
      <c r="B339" s="1">
        <v>45465</v>
      </c>
      <c r="C339" t="s">
        <v>25</v>
      </c>
      <c r="D339" t="s">
        <v>22</v>
      </c>
      <c r="E339">
        <v>72.19</v>
      </c>
      <c r="F339" t="s">
        <v>17</v>
      </c>
    </row>
    <row r="340" spans="1:6" x14ac:dyDescent="0.25">
      <c r="A340">
        <v>339</v>
      </c>
      <c r="B340" s="1">
        <v>45438</v>
      </c>
      <c r="C340" t="s">
        <v>25</v>
      </c>
      <c r="D340" t="s">
        <v>22</v>
      </c>
      <c r="E340">
        <v>338.59</v>
      </c>
      <c r="F340" t="s">
        <v>23</v>
      </c>
    </row>
    <row r="341" spans="1:6" x14ac:dyDescent="0.25">
      <c r="A341">
        <v>340</v>
      </c>
      <c r="B341" s="1">
        <v>45923</v>
      </c>
      <c r="C341" t="s">
        <v>25</v>
      </c>
      <c r="D341" t="s">
        <v>19</v>
      </c>
      <c r="E341">
        <v>421.64</v>
      </c>
      <c r="F341" t="s">
        <v>23</v>
      </c>
    </row>
    <row r="342" spans="1:6" x14ac:dyDescent="0.25">
      <c r="A342">
        <v>341</v>
      </c>
      <c r="B342" s="1">
        <v>45413</v>
      </c>
      <c r="C342" t="s">
        <v>18</v>
      </c>
      <c r="D342" t="s">
        <v>26</v>
      </c>
      <c r="E342">
        <v>438.89</v>
      </c>
      <c r="F342" t="s">
        <v>20</v>
      </c>
    </row>
    <row r="343" spans="1:6" x14ac:dyDescent="0.25">
      <c r="A343">
        <v>342</v>
      </c>
      <c r="B343" s="1">
        <v>45136</v>
      </c>
      <c r="C343" t="s">
        <v>18</v>
      </c>
      <c r="D343" t="s">
        <v>26</v>
      </c>
      <c r="E343">
        <v>448.06</v>
      </c>
      <c r="F343" t="s">
        <v>17</v>
      </c>
    </row>
    <row r="344" spans="1:6" x14ac:dyDescent="0.25">
      <c r="A344">
        <v>343</v>
      </c>
      <c r="B344" s="1">
        <v>44940</v>
      </c>
      <c r="C344" t="s">
        <v>25</v>
      </c>
      <c r="D344" t="s">
        <v>28</v>
      </c>
      <c r="E344">
        <v>338.03</v>
      </c>
      <c r="F344" t="s">
        <v>20</v>
      </c>
    </row>
    <row r="345" spans="1:6" x14ac:dyDescent="0.25">
      <c r="A345">
        <v>344</v>
      </c>
      <c r="B345" s="1">
        <v>45537</v>
      </c>
      <c r="C345" t="s">
        <v>15</v>
      </c>
      <c r="D345" t="s">
        <v>26</v>
      </c>
      <c r="E345">
        <v>234.3</v>
      </c>
      <c r="F345" t="s">
        <v>17</v>
      </c>
    </row>
    <row r="346" spans="1:6" x14ac:dyDescent="0.25">
      <c r="A346">
        <v>345</v>
      </c>
      <c r="B346" s="1">
        <v>45399</v>
      </c>
      <c r="C346" t="s">
        <v>15</v>
      </c>
      <c r="D346" t="s">
        <v>24</v>
      </c>
      <c r="E346">
        <v>77.739999999999995</v>
      </c>
      <c r="F346" t="s">
        <v>17</v>
      </c>
    </row>
    <row r="347" spans="1:6" x14ac:dyDescent="0.25">
      <c r="A347">
        <v>346</v>
      </c>
      <c r="B347" s="1">
        <v>45926</v>
      </c>
      <c r="C347" t="s">
        <v>25</v>
      </c>
      <c r="D347" t="s">
        <v>22</v>
      </c>
      <c r="E347">
        <v>280.08</v>
      </c>
      <c r="F347" t="s">
        <v>20</v>
      </c>
    </row>
    <row r="348" spans="1:6" x14ac:dyDescent="0.25">
      <c r="A348">
        <v>347</v>
      </c>
      <c r="B348" s="1">
        <v>45318</v>
      </c>
      <c r="C348" t="s">
        <v>27</v>
      </c>
      <c r="D348" t="s">
        <v>22</v>
      </c>
      <c r="E348">
        <v>480.53</v>
      </c>
      <c r="F348" t="s">
        <v>20</v>
      </c>
    </row>
    <row r="349" spans="1:6" x14ac:dyDescent="0.25">
      <c r="A349">
        <v>348</v>
      </c>
      <c r="B349" s="1">
        <v>45020</v>
      </c>
      <c r="C349" t="s">
        <v>15</v>
      </c>
      <c r="D349" t="s">
        <v>22</v>
      </c>
      <c r="E349">
        <v>314.16000000000003</v>
      </c>
      <c r="F349" t="s">
        <v>17</v>
      </c>
    </row>
    <row r="350" spans="1:6" x14ac:dyDescent="0.25">
      <c r="A350">
        <v>349</v>
      </c>
      <c r="B350" s="1">
        <v>45852</v>
      </c>
      <c r="C350" t="s">
        <v>27</v>
      </c>
      <c r="D350" t="s">
        <v>16</v>
      </c>
      <c r="E350">
        <v>201.54</v>
      </c>
      <c r="F350" t="s">
        <v>20</v>
      </c>
    </row>
    <row r="351" spans="1:6" x14ac:dyDescent="0.25">
      <c r="A351">
        <v>350</v>
      </c>
      <c r="B351" s="1">
        <v>45890</v>
      </c>
      <c r="C351" t="s">
        <v>15</v>
      </c>
      <c r="D351" t="s">
        <v>26</v>
      </c>
      <c r="E351">
        <v>82.46</v>
      </c>
      <c r="F351" t="s">
        <v>20</v>
      </c>
    </row>
    <row r="352" spans="1:6" x14ac:dyDescent="0.25">
      <c r="A352">
        <v>351</v>
      </c>
      <c r="B352" s="1">
        <v>45590</v>
      </c>
      <c r="C352" t="s">
        <v>21</v>
      </c>
      <c r="D352" t="s">
        <v>28</v>
      </c>
      <c r="E352">
        <v>459.02</v>
      </c>
      <c r="F352" t="s">
        <v>20</v>
      </c>
    </row>
    <row r="353" spans="1:6" x14ac:dyDescent="0.25">
      <c r="A353">
        <v>352</v>
      </c>
      <c r="B353" s="1">
        <v>45234</v>
      </c>
      <c r="C353" t="s">
        <v>21</v>
      </c>
      <c r="D353" t="s">
        <v>22</v>
      </c>
      <c r="E353">
        <v>45.6</v>
      </c>
      <c r="F353" t="s">
        <v>20</v>
      </c>
    </row>
    <row r="354" spans="1:6" x14ac:dyDescent="0.25">
      <c r="A354">
        <v>353</v>
      </c>
      <c r="B354" s="1">
        <v>45253</v>
      </c>
      <c r="C354" t="s">
        <v>21</v>
      </c>
      <c r="D354" t="s">
        <v>26</v>
      </c>
      <c r="E354">
        <v>79.83</v>
      </c>
      <c r="F354" t="s">
        <v>20</v>
      </c>
    </row>
    <row r="355" spans="1:6" x14ac:dyDescent="0.25">
      <c r="A355">
        <v>354</v>
      </c>
      <c r="B355" s="1">
        <v>45782</v>
      </c>
      <c r="C355" t="s">
        <v>21</v>
      </c>
      <c r="D355" t="s">
        <v>16</v>
      </c>
      <c r="E355">
        <v>462.13</v>
      </c>
      <c r="F355" t="s">
        <v>20</v>
      </c>
    </row>
    <row r="356" spans="1:6" x14ac:dyDescent="0.25">
      <c r="A356">
        <v>355</v>
      </c>
      <c r="B356" s="1">
        <v>45077</v>
      </c>
      <c r="C356" t="s">
        <v>29</v>
      </c>
      <c r="D356" t="s">
        <v>28</v>
      </c>
      <c r="E356">
        <v>180.06</v>
      </c>
      <c r="F356" t="s">
        <v>23</v>
      </c>
    </row>
    <row r="357" spans="1:6" x14ac:dyDescent="0.25">
      <c r="A357">
        <v>356</v>
      </c>
      <c r="B357" s="1">
        <v>45259</v>
      </c>
      <c r="C357" t="s">
        <v>25</v>
      </c>
      <c r="D357" t="s">
        <v>26</v>
      </c>
      <c r="E357">
        <v>407.96</v>
      </c>
      <c r="F357" t="s">
        <v>17</v>
      </c>
    </row>
    <row r="358" spans="1:6" x14ac:dyDescent="0.25">
      <c r="A358">
        <v>357</v>
      </c>
      <c r="B358" s="1">
        <v>46022</v>
      </c>
      <c r="C358" t="s">
        <v>25</v>
      </c>
      <c r="D358" t="s">
        <v>28</v>
      </c>
      <c r="E358">
        <v>436.99</v>
      </c>
      <c r="F358" t="s">
        <v>20</v>
      </c>
    </row>
    <row r="359" spans="1:6" x14ac:dyDescent="0.25">
      <c r="A359">
        <v>358</v>
      </c>
      <c r="B359" s="1">
        <v>45877</v>
      </c>
      <c r="C359" t="s">
        <v>18</v>
      </c>
      <c r="D359" t="s">
        <v>26</v>
      </c>
      <c r="E359">
        <v>26.79</v>
      </c>
      <c r="F359" t="s">
        <v>23</v>
      </c>
    </row>
    <row r="360" spans="1:6" x14ac:dyDescent="0.25">
      <c r="A360">
        <v>359</v>
      </c>
      <c r="B360" s="1">
        <v>44945</v>
      </c>
      <c r="C360" t="s">
        <v>21</v>
      </c>
      <c r="D360" t="s">
        <v>19</v>
      </c>
      <c r="E360">
        <v>485.12</v>
      </c>
      <c r="F360" t="s">
        <v>17</v>
      </c>
    </row>
    <row r="361" spans="1:6" x14ac:dyDescent="0.25">
      <c r="A361">
        <v>360</v>
      </c>
      <c r="B361" s="1">
        <v>44950</v>
      </c>
      <c r="C361" t="s">
        <v>21</v>
      </c>
      <c r="D361" t="s">
        <v>26</v>
      </c>
      <c r="E361">
        <v>313.98</v>
      </c>
      <c r="F361" t="s">
        <v>17</v>
      </c>
    </row>
    <row r="362" spans="1:6" x14ac:dyDescent="0.25">
      <c r="A362">
        <v>361</v>
      </c>
      <c r="B362" s="1">
        <v>45134</v>
      </c>
      <c r="C362" t="s">
        <v>27</v>
      </c>
      <c r="D362" t="s">
        <v>22</v>
      </c>
      <c r="E362">
        <v>312.08999999999997</v>
      </c>
      <c r="F362" t="s">
        <v>20</v>
      </c>
    </row>
    <row r="363" spans="1:6" x14ac:dyDescent="0.25">
      <c r="A363">
        <v>362</v>
      </c>
      <c r="B363" s="1">
        <v>45821</v>
      </c>
      <c r="C363" t="s">
        <v>25</v>
      </c>
      <c r="D363" t="s">
        <v>22</v>
      </c>
      <c r="E363">
        <v>185.03</v>
      </c>
      <c r="F363" t="s">
        <v>20</v>
      </c>
    </row>
    <row r="364" spans="1:6" x14ac:dyDescent="0.25">
      <c r="A364">
        <v>363</v>
      </c>
      <c r="B364" s="1">
        <v>45329</v>
      </c>
      <c r="C364" t="s">
        <v>15</v>
      </c>
      <c r="D364" t="s">
        <v>19</v>
      </c>
      <c r="E364">
        <v>152.88999999999999</v>
      </c>
      <c r="F364" t="s">
        <v>20</v>
      </c>
    </row>
    <row r="365" spans="1:6" x14ac:dyDescent="0.25">
      <c r="A365">
        <v>364</v>
      </c>
      <c r="B365" s="1">
        <v>45881</v>
      </c>
      <c r="C365" t="s">
        <v>29</v>
      </c>
      <c r="D365" t="s">
        <v>19</v>
      </c>
      <c r="E365">
        <v>209.94</v>
      </c>
      <c r="F365" t="s">
        <v>23</v>
      </c>
    </row>
    <row r="366" spans="1:6" x14ac:dyDescent="0.25">
      <c r="A366">
        <v>365</v>
      </c>
      <c r="B366" s="1">
        <v>45853</v>
      </c>
      <c r="C366" t="s">
        <v>15</v>
      </c>
      <c r="D366" t="s">
        <v>24</v>
      </c>
      <c r="E366">
        <v>322.08999999999997</v>
      </c>
      <c r="F366" t="s">
        <v>20</v>
      </c>
    </row>
    <row r="367" spans="1:6" x14ac:dyDescent="0.25">
      <c r="A367">
        <v>366</v>
      </c>
      <c r="B367" s="1">
        <v>45754</v>
      </c>
      <c r="C367" t="s">
        <v>27</v>
      </c>
      <c r="D367" t="s">
        <v>16</v>
      </c>
      <c r="E367">
        <v>491.4</v>
      </c>
      <c r="F367" t="s">
        <v>17</v>
      </c>
    </row>
    <row r="368" spans="1:6" x14ac:dyDescent="0.25">
      <c r="A368">
        <v>367</v>
      </c>
      <c r="B368" s="1">
        <v>45889</v>
      </c>
      <c r="C368" t="s">
        <v>25</v>
      </c>
      <c r="D368" t="s">
        <v>16</v>
      </c>
      <c r="E368">
        <v>141.74</v>
      </c>
      <c r="F368" t="s">
        <v>17</v>
      </c>
    </row>
    <row r="369" spans="1:6" x14ac:dyDescent="0.25">
      <c r="A369">
        <v>368</v>
      </c>
      <c r="B369" s="1">
        <v>45339</v>
      </c>
      <c r="C369" t="s">
        <v>27</v>
      </c>
      <c r="D369" t="s">
        <v>22</v>
      </c>
      <c r="E369">
        <v>385.96</v>
      </c>
      <c r="F369" t="s">
        <v>17</v>
      </c>
    </row>
    <row r="370" spans="1:6" x14ac:dyDescent="0.25">
      <c r="A370">
        <v>369</v>
      </c>
      <c r="B370" s="1">
        <v>45642</v>
      </c>
      <c r="C370" t="s">
        <v>18</v>
      </c>
      <c r="D370" t="s">
        <v>22</v>
      </c>
      <c r="E370">
        <v>14.43</v>
      </c>
      <c r="F370" t="s">
        <v>23</v>
      </c>
    </row>
    <row r="371" spans="1:6" x14ac:dyDescent="0.25">
      <c r="A371">
        <v>370</v>
      </c>
      <c r="B371" s="1">
        <v>45641</v>
      </c>
      <c r="C371" t="s">
        <v>29</v>
      </c>
      <c r="D371" t="s">
        <v>26</v>
      </c>
      <c r="E371">
        <v>252.57</v>
      </c>
      <c r="F371" t="s">
        <v>20</v>
      </c>
    </row>
    <row r="372" spans="1:6" x14ac:dyDescent="0.25">
      <c r="A372">
        <v>371</v>
      </c>
      <c r="B372" s="1">
        <v>45647</v>
      </c>
      <c r="C372" t="s">
        <v>25</v>
      </c>
      <c r="D372" t="s">
        <v>26</v>
      </c>
      <c r="E372">
        <v>482.87</v>
      </c>
      <c r="F372" t="s">
        <v>20</v>
      </c>
    </row>
    <row r="373" spans="1:6" x14ac:dyDescent="0.25">
      <c r="A373">
        <v>372</v>
      </c>
      <c r="B373" s="1">
        <v>45746</v>
      </c>
      <c r="C373" t="s">
        <v>25</v>
      </c>
      <c r="D373" t="s">
        <v>16</v>
      </c>
      <c r="E373">
        <v>232.59</v>
      </c>
      <c r="F373" t="s">
        <v>17</v>
      </c>
    </row>
    <row r="374" spans="1:6" x14ac:dyDescent="0.25">
      <c r="A374">
        <v>373</v>
      </c>
      <c r="B374" s="1">
        <v>45672</v>
      </c>
      <c r="C374" t="s">
        <v>25</v>
      </c>
      <c r="D374" t="s">
        <v>28</v>
      </c>
      <c r="E374">
        <v>60.43</v>
      </c>
      <c r="F374" t="s">
        <v>23</v>
      </c>
    </row>
    <row r="375" spans="1:6" x14ac:dyDescent="0.25">
      <c r="A375">
        <v>374</v>
      </c>
      <c r="B375" s="1">
        <v>45966</v>
      </c>
      <c r="C375" t="s">
        <v>29</v>
      </c>
      <c r="D375" t="s">
        <v>26</v>
      </c>
      <c r="E375">
        <v>356.82</v>
      </c>
      <c r="F375" t="s">
        <v>23</v>
      </c>
    </row>
    <row r="376" spans="1:6" x14ac:dyDescent="0.25">
      <c r="A376">
        <v>375</v>
      </c>
      <c r="B376" s="1">
        <v>45596</v>
      </c>
      <c r="C376" t="s">
        <v>18</v>
      </c>
      <c r="D376" t="s">
        <v>28</v>
      </c>
      <c r="E376">
        <v>432.95</v>
      </c>
      <c r="F376" t="s">
        <v>17</v>
      </c>
    </row>
    <row r="377" spans="1:6" x14ac:dyDescent="0.25">
      <c r="A377">
        <v>376</v>
      </c>
      <c r="B377" s="1">
        <v>45018</v>
      </c>
      <c r="C377" t="s">
        <v>21</v>
      </c>
      <c r="D377" t="s">
        <v>19</v>
      </c>
      <c r="E377">
        <v>219.93</v>
      </c>
      <c r="F377" t="s">
        <v>17</v>
      </c>
    </row>
    <row r="378" spans="1:6" x14ac:dyDescent="0.25">
      <c r="A378">
        <v>377</v>
      </c>
      <c r="B378" s="1">
        <v>45571</v>
      </c>
      <c r="C378" t="s">
        <v>21</v>
      </c>
      <c r="D378" t="s">
        <v>28</v>
      </c>
      <c r="E378">
        <v>13.66</v>
      </c>
      <c r="F378" t="s">
        <v>17</v>
      </c>
    </row>
    <row r="379" spans="1:6" x14ac:dyDescent="0.25">
      <c r="A379">
        <v>378</v>
      </c>
      <c r="B379" s="1">
        <v>45541</v>
      </c>
      <c r="C379" t="s">
        <v>15</v>
      </c>
      <c r="D379" t="s">
        <v>16</v>
      </c>
      <c r="E379">
        <v>48.61</v>
      </c>
      <c r="F379" t="s">
        <v>23</v>
      </c>
    </row>
    <row r="380" spans="1:6" x14ac:dyDescent="0.25">
      <c r="A380">
        <v>379</v>
      </c>
      <c r="B380" s="1">
        <v>45719</v>
      </c>
      <c r="C380" t="s">
        <v>18</v>
      </c>
      <c r="D380" t="s">
        <v>28</v>
      </c>
      <c r="E380">
        <v>338.02</v>
      </c>
      <c r="F380" t="s">
        <v>17</v>
      </c>
    </row>
    <row r="381" spans="1:6" x14ac:dyDescent="0.25">
      <c r="A381">
        <v>380</v>
      </c>
      <c r="B381" s="1">
        <v>45422</v>
      </c>
      <c r="C381" t="s">
        <v>21</v>
      </c>
      <c r="D381" t="s">
        <v>19</v>
      </c>
      <c r="E381">
        <v>393.46</v>
      </c>
      <c r="F381" t="s">
        <v>23</v>
      </c>
    </row>
    <row r="382" spans="1:6" x14ac:dyDescent="0.25">
      <c r="A382">
        <v>381</v>
      </c>
      <c r="B382" s="1">
        <v>45336</v>
      </c>
      <c r="C382" t="s">
        <v>15</v>
      </c>
      <c r="D382" t="s">
        <v>22</v>
      </c>
      <c r="E382">
        <v>356.05</v>
      </c>
      <c r="F382" t="s">
        <v>20</v>
      </c>
    </row>
    <row r="383" spans="1:6" x14ac:dyDescent="0.25">
      <c r="A383">
        <v>382</v>
      </c>
      <c r="B383" s="1">
        <v>45375</v>
      </c>
      <c r="C383" t="s">
        <v>27</v>
      </c>
      <c r="D383" t="s">
        <v>22</v>
      </c>
      <c r="E383">
        <v>114.97</v>
      </c>
      <c r="F383" t="s">
        <v>17</v>
      </c>
    </row>
    <row r="384" spans="1:6" x14ac:dyDescent="0.25">
      <c r="A384">
        <v>383</v>
      </c>
      <c r="B384" s="1">
        <v>45294</v>
      </c>
      <c r="C384" t="s">
        <v>29</v>
      </c>
      <c r="D384" t="s">
        <v>16</v>
      </c>
      <c r="E384">
        <v>327.45</v>
      </c>
      <c r="F384" t="s">
        <v>17</v>
      </c>
    </row>
    <row r="385" spans="1:6" x14ac:dyDescent="0.25">
      <c r="A385">
        <v>384</v>
      </c>
      <c r="B385" s="1">
        <v>45237</v>
      </c>
      <c r="C385" t="s">
        <v>15</v>
      </c>
      <c r="D385" t="s">
        <v>24</v>
      </c>
      <c r="E385">
        <v>339.68</v>
      </c>
      <c r="F385" t="s">
        <v>23</v>
      </c>
    </row>
    <row r="386" spans="1:6" x14ac:dyDescent="0.25">
      <c r="A386">
        <v>385</v>
      </c>
      <c r="B386" s="1">
        <v>45434</v>
      </c>
      <c r="C386" t="s">
        <v>21</v>
      </c>
      <c r="D386" t="s">
        <v>16</v>
      </c>
      <c r="E386">
        <v>297.06</v>
      </c>
      <c r="F386" t="s">
        <v>17</v>
      </c>
    </row>
    <row r="387" spans="1:6" x14ac:dyDescent="0.25">
      <c r="A387">
        <v>386</v>
      </c>
      <c r="B387" s="1">
        <v>45443</v>
      </c>
      <c r="C387" t="s">
        <v>27</v>
      </c>
      <c r="D387" t="s">
        <v>28</v>
      </c>
      <c r="E387">
        <v>303.33</v>
      </c>
      <c r="F387" t="s">
        <v>17</v>
      </c>
    </row>
    <row r="388" spans="1:6" x14ac:dyDescent="0.25">
      <c r="A388">
        <v>387</v>
      </c>
      <c r="B388" s="1">
        <v>45101</v>
      </c>
      <c r="C388" t="s">
        <v>27</v>
      </c>
      <c r="D388" t="s">
        <v>16</v>
      </c>
      <c r="E388">
        <v>93.75</v>
      </c>
      <c r="F388" t="s">
        <v>17</v>
      </c>
    </row>
    <row r="389" spans="1:6" x14ac:dyDescent="0.25">
      <c r="A389">
        <v>388</v>
      </c>
      <c r="B389" s="1">
        <v>45606</v>
      </c>
      <c r="C389" t="s">
        <v>29</v>
      </c>
      <c r="D389" t="s">
        <v>28</v>
      </c>
      <c r="E389">
        <v>191.87</v>
      </c>
      <c r="F389" t="s">
        <v>20</v>
      </c>
    </row>
    <row r="390" spans="1:6" x14ac:dyDescent="0.25">
      <c r="A390">
        <v>389</v>
      </c>
      <c r="B390" s="1">
        <v>45003</v>
      </c>
      <c r="C390" t="s">
        <v>27</v>
      </c>
      <c r="D390" t="s">
        <v>16</v>
      </c>
      <c r="E390">
        <v>431.77</v>
      </c>
      <c r="F390" t="s">
        <v>20</v>
      </c>
    </row>
    <row r="391" spans="1:6" x14ac:dyDescent="0.25">
      <c r="A391">
        <v>390</v>
      </c>
      <c r="B391" s="1">
        <v>45983</v>
      </c>
      <c r="C391" t="s">
        <v>15</v>
      </c>
      <c r="D391" t="s">
        <v>16</v>
      </c>
      <c r="E391">
        <v>300.75</v>
      </c>
      <c r="F391" t="s">
        <v>23</v>
      </c>
    </row>
    <row r="392" spans="1:6" x14ac:dyDescent="0.25">
      <c r="A392">
        <v>391</v>
      </c>
      <c r="B392" s="1">
        <v>45392</v>
      </c>
      <c r="C392" t="s">
        <v>25</v>
      </c>
      <c r="D392" t="s">
        <v>26</v>
      </c>
      <c r="E392">
        <v>499.04</v>
      </c>
      <c r="F392" t="s">
        <v>23</v>
      </c>
    </row>
    <row r="393" spans="1:6" x14ac:dyDescent="0.25">
      <c r="A393">
        <v>392</v>
      </c>
      <c r="B393" s="1">
        <v>45800</v>
      </c>
      <c r="C393" t="s">
        <v>25</v>
      </c>
      <c r="D393" t="s">
        <v>19</v>
      </c>
      <c r="E393">
        <v>53.45</v>
      </c>
      <c r="F393" t="s">
        <v>20</v>
      </c>
    </row>
    <row r="394" spans="1:6" x14ac:dyDescent="0.25">
      <c r="A394">
        <v>393</v>
      </c>
      <c r="B394" s="1">
        <v>45395</v>
      </c>
      <c r="C394" t="s">
        <v>21</v>
      </c>
      <c r="D394" t="s">
        <v>16</v>
      </c>
      <c r="E394">
        <v>165.54</v>
      </c>
      <c r="F394" t="s">
        <v>23</v>
      </c>
    </row>
    <row r="395" spans="1:6" x14ac:dyDescent="0.25">
      <c r="A395">
        <v>394</v>
      </c>
      <c r="B395" s="1">
        <v>45433</v>
      </c>
      <c r="C395" t="s">
        <v>18</v>
      </c>
      <c r="D395" t="s">
        <v>16</v>
      </c>
      <c r="E395">
        <v>19.2</v>
      </c>
      <c r="F395" t="s">
        <v>23</v>
      </c>
    </row>
    <row r="396" spans="1:6" x14ac:dyDescent="0.25">
      <c r="A396">
        <v>395</v>
      </c>
      <c r="B396" s="1">
        <v>45149</v>
      </c>
      <c r="C396" t="s">
        <v>21</v>
      </c>
      <c r="D396" t="s">
        <v>26</v>
      </c>
      <c r="E396">
        <v>103.4</v>
      </c>
      <c r="F396" t="s">
        <v>20</v>
      </c>
    </row>
    <row r="397" spans="1:6" x14ac:dyDescent="0.25">
      <c r="A397">
        <v>396</v>
      </c>
      <c r="B397" s="1">
        <v>45699</v>
      </c>
      <c r="C397" t="s">
        <v>18</v>
      </c>
      <c r="D397" t="s">
        <v>19</v>
      </c>
      <c r="E397">
        <v>228.22</v>
      </c>
      <c r="F397" t="s">
        <v>23</v>
      </c>
    </row>
    <row r="398" spans="1:6" x14ac:dyDescent="0.25">
      <c r="A398">
        <v>397</v>
      </c>
      <c r="B398" s="1">
        <v>46016</v>
      </c>
      <c r="C398" t="s">
        <v>21</v>
      </c>
      <c r="D398" t="s">
        <v>22</v>
      </c>
      <c r="E398">
        <v>335.59</v>
      </c>
      <c r="F398" t="s">
        <v>23</v>
      </c>
    </row>
    <row r="399" spans="1:6" x14ac:dyDescent="0.25">
      <c r="A399">
        <v>398</v>
      </c>
      <c r="B399" s="1">
        <v>45096</v>
      </c>
      <c r="C399" t="s">
        <v>21</v>
      </c>
      <c r="D399" t="s">
        <v>26</v>
      </c>
      <c r="E399">
        <v>372.59</v>
      </c>
      <c r="F399" t="s">
        <v>23</v>
      </c>
    </row>
    <row r="400" spans="1:6" x14ac:dyDescent="0.25">
      <c r="A400">
        <v>399</v>
      </c>
      <c r="B400" s="1">
        <v>45902</v>
      </c>
      <c r="C400" t="s">
        <v>25</v>
      </c>
      <c r="D400" t="s">
        <v>19</v>
      </c>
      <c r="E400">
        <v>170.41</v>
      </c>
      <c r="F400" t="s">
        <v>23</v>
      </c>
    </row>
    <row r="401" spans="1:6" x14ac:dyDescent="0.25">
      <c r="A401">
        <v>400</v>
      </c>
      <c r="B401" s="1">
        <v>45568</v>
      </c>
      <c r="C401" t="s">
        <v>29</v>
      </c>
      <c r="D401" t="s">
        <v>16</v>
      </c>
      <c r="E401">
        <v>118</v>
      </c>
      <c r="F401" t="s">
        <v>23</v>
      </c>
    </row>
    <row r="402" spans="1:6" x14ac:dyDescent="0.25">
      <c r="A402">
        <v>401</v>
      </c>
      <c r="B402" s="1">
        <v>45324</v>
      </c>
      <c r="C402" t="s">
        <v>15</v>
      </c>
      <c r="D402" t="s">
        <v>24</v>
      </c>
      <c r="E402">
        <v>82.39</v>
      </c>
      <c r="F402" t="s">
        <v>23</v>
      </c>
    </row>
    <row r="403" spans="1:6" x14ac:dyDescent="0.25">
      <c r="A403">
        <v>402</v>
      </c>
      <c r="B403" s="1">
        <v>44938</v>
      </c>
      <c r="C403" t="s">
        <v>18</v>
      </c>
      <c r="D403" t="s">
        <v>26</v>
      </c>
      <c r="E403">
        <v>164.11</v>
      </c>
      <c r="F403" t="s">
        <v>17</v>
      </c>
    </row>
    <row r="404" spans="1:6" x14ac:dyDescent="0.25">
      <c r="A404">
        <v>403</v>
      </c>
      <c r="B404" s="1">
        <v>45798</v>
      </c>
      <c r="C404" t="s">
        <v>29</v>
      </c>
      <c r="D404" t="s">
        <v>26</v>
      </c>
      <c r="E404">
        <v>469.12</v>
      </c>
      <c r="F404" t="s">
        <v>17</v>
      </c>
    </row>
    <row r="405" spans="1:6" x14ac:dyDescent="0.25">
      <c r="A405">
        <v>404</v>
      </c>
      <c r="B405" s="1">
        <v>46012</v>
      </c>
      <c r="C405" t="s">
        <v>25</v>
      </c>
      <c r="D405" t="s">
        <v>28</v>
      </c>
      <c r="E405">
        <v>378.94</v>
      </c>
      <c r="F405" t="s">
        <v>20</v>
      </c>
    </row>
    <row r="406" spans="1:6" x14ac:dyDescent="0.25">
      <c r="A406">
        <v>405</v>
      </c>
      <c r="B406" s="1">
        <v>45640</v>
      </c>
      <c r="C406" t="s">
        <v>18</v>
      </c>
      <c r="D406" t="s">
        <v>24</v>
      </c>
      <c r="E406">
        <v>92.95</v>
      </c>
      <c r="F406" t="s">
        <v>23</v>
      </c>
    </row>
    <row r="407" spans="1:6" x14ac:dyDescent="0.25">
      <c r="A407">
        <v>406</v>
      </c>
      <c r="B407" s="1">
        <v>45459</v>
      </c>
      <c r="C407" t="s">
        <v>25</v>
      </c>
      <c r="D407" t="s">
        <v>28</v>
      </c>
      <c r="E407">
        <v>68.989999999999995</v>
      </c>
      <c r="F407" t="s">
        <v>20</v>
      </c>
    </row>
    <row r="408" spans="1:6" x14ac:dyDescent="0.25">
      <c r="A408">
        <v>407</v>
      </c>
      <c r="B408" s="1">
        <v>45158</v>
      </c>
      <c r="C408" t="s">
        <v>21</v>
      </c>
      <c r="D408" t="s">
        <v>28</v>
      </c>
      <c r="E408">
        <v>454.62</v>
      </c>
      <c r="F408" t="s">
        <v>20</v>
      </c>
    </row>
    <row r="409" spans="1:6" x14ac:dyDescent="0.25">
      <c r="A409">
        <v>408</v>
      </c>
      <c r="B409" s="1">
        <v>45819</v>
      </c>
      <c r="C409" t="s">
        <v>18</v>
      </c>
      <c r="D409" t="s">
        <v>16</v>
      </c>
      <c r="E409">
        <v>395.17</v>
      </c>
      <c r="F409" t="s">
        <v>23</v>
      </c>
    </row>
    <row r="410" spans="1:6" x14ac:dyDescent="0.25">
      <c r="A410">
        <v>409</v>
      </c>
      <c r="B410" s="1">
        <v>45869</v>
      </c>
      <c r="C410" t="s">
        <v>18</v>
      </c>
      <c r="D410" t="s">
        <v>24</v>
      </c>
      <c r="E410">
        <v>352.58</v>
      </c>
      <c r="F410" t="s">
        <v>17</v>
      </c>
    </row>
    <row r="411" spans="1:6" x14ac:dyDescent="0.25">
      <c r="A411">
        <v>410</v>
      </c>
      <c r="B411" s="1">
        <v>45987</v>
      </c>
      <c r="C411" t="s">
        <v>18</v>
      </c>
      <c r="D411" t="s">
        <v>16</v>
      </c>
      <c r="E411">
        <v>143.18</v>
      </c>
      <c r="F411" t="s">
        <v>17</v>
      </c>
    </row>
    <row r="412" spans="1:6" x14ac:dyDescent="0.25">
      <c r="A412">
        <v>411</v>
      </c>
      <c r="B412" s="1">
        <v>45770</v>
      </c>
      <c r="C412" t="s">
        <v>18</v>
      </c>
      <c r="D412" t="s">
        <v>19</v>
      </c>
      <c r="E412">
        <v>269.02999999999997</v>
      </c>
      <c r="F412" t="s">
        <v>20</v>
      </c>
    </row>
    <row r="413" spans="1:6" x14ac:dyDescent="0.25">
      <c r="A413">
        <v>412</v>
      </c>
      <c r="B413" s="1">
        <v>45794</v>
      </c>
      <c r="C413" t="s">
        <v>18</v>
      </c>
      <c r="D413" t="s">
        <v>22</v>
      </c>
      <c r="E413">
        <v>310.83</v>
      </c>
      <c r="F413" t="s">
        <v>17</v>
      </c>
    </row>
    <row r="414" spans="1:6" x14ac:dyDescent="0.25">
      <c r="A414">
        <v>413</v>
      </c>
      <c r="B414" s="1">
        <v>45983</v>
      </c>
      <c r="C414" t="s">
        <v>18</v>
      </c>
      <c r="D414" t="s">
        <v>22</v>
      </c>
      <c r="E414">
        <v>112.05</v>
      </c>
      <c r="F414" t="s">
        <v>23</v>
      </c>
    </row>
    <row r="415" spans="1:6" x14ac:dyDescent="0.25">
      <c r="A415">
        <v>414</v>
      </c>
      <c r="B415" s="1">
        <v>45522</v>
      </c>
      <c r="C415" t="s">
        <v>29</v>
      </c>
      <c r="D415" t="s">
        <v>28</v>
      </c>
      <c r="E415">
        <v>407.01</v>
      </c>
      <c r="F415" t="s">
        <v>17</v>
      </c>
    </row>
    <row r="416" spans="1:6" x14ac:dyDescent="0.25">
      <c r="A416">
        <v>415</v>
      </c>
      <c r="B416" s="1">
        <v>45279</v>
      </c>
      <c r="C416" t="s">
        <v>15</v>
      </c>
      <c r="D416" t="s">
        <v>24</v>
      </c>
      <c r="E416">
        <v>89.19</v>
      </c>
      <c r="F416" t="s">
        <v>20</v>
      </c>
    </row>
    <row r="417" spans="1:6" x14ac:dyDescent="0.25">
      <c r="A417">
        <v>416</v>
      </c>
      <c r="B417" s="1">
        <v>45914</v>
      </c>
      <c r="C417" t="s">
        <v>29</v>
      </c>
      <c r="D417" t="s">
        <v>24</v>
      </c>
      <c r="E417">
        <v>345.02</v>
      </c>
      <c r="F417" t="s">
        <v>20</v>
      </c>
    </row>
    <row r="418" spans="1:6" x14ac:dyDescent="0.25">
      <c r="A418">
        <v>417</v>
      </c>
      <c r="B418" s="1">
        <v>45616</v>
      </c>
      <c r="C418" t="s">
        <v>18</v>
      </c>
      <c r="D418" t="s">
        <v>22</v>
      </c>
      <c r="E418">
        <v>97.18</v>
      </c>
      <c r="F418" t="s">
        <v>17</v>
      </c>
    </row>
    <row r="419" spans="1:6" x14ac:dyDescent="0.25">
      <c r="A419">
        <v>418</v>
      </c>
      <c r="B419" s="1">
        <v>45763</v>
      </c>
      <c r="C419" t="s">
        <v>25</v>
      </c>
      <c r="D419" t="s">
        <v>28</v>
      </c>
      <c r="E419">
        <v>42.24</v>
      </c>
      <c r="F419" t="s">
        <v>20</v>
      </c>
    </row>
    <row r="420" spans="1:6" x14ac:dyDescent="0.25">
      <c r="A420">
        <v>419</v>
      </c>
      <c r="B420" s="1">
        <v>45535</v>
      </c>
      <c r="C420" t="s">
        <v>18</v>
      </c>
      <c r="D420" t="s">
        <v>16</v>
      </c>
      <c r="E420">
        <v>185.68</v>
      </c>
      <c r="F420" t="s">
        <v>20</v>
      </c>
    </row>
    <row r="421" spans="1:6" x14ac:dyDescent="0.25">
      <c r="A421">
        <v>420</v>
      </c>
      <c r="B421" s="1">
        <v>45306</v>
      </c>
      <c r="C421" t="s">
        <v>25</v>
      </c>
      <c r="D421" t="s">
        <v>28</v>
      </c>
      <c r="E421">
        <v>330.75</v>
      </c>
      <c r="F421" t="s">
        <v>17</v>
      </c>
    </row>
    <row r="422" spans="1:6" x14ac:dyDescent="0.25">
      <c r="A422">
        <v>421</v>
      </c>
      <c r="B422" s="1">
        <v>44948</v>
      </c>
      <c r="C422" t="s">
        <v>25</v>
      </c>
      <c r="D422" t="s">
        <v>24</v>
      </c>
      <c r="E422">
        <v>260.93</v>
      </c>
      <c r="F422" t="s">
        <v>20</v>
      </c>
    </row>
    <row r="423" spans="1:6" x14ac:dyDescent="0.25">
      <c r="A423">
        <v>422</v>
      </c>
      <c r="B423" s="1">
        <v>45803</v>
      </c>
      <c r="C423" t="s">
        <v>15</v>
      </c>
      <c r="D423" t="s">
        <v>22</v>
      </c>
      <c r="E423">
        <v>440.16</v>
      </c>
      <c r="F423" t="s">
        <v>23</v>
      </c>
    </row>
    <row r="424" spans="1:6" x14ac:dyDescent="0.25">
      <c r="A424">
        <v>423</v>
      </c>
      <c r="B424" s="1">
        <v>45952</v>
      </c>
      <c r="C424" t="s">
        <v>18</v>
      </c>
      <c r="D424" t="s">
        <v>28</v>
      </c>
      <c r="E424">
        <v>198.17</v>
      </c>
      <c r="F424" t="s">
        <v>20</v>
      </c>
    </row>
    <row r="425" spans="1:6" x14ac:dyDescent="0.25">
      <c r="A425">
        <v>424</v>
      </c>
      <c r="B425" s="1">
        <v>45749</v>
      </c>
      <c r="C425" t="s">
        <v>29</v>
      </c>
      <c r="D425" t="s">
        <v>16</v>
      </c>
      <c r="E425">
        <v>474.58</v>
      </c>
      <c r="F425" t="s">
        <v>20</v>
      </c>
    </row>
    <row r="426" spans="1:6" x14ac:dyDescent="0.25">
      <c r="A426">
        <v>425</v>
      </c>
      <c r="B426" s="1">
        <v>45112</v>
      </c>
      <c r="C426" t="s">
        <v>25</v>
      </c>
      <c r="D426" t="s">
        <v>19</v>
      </c>
      <c r="E426">
        <v>285.41000000000003</v>
      </c>
      <c r="F426" t="s">
        <v>23</v>
      </c>
    </row>
    <row r="427" spans="1:6" x14ac:dyDescent="0.25">
      <c r="A427">
        <v>426</v>
      </c>
      <c r="B427" s="1">
        <v>45479</v>
      </c>
      <c r="C427" t="s">
        <v>21</v>
      </c>
      <c r="D427" t="s">
        <v>16</v>
      </c>
      <c r="E427">
        <v>488.78</v>
      </c>
      <c r="F427" t="s">
        <v>20</v>
      </c>
    </row>
    <row r="428" spans="1:6" x14ac:dyDescent="0.25">
      <c r="A428">
        <v>427</v>
      </c>
      <c r="B428" s="1">
        <v>45777</v>
      </c>
      <c r="C428" t="s">
        <v>21</v>
      </c>
      <c r="D428" t="s">
        <v>19</v>
      </c>
      <c r="E428">
        <v>350.2</v>
      </c>
      <c r="F428" t="s">
        <v>17</v>
      </c>
    </row>
    <row r="429" spans="1:6" x14ac:dyDescent="0.25">
      <c r="A429">
        <v>428</v>
      </c>
      <c r="B429" s="1">
        <v>45214</v>
      </c>
      <c r="C429" t="s">
        <v>29</v>
      </c>
      <c r="D429" t="s">
        <v>26</v>
      </c>
      <c r="E429">
        <v>112.4</v>
      </c>
      <c r="F429" t="s">
        <v>20</v>
      </c>
    </row>
    <row r="430" spans="1:6" x14ac:dyDescent="0.25">
      <c r="A430">
        <v>429</v>
      </c>
      <c r="B430" s="1">
        <v>45264</v>
      </c>
      <c r="C430" t="s">
        <v>15</v>
      </c>
      <c r="D430" t="s">
        <v>26</v>
      </c>
      <c r="E430">
        <v>378.24</v>
      </c>
      <c r="F430" t="s">
        <v>23</v>
      </c>
    </row>
    <row r="431" spans="1:6" x14ac:dyDescent="0.25">
      <c r="A431">
        <v>430</v>
      </c>
      <c r="B431" s="1">
        <v>45508</v>
      </c>
      <c r="C431" t="s">
        <v>18</v>
      </c>
      <c r="D431" t="s">
        <v>28</v>
      </c>
      <c r="E431">
        <v>220.41</v>
      </c>
      <c r="F431" t="s">
        <v>23</v>
      </c>
    </row>
    <row r="432" spans="1:6" x14ac:dyDescent="0.25">
      <c r="A432">
        <v>431</v>
      </c>
      <c r="B432" s="1">
        <v>45807</v>
      </c>
      <c r="C432" t="s">
        <v>25</v>
      </c>
      <c r="D432" t="s">
        <v>16</v>
      </c>
      <c r="E432">
        <v>21.44</v>
      </c>
      <c r="F432" t="s">
        <v>23</v>
      </c>
    </row>
    <row r="433" spans="1:6" x14ac:dyDescent="0.25">
      <c r="A433">
        <v>432</v>
      </c>
      <c r="B433" s="1">
        <v>45467</v>
      </c>
      <c r="C433" t="s">
        <v>15</v>
      </c>
      <c r="D433" t="s">
        <v>22</v>
      </c>
      <c r="E433">
        <v>491.62</v>
      </c>
      <c r="F433" t="s">
        <v>20</v>
      </c>
    </row>
    <row r="434" spans="1:6" x14ac:dyDescent="0.25">
      <c r="A434">
        <v>433</v>
      </c>
      <c r="B434" s="1">
        <v>45506</v>
      </c>
      <c r="C434" t="s">
        <v>29</v>
      </c>
      <c r="D434" t="s">
        <v>26</v>
      </c>
      <c r="E434">
        <v>355.21</v>
      </c>
      <c r="F434" t="s">
        <v>23</v>
      </c>
    </row>
    <row r="435" spans="1:6" x14ac:dyDescent="0.25">
      <c r="A435">
        <v>434</v>
      </c>
      <c r="B435" s="1">
        <v>45081</v>
      </c>
      <c r="C435" t="s">
        <v>25</v>
      </c>
      <c r="D435" t="s">
        <v>16</v>
      </c>
      <c r="E435">
        <v>330.33</v>
      </c>
      <c r="F435" t="s">
        <v>23</v>
      </c>
    </row>
    <row r="436" spans="1:6" x14ac:dyDescent="0.25">
      <c r="A436">
        <v>435</v>
      </c>
      <c r="B436" s="1">
        <v>45951</v>
      </c>
      <c r="C436" t="s">
        <v>18</v>
      </c>
      <c r="D436" t="s">
        <v>16</v>
      </c>
      <c r="E436">
        <v>134.72999999999999</v>
      </c>
      <c r="F436" t="s">
        <v>23</v>
      </c>
    </row>
    <row r="437" spans="1:6" x14ac:dyDescent="0.25">
      <c r="A437">
        <v>436</v>
      </c>
      <c r="B437" s="1">
        <v>45123</v>
      </c>
      <c r="C437" t="s">
        <v>15</v>
      </c>
      <c r="D437" t="s">
        <v>16</v>
      </c>
      <c r="E437">
        <v>94.92</v>
      </c>
      <c r="F437" t="s">
        <v>20</v>
      </c>
    </row>
    <row r="438" spans="1:6" x14ac:dyDescent="0.25">
      <c r="A438">
        <v>437</v>
      </c>
      <c r="B438" s="1">
        <v>45556</v>
      </c>
      <c r="C438" t="s">
        <v>29</v>
      </c>
      <c r="D438" t="s">
        <v>28</v>
      </c>
      <c r="E438">
        <v>180.84</v>
      </c>
      <c r="F438" t="s">
        <v>20</v>
      </c>
    </row>
    <row r="439" spans="1:6" x14ac:dyDescent="0.25">
      <c r="A439">
        <v>438</v>
      </c>
      <c r="B439" s="1">
        <v>45731</v>
      </c>
      <c r="C439" t="s">
        <v>25</v>
      </c>
      <c r="D439" t="s">
        <v>28</v>
      </c>
      <c r="E439">
        <v>429.51</v>
      </c>
      <c r="F439" t="s">
        <v>17</v>
      </c>
    </row>
    <row r="440" spans="1:6" x14ac:dyDescent="0.25">
      <c r="A440">
        <v>439</v>
      </c>
      <c r="B440" s="1">
        <v>45722</v>
      </c>
      <c r="C440" t="s">
        <v>15</v>
      </c>
      <c r="D440" t="s">
        <v>24</v>
      </c>
      <c r="E440">
        <v>188.79</v>
      </c>
      <c r="F440" t="s">
        <v>23</v>
      </c>
    </row>
    <row r="441" spans="1:6" x14ac:dyDescent="0.25">
      <c r="A441">
        <v>440</v>
      </c>
      <c r="B441" s="1">
        <v>45004</v>
      </c>
      <c r="C441" t="s">
        <v>29</v>
      </c>
      <c r="D441" t="s">
        <v>22</v>
      </c>
      <c r="E441">
        <v>283.43</v>
      </c>
      <c r="F441" t="s">
        <v>20</v>
      </c>
    </row>
    <row r="442" spans="1:6" x14ac:dyDescent="0.25">
      <c r="A442">
        <v>441</v>
      </c>
      <c r="B442" s="1">
        <v>45705</v>
      </c>
      <c r="C442" t="s">
        <v>15</v>
      </c>
      <c r="D442" t="s">
        <v>16</v>
      </c>
      <c r="E442">
        <v>45.53</v>
      </c>
      <c r="F442" t="s">
        <v>23</v>
      </c>
    </row>
    <row r="443" spans="1:6" x14ac:dyDescent="0.25">
      <c r="A443">
        <v>442</v>
      </c>
      <c r="B443" s="1">
        <v>45676</v>
      </c>
      <c r="C443" t="s">
        <v>21</v>
      </c>
      <c r="D443" t="s">
        <v>19</v>
      </c>
      <c r="E443">
        <v>128.97999999999999</v>
      </c>
      <c r="F443" t="s">
        <v>23</v>
      </c>
    </row>
    <row r="444" spans="1:6" x14ac:dyDescent="0.25">
      <c r="A444">
        <v>443</v>
      </c>
      <c r="B444" s="1">
        <v>45605</v>
      </c>
      <c r="C444" t="s">
        <v>29</v>
      </c>
      <c r="D444" t="s">
        <v>16</v>
      </c>
      <c r="E444">
        <v>279.32</v>
      </c>
      <c r="F444" t="s">
        <v>23</v>
      </c>
    </row>
    <row r="445" spans="1:6" x14ac:dyDescent="0.25">
      <c r="A445">
        <v>444</v>
      </c>
      <c r="B445" s="1">
        <v>45700</v>
      </c>
      <c r="C445" t="s">
        <v>21</v>
      </c>
      <c r="D445" t="s">
        <v>24</v>
      </c>
      <c r="E445">
        <v>255.4</v>
      </c>
      <c r="F445" t="s">
        <v>23</v>
      </c>
    </row>
    <row r="446" spans="1:6" x14ac:dyDescent="0.25">
      <c r="A446">
        <v>445</v>
      </c>
      <c r="B446" s="1">
        <v>45900</v>
      </c>
      <c r="C446" t="s">
        <v>18</v>
      </c>
      <c r="D446" t="s">
        <v>26</v>
      </c>
      <c r="E446">
        <v>172.63</v>
      </c>
      <c r="F446" t="s">
        <v>20</v>
      </c>
    </row>
    <row r="447" spans="1:6" x14ac:dyDescent="0.25">
      <c r="A447">
        <v>446</v>
      </c>
      <c r="B447" s="1">
        <v>45335</v>
      </c>
      <c r="C447" t="s">
        <v>15</v>
      </c>
      <c r="D447" t="s">
        <v>19</v>
      </c>
      <c r="E447">
        <v>283.37</v>
      </c>
      <c r="F447" t="s">
        <v>17</v>
      </c>
    </row>
    <row r="448" spans="1:6" x14ac:dyDescent="0.25">
      <c r="A448">
        <v>447</v>
      </c>
      <c r="B448" s="1">
        <v>45728</v>
      </c>
      <c r="C448" t="s">
        <v>15</v>
      </c>
      <c r="D448" t="s">
        <v>26</v>
      </c>
      <c r="E448">
        <v>379.88</v>
      </c>
      <c r="F448" t="s">
        <v>17</v>
      </c>
    </row>
    <row r="449" spans="1:6" x14ac:dyDescent="0.25">
      <c r="A449">
        <v>448</v>
      </c>
      <c r="B449" s="1">
        <v>45936</v>
      </c>
      <c r="C449" t="s">
        <v>27</v>
      </c>
      <c r="D449" t="s">
        <v>16</v>
      </c>
      <c r="E449">
        <v>312.58</v>
      </c>
      <c r="F449" t="s">
        <v>23</v>
      </c>
    </row>
    <row r="450" spans="1:6" x14ac:dyDescent="0.25">
      <c r="A450">
        <v>449</v>
      </c>
      <c r="B450" s="1">
        <v>45728</v>
      </c>
      <c r="C450" t="s">
        <v>29</v>
      </c>
      <c r="D450" t="s">
        <v>19</v>
      </c>
      <c r="E450">
        <v>428.2</v>
      </c>
      <c r="F450" t="s">
        <v>23</v>
      </c>
    </row>
    <row r="451" spans="1:6" x14ac:dyDescent="0.25">
      <c r="A451">
        <v>450</v>
      </c>
      <c r="B451" s="1">
        <v>45514</v>
      </c>
      <c r="C451" t="s">
        <v>27</v>
      </c>
      <c r="D451" t="s">
        <v>19</v>
      </c>
      <c r="E451">
        <v>151.37</v>
      </c>
      <c r="F451" t="s">
        <v>23</v>
      </c>
    </row>
    <row r="452" spans="1:6" x14ac:dyDescent="0.25">
      <c r="A452">
        <v>451</v>
      </c>
      <c r="B452" s="1">
        <v>45117</v>
      </c>
      <c r="C452" t="s">
        <v>25</v>
      </c>
      <c r="D452" t="s">
        <v>24</v>
      </c>
      <c r="E452">
        <v>436.28</v>
      </c>
      <c r="F452" t="s">
        <v>20</v>
      </c>
    </row>
    <row r="453" spans="1:6" x14ac:dyDescent="0.25">
      <c r="A453">
        <v>452</v>
      </c>
      <c r="B453" s="1">
        <v>45116</v>
      </c>
      <c r="C453" t="s">
        <v>27</v>
      </c>
      <c r="D453" t="s">
        <v>22</v>
      </c>
      <c r="E453">
        <v>200.23</v>
      </c>
      <c r="F453" t="s">
        <v>17</v>
      </c>
    </row>
    <row r="454" spans="1:6" x14ac:dyDescent="0.25">
      <c r="A454">
        <v>453</v>
      </c>
      <c r="B454" s="1">
        <v>45545</v>
      </c>
      <c r="C454" t="s">
        <v>21</v>
      </c>
      <c r="D454" t="s">
        <v>24</v>
      </c>
      <c r="E454">
        <v>377.52</v>
      </c>
      <c r="F454" t="s">
        <v>23</v>
      </c>
    </row>
    <row r="455" spans="1:6" x14ac:dyDescent="0.25">
      <c r="A455">
        <v>454</v>
      </c>
      <c r="B455" s="1">
        <v>45650</v>
      </c>
      <c r="C455" t="s">
        <v>29</v>
      </c>
      <c r="D455" t="s">
        <v>16</v>
      </c>
      <c r="E455">
        <v>267.55</v>
      </c>
      <c r="F455" t="s">
        <v>17</v>
      </c>
    </row>
    <row r="456" spans="1:6" x14ac:dyDescent="0.25">
      <c r="A456">
        <v>455</v>
      </c>
      <c r="B456" s="1">
        <v>45673</v>
      </c>
      <c r="C456" t="s">
        <v>18</v>
      </c>
      <c r="D456" t="s">
        <v>16</v>
      </c>
      <c r="E456">
        <v>339.11</v>
      </c>
      <c r="F456" t="s">
        <v>17</v>
      </c>
    </row>
    <row r="457" spans="1:6" x14ac:dyDescent="0.25">
      <c r="A457">
        <v>456</v>
      </c>
      <c r="B457" s="1">
        <v>45706</v>
      </c>
      <c r="C457" t="s">
        <v>27</v>
      </c>
      <c r="D457" t="s">
        <v>24</v>
      </c>
      <c r="E457">
        <v>63.97</v>
      </c>
      <c r="F457" t="s">
        <v>23</v>
      </c>
    </row>
    <row r="458" spans="1:6" x14ac:dyDescent="0.25">
      <c r="A458">
        <v>457</v>
      </c>
      <c r="B458" s="1">
        <v>45872</v>
      </c>
      <c r="C458" t="s">
        <v>21</v>
      </c>
      <c r="D458" t="s">
        <v>19</v>
      </c>
      <c r="E458">
        <v>140.55000000000001</v>
      </c>
      <c r="F458" t="s">
        <v>20</v>
      </c>
    </row>
    <row r="459" spans="1:6" x14ac:dyDescent="0.25">
      <c r="A459">
        <v>458</v>
      </c>
      <c r="B459" s="1">
        <v>45673</v>
      </c>
      <c r="C459" t="s">
        <v>25</v>
      </c>
      <c r="D459" t="s">
        <v>19</v>
      </c>
      <c r="E459">
        <v>430.25</v>
      </c>
      <c r="F459" t="s">
        <v>23</v>
      </c>
    </row>
    <row r="460" spans="1:6" x14ac:dyDescent="0.25">
      <c r="A460">
        <v>459</v>
      </c>
      <c r="B460" s="1">
        <v>45064</v>
      </c>
      <c r="C460" t="s">
        <v>15</v>
      </c>
      <c r="D460" t="s">
        <v>26</v>
      </c>
      <c r="E460">
        <v>296.13</v>
      </c>
      <c r="F460" t="s">
        <v>20</v>
      </c>
    </row>
    <row r="461" spans="1:6" x14ac:dyDescent="0.25">
      <c r="A461">
        <v>460</v>
      </c>
      <c r="B461" s="1">
        <v>46010</v>
      </c>
      <c r="C461" t="s">
        <v>18</v>
      </c>
      <c r="D461" t="s">
        <v>19</v>
      </c>
      <c r="E461">
        <v>346.31</v>
      </c>
      <c r="F461" t="s">
        <v>23</v>
      </c>
    </row>
    <row r="462" spans="1:6" x14ac:dyDescent="0.25">
      <c r="A462">
        <v>461</v>
      </c>
      <c r="B462" s="1">
        <v>45470</v>
      </c>
      <c r="C462" t="s">
        <v>18</v>
      </c>
      <c r="D462" t="s">
        <v>22</v>
      </c>
      <c r="E462">
        <v>471.14</v>
      </c>
      <c r="F462" t="s">
        <v>20</v>
      </c>
    </row>
    <row r="463" spans="1:6" x14ac:dyDescent="0.25">
      <c r="A463">
        <v>462</v>
      </c>
      <c r="B463" s="1">
        <v>45599</v>
      </c>
      <c r="C463" t="s">
        <v>15</v>
      </c>
      <c r="D463" t="s">
        <v>28</v>
      </c>
      <c r="E463">
        <v>27.71</v>
      </c>
      <c r="F463" t="s">
        <v>17</v>
      </c>
    </row>
    <row r="464" spans="1:6" x14ac:dyDescent="0.25">
      <c r="A464">
        <v>463</v>
      </c>
      <c r="B464" s="1">
        <v>45760</v>
      </c>
      <c r="C464" t="s">
        <v>25</v>
      </c>
      <c r="D464" t="s">
        <v>28</v>
      </c>
      <c r="E464">
        <v>440.38</v>
      </c>
      <c r="F464" t="s">
        <v>20</v>
      </c>
    </row>
    <row r="465" spans="1:6" x14ac:dyDescent="0.25">
      <c r="A465">
        <v>464</v>
      </c>
      <c r="B465" s="1">
        <v>45056</v>
      </c>
      <c r="C465" t="s">
        <v>27</v>
      </c>
      <c r="D465" t="s">
        <v>28</v>
      </c>
      <c r="E465">
        <v>263.92</v>
      </c>
      <c r="F465" t="s">
        <v>17</v>
      </c>
    </row>
    <row r="466" spans="1:6" x14ac:dyDescent="0.25">
      <c r="A466">
        <v>465</v>
      </c>
      <c r="B466" s="1">
        <v>45583</v>
      </c>
      <c r="C466" t="s">
        <v>18</v>
      </c>
      <c r="D466" t="s">
        <v>28</v>
      </c>
      <c r="E466">
        <v>275</v>
      </c>
      <c r="F466" t="s">
        <v>20</v>
      </c>
    </row>
    <row r="467" spans="1:6" x14ac:dyDescent="0.25">
      <c r="A467">
        <v>466</v>
      </c>
      <c r="B467" s="1">
        <v>46021</v>
      </c>
      <c r="C467" t="s">
        <v>25</v>
      </c>
      <c r="D467" t="s">
        <v>24</v>
      </c>
      <c r="E467">
        <v>59.19</v>
      </c>
      <c r="F467" t="s">
        <v>20</v>
      </c>
    </row>
    <row r="468" spans="1:6" x14ac:dyDescent="0.25">
      <c r="A468">
        <v>467</v>
      </c>
      <c r="B468" s="1">
        <v>45220</v>
      </c>
      <c r="C468" t="s">
        <v>29</v>
      </c>
      <c r="D468" t="s">
        <v>24</v>
      </c>
      <c r="E468">
        <v>46.66</v>
      </c>
      <c r="F468" t="s">
        <v>17</v>
      </c>
    </row>
    <row r="469" spans="1:6" x14ac:dyDescent="0.25">
      <c r="A469">
        <v>468</v>
      </c>
      <c r="B469" s="1">
        <v>45529</v>
      </c>
      <c r="C469" t="s">
        <v>29</v>
      </c>
      <c r="D469" t="s">
        <v>28</v>
      </c>
      <c r="E469">
        <v>175.76</v>
      </c>
      <c r="F469" t="s">
        <v>23</v>
      </c>
    </row>
    <row r="470" spans="1:6" x14ac:dyDescent="0.25">
      <c r="A470">
        <v>469</v>
      </c>
      <c r="B470" s="1">
        <v>45917</v>
      </c>
      <c r="C470" t="s">
        <v>21</v>
      </c>
      <c r="D470" t="s">
        <v>19</v>
      </c>
      <c r="E470">
        <v>380.4</v>
      </c>
      <c r="F470" t="s">
        <v>17</v>
      </c>
    </row>
    <row r="471" spans="1:6" x14ac:dyDescent="0.25">
      <c r="A471">
        <v>470</v>
      </c>
      <c r="B471" s="1">
        <v>45560</v>
      </c>
      <c r="C471" t="s">
        <v>29</v>
      </c>
      <c r="D471" t="s">
        <v>24</v>
      </c>
      <c r="E471">
        <v>320.18</v>
      </c>
      <c r="F471" t="s">
        <v>20</v>
      </c>
    </row>
    <row r="472" spans="1:6" x14ac:dyDescent="0.25">
      <c r="A472">
        <v>471</v>
      </c>
      <c r="B472" s="1">
        <v>45405</v>
      </c>
      <c r="C472" t="s">
        <v>21</v>
      </c>
      <c r="D472" t="s">
        <v>22</v>
      </c>
      <c r="E472">
        <v>335.85</v>
      </c>
      <c r="F472" t="s">
        <v>23</v>
      </c>
    </row>
    <row r="473" spans="1:6" x14ac:dyDescent="0.25">
      <c r="A473">
        <v>472</v>
      </c>
      <c r="B473" s="1">
        <v>45894</v>
      </c>
      <c r="C473" t="s">
        <v>27</v>
      </c>
      <c r="D473" t="s">
        <v>28</v>
      </c>
      <c r="E473">
        <v>382.79</v>
      </c>
      <c r="F473" t="s">
        <v>23</v>
      </c>
    </row>
    <row r="474" spans="1:6" x14ac:dyDescent="0.25">
      <c r="A474">
        <v>473</v>
      </c>
      <c r="B474" s="1">
        <v>45269</v>
      </c>
      <c r="C474" t="s">
        <v>27</v>
      </c>
      <c r="D474" t="s">
        <v>24</v>
      </c>
      <c r="E474">
        <v>81.55</v>
      </c>
      <c r="F474" t="s">
        <v>23</v>
      </c>
    </row>
    <row r="475" spans="1:6" x14ac:dyDescent="0.25">
      <c r="A475">
        <v>474</v>
      </c>
      <c r="B475" s="1">
        <v>45728</v>
      </c>
      <c r="C475" t="s">
        <v>21</v>
      </c>
      <c r="D475" t="s">
        <v>28</v>
      </c>
      <c r="E475">
        <v>402.44</v>
      </c>
      <c r="F475" t="s">
        <v>23</v>
      </c>
    </row>
    <row r="476" spans="1:6" x14ac:dyDescent="0.25">
      <c r="A476">
        <v>475</v>
      </c>
      <c r="B476" s="1">
        <v>45975</v>
      </c>
      <c r="C476" t="s">
        <v>21</v>
      </c>
      <c r="D476" t="s">
        <v>19</v>
      </c>
      <c r="E476">
        <v>347.2</v>
      </c>
      <c r="F476" t="s">
        <v>23</v>
      </c>
    </row>
    <row r="477" spans="1:6" x14ac:dyDescent="0.25">
      <c r="A477">
        <v>476</v>
      </c>
      <c r="B477" s="1">
        <v>45778</v>
      </c>
      <c r="C477" t="s">
        <v>21</v>
      </c>
      <c r="D477" t="s">
        <v>22</v>
      </c>
      <c r="E477">
        <v>349.9</v>
      </c>
      <c r="F477" t="s">
        <v>20</v>
      </c>
    </row>
    <row r="478" spans="1:6" x14ac:dyDescent="0.25">
      <c r="A478">
        <v>477</v>
      </c>
      <c r="B478" s="1">
        <v>44991</v>
      </c>
      <c r="C478" t="s">
        <v>15</v>
      </c>
      <c r="D478" t="s">
        <v>19</v>
      </c>
      <c r="E478">
        <v>234.37</v>
      </c>
      <c r="F478" t="s">
        <v>20</v>
      </c>
    </row>
    <row r="479" spans="1:6" x14ac:dyDescent="0.25">
      <c r="A479">
        <v>478</v>
      </c>
      <c r="B479" s="1">
        <v>45033</v>
      </c>
      <c r="C479" t="s">
        <v>25</v>
      </c>
      <c r="D479" t="s">
        <v>24</v>
      </c>
      <c r="E479">
        <v>366.33</v>
      </c>
      <c r="F479" t="s">
        <v>23</v>
      </c>
    </row>
    <row r="480" spans="1:6" x14ac:dyDescent="0.25">
      <c r="A480">
        <v>479</v>
      </c>
      <c r="B480" s="1">
        <v>45089</v>
      </c>
      <c r="C480" t="s">
        <v>15</v>
      </c>
      <c r="D480" t="s">
        <v>28</v>
      </c>
      <c r="E480">
        <v>54.23</v>
      </c>
      <c r="F480" t="s">
        <v>23</v>
      </c>
    </row>
    <row r="481" spans="1:6" x14ac:dyDescent="0.25">
      <c r="A481">
        <v>480</v>
      </c>
      <c r="B481" s="1">
        <v>45472</v>
      </c>
      <c r="C481" t="s">
        <v>18</v>
      </c>
      <c r="D481" t="s">
        <v>28</v>
      </c>
      <c r="E481">
        <v>201.58</v>
      </c>
      <c r="F481" t="s">
        <v>20</v>
      </c>
    </row>
    <row r="482" spans="1:6" x14ac:dyDescent="0.25">
      <c r="A482">
        <v>481</v>
      </c>
      <c r="B482" s="1">
        <v>45208</v>
      </c>
      <c r="C482" t="s">
        <v>27</v>
      </c>
      <c r="D482" t="s">
        <v>26</v>
      </c>
      <c r="E482">
        <v>233.4</v>
      </c>
      <c r="F482" t="s">
        <v>20</v>
      </c>
    </row>
    <row r="483" spans="1:6" x14ac:dyDescent="0.25">
      <c r="A483">
        <v>482</v>
      </c>
      <c r="B483" s="1">
        <v>45417</v>
      </c>
      <c r="C483" t="s">
        <v>15</v>
      </c>
      <c r="D483" t="s">
        <v>19</v>
      </c>
      <c r="E483">
        <v>131.35</v>
      </c>
      <c r="F483" t="s">
        <v>20</v>
      </c>
    </row>
    <row r="484" spans="1:6" x14ac:dyDescent="0.25">
      <c r="A484">
        <v>483</v>
      </c>
      <c r="B484" s="1">
        <v>45944</v>
      </c>
      <c r="C484" t="s">
        <v>27</v>
      </c>
      <c r="D484" t="s">
        <v>16</v>
      </c>
      <c r="E484">
        <v>134.05000000000001</v>
      </c>
      <c r="F484" t="s">
        <v>23</v>
      </c>
    </row>
    <row r="485" spans="1:6" x14ac:dyDescent="0.25">
      <c r="A485">
        <v>484</v>
      </c>
      <c r="B485" s="1">
        <v>44970</v>
      </c>
      <c r="C485" t="s">
        <v>21</v>
      </c>
      <c r="D485" t="s">
        <v>22</v>
      </c>
      <c r="E485">
        <v>68.760000000000005</v>
      </c>
      <c r="F485" t="s">
        <v>20</v>
      </c>
    </row>
    <row r="486" spans="1:6" x14ac:dyDescent="0.25">
      <c r="A486">
        <v>485</v>
      </c>
      <c r="B486" s="1">
        <v>45078</v>
      </c>
      <c r="C486" t="s">
        <v>29</v>
      </c>
      <c r="D486" t="s">
        <v>16</v>
      </c>
      <c r="E486">
        <v>82.15</v>
      </c>
      <c r="F486" t="s">
        <v>23</v>
      </c>
    </row>
    <row r="487" spans="1:6" x14ac:dyDescent="0.25">
      <c r="A487">
        <v>486</v>
      </c>
      <c r="B487" s="1">
        <v>45711</v>
      </c>
      <c r="C487" t="s">
        <v>15</v>
      </c>
      <c r="D487" t="s">
        <v>19</v>
      </c>
      <c r="E487">
        <v>348.04</v>
      </c>
      <c r="F487" t="s">
        <v>17</v>
      </c>
    </row>
    <row r="488" spans="1:6" x14ac:dyDescent="0.25">
      <c r="A488">
        <v>487</v>
      </c>
      <c r="B488" s="1">
        <v>45835</v>
      </c>
      <c r="C488" t="s">
        <v>29</v>
      </c>
      <c r="D488" t="s">
        <v>19</v>
      </c>
      <c r="E488">
        <v>382</v>
      </c>
      <c r="F488" t="s">
        <v>17</v>
      </c>
    </row>
    <row r="489" spans="1:6" x14ac:dyDescent="0.25">
      <c r="A489">
        <v>488</v>
      </c>
      <c r="B489" s="1">
        <v>45062</v>
      </c>
      <c r="C489" t="s">
        <v>18</v>
      </c>
      <c r="D489" t="s">
        <v>28</v>
      </c>
      <c r="E489">
        <v>215.08</v>
      </c>
      <c r="F489" t="s">
        <v>17</v>
      </c>
    </row>
    <row r="490" spans="1:6" x14ac:dyDescent="0.25">
      <c r="A490">
        <v>489</v>
      </c>
      <c r="B490" s="1">
        <v>46009</v>
      </c>
      <c r="C490" t="s">
        <v>29</v>
      </c>
      <c r="D490" t="s">
        <v>26</v>
      </c>
      <c r="E490">
        <v>485.78</v>
      </c>
      <c r="F490" t="s">
        <v>17</v>
      </c>
    </row>
    <row r="491" spans="1:6" x14ac:dyDescent="0.25">
      <c r="A491">
        <v>490</v>
      </c>
      <c r="B491" s="1">
        <v>45656</v>
      </c>
      <c r="C491" t="s">
        <v>15</v>
      </c>
      <c r="D491" t="s">
        <v>26</v>
      </c>
      <c r="E491">
        <v>76.14</v>
      </c>
      <c r="F491" t="s">
        <v>23</v>
      </c>
    </row>
    <row r="492" spans="1:6" x14ac:dyDescent="0.25">
      <c r="A492">
        <v>491</v>
      </c>
      <c r="B492" s="1">
        <v>45416</v>
      </c>
      <c r="C492" t="s">
        <v>18</v>
      </c>
      <c r="D492" t="s">
        <v>22</v>
      </c>
      <c r="E492">
        <v>75.06</v>
      </c>
      <c r="F492" t="s">
        <v>20</v>
      </c>
    </row>
    <row r="493" spans="1:6" x14ac:dyDescent="0.25">
      <c r="A493">
        <v>492</v>
      </c>
      <c r="B493" s="1">
        <v>45573</v>
      </c>
      <c r="C493" t="s">
        <v>29</v>
      </c>
      <c r="D493" t="s">
        <v>24</v>
      </c>
      <c r="E493">
        <v>286.73</v>
      </c>
      <c r="F493" t="s">
        <v>23</v>
      </c>
    </row>
    <row r="494" spans="1:6" x14ac:dyDescent="0.25">
      <c r="A494">
        <v>493</v>
      </c>
      <c r="B494" s="1">
        <v>45806</v>
      </c>
      <c r="C494" t="s">
        <v>25</v>
      </c>
      <c r="D494" t="s">
        <v>24</v>
      </c>
      <c r="E494">
        <v>249.49</v>
      </c>
      <c r="F494" t="s">
        <v>17</v>
      </c>
    </row>
    <row r="495" spans="1:6" x14ac:dyDescent="0.25">
      <c r="A495">
        <v>494</v>
      </c>
      <c r="B495" s="1">
        <v>45684</v>
      </c>
      <c r="C495" t="s">
        <v>29</v>
      </c>
      <c r="D495" t="s">
        <v>22</v>
      </c>
      <c r="E495">
        <v>295.88</v>
      </c>
      <c r="F495" t="s">
        <v>20</v>
      </c>
    </row>
    <row r="496" spans="1:6" x14ac:dyDescent="0.25">
      <c r="A496">
        <v>495</v>
      </c>
      <c r="B496" s="1">
        <v>45833</v>
      </c>
      <c r="C496" t="s">
        <v>25</v>
      </c>
      <c r="D496" t="s">
        <v>26</v>
      </c>
      <c r="E496">
        <v>97.92</v>
      </c>
      <c r="F496" t="s">
        <v>17</v>
      </c>
    </row>
    <row r="497" spans="1:6" x14ac:dyDescent="0.25">
      <c r="A497">
        <v>496</v>
      </c>
      <c r="B497" s="1">
        <v>45388</v>
      </c>
      <c r="C497" t="s">
        <v>21</v>
      </c>
      <c r="D497" t="s">
        <v>19</v>
      </c>
      <c r="E497">
        <v>118.95</v>
      </c>
      <c r="F497" t="s">
        <v>17</v>
      </c>
    </row>
    <row r="498" spans="1:6" x14ac:dyDescent="0.25">
      <c r="A498">
        <v>497</v>
      </c>
      <c r="B498" s="1">
        <v>45343</v>
      </c>
      <c r="C498" t="s">
        <v>21</v>
      </c>
      <c r="D498" t="s">
        <v>26</v>
      </c>
      <c r="E498">
        <v>14.96</v>
      </c>
      <c r="F498" t="s">
        <v>17</v>
      </c>
    </row>
    <row r="499" spans="1:6" x14ac:dyDescent="0.25">
      <c r="A499">
        <v>498</v>
      </c>
      <c r="B499" s="1">
        <v>45548</v>
      </c>
      <c r="C499" t="s">
        <v>18</v>
      </c>
      <c r="D499" t="s">
        <v>19</v>
      </c>
      <c r="E499">
        <v>205.35</v>
      </c>
      <c r="F499" t="s">
        <v>17</v>
      </c>
    </row>
    <row r="500" spans="1:6" x14ac:dyDescent="0.25">
      <c r="A500">
        <v>499</v>
      </c>
      <c r="B500" s="1">
        <v>44936</v>
      </c>
      <c r="C500" t="s">
        <v>27</v>
      </c>
      <c r="D500" t="s">
        <v>24</v>
      </c>
      <c r="E500">
        <v>132.29</v>
      </c>
      <c r="F500" t="s">
        <v>23</v>
      </c>
    </row>
    <row r="501" spans="1:6" x14ac:dyDescent="0.25">
      <c r="A501">
        <v>500</v>
      </c>
      <c r="B501" s="1">
        <v>45374</v>
      </c>
      <c r="C501" t="s">
        <v>18</v>
      </c>
      <c r="D501" t="s">
        <v>19</v>
      </c>
      <c r="E501">
        <v>173.08</v>
      </c>
      <c r="F50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66F15-0142-45BC-8274-1A39D135A8EC}">
  <dimension ref="A1:F301"/>
  <sheetViews>
    <sheetView workbookViewId="0"/>
  </sheetViews>
  <sheetFormatPr defaultRowHeight="15" x14ac:dyDescent="0.25"/>
  <cols>
    <col min="1" max="1" width="12.85546875" bestFit="1" customWidth="1"/>
    <col min="2" max="2" width="10.42578125" bestFit="1" customWidth="1"/>
    <col min="3" max="3" width="11.42578125" bestFit="1" customWidth="1"/>
    <col min="4" max="4" width="9.5703125" bestFit="1" customWidth="1"/>
    <col min="5" max="5" width="10.28515625" bestFit="1" customWidth="1"/>
    <col min="6" max="6" width="19" bestFit="1" customWidth="1"/>
  </cols>
  <sheetData>
    <row r="1" spans="1:6" x14ac:dyDescent="0.25">
      <c r="A1" t="s">
        <v>30</v>
      </c>
      <c r="B1" t="s">
        <v>1</v>
      </c>
      <c r="C1" t="s">
        <v>2</v>
      </c>
      <c r="D1" t="s">
        <v>31</v>
      </c>
      <c r="E1" t="s">
        <v>4</v>
      </c>
      <c r="F1" t="s">
        <v>14</v>
      </c>
    </row>
    <row r="2" spans="1:6" x14ac:dyDescent="0.25">
      <c r="A2">
        <v>1</v>
      </c>
      <c r="B2" s="1">
        <v>45133</v>
      </c>
      <c r="C2" t="s">
        <v>32</v>
      </c>
      <c r="D2" t="s">
        <v>33</v>
      </c>
      <c r="E2">
        <v>2180.4899999999998</v>
      </c>
      <c r="F2" t="s">
        <v>20</v>
      </c>
    </row>
    <row r="3" spans="1:6" x14ac:dyDescent="0.25">
      <c r="A3">
        <v>2</v>
      </c>
      <c r="B3" s="1">
        <v>45397</v>
      </c>
      <c r="C3" t="s">
        <v>34</v>
      </c>
      <c r="D3" t="s">
        <v>35</v>
      </c>
      <c r="E3">
        <v>3555.75</v>
      </c>
      <c r="F3" t="s">
        <v>23</v>
      </c>
    </row>
    <row r="4" spans="1:6" x14ac:dyDescent="0.25">
      <c r="A4">
        <v>3</v>
      </c>
      <c r="B4" s="1">
        <v>45470</v>
      </c>
      <c r="C4" t="s">
        <v>34</v>
      </c>
      <c r="D4" t="s">
        <v>35</v>
      </c>
      <c r="E4">
        <v>4548.5200000000004</v>
      </c>
      <c r="F4" t="s">
        <v>20</v>
      </c>
    </row>
    <row r="5" spans="1:6" x14ac:dyDescent="0.25">
      <c r="A5">
        <v>4</v>
      </c>
      <c r="B5" s="1">
        <v>45170</v>
      </c>
      <c r="C5" t="s">
        <v>32</v>
      </c>
      <c r="D5" t="s">
        <v>33</v>
      </c>
      <c r="E5">
        <v>1107.28</v>
      </c>
      <c r="F5" t="s">
        <v>17</v>
      </c>
    </row>
    <row r="6" spans="1:6" x14ac:dyDescent="0.25">
      <c r="A6">
        <v>5</v>
      </c>
      <c r="B6" s="1">
        <v>46002</v>
      </c>
      <c r="C6" t="s">
        <v>36</v>
      </c>
      <c r="D6" t="s">
        <v>37</v>
      </c>
      <c r="E6">
        <v>2423.86</v>
      </c>
      <c r="F6" t="s">
        <v>17</v>
      </c>
    </row>
    <row r="7" spans="1:6" x14ac:dyDescent="0.25">
      <c r="A7">
        <v>6</v>
      </c>
      <c r="B7" s="1">
        <v>45531</v>
      </c>
      <c r="C7" t="s">
        <v>36</v>
      </c>
      <c r="D7" t="s">
        <v>37</v>
      </c>
      <c r="E7">
        <v>2564.62</v>
      </c>
      <c r="F7" t="s">
        <v>17</v>
      </c>
    </row>
    <row r="8" spans="1:6" x14ac:dyDescent="0.25">
      <c r="A8">
        <v>7</v>
      </c>
      <c r="B8" s="1">
        <v>45423</v>
      </c>
      <c r="C8" t="s">
        <v>38</v>
      </c>
      <c r="D8" t="s">
        <v>33</v>
      </c>
      <c r="E8">
        <v>1547.83</v>
      </c>
      <c r="F8" t="s">
        <v>23</v>
      </c>
    </row>
    <row r="9" spans="1:6" x14ac:dyDescent="0.25">
      <c r="A9">
        <v>8</v>
      </c>
      <c r="B9" s="1">
        <v>45890</v>
      </c>
      <c r="C9" t="s">
        <v>32</v>
      </c>
      <c r="D9" t="s">
        <v>33</v>
      </c>
      <c r="E9">
        <v>3263.65</v>
      </c>
      <c r="F9" t="s">
        <v>17</v>
      </c>
    </row>
    <row r="10" spans="1:6" x14ac:dyDescent="0.25">
      <c r="A10">
        <v>9</v>
      </c>
      <c r="B10" s="1">
        <v>45172</v>
      </c>
      <c r="C10" t="s">
        <v>38</v>
      </c>
      <c r="D10" t="s">
        <v>33</v>
      </c>
      <c r="E10">
        <v>1829.45</v>
      </c>
      <c r="F10" t="s">
        <v>17</v>
      </c>
    </row>
    <row r="11" spans="1:6" x14ac:dyDescent="0.25">
      <c r="A11">
        <v>10</v>
      </c>
      <c r="B11" s="1">
        <v>45074</v>
      </c>
      <c r="C11" t="s">
        <v>39</v>
      </c>
      <c r="D11" t="s">
        <v>40</v>
      </c>
      <c r="E11">
        <v>2897.3</v>
      </c>
      <c r="F11" t="s">
        <v>17</v>
      </c>
    </row>
    <row r="12" spans="1:6" x14ac:dyDescent="0.25">
      <c r="A12">
        <v>11</v>
      </c>
      <c r="B12" s="1">
        <v>45773</v>
      </c>
      <c r="C12" t="s">
        <v>32</v>
      </c>
      <c r="D12" t="s">
        <v>33</v>
      </c>
      <c r="E12">
        <v>3952.12</v>
      </c>
      <c r="F12" t="s">
        <v>17</v>
      </c>
    </row>
    <row r="13" spans="1:6" x14ac:dyDescent="0.25">
      <c r="A13">
        <v>12</v>
      </c>
      <c r="B13" s="1">
        <v>45893</v>
      </c>
      <c r="C13" t="s">
        <v>34</v>
      </c>
      <c r="D13" t="s">
        <v>35</v>
      </c>
      <c r="E13">
        <v>1993.99</v>
      </c>
      <c r="F13" t="s">
        <v>20</v>
      </c>
    </row>
    <row r="14" spans="1:6" x14ac:dyDescent="0.25">
      <c r="A14">
        <v>13</v>
      </c>
      <c r="B14" s="1">
        <v>45192</v>
      </c>
      <c r="C14" t="s">
        <v>32</v>
      </c>
      <c r="D14" t="s">
        <v>33</v>
      </c>
      <c r="E14">
        <v>3100.53</v>
      </c>
      <c r="F14" t="s">
        <v>20</v>
      </c>
    </row>
    <row r="15" spans="1:6" x14ac:dyDescent="0.25">
      <c r="A15">
        <v>14</v>
      </c>
      <c r="B15" s="1">
        <v>45258</v>
      </c>
      <c r="C15" t="s">
        <v>38</v>
      </c>
      <c r="D15" t="s">
        <v>33</v>
      </c>
      <c r="E15">
        <v>3258.36</v>
      </c>
      <c r="F15" t="s">
        <v>17</v>
      </c>
    </row>
    <row r="16" spans="1:6" x14ac:dyDescent="0.25">
      <c r="A16">
        <v>15</v>
      </c>
      <c r="B16" s="1">
        <v>45384</v>
      </c>
      <c r="C16" t="s">
        <v>39</v>
      </c>
      <c r="D16" t="s">
        <v>40</v>
      </c>
      <c r="E16">
        <v>1406.91</v>
      </c>
      <c r="F16" t="s">
        <v>20</v>
      </c>
    </row>
    <row r="17" spans="1:6" x14ac:dyDescent="0.25">
      <c r="A17">
        <v>16</v>
      </c>
      <c r="B17" s="1">
        <v>45548</v>
      </c>
      <c r="C17" t="s">
        <v>38</v>
      </c>
      <c r="D17" t="s">
        <v>33</v>
      </c>
      <c r="E17">
        <v>3496.02</v>
      </c>
      <c r="F17" t="s">
        <v>17</v>
      </c>
    </row>
    <row r="18" spans="1:6" x14ac:dyDescent="0.25">
      <c r="A18">
        <v>17</v>
      </c>
      <c r="B18" s="1">
        <v>45379</v>
      </c>
      <c r="C18" t="s">
        <v>34</v>
      </c>
      <c r="D18" t="s">
        <v>35</v>
      </c>
      <c r="E18">
        <v>2708.67</v>
      </c>
      <c r="F18" t="s">
        <v>17</v>
      </c>
    </row>
    <row r="19" spans="1:6" x14ac:dyDescent="0.25">
      <c r="A19">
        <v>18</v>
      </c>
      <c r="B19" s="1">
        <v>45394</v>
      </c>
      <c r="C19" t="s">
        <v>36</v>
      </c>
      <c r="D19" t="s">
        <v>37</v>
      </c>
      <c r="E19">
        <v>4314.25</v>
      </c>
      <c r="F19" t="s">
        <v>17</v>
      </c>
    </row>
    <row r="20" spans="1:6" x14ac:dyDescent="0.25">
      <c r="A20">
        <v>19</v>
      </c>
      <c r="B20" s="1">
        <v>45798</v>
      </c>
      <c r="C20" t="s">
        <v>34</v>
      </c>
      <c r="D20" t="s">
        <v>35</v>
      </c>
      <c r="E20">
        <v>2543.8200000000002</v>
      </c>
      <c r="F20" t="s">
        <v>17</v>
      </c>
    </row>
    <row r="21" spans="1:6" x14ac:dyDescent="0.25">
      <c r="A21">
        <v>20</v>
      </c>
      <c r="B21" s="1">
        <v>45677</v>
      </c>
      <c r="C21" t="s">
        <v>38</v>
      </c>
      <c r="D21" t="s">
        <v>33</v>
      </c>
      <c r="E21">
        <v>4797.3500000000004</v>
      </c>
      <c r="F21" t="s">
        <v>17</v>
      </c>
    </row>
    <row r="22" spans="1:6" x14ac:dyDescent="0.25">
      <c r="A22">
        <v>21</v>
      </c>
      <c r="B22" s="1">
        <v>44929</v>
      </c>
      <c r="C22" t="s">
        <v>34</v>
      </c>
      <c r="D22" t="s">
        <v>35</v>
      </c>
      <c r="E22">
        <v>3159.26</v>
      </c>
      <c r="F22" t="s">
        <v>17</v>
      </c>
    </row>
    <row r="23" spans="1:6" x14ac:dyDescent="0.25">
      <c r="A23">
        <v>22</v>
      </c>
      <c r="B23" s="1">
        <v>45463</v>
      </c>
      <c r="C23" t="s">
        <v>39</v>
      </c>
      <c r="D23" t="s">
        <v>40</v>
      </c>
      <c r="E23">
        <v>2388.21</v>
      </c>
      <c r="F23" t="s">
        <v>20</v>
      </c>
    </row>
    <row r="24" spans="1:6" x14ac:dyDescent="0.25">
      <c r="A24">
        <v>23</v>
      </c>
      <c r="B24" s="1">
        <v>45240</v>
      </c>
      <c r="C24" t="s">
        <v>32</v>
      </c>
      <c r="D24" t="s">
        <v>33</v>
      </c>
      <c r="E24">
        <v>4755.53</v>
      </c>
      <c r="F24" t="s">
        <v>23</v>
      </c>
    </row>
    <row r="25" spans="1:6" x14ac:dyDescent="0.25">
      <c r="A25">
        <v>24</v>
      </c>
      <c r="B25" s="1">
        <v>45104</v>
      </c>
      <c r="C25" t="s">
        <v>32</v>
      </c>
      <c r="D25" t="s">
        <v>33</v>
      </c>
      <c r="E25">
        <v>614.28</v>
      </c>
      <c r="F25" t="s">
        <v>20</v>
      </c>
    </row>
    <row r="26" spans="1:6" x14ac:dyDescent="0.25">
      <c r="A26">
        <v>25</v>
      </c>
      <c r="B26" s="1">
        <v>45618</v>
      </c>
      <c r="C26" t="s">
        <v>34</v>
      </c>
      <c r="D26" t="s">
        <v>35</v>
      </c>
      <c r="E26">
        <v>2149.09</v>
      </c>
      <c r="F26" t="s">
        <v>17</v>
      </c>
    </row>
    <row r="27" spans="1:6" x14ac:dyDescent="0.25">
      <c r="A27">
        <v>26</v>
      </c>
      <c r="B27" s="1">
        <v>45278</v>
      </c>
      <c r="C27" t="s">
        <v>39</v>
      </c>
      <c r="D27" t="s">
        <v>40</v>
      </c>
      <c r="E27">
        <v>3691.08</v>
      </c>
      <c r="F27" t="s">
        <v>23</v>
      </c>
    </row>
    <row r="28" spans="1:6" x14ac:dyDescent="0.25">
      <c r="A28">
        <v>27</v>
      </c>
      <c r="B28" s="1">
        <v>45652</v>
      </c>
      <c r="C28" t="s">
        <v>34</v>
      </c>
      <c r="D28" t="s">
        <v>35</v>
      </c>
      <c r="E28">
        <v>3497.18</v>
      </c>
      <c r="F28" t="s">
        <v>17</v>
      </c>
    </row>
    <row r="29" spans="1:6" x14ac:dyDescent="0.25">
      <c r="A29">
        <v>28</v>
      </c>
      <c r="B29" s="1">
        <v>45671</v>
      </c>
      <c r="C29" t="s">
        <v>36</v>
      </c>
      <c r="D29" t="s">
        <v>37</v>
      </c>
      <c r="E29">
        <v>2674.26</v>
      </c>
      <c r="F29" t="s">
        <v>20</v>
      </c>
    </row>
    <row r="30" spans="1:6" x14ac:dyDescent="0.25">
      <c r="A30">
        <v>29</v>
      </c>
      <c r="B30" s="1">
        <v>45741</v>
      </c>
      <c r="C30" t="s">
        <v>36</v>
      </c>
      <c r="D30" t="s">
        <v>37</v>
      </c>
      <c r="E30">
        <v>3436.23</v>
      </c>
      <c r="F30" t="s">
        <v>20</v>
      </c>
    </row>
    <row r="31" spans="1:6" x14ac:dyDescent="0.25">
      <c r="A31">
        <v>30</v>
      </c>
      <c r="B31" s="1">
        <v>45016</v>
      </c>
      <c r="C31" t="s">
        <v>38</v>
      </c>
      <c r="D31" t="s">
        <v>33</v>
      </c>
      <c r="E31">
        <v>1493.52</v>
      </c>
      <c r="F31" t="s">
        <v>20</v>
      </c>
    </row>
    <row r="32" spans="1:6" x14ac:dyDescent="0.25">
      <c r="A32">
        <v>31</v>
      </c>
      <c r="B32" s="1">
        <v>45056</v>
      </c>
      <c r="C32" t="s">
        <v>38</v>
      </c>
      <c r="D32" t="s">
        <v>33</v>
      </c>
      <c r="E32">
        <v>4583.99</v>
      </c>
      <c r="F32" t="s">
        <v>23</v>
      </c>
    </row>
    <row r="33" spans="1:6" x14ac:dyDescent="0.25">
      <c r="A33">
        <v>32</v>
      </c>
      <c r="B33" s="1">
        <v>45079</v>
      </c>
      <c r="C33" t="s">
        <v>38</v>
      </c>
      <c r="D33" t="s">
        <v>33</v>
      </c>
      <c r="E33">
        <v>1032.97</v>
      </c>
      <c r="F33" t="s">
        <v>20</v>
      </c>
    </row>
    <row r="34" spans="1:6" x14ac:dyDescent="0.25">
      <c r="A34">
        <v>33</v>
      </c>
      <c r="B34" s="1">
        <v>45134</v>
      </c>
      <c r="C34" t="s">
        <v>38</v>
      </c>
      <c r="D34" t="s">
        <v>33</v>
      </c>
      <c r="E34">
        <v>1964.76</v>
      </c>
      <c r="F34" t="s">
        <v>20</v>
      </c>
    </row>
    <row r="35" spans="1:6" x14ac:dyDescent="0.25">
      <c r="A35">
        <v>34</v>
      </c>
      <c r="B35" s="1">
        <v>45430</v>
      </c>
      <c r="C35" t="s">
        <v>39</v>
      </c>
      <c r="D35" t="s">
        <v>40</v>
      </c>
      <c r="E35">
        <v>1185.5999999999999</v>
      </c>
      <c r="F35" t="s">
        <v>20</v>
      </c>
    </row>
    <row r="36" spans="1:6" x14ac:dyDescent="0.25">
      <c r="A36">
        <v>35</v>
      </c>
      <c r="B36" s="1">
        <v>45615</v>
      </c>
      <c r="C36" t="s">
        <v>36</v>
      </c>
      <c r="D36" t="s">
        <v>37</v>
      </c>
      <c r="E36">
        <v>4141.82</v>
      </c>
      <c r="F36" t="s">
        <v>20</v>
      </c>
    </row>
    <row r="37" spans="1:6" x14ac:dyDescent="0.25">
      <c r="A37">
        <v>36</v>
      </c>
      <c r="B37" s="1">
        <v>44952</v>
      </c>
      <c r="C37" t="s">
        <v>38</v>
      </c>
      <c r="D37" t="s">
        <v>33</v>
      </c>
      <c r="E37">
        <v>2470.0500000000002</v>
      </c>
      <c r="F37" t="s">
        <v>20</v>
      </c>
    </row>
    <row r="38" spans="1:6" x14ac:dyDescent="0.25">
      <c r="A38">
        <v>37</v>
      </c>
      <c r="B38" s="1">
        <v>45423</v>
      </c>
      <c r="C38" t="s">
        <v>38</v>
      </c>
      <c r="D38" t="s">
        <v>33</v>
      </c>
      <c r="E38">
        <v>4577.41</v>
      </c>
      <c r="F38" t="s">
        <v>23</v>
      </c>
    </row>
    <row r="39" spans="1:6" x14ac:dyDescent="0.25">
      <c r="A39">
        <v>38</v>
      </c>
      <c r="B39" s="1">
        <v>45513</v>
      </c>
      <c r="C39" t="s">
        <v>34</v>
      </c>
      <c r="D39" t="s">
        <v>35</v>
      </c>
      <c r="E39">
        <v>3286.14</v>
      </c>
      <c r="F39" t="s">
        <v>23</v>
      </c>
    </row>
    <row r="40" spans="1:6" x14ac:dyDescent="0.25">
      <c r="A40">
        <v>39</v>
      </c>
      <c r="B40" s="1">
        <v>45522</v>
      </c>
      <c r="C40" t="s">
        <v>32</v>
      </c>
      <c r="D40" t="s">
        <v>33</v>
      </c>
      <c r="E40">
        <v>551.1</v>
      </c>
      <c r="F40" t="s">
        <v>20</v>
      </c>
    </row>
    <row r="41" spans="1:6" x14ac:dyDescent="0.25">
      <c r="A41">
        <v>40</v>
      </c>
      <c r="B41" s="1">
        <v>45760</v>
      </c>
      <c r="C41" t="s">
        <v>34</v>
      </c>
      <c r="D41" t="s">
        <v>35</v>
      </c>
      <c r="E41">
        <v>2637.81</v>
      </c>
      <c r="F41" t="s">
        <v>23</v>
      </c>
    </row>
    <row r="42" spans="1:6" x14ac:dyDescent="0.25">
      <c r="A42">
        <v>41</v>
      </c>
      <c r="B42" s="1">
        <v>45377</v>
      </c>
      <c r="C42" t="s">
        <v>34</v>
      </c>
      <c r="D42" t="s">
        <v>35</v>
      </c>
      <c r="E42">
        <v>965.4</v>
      </c>
      <c r="F42" t="s">
        <v>17</v>
      </c>
    </row>
    <row r="43" spans="1:6" x14ac:dyDescent="0.25">
      <c r="A43">
        <v>42</v>
      </c>
      <c r="B43" s="1">
        <v>45054</v>
      </c>
      <c r="C43" t="s">
        <v>36</v>
      </c>
      <c r="D43" t="s">
        <v>37</v>
      </c>
      <c r="E43">
        <v>3387.82</v>
      </c>
      <c r="F43" t="s">
        <v>23</v>
      </c>
    </row>
    <row r="44" spans="1:6" x14ac:dyDescent="0.25">
      <c r="A44">
        <v>43</v>
      </c>
      <c r="B44" s="1">
        <v>45009</v>
      </c>
      <c r="C44" t="s">
        <v>36</v>
      </c>
      <c r="D44" t="s">
        <v>37</v>
      </c>
      <c r="E44">
        <v>2304.19</v>
      </c>
      <c r="F44" t="s">
        <v>17</v>
      </c>
    </row>
    <row r="45" spans="1:6" x14ac:dyDescent="0.25">
      <c r="A45">
        <v>44</v>
      </c>
      <c r="B45" s="1">
        <v>45280</v>
      </c>
      <c r="C45" t="s">
        <v>32</v>
      </c>
      <c r="D45" t="s">
        <v>33</v>
      </c>
      <c r="E45">
        <v>2090.91</v>
      </c>
      <c r="F45" t="s">
        <v>23</v>
      </c>
    </row>
    <row r="46" spans="1:6" x14ac:dyDescent="0.25">
      <c r="A46">
        <v>45</v>
      </c>
      <c r="B46" s="1">
        <v>45029</v>
      </c>
      <c r="C46" t="s">
        <v>34</v>
      </c>
      <c r="D46" t="s">
        <v>35</v>
      </c>
      <c r="E46">
        <v>2962.69</v>
      </c>
      <c r="F46" t="s">
        <v>17</v>
      </c>
    </row>
    <row r="47" spans="1:6" x14ac:dyDescent="0.25">
      <c r="A47">
        <v>46</v>
      </c>
      <c r="B47" s="1">
        <v>45916</v>
      </c>
      <c r="C47" t="s">
        <v>38</v>
      </c>
      <c r="D47" t="s">
        <v>33</v>
      </c>
      <c r="E47">
        <v>590.66</v>
      </c>
      <c r="F47" t="s">
        <v>17</v>
      </c>
    </row>
    <row r="48" spans="1:6" x14ac:dyDescent="0.25">
      <c r="A48">
        <v>47</v>
      </c>
      <c r="B48" s="1">
        <v>45895</v>
      </c>
      <c r="C48" t="s">
        <v>34</v>
      </c>
      <c r="D48" t="s">
        <v>35</v>
      </c>
      <c r="E48">
        <v>3184.67</v>
      </c>
      <c r="F48" t="s">
        <v>17</v>
      </c>
    </row>
    <row r="49" spans="1:6" x14ac:dyDescent="0.25">
      <c r="A49">
        <v>48</v>
      </c>
      <c r="B49" s="1">
        <v>45044</v>
      </c>
      <c r="C49" t="s">
        <v>38</v>
      </c>
      <c r="D49" t="s">
        <v>33</v>
      </c>
      <c r="E49">
        <v>1407.98</v>
      </c>
      <c r="F49" t="s">
        <v>23</v>
      </c>
    </row>
    <row r="50" spans="1:6" x14ac:dyDescent="0.25">
      <c r="A50">
        <v>49</v>
      </c>
      <c r="B50" s="1">
        <v>45381</v>
      </c>
      <c r="C50" t="s">
        <v>32</v>
      </c>
      <c r="D50" t="s">
        <v>33</v>
      </c>
      <c r="E50">
        <v>3194.55</v>
      </c>
      <c r="F50" t="s">
        <v>17</v>
      </c>
    </row>
    <row r="51" spans="1:6" x14ac:dyDescent="0.25">
      <c r="A51">
        <v>50</v>
      </c>
      <c r="B51" s="1">
        <v>45388</v>
      </c>
      <c r="C51" t="s">
        <v>32</v>
      </c>
      <c r="D51" t="s">
        <v>33</v>
      </c>
      <c r="E51">
        <v>2291.35</v>
      </c>
      <c r="F51" t="s">
        <v>23</v>
      </c>
    </row>
    <row r="52" spans="1:6" x14ac:dyDescent="0.25">
      <c r="A52">
        <v>51</v>
      </c>
      <c r="B52" s="1">
        <v>45264</v>
      </c>
      <c r="C52" t="s">
        <v>34</v>
      </c>
      <c r="D52" t="s">
        <v>35</v>
      </c>
      <c r="E52">
        <v>724.55</v>
      </c>
      <c r="F52" t="s">
        <v>23</v>
      </c>
    </row>
    <row r="53" spans="1:6" x14ac:dyDescent="0.25">
      <c r="A53">
        <v>52</v>
      </c>
      <c r="B53" s="1">
        <v>45676</v>
      </c>
      <c r="C53" t="s">
        <v>32</v>
      </c>
      <c r="D53" t="s">
        <v>33</v>
      </c>
      <c r="E53">
        <v>2505.7800000000002</v>
      </c>
      <c r="F53" t="s">
        <v>17</v>
      </c>
    </row>
    <row r="54" spans="1:6" x14ac:dyDescent="0.25">
      <c r="A54">
        <v>53</v>
      </c>
      <c r="B54" s="1">
        <v>45766</v>
      </c>
      <c r="C54" t="s">
        <v>38</v>
      </c>
      <c r="D54" t="s">
        <v>33</v>
      </c>
      <c r="E54">
        <v>757.38</v>
      </c>
      <c r="F54" t="s">
        <v>20</v>
      </c>
    </row>
    <row r="55" spans="1:6" x14ac:dyDescent="0.25">
      <c r="A55">
        <v>54</v>
      </c>
      <c r="B55" s="1">
        <v>45386</v>
      </c>
      <c r="C55" t="s">
        <v>34</v>
      </c>
      <c r="D55" t="s">
        <v>35</v>
      </c>
      <c r="E55">
        <v>1666.91</v>
      </c>
      <c r="F55" t="s">
        <v>20</v>
      </c>
    </row>
    <row r="56" spans="1:6" x14ac:dyDescent="0.25">
      <c r="A56">
        <v>55</v>
      </c>
      <c r="B56" s="1">
        <v>45411</v>
      </c>
      <c r="C56" t="s">
        <v>32</v>
      </c>
      <c r="D56" t="s">
        <v>33</v>
      </c>
      <c r="E56">
        <v>2635.17</v>
      </c>
      <c r="F56" t="s">
        <v>23</v>
      </c>
    </row>
    <row r="57" spans="1:6" x14ac:dyDescent="0.25">
      <c r="A57">
        <v>56</v>
      </c>
      <c r="B57" s="1">
        <v>45013</v>
      </c>
      <c r="C57" t="s">
        <v>32</v>
      </c>
      <c r="D57" t="s">
        <v>33</v>
      </c>
      <c r="E57">
        <v>583.70000000000005</v>
      </c>
      <c r="F57" t="s">
        <v>23</v>
      </c>
    </row>
    <row r="58" spans="1:6" x14ac:dyDescent="0.25">
      <c r="A58">
        <v>57</v>
      </c>
      <c r="B58" s="1">
        <v>45185</v>
      </c>
      <c r="C58" t="s">
        <v>38</v>
      </c>
      <c r="D58" t="s">
        <v>33</v>
      </c>
      <c r="E58">
        <v>2838.32</v>
      </c>
      <c r="F58" t="s">
        <v>17</v>
      </c>
    </row>
    <row r="59" spans="1:6" x14ac:dyDescent="0.25">
      <c r="A59">
        <v>58</v>
      </c>
      <c r="B59" s="1">
        <v>45191</v>
      </c>
      <c r="C59" t="s">
        <v>39</v>
      </c>
      <c r="D59" t="s">
        <v>40</v>
      </c>
      <c r="E59">
        <v>1175.54</v>
      </c>
      <c r="F59" t="s">
        <v>23</v>
      </c>
    </row>
    <row r="60" spans="1:6" x14ac:dyDescent="0.25">
      <c r="A60">
        <v>59</v>
      </c>
      <c r="B60" s="1">
        <v>45022</v>
      </c>
      <c r="C60" t="s">
        <v>36</v>
      </c>
      <c r="D60" t="s">
        <v>37</v>
      </c>
      <c r="E60">
        <v>772.16</v>
      </c>
      <c r="F60" t="s">
        <v>17</v>
      </c>
    </row>
    <row r="61" spans="1:6" x14ac:dyDescent="0.25">
      <c r="A61">
        <v>60</v>
      </c>
      <c r="B61" s="1">
        <v>45929</v>
      </c>
      <c r="C61" t="s">
        <v>39</v>
      </c>
      <c r="D61" t="s">
        <v>40</v>
      </c>
      <c r="E61">
        <v>4120.18</v>
      </c>
      <c r="F61" t="s">
        <v>20</v>
      </c>
    </row>
    <row r="62" spans="1:6" x14ac:dyDescent="0.25">
      <c r="A62">
        <v>61</v>
      </c>
      <c r="B62" s="1">
        <v>45425</v>
      </c>
      <c r="C62" t="s">
        <v>36</v>
      </c>
      <c r="D62" t="s">
        <v>37</v>
      </c>
      <c r="E62">
        <v>3085.15</v>
      </c>
      <c r="F62" t="s">
        <v>20</v>
      </c>
    </row>
    <row r="63" spans="1:6" x14ac:dyDescent="0.25">
      <c r="A63">
        <v>62</v>
      </c>
      <c r="B63" s="1">
        <v>45675</v>
      </c>
      <c r="C63" t="s">
        <v>32</v>
      </c>
      <c r="D63" t="s">
        <v>33</v>
      </c>
      <c r="E63">
        <v>1043.7</v>
      </c>
      <c r="F63" t="s">
        <v>20</v>
      </c>
    </row>
    <row r="64" spans="1:6" x14ac:dyDescent="0.25">
      <c r="A64">
        <v>63</v>
      </c>
      <c r="B64" s="1">
        <v>45141</v>
      </c>
      <c r="C64" t="s">
        <v>39</v>
      </c>
      <c r="D64" t="s">
        <v>40</v>
      </c>
      <c r="E64">
        <v>529.91999999999996</v>
      </c>
      <c r="F64" t="s">
        <v>17</v>
      </c>
    </row>
    <row r="65" spans="1:6" x14ac:dyDescent="0.25">
      <c r="A65">
        <v>64</v>
      </c>
      <c r="B65" s="1">
        <v>45200</v>
      </c>
      <c r="C65" t="s">
        <v>38</v>
      </c>
      <c r="D65" t="s">
        <v>33</v>
      </c>
      <c r="E65">
        <v>691.22</v>
      </c>
      <c r="F65" t="s">
        <v>23</v>
      </c>
    </row>
    <row r="66" spans="1:6" x14ac:dyDescent="0.25">
      <c r="A66">
        <v>65</v>
      </c>
      <c r="B66" s="1">
        <v>45215</v>
      </c>
      <c r="C66" t="s">
        <v>39</v>
      </c>
      <c r="D66" t="s">
        <v>40</v>
      </c>
      <c r="E66">
        <v>2028.81</v>
      </c>
      <c r="F66" t="s">
        <v>17</v>
      </c>
    </row>
    <row r="67" spans="1:6" x14ac:dyDescent="0.25">
      <c r="A67">
        <v>66</v>
      </c>
      <c r="B67" s="1">
        <v>45333</v>
      </c>
      <c r="C67" t="s">
        <v>34</v>
      </c>
      <c r="D67" t="s">
        <v>35</v>
      </c>
      <c r="E67">
        <v>2442.56</v>
      </c>
      <c r="F67" t="s">
        <v>17</v>
      </c>
    </row>
    <row r="68" spans="1:6" x14ac:dyDescent="0.25">
      <c r="A68">
        <v>67</v>
      </c>
      <c r="B68" s="1">
        <v>45745</v>
      </c>
      <c r="C68" t="s">
        <v>39</v>
      </c>
      <c r="D68" t="s">
        <v>40</v>
      </c>
      <c r="E68">
        <v>3204.22</v>
      </c>
      <c r="F68" t="s">
        <v>17</v>
      </c>
    </row>
    <row r="69" spans="1:6" x14ac:dyDescent="0.25">
      <c r="A69">
        <v>68</v>
      </c>
      <c r="B69" s="1">
        <v>45329</v>
      </c>
      <c r="C69" t="s">
        <v>39</v>
      </c>
      <c r="D69" t="s">
        <v>40</v>
      </c>
      <c r="E69">
        <v>4855.05</v>
      </c>
      <c r="F69" t="s">
        <v>23</v>
      </c>
    </row>
    <row r="70" spans="1:6" x14ac:dyDescent="0.25">
      <c r="A70">
        <v>69</v>
      </c>
      <c r="B70" s="1">
        <v>45910</v>
      </c>
      <c r="C70" t="s">
        <v>38</v>
      </c>
      <c r="D70" t="s">
        <v>33</v>
      </c>
      <c r="E70">
        <v>3309.39</v>
      </c>
      <c r="F70" t="s">
        <v>20</v>
      </c>
    </row>
    <row r="71" spans="1:6" x14ac:dyDescent="0.25">
      <c r="A71">
        <v>70</v>
      </c>
      <c r="B71" s="1">
        <v>45550</v>
      </c>
      <c r="C71" t="s">
        <v>36</v>
      </c>
      <c r="D71" t="s">
        <v>37</v>
      </c>
      <c r="E71">
        <v>3622.62</v>
      </c>
      <c r="F71" t="s">
        <v>23</v>
      </c>
    </row>
    <row r="72" spans="1:6" x14ac:dyDescent="0.25">
      <c r="A72">
        <v>71</v>
      </c>
      <c r="B72" s="1">
        <v>45121</v>
      </c>
      <c r="C72" t="s">
        <v>36</v>
      </c>
      <c r="D72" t="s">
        <v>37</v>
      </c>
      <c r="E72">
        <v>2264.14</v>
      </c>
      <c r="F72" t="s">
        <v>17</v>
      </c>
    </row>
    <row r="73" spans="1:6" x14ac:dyDescent="0.25">
      <c r="A73">
        <v>72</v>
      </c>
      <c r="B73" s="1">
        <v>45439</v>
      </c>
      <c r="C73" t="s">
        <v>36</v>
      </c>
      <c r="D73" t="s">
        <v>37</v>
      </c>
      <c r="E73">
        <v>3300.64</v>
      </c>
      <c r="F73" t="s">
        <v>23</v>
      </c>
    </row>
    <row r="74" spans="1:6" x14ac:dyDescent="0.25">
      <c r="A74">
        <v>73</v>
      </c>
      <c r="B74" s="1">
        <v>45962</v>
      </c>
      <c r="C74" t="s">
        <v>34</v>
      </c>
      <c r="D74" t="s">
        <v>35</v>
      </c>
      <c r="E74">
        <v>2643.37</v>
      </c>
      <c r="F74" t="s">
        <v>23</v>
      </c>
    </row>
    <row r="75" spans="1:6" x14ac:dyDescent="0.25">
      <c r="A75">
        <v>74</v>
      </c>
      <c r="B75" s="1">
        <v>45056</v>
      </c>
      <c r="C75" t="s">
        <v>36</v>
      </c>
      <c r="D75" t="s">
        <v>37</v>
      </c>
      <c r="E75">
        <v>2459.86</v>
      </c>
      <c r="F75" t="s">
        <v>23</v>
      </c>
    </row>
    <row r="76" spans="1:6" x14ac:dyDescent="0.25">
      <c r="A76">
        <v>75</v>
      </c>
      <c r="B76" s="1">
        <v>45607</v>
      </c>
      <c r="C76" t="s">
        <v>38</v>
      </c>
      <c r="D76" t="s">
        <v>33</v>
      </c>
      <c r="E76">
        <v>1131.58</v>
      </c>
      <c r="F76" t="s">
        <v>17</v>
      </c>
    </row>
    <row r="77" spans="1:6" x14ac:dyDescent="0.25">
      <c r="A77">
        <v>76</v>
      </c>
      <c r="B77" s="1">
        <v>45388</v>
      </c>
      <c r="C77" t="s">
        <v>39</v>
      </c>
      <c r="D77" t="s">
        <v>40</v>
      </c>
      <c r="E77">
        <v>542.25</v>
      </c>
      <c r="F77" t="s">
        <v>17</v>
      </c>
    </row>
    <row r="78" spans="1:6" x14ac:dyDescent="0.25">
      <c r="A78">
        <v>77</v>
      </c>
      <c r="B78" s="1">
        <v>45194</v>
      </c>
      <c r="C78" t="s">
        <v>38</v>
      </c>
      <c r="D78" t="s">
        <v>33</v>
      </c>
      <c r="E78">
        <v>3427.39</v>
      </c>
      <c r="F78" t="s">
        <v>17</v>
      </c>
    </row>
    <row r="79" spans="1:6" x14ac:dyDescent="0.25">
      <c r="A79">
        <v>78</v>
      </c>
      <c r="B79" s="1">
        <v>45155</v>
      </c>
      <c r="C79" t="s">
        <v>36</v>
      </c>
      <c r="D79" t="s">
        <v>37</v>
      </c>
      <c r="E79">
        <v>628.48</v>
      </c>
      <c r="F79" t="s">
        <v>20</v>
      </c>
    </row>
    <row r="80" spans="1:6" x14ac:dyDescent="0.25">
      <c r="A80">
        <v>79</v>
      </c>
      <c r="B80" s="1">
        <v>45859</v>
      </c>
      <c r="C80" t="s">
        <v>32</v>
      </c>
      <c r="D80" t="s">
        <v>33</v>
      </c>
      <c r="E80">
        <v>1084.4000000000001</v>
      </c>
      <c r="F80" t="s">
        <v>17</v>
      </c>
    </row>
    <row r="81" spans="1:6" x14ac:dyDescent="0.25">
      <c r="A81">
        <v>80</v>
      </c>
      <c r="B81" s="1">
        <v>45349</v>
      </c>
      <c r="C81" t="s">
        <v>39</v>
      </c>
      <c r="D81" t="s">
        <v>40</v>
      </c>
      <c r="E81">
        <v>2582.7199999999998</v>
      </c>
      <c r="F81" t="s">
        <v>17</v>
      </c>
    </row>
    <row r="82" spans="1:6" x14ac:dyDescent="0.25">
      <c r="A82">
        <v>81</v>
      </c>
      <c r="B82" s="1">
        <v>45644</v>
      </c>
      <c r="C82" t="s">
        <v>36</v>
      </c>
      <c r="D82" t="s">
        <v>37</v>
      </c>
      <c r="E82">
        <v>608.63</v>
      </c>
      <c r="F82" t="s">
        <v>17</v>
      </c>
    </row>
    <row r="83" spans="1:6" x14ac:dyDescent="0.25">
      <c r="A83">
        <v>82</v>
      </c>
      <c r="B83" s="1">
        <v>45085</v>
      </c>
      <c r="C83" t="s">
        <v>34</v>
      </c>
      <c r="D83" t="s">
        <v>35</v>
      </c>
      <c r="E83">
        <v>584.71</v>
      </c>
      <c r="F83" t="s">
        <v>17</v>
      </c>
    </row>
    <row r="84" spans="1:6" x14ac:dyDescent="0.25">
      <c r="A84">
        <v>83</v>
      </c>
      <c r="B84" s="1">
        <v>45999</v>
      </c>
      <c r="C84" t="s">
        <v>34</v>
      </c>
      <c r="D84" t="s">
        <v>35</v>
      </c>
      <c r="E84">
        <v>3847.83</v>
      </c>
      <c r="F84" t="s">
        <v>20</v>
      </c>
    </row>
    <row r="85" spans="1:6" x14ac:dyDescent="0.25">
      <c r="A85">
        <v>84</v>
      </c>
      <c r="B85" s="1">
        <v>45280</v>
      </c>
      <c r="C85" t="s">
        <v>32</v>
      </c>
      <c r="D85" t="s">
        <v>33</v>
      </c>
      <c r="E85">
        <v>2725.71</v>
      </c>
      <c r="F85" t="s">
        <v>17</v>
      </c>
    </row>
    <row r="86" spans="1:6" x14ac:dyDescent="0.25">
      <c r="A86">
        <v>85</v>
      </c>
      <c r="B86" s="1">
        <v>45589</v>
      </c>
      <c r="C86" t="s">
        <v>39</v>
      </c>
      <c r="D86" t="s">
        <v>40</v>
      </c>
      <c r="E86">
        <v>3800.23</v>
      </c>
      <c r="F86" t="s">
        <v>17</v>
      </c>
    </row>
    <row r="87" spans="1:6" x14ac:dyDescent="0.25">
      <c r="A87">
        <v>86</v>
      </c>
      <c r="B87" s="1">
        <v>45112</v>
      </c>
      <c r="C87" t="s">
        <v>34</v>
      </c>
      <c r="D87" t="s">
        <v>35</v>
      </c>
      <c r="E87">
        <v>1129.67</v>
      </c>
      <c r="F87" t="s">
        <v>23</v>
      </c>
    </row>
    <row r="88" spans="1:6" x14ac:dyDescent="0.25">
      <c r="A88">
        <v>87</v>
      </c>
      <c r="B88" s="1">
        <v>45878</v>
      </c>
      <c r="C88" t="s">
        <v>32</v>
      </c>
      <c r="D88" t="s">
        <v>33</v>
      </c>
      <c r="E88">
        <v>2245.63</v>
      </c>
      <c r="F88" t="s">
        <v>17</v>
      </c>
    </row>
    <row r="89" spans="1:6" x14ac:dyDescent="0.25">
      <c r="A89">
        <v>88</v>
      </c>
      <c r="B89" s="1">
        <v>45439</v>
      </c>
      <c r="C89" t="s">
        <v>34</v>
      </c>
      <c r="D89" t="s">
        <v>35</v>
      </c>
      <c r="E89">
        <v>949.98</v>
      </c>
      <c r="F89" t="s">
        <v>23</v>
      </c>
    </row>
    <row r="90" spans="1:6" x14ac:dyDescent="0.25">
      <c r="A90">
        <v>89</v>
      </c>
      <c r="B90" s="1">
        <v>45953</v>
      </c>
      <c r="C90" t="s">
        <v>32</v>
      </c>
      <c r="D90" t="s">
        <v>33</v>
      </c>
      <c r="E90">
        <v>1883.49</v>
      </c>
      <c r="F90" t="s">
        <v>20</v>
      </c>
    </row>
    <row r="91" spans="1:6" x14ac:dyDescent="0.25">
      <c r="A91">
        <v>90</v>
      </c>
      <c r="B91" s="1">
        <v>45285</v>
      </c>
      <c r="C91" t="s">
        <v>34</v>
      </c>
      <c r="D91" t="s">
        <v>35</v>
      </c>
      <c r="E91">
        <v>4459.1000000000004</v>
      </c>
      <c r="F91" t="s">
        <v>17</v>
      </c>
    </row>
    <row r="92" spans="1:6" x14ac:dyDescent="0.25">
      <c r="A92">
        <v>91</v>
      </c>
      <c r="B92" s="1">
        <v>45994</v>
      </c>
      <c r="C92" t="s">
        <v>32</v>
      </c>
      <c r="D92" t="s">
        <v>33</v>
      </c>
      <c r="E92">
        <v>789.97</v>
      </c>
      <c r="F92" t="s">
        <v>23</v>
      </c>
    </row>
    <row r="93" spans="1:6" x14ac:dyDescent="0.25">
      <c r="A93">
        <v>92</v>
      </c>
      <c r="B93" s="1">
        <v>45087</v>
      </c>
      <c r="C93" t="s">
        <v>32</v>
      </c>
      <c r="D93" t="s">
        <v>33</v>
      </c>
      <c r="E93">
        <v>1458.85</v>
      </c>
      <c r="F93" t="s">
        <v>17</v>
      </c>
    </row>
    <row r="94" spans="1:6" x14ac:dyDescent="0.25">
      <c r="A94">
        <v>93</v>
      </c>
      <c r="B94" s="1">
        <v>45604</v>
      </c>
      <c r="C94" t="s">
        <v>32</v>
      </c>
      <c r="D94" t="s">
        <v>33</v>
      </c>
      <c r="E94">
        <v>1170.27</v>
      </c>
      <c r="F94" t="s">
        <v>20</v>
      </c>
    </row>
    <row r="95" spans="1:6" x14ac:dyDescent="0.25">
      <c r="A95">
        <v>94</v>
      </c>
      <c r="B95" s="1">
        <v>45248</v>
      </c>
      <c r="C95" t="s">
        <v>32</v>
      </c>
      <c r="D95" t="s">
        <v>33</v>
      </c>
      <c r="E95">
        <v>1665.73</v>
      </c>
      <c r="F95" t="s">
        <v>20</v>
      </c>
    </row>
    <row r="96" spans="1:6" x14ac:dyDescent="0.25">
      <c r="A96">
        <v>95</v>
      </c>
      <c r="B96" s="1">
        <v>45723</v>
      </c>
      <c r="C96" t="s">
        <v>38</v>
      </c>
      <c r="D96" t="s">
        <v>33</v>
      </c>
      <c r="E96">
        <v>2796.16</v>
      </c>
      <c r="F96" t="s">
        <v>17</v>
      </c>
    </row>
    <row r="97" spans="1:6" x14ac:dyDescent="0.25">
      <c r="A97">
        <v>96</v>
      </c>
      <c r="B97" s="1">
        <v>45554</v>
      </c>
      <c r="C97" t="s">
        <v>38</v>
      </c>
      <c r="D97" t="s">
        <v>33</v>
      </c>
      <c r="E97">
        <v>4515.1499999999996</v>
      </c>
      <c r="F97" t="s">
        <v>23</v>
      </c>
    </row>
    <row r="98" spans="1:6" x14ac:dyDescent="0.25">
      <c r="A98">
        <v>97</v>
      </c>
      <c r="B98" s="1">
        <v>45020</v>
      </c>
      <c r="C98" t="s">
        <v>38</v>
      </c>
      <c r="D98" t="s">
        <v>33</v>
      </c>
      <c r="E98">
        <v>2759.88</v>
      </c>
      <c r="F98" t="s">
        <v>17</v>
      </c>
    </row>
    <row r="99" spans="1:6" x14ac:dyDescent="0.25">
      <c r="A99">
        <v>98</v>
      </c>
      <c r="B99" s="1">
        <v>45801</v>
      </c>
      <c r="C99" t="s">
        <v>34</v>
      </c>
      <c r="D99" t="s">
        <v>35</v>
      </c>
      <c r="E99">
        <v>2713.44</v>
      </c>
      <c r="F99" t="s">
        <v>23</v>
      </c>
    </row>
    <row r="100" spans="1:6" x14ac:dyDescent="0.25">
      <c r="A100">
        <v>99</v>
      </c>
      <c r="B100" s="1">
        <v>45220</v>
      </c>
      <c r="C100" t="s">
        <v>32</v>
      </c>
      <c r="D100" t="s">
        <v>33</v>
      </c>
      <c r="E100">
        <v>3853.48</v>
      </c>
      <c r="F100" t="s">
        <v>20</v>
      </c>
    </row>
    <row r="101" spans="1:6" x14ac:dyDescent="0.25">
      <c r="A101">
        <v>100</v>
      </c>
      <c r="B101" s="1">
        <v>45298</v>
      </c>
      <c r="C101" t="s">
        <v>38</v>
      </c>
      <c r="D101" t="s">
        <v>33</v>
      </c>
      <c r="E101">
        <v>4105.83</v>
      </c>
      <c r="F101" t="s">
        <v>17</v>
      </c>
    </row>
    <row r="102" spans="1:6" x14ac:dyDescent="0.25">
      <c r="A102">
        <v>101</v>
      </c>
      <c r="B102" s="1">
        <v>45760</v>
      </c>
      <c r="C102" t="s">
        <v>32</v>
      </c>
      <c r="D102" t="s">
        <v>33</v>
      </c>
      <c r="E102">
        <v>2080.02</v>
      </c>
      <c r="F102" t="s">
        <v>20</v>
      </c>
    </row>
    <row r="103" spans="1:6" x14ac:dyDescent="0.25">
      <c r="A103">
        <v>102</v>
      </c>
      <c r="B103" s="1">
        <v>45895</v>
      </c>
      <c r="C103" t="s">
        <v>38</v>
      </c>
      <c r="D103" t="s">
        <v>33</v>
      </c>
      <c r="E103">
        <v>3978.17</v>
      </c>
      <c r="F103" t="s">
        <v>23</v>
      </c>
    </row>
    <row r="104" spans="1:6" x14ac:dyDescent="0.25">
      <c r="A104">
        <v>103</v>
      </c>
      <c r="B104" s="1">
        <v>45632</v>
      </c>
      <c r="C104" t="s">
        <v>34</v>
      </c>
      <c r="D104" t="s">
        <v>35</v>
      </c>
      <c r="E104">
        <v>549.4</v>
      </c>
      <c r="F104" t="s">
        <v>17</v>
      </c>
    </row>
    <row r="105" spans="1:6" x14ac:dyDescent="0.25">
      <c r="A105">
        <v>104</v>
      </c>
      <c r="B105" s="1">
        <v>45717</v>
      </c>
      <c r="C105" t="s">
        <v>38</v>
      </c>
      <c r="D105" t="s">
        <v>33</v>
      </c>
      <c r="E105">
        <v>2723.72</v>
      </c>
      <c r="F105" t="s">
        <v>17</v>
      </c>
    </row>
    <row r="106" spans="1:6" x14ac:dyDescent="0.25">
      <c r="A106">
        <v>105</v>
      </c>
      <c r="B106" s="1">
        <v>45476</v>
      </c>
      <c r="C106" t="s">
        <v>36</v>
      </c>
      <c r="D106" t="s">
        <v>37</v>
      </c>
      <c r="E106">
        <v>1370.92</v>
      </c>
      <c r="F106" t="s">
        <v>17</v>
      </c>
    </row>
    <row r="107" spans="1:6" x14ac:dyDescent="0.25">
      <c r="A107">
        <v>106</v>
      </c>
      <c r="B107" s="1">
        <v>45594</v>
      </c>
      <c r="C107" t="s">
        <v>34</v>
      </c>
      <c r="D107" t="s">
        <v>35</v>
      </c>
      <c r="E107">
        <v>2733.79</v>
      </c>
      <c r="F107" t="s">
        <v>23</v>
      </c>
    </row>
    <row r="108" spans="1:6" x14ac:dyDescent="0.25">
      <c r="A108">
        <v>107</v>
      </c>
      <c r="B108" s="1">
        <v>45299</v>
      </c>
      <c r="C108" t="s">
        <v>34</v>
      </c>
      <c r="D108" t="s">
        <v>35</v>
      </c>
      <c r="E108">
        <v>2284.13</v>
      </c>
      <c r="F108" t="s">
        <v>17</v>
      </c>
    </row>
    <row r="109" spans="1:6" x14ac:dyDescent="0.25">
      <c r="A109">
        <v>108</v>
      </c>
      <c r="B109" s="1">
        <v>45721</v>
      </c>
      <c r="C109" t="s">
        <v>36</v>
      </c>
      <c r="D109" t="s">
        <v>37</v>
      </c>
      <c r="E109">
        <v>3443.1</v>
      </c>
      <c r="F109" t="s">
        <v>23</v>
      </c>
    </row>
    <row r="110" spans="1:6" x14ac:dyDescent="0.25">
      <c r="A110">
        <v>109</v>
      </c>
      <c r="B110" s="1">
        <v>45969</v>
      </c>
      <c r="C110" t="s">
        <v>32</v>
      </c>
      <c r="D110" t="s">
        <v>33</v>
      </c>
      <c r="E110">
        <v>4011.13</v>
      </c>
      <c r="F110" t="s">
        <v>17</v>
      </c>
    </row>
    <row r="111" spans="1:6" x14ac:dyDescent="0.25">
      <c r="A111">
        <v>110</v>
      </c>
      <c r="B111" s="1">
        <v>45639</v>
      </c>
      <c r="C111" t="s">
        <v>36</v>
      </c>
      <c r="D111" t="s">
        <v>37</v>
      </c>
      <c r="E111">
        <v>3610.27</v>
      </c>
      <c r="F111" t="s">
        <v>23</v>
      </c>
    </row>
    <row r="112" spans="1:6" x14ac:dyDescent="0.25">
      <c r="A112">
        <v>111</v>
      </c>
      <c r="B112" s="1">
        <v>45829</v>
      </c>
      <c r="C112" t="s">
        <v>32</v>
      </c>
      <c r="D112" t="s">
        <v>33</v>
      </c>
      <c r="E112">
        <v>4410.8999999999996</v>
      </c>
      <c r="F112" t="s">
        <v>17</v>
      </c>
    </row>
    <row r="113" spans="1:6" x14ac:dyDescent="0.25">
      <c r="A113">
        <v>112</v>
      </c>
      <c r="B113" s="1">
        <v>45817</v>
      </c>
      <c r="C113" t="s">
        <v>39</v>
      </c>
      <c r="D113" t="s">
        <v>40</v>
      </c>
      <c r="E113">
        <v>1462.13</v>
      </c>
      <c r="F113" t="s">
        <v>20</v>
      </c>
    </row>
    <row r="114" spans="1:6" x14ac:dyDescent="0.25">
      <c r="A114">
        <v>113</v>
      </c>
      <c r="B114" s="1">
        <v>45184</v>
      </c>
      <c r="C114" t="s">
        <v>32</v>
      </c>
      <c r="D114" t="s">
        <v>33</v>
      </c>
      <c r="E114">
        <v>3700</v>
      </c>
      <c r="F114" t="s">
        <v>17</v>
      </c>
    </row>
    <row r="115" spans="1:6" x14ac:dyDescent="0.25">
      <c r="A115">
        <v>114</v>
      </c>
      <c r="B115" s="1">
        <v>45951</v>
      </c>
      <c r="C115" t="s">
        <v>32</v>
      </c>
      <c r="D115" t="s">
        <v>33</v>
      </c>
      <c r="E115">
        <v>4208.07</v>
      </c>
      <c r="F115" t="s">
        <v>20</v>
      </c>
    </row>
    <row r="116" spans="1:6" x14ac:dyDescent="0.25">
      <c r="A116">
        <v>115</v>
      </c>
      <c r="B116" s="1">
        <v>45906</v>
      </c>
      <c r="C116" t="s">
        <v>32</v>
      </c>
      <c r="D116" t="s">
        <v>33</v>
      </c>
      <c r="E116">
        <v>1261.7</v>
      </c>
      <c r="F116" t="s">
        <v>23</v>
      </c>
    </row>
    <row r="117" spans="1:6" x14ac:dyDescent="0.25">
      <c r="A117">
        <v>116</v>
      </c>
      <c r="B117" s="1">
        <v>45404</v>
      </c>
      <c r="C117" t="s">
        <v>36</v>
      </c>
      <c r="D117" t="s">
        <v>37</v>
      </c>
      <c r="E117">
        <v>2640.71</v>
      </c>
      <c r="F117" t="s">
        <v>23</v>
      </c>
    </row>
    <row r="118" spans="1:6" x14ac:dyDescent="0.25">
      <c r="A118">
        <v>117</v>
      </c>
      <c r="B118" s="1">
        <v>45970</v>
      </c>
      <c r="C118" t="s">
        <v>36</v>
      </c>
      <c r="D118" t="s">
        <v>37</v>
      </c>
      <c r="E118">
        <v>714.58</v>
      </c>
      <c r="F118" t="s">
        <v>20</v>
      </c>
    </row>
    <row r="119" spans="1:6" x14ac:dyDescent="0.25">
      <c r="A119">
        <v>118</v>
      </c>
      <c r="B119" s="1">
        <v>45093</v>
      </c>
      <c r="C119" t="s">
        <v>38</v>
      </c>
      <c r="D119" t="s">
        <v>33</v>
      </c>
      <c r="E119">
        <v>1412.73</v>
      </c>
      <c r="F119" t="s">
        <v>23</v>
      </c>
    </row>
    <row r="120" spans="1:6" x14ac:dyDescent="0.25">
      <c r="A120">
        <v>119</v>
      </c>
      <c r="B120" s="1">
        <v>45651</v>
      </c>
      <c r="C120" t="s">
        <v>38</v>
      </c>
      <c r="D120" t="s">
        <v>33</v>
      </c>
      <c r="E120">
        <v>4832.03</v>
      </c>
      <c r="F120" t="s">
        <v>23</v>
      </c>
    </row>
    <row r="121" spans="1:6" x14ac:dyDescent="0.25">
      <c r="A121">
        <v>120</v>
      </c>
      <c r="B121" s="1">
        <v>45068</v>
      </c>
      <c r="C121" t="s">
        <v>32</v>
      </c>
      <c r="D121" t="s">
        <v>33</v>
      </c>
      <c r="E121">
        <v>3730.03</v>
      </c>
      <c r="F121" t="s">
        <v>20</v>
      </c>
    </row>
    <row r="122" spans="1:6" x14ac:dyDescent="0.25">
      <c r="A122">
        <v>121</v>
      </c>
      <c r="B122" s="1">
        <v>45103</v>
      </c>
      <c r="C122" t="s">
        <v>36</v>
      </c>
      <c r="D122" t="s">
        <v>37</v>
      </c>
      <c r="E122">
        <v>4005.9</v>
      </c>
      <c r="F122" t="s">
        <v>20</v>
      </c>
    </row>
    <row r="123" spans="1:6" x14ac:dyDescent="0.25">
      <c r="A123">
        <v>122</v>
      </c>
      <c r="B123" s="1">
        <v>45471</v>
      </c>
      <c r="C123" t="s">
        <v>32</v>
      </c>
      <c r="D123" t="s">
        <v>33</v>
      </c>
      <c r="E123">
        <v>1786.37</v>
      </c>
      <c r="F123" t="s">
        <v>20</v>
      </c>
    </row>
    <row r="124" spans="1:6" x14ac:dyDescent="0.25">
      <c r="A124">
        <v>123</v>
      </c>
      <c r="B124" s="1">
        <v>45540</v>
      </c>
      <c r="C124" t="s">
        <v>32</v>
      </c>
      <c r="D124" t="s">
        <v>33</v>
      </c>
      <c r="E124">
        <v>2848.3</v>
      </c>
      <c r="F124" t="s">
        <v>20</v>
      </c>
    </row>
    <row r="125" spans="1:6" x14ac:dyDescent="0.25">
      <c r="A125">
        <v>124</v>
      </c>
      <c r="B125" s="1">
        <v>45030</v>
      </c>
      <c r="C125" t="s">
        <v>38</v>
      </c>
      <c r="D125" t="s">
        <v>33</v>
      </c>
      <c r="E125">
        <v>3556.38</v>
      </c>
      <c r="F125" t="s">
        <v>23</v>
      </c>
    </row>
    <row r="126" spans="1:6" x14ac:dyDescent="0.25">
      <c r="A126">
        <v>125</v>
      </c>
      <c r="B126" s="1">
        <v>45665</v>
      </c>
      <c r="C126" t="s">
        <v>34</v>
      </c>
      <c r="D126" t="s">
        <v>35</v>
      </c>
      <c r="E126">
        <v>4148.38</v>
      </c>
      <c r="F126" t="s">
        <v>23</v>
      </c>
    </row>
    <row r="127" spans="1:6" x14ac:dyDescent="0.25">
      <c r="A127">
        <v>126</v>
      </c>
      <c r="B127" s="1">
        <v>45938</v>
      </c>
      <c r="C127" t="s">
        <v>39</v>
      </c>
      <c r="D127" t="s">
        <v>40</v>
      </c>
      <c r="E127">
        <v>2996.12</v>
      </c>
      <c r="F127" t="s">
        <v>20</v>
      </c>
    </row>
    <row r="128" spans="1:6" x14ac:dyDescent="0.25">
      <c r="A128">
        <v>127</v>
      </c>
      <c r="B128" s="1">
        <v>45226</v>
      </c>
      <c r="C128" t="s">
        <v>32</v>
      </c>
      <c r="D128" t="s">
        <v>33</v>
      </c>
      <c r="E128">
        <v>1071.3699999999999</v>
      </c>
      <c r="F128" t="s">
        <v>20</v>
      </c>
    </row>
    <row r="129" spans="1:6" x14ac:dyDescent="0.25">
      <c r="A129">
        <v>128</v>
      </c>
      <c r="B129" s="1">
        <v>45150</v>
      </c>
      <c r="C129" t="s">
        <v>38</v>
      </c>
      <c r="D129" t="s">
        <v>33</v>
      </c>
      <c r="E129">
        <v>874.11</v>
      </c>
      <c r="F129" t="s">
        <v>20</v>
      </c>
    </row>
    <row r="130" spans="1:6" x14ac:dyDescent="0.25">
      <c r="A130">
        <v>129</v>
      </c>
      <c r="B130" s="1">
        <v>45346</v>
      </c>
      <c r="C130" t="s">
        <v>39</v>
      </c>
      <c r="D130" t="s">
        <v>40</v>
      </c>
      <c r="E130">
        <v>1437.21</v>
      </c>
      <c r="F130" t="s">
        <v>23</v>
      </c>
    </row>
    <row r="131" spans="1:6" x14ac:dyDescent="0.25">
      <c r="A131">
        <v>130</v>
      </c>
      <c r="B131" s="1">
        <v>45496</v>
      </c>
      <c r="C131" t="s">
        <v>39</v>
      </c>
      <c r="D131" t="s">
        <v>40</v>
      </c>
      <c r="E131">
        <v>985.46</v>
      </c>
      <c r="F131" t="s">
        <v>20</v>
      </c>
    </row>
    <row r="132" spans="1:6" x14ac:dyDescent="0.25">
      <c r="A132">
        <v>131</v>
      </c>
      <c r="B132" s="1">
        <v>45425</v>
      </c>
      <c r="C132" t="s">
        <v>38</v>
      </c>
      <c r="D132" t="s">
        <v>33</v>
      </c>
      <c r="E132">
        <v>2804.85</v>
      </c>
      <c r="F132" t="s">
        <v>20</v>
      </c>
    </row>
    <row r="133" spans="1:6" x14ac:dyDescent="0.25">
      <c r="A133">
        <v>132</v>
      </c>
      <c r="B133" s="1">
        <v>45407</v>
      </c>
      <c r="C133" t="s">
        <v>38</v>
      </c>
      <c r="D133" t="s">
        <v>33</v>
      </c>
      <c r="E133">
        <v>3802.61</v>
      </c>
      <c r="F133" t="s">
        <v>17</v>
      </c>
    </row>
    <row r="134" spans="1:6" x14ac:dyDescent="0.25">
      <c r="A134">
        <v>133</v>
      </c>
      <c r="B134" s="1">
        <v>45351</v>
      </c>
      <c r="C134" t="s">
        <v>39</v>
      </c>
      <c r="D134" t="s">
        <v>40</v>
      </c>
      <c r="E134">
        <v>3857.83</v>
      </c>
      <c r="F134" t="s">
        <v>23</v>
      </c>
    </row>
    <row r="135" spans="1:6" x14ac:dyDescent="0.25">
      <c r="A135">
        <v>134</v>
      </c>
      <c r="B135" s="1">
        <v>44947</v>
      </c>
      <c r="C135" t="s">
        <v>36</v>
      </c>
      <c r="D135" t="s">
        <v>37</v>
      </c>
      <c r="E135">
        <v>3268.13</v>
      </c>
      <c r="F135" t="s">
        <v>17</v>
      </c>
    </row>
    <row r="136" spans="1:6" x14ac:dyDescent="0.25">
      <c r="A136">
        <v>135</v>
      </c>
      <c r="B136" s="1">
        <v>45837</v>
      </c>
      <c r="C136" t="s">
        <v>34</v>
      </c>
      <c r="D136" t="s">
        <v>35</v>
      </c>
      <c r="E136">
        <v>1441.15</v>
      </c>
      <c r="F136" t="s">
        <v>20</v>
      </c>
    </row>
    <row r="137" spans="1:6" x14ac:dyDescent="0.25">
      <c r="A137">
        <v>136</v>
      </c>
      <c r="B137" s="1">
        <v>45905</v>
      </c>
      <c r="C137" t="s">
        <v>38</v>
      </c>
      <c r="D137" t="s">
        <v>33</v>
      </c>
      <c r="E137">
        <v>3411.8</v>
      </c>
      <c r="F137" t="s">
        <v>17</v>
      </c>
    </row>
    <row r="138" spans="1:6" x14ac:dyDescent="0.25">
      <c r="A138">
        <v>137</v>
      </c>
      <c r="B138" s="1">
        <v>45173</v>
      </c>
      <c r="C138" t="s">
        <v>36</v>
      </c>
      <c r="D138" t="s">
        <v>37</v>
      </c>
      <c r="E138">
        <v>3471.38</v>
      </c>
      <c r="F138" t="s">
        <v>23</v>
      </c>
    </row>
    <row r="139" spans="1:6" x14ac:dyDescent="0.25">
      <c r="A139">
        <v>138</v>
      </c>
      <c r="B139" s="1">
        <v>45519</v>
      </c>
      <c r="C139" t="s">
        <v>34</v>
      </c>
      <c r="D139" t="s">
        <v>35</v>
      </c>
      <c r="E139">
        <v>4946.95</v>
      </c>
      <c r="F139" t="s">
        <v>20</v>
      </c>
    </row>
    <row r="140" spans="1:6" x14ac:dyDescent="0.25">
      <c r="A140">
        <v>139</v>
      </c>
      <c r="B140" s="1">
        <v>45875</v>
      </c>
      <c r="C140" t="s">
        <v>38</v>
      </c>
      <c r="D140" t="s">
        <v>33</v>
      </c>
      <c r="E140">
        <v>2948.95</v>
      </c>
      <c r="F140" t="s">
        <v>17</v>
      </c>
    </row>
    <row r="141" spans="1:6" x14ac:dyDescent="0.25">
      <c r="A141">
        <v>140</v>
      </c>
      <c r="B141" s="1">
        <v>45504</v>
      </c>
      <c r="C141" t="s">
        <v>36</v>
      </c>
      <c r="D141" t="s">
        <v>37</v>
      </c>
      <c r="E141">
        <v>3150.62</v>
      </c>
      <c r="F141" t="s">
        <v>17</v>
      </c>
    </row>
    <row r="142" spans="1:6" x14ac:dyDescent="0.25">
      <c r="A142">
        <v>141</v>
      </c>
      <c r="B142" s="1">
        <v>45248</v>
      </c>
      <c r="C142" t="s">
        <v>38</v>
      </c>
      <c r="D142" t="s">
        <v>33</v>
      </c>
      <c r="E142">
        <v>1811.83</v>
      </c>
      <c r="F142" t="s">
        <v>20</v>
      </c>
    </row>
    <row r="143" spans="1:6" x14ac:dyDescent="0.25">
      <c r="A143">
        <v>142</v>
      </c>
      <c r="B143" s="1">
        <v>45354</v>
      </c>
      <c r="C143" t="s">
        <v>32</v>
      </c>
      <c r="D143" t="s">
        <v>33</v>
      </c>
      <c r="E143">
        <v>3516.94</v>
      </c>
      <c r="F143" t="s">
        <v>17</v>
      </c>
    </row>
    <row r="144" spans="1:6" x14ac:dyDescent="0.25">
      <c r="A144">
        <v>143</v>
      </c>
      <c r="B144" s="1">
        <v>45525</v>
      </c>
      <c r="C144" t="s">
        <v>39</v>
      </c>
      <c r="D144" t="s">
        <v>40</v>
      </c>
      <c r="E144">
        <v>2960.54</v>
      </c>
      <c r="F144" t="s">
        <v>23</v>
      </c>
    </row>
    <row r="145" spans="1:6" x14ac:dyDescent="0.25">
      <c r="A145">
        <v>144</v>
      </c>
      <c r="B145" s="1">
        <v>45914</v>
      </c>
      <c r="C145" t="s">
        <v>36</v>
      </c>
      <c r="D145" t="s">
        <v>37</v>
      </c>
      <c r="E145">
        <v>1344.47</v>
      </c>
      <c r="F145" t="s">
        <v>17</v>
      </c>
    </row>
    <row r="146" spans="1:6" x14ac:dyDescent="0.25">
      <c r="A146">
        <v>145</v>
      </c>
      <c r="B146" s="1">
        <v>45713</v>
      </c>
      <c r="C146" t="s">
        <v>38</v>
      </c>
      <c r="D146" t="s">
        <v>33</v>
      </c>
      <c r="E146">
        <v>1054.21</v>
      </c>
      <c r="F146" t="s">
        <v>23</v>
      </c>
    </row>
    <row r="147" spans="1:6" x14ac:dyDescent="0.25">
      <c r="A147">
        <v>146</v>
      </c>
      <c r="B147" s="1">
        <v>45646</v>
      </c>
      <c r="C147" t="s">
        <v>32</v>
      </c>
      <c r="D147" t="s">
        <v>33</v>
      </c>
      <c r="E147">
        <v>1278.67</v>
      </c>
      <c r="F147" t="s">
        <v>20</v>
      </c>
    </row>
    <row r="148" spans="1:6" x14ac:dyDescent="0.25">
      <c r="A148">
        <v>147</v>
      </c>
      <c r="B148" s="1">
        <v>45269</v>
      </c>
      <c r="C148" t="s">
        <v>39</v>
      </c>
      <c r="D148" t="s">
        <v>40</v>
      </c>
      <c r="E148">
        <v>3102.85</v>
      </c>
      <c r="F148" t="s">
        <v>20</v>
      </c>
    </row>
    <row r="149" spans="1:6" x14ac:dyDescent="0.25">
      <c r="A149">
        <v>148</v>
      </c>
      <c r="B149" s="1">
        <v>45833</v>
      </c>
      <c r="C149" t="s">
        <v>38</v>
      </c>
      <c r="D149" t="s">
        <v>33</v>
      </c>
      <c r="E149">
        <v>4194.28</v>
      </c>
      <c r="F149" t="s">
        <v>17</v>
      </c>
    </row>
    <row r="150" spans="1:6" x14ac:dyDescent="0.25">
      <c r="A150">
        <v>149</v>
      </c>
      <c r="B150" s="1">
        <v>45379</v>
      </c>
      <c r="C150" t="s">
        <v>34</v>
      </c>
      <c r="D150" t="s">
        <v>35</v>
      </c>
      <c r="E150">
        <v>2824.94</v>
      </c>
      <c r="F150" t="s">
        <v>17</v>
      </c>
    </row>
    <row r="151" spans="1:6" x14ac:dyDescent="0.25">
      <c r="A151">
        <v>150</v>
      </c>
      <c r="B151" s="1">
        <v>45690</v>
      </c>
      <c r="C151" t="s">
        <v>38</v>
      </c>
      <c r="D151" t="s">
        <v>33</v>
      </c>
      <c r="E151">
        <v>3609.08</v>
      </c>
      <c r="F151" t="s">
        <v>23</v>
      </c>
    </row>
    <row r="152" spans="1:6" x14ac:dyDescent="0.25">
      <c r="A152">
        <v>151</v>
      </c>
      <c r="B152" s="1">
        <v>45563</v>
      </c>
      <c r="C152" t="s">
        <v>38</v>
      </c>
      <c r="D152" t="s">
        <v>33</v>
      </c>
      <c r="E152">
        <v>4009.7</v>
      </c>
      <c r="F152" t="s">
        <v>17</v>
      </c>
    </row>
    <row r="153" spans="1:6" x14ac:dyDescent="0.25">
      <c r="A153">
        <v>152</v>
      </c>
      <c r="B153" s="1">
        <v>45839</v>
      </c>
      <c r="C153" t="s">
        <v>32</v>
      </c>
      <c r="D153" t="s">
        <v>33</v>
      </c>
      <c r="E153">
        <v>2609.5</v>
      </c>
      <c r="F153" t="s">
        <v>23</v>
      </c>
    </row>
    <row r="154" spans="1:6" x14ac:dyDescent="0.25">
      <c r="A154">
        <v>153</v>
      </c>
      <c r="B154" s="1">
        <v>45675</v>
      </c>
      <c r="C154" t="s">
        <v>38</v>
      </c>
      <c r="D154" t="s">
        <v>33</v>
      </c>
      <c r="E154">
        <v>979.79</v>
      </c>
      <c r="F154" t="s">
        <v>17</v>
      </c>
    </row>
    <row r="155" spans="1:6" x14ac:dyDescent="0.25">
      <c r="A155">
        <v>154</v>
      </c>
      <c r="B155" s="1">
        <v>45737</v>
      </c>
      <c r="C155" t="s">
        <v>36</v>
      </c>
      <c r="D155" t="s">
        <v>37</v>
      </c>
      <c r="E155">
        <v>4157.09</v>
      </c>
      <c r="F155" t="s">
        <v>20</v>
      </c>
    </row>
    <row r="156" spans="1:6" x14ac:dyDescent="0.25">
      <c r="A156">
        <v>155</v>
      </c>
      <c r="B156" s="1">
        <v>45514</v>
      </c>
      <c r="C156" t="s">
        <v>38</v>
      </c>
      <c r="D156" t="s">
        <v>33</v>
      </c>
      <c r="E156">
        <v>3039.84</v>
      </c>
      <c r="F156" t="s">
        <v>20</v>
      </c>
    </row>
    <row r="157" spans="1:6" x14ac:dyDescent="0.25">
      <c r="A157">
        <v>156</v>
      </c>
      <c r="B157" s="1">
        <v>45529</v>
      </c>
      <c r="C157" t="s">
        <v>39</v>
      </c>
      <c r="D157" t="s">
        <v>40</v>
      </c>
      <c r="E157">
        <v>4552.49</v>
      </c>
      <c r="F157" t="s">
        <v>17</v>
      </c>
    </row>
    <row r="158" spans="1:6" x14ac:dyDescent="0.25">
      <c r="A158">
        <v>157</v>
      </c>
      <c r="B158" s="1">
        <v>45107</v>
      </c>
      <c r="C158" t="s">
        <v>34</v>
      </c>
      <c r="D158" t="s">
        <v>35</v>
      </c>
      <c r="E158">
        <v>2413.88</v>
      </c>
      <c r="F158" t="s">
        <v>20</v>
      </c>
    </row>
    <row r="159" spans="1:6" x14ac:dyDescent="0.25">
      <c r="A159">
        <v>158</v>
      </c>
      <c r="B159" s="1">
        <v>45807</v>
      </c>
      <c r="C159" t="s">
        <v>38</v>
      </c>
      <c r="D159" t="s">
        <v>33</v>
      </c>
      <c r="E159">
        <v>1006.25</v>
      </c>
      <c r="F159" t="s">
        <v>20</v>
      </c>
    </row>
    <row r="160" spans="1:6" x14ac:dyDescent="0.25">
      <c r="A160">
        <v>159</v>
      </c>
      <c r="B160" s="1">
        <v>45195</v>
      </c>
      <c r="C160" t="s">
        <v>38</v>
      </c>
      <c r="D160" t="s">
        <v>33</v>
      </c>
      <c r="E160">
        <v>1496.62</v>
      </c>
      <c r="F160" t="s">
        <v>23</v>
      </c>
    </row>
    <row r="161" spans="1:6" x14ac:dyDescent="0.25">
      <c r="A161">
        <v>160</v>
      </c>
      <c r="B161" s="1">
        <v>45108</v>
      </c>
      <c r="C161" t="s">
        <v>32</v>
      </c>
      <c r="D161" t="s">
        <v>33</v>
      </c>
      <c r="E161">
        <v>884.94</v>
      </c>
      <c r="F161" t="s">
        <v>17</v>
      </c>
    </row>
    <row r="162" spans="1:6" x14ac:dyDescent="0.25">
      <c r="A162">
        <v>161</v>
      </c>
      <c r="B162" s="1">
        <v>45074</v>
      </c>
      <c r="C162" t="s">
        <v>34</v>
      </c>
      <c r="D162" t="s">
        <v>35</v>
      </c>
      <c r="E162">
        <v>2168.3200000000002</v>
      </c>
      <c r="F162" t="s">
        <v>17</v>
      </c>
    </row>
    <row r="163" spans="1:6" x14ac:dyDescent="0.25">
      <c r="A163">
        <v>162</v>
      </c>
      <c r="B163" s="1">
        <v>45776</v>
      </c>
      <c r="C163" t="s">
        <v>39</v>
      </c>
      <c r="D163" t="s">
        <v>40</v>
      </c>
      <c r="E163">
        <v>2238.4</v>
      </c>
      <c r="F163" t="s">
        <v>23</v>
      </c>
    </row>
    <row r="164" spans="1:6" x14ac:dyDescent="0.25">
      <c r="A164">
        <v>163</v>
      </c>
      <c r="B164" s="1">
        <v>45037</v>
      </c>
      <c r="C164" t="s">
        <v>36</v>
      </c>
      <c r="D164" t="s">
        <v>37</v>
      </c>
      <c r="E164">
        <v>4797.6499999999996</v>
      </c>
      <c r="F164" t="s">
        <v>17</v>
      </c>
    </row>
    <row r="165" spans="1:6" x14ac:dyDescent="0.25">
      <c r="A165">
        <v>164</v>
      </c>
      <c r="B165" s="1">
        <v>45213</v>
      </c>
      <c r="C165" t="s">
        <v>32</v>
      </c>
      <c r="D165" t="s">
        <v>33</v>
      </c>
      <c r="E165">
        <v>3784.44</v>
      </c>
      <c r="F165" t="s">
        <v>17</v>
      </c>
    </row>
    <row r="166" spans="1:6" x14ac:dyDescent="0.25">
      <c r="A166">
        <v>165</v>
      </c>
      <c r="B166" s="1">
        <v>45015</v>
      </c>
      <c r="C166" t="s">
        <v>39</v>
      </c>
      <c r="D166" t="s">
        <v>40</v>
      </c>
      <c r="E166">
        <v>2361.34</v>
      </c>
      <c r="F166" t="s">
        <v>17</v>
      </c>
    </row>
    <row r="167" spans="1:6" x14ac:dyDescent="0.25">
      <c r="A167">
        <v>166</v>
      </c>
      <c r="B167" s="1">
        <v>45438</v>
      </c>
      <c r="C167" t="s">
        <v>36</v>
      </c>
      <c r="D167" t="s">
        <v>37</v>
      </c>
      <c r="E167">
        <v>3495.02</v>
      </c>
      <c r="F167" t="s">
        <v>23</v>
      </c>
    </row>
    <row r="168" spans="1:6" x14ac:dyDescent="0.25">
      <c r="A168">
        <v>167</v>
      </c>
      <c r="B168" s="1">
        <v>45268</v>
      </c>
      <c r="C168" t="s">
        <v>34</v>
      </c>
      <c r="D168" t="s">
        <v>35</v>
      </c>
      <c r="E168">
        <v>2824.6</v>
      </c>
      <c r="F168" t="s">
        <v>23</v>
      </c>
    </row>
    <row r="169" spans="1:6" x14ac:dyDescent="0.25">
      <c r="A169">
        <v>168</v>
      </c>
      <c r="B169" s="1">
        <v>45364</v>
      </c>
      <c r="C169" t="s">
        <v>38</v>
      </c>
      <c r="D169" t="s">
        <v>33</v>
      </c>
      <c r="E169">
        <v>4764.33</v>
      </c>
      <c r="F169" t="s">
        <v>17</v>
      </c>
    </row>
    <row r="170" spans="1:6" x14ac:dyDescent="0.25">
      <c r="A170">
        <v>169</v>
      </c>
      <c r="B170" s="1">
        <v>45311</v>
      </c>
      <c r="C170" t="s">
        <v>34</v>
      </c>
      <c r="D170" t="s">
        <v>35</v>
      </c>
      <c r="E170">
        <v>710.73</v>
      </c>
      <c r="F170" t="s">
        <v>17</v>
      </c>
    </row>
    <row r="171" spans="1:6" x14ac:dyDescent="0.25">
      <c r="A171">
        <v>170</v>
      </c>
      <c r="B171" s="1">
        <v>45200</v>
      </c>
      <c r="C171" t="s">
        <v>38</v>
      </c>
      <c r="D171" t="s">
        <v>33</v>
      </c>
      <c r="E171">
        <v>591.61</v>
      </c>
      <c r="F171" t="s">
        <v>23</v>
      </c>
    </row>
    <row r="172" spans="1:6" x14ac:dyDescent="0.25">
      <c r="A172">
        <v>171</v>
      </c>
      <c r="B172" s="1">
        <v>45513</v>
      </c>
      <c r="C172" t="s">
        <v>34</v>
      </c>
      <c r="D172" t="s">
        <v>35</v>
      </c>
      <c r="E172">
        <v>2540.81</v>
      </c>
      <c r="F172" t="s">
        <v>17</v>
      </c>
    </row>
    <row r="173" spans="1:6" x14ac:dyDescent="0.25">
      <c r="A173">
        <v>172</v>
      </c>
      <c r="B173" s="1">
        <v>44997</v>
      </c>
      <c r="C173" t="s">
        <v>38</v>
      </c>
      <c r="D173" t="s">
        <v>33</v>
      </c>
      <c r="E173">
        <v>4675.1499999999996</v>
      </c>
      <c r="F173" t="s">
        <v>20</v>
      </c>
    </row>
    <row r="174" spans="1:6" x14ac:dyDescent="0.25">
      <c r="A174">
        <v>173</v>
      </c>
      <c r="B174" s="1">
        <v>45716</v>
      </c>
      <c r="C174" t="s">
        <v>34</v>
      </c>
      <c r="D174" t="s">
        <v>35</v>
      </c>
      <c r="E174">
        <v>2964.58</v>
      </c>
      <c r="F174" t="s">
        <v>23</v>
      </c>
    </row>
    <row r="175" spans="1:6" x14ac:dyDescent="0.25">
      <c r="A175">
        <v>174</v>
      </c>
      <c r="B175" s="1">
        <v>45884</v>
      </c>
      <c r="C175" t="s">
        <v>39</v>
      </c>
      <c r="D175" t="s">
        <v>40</v>
      </c>
      <c r="E175">
        <v>2679.64</v>
      </c>
      <c r="F175" t="s">
        <v>23</v>
      </c>
    </row>
    <row r="176" spans="1:6" x14ac:dyDescent="0.25">
      <c r="A176">
        <v>175</v>
      </c>
      <c r="B176" s="1">
        <v>45513</v>
      </c>
      <c r="C176" t="s">
        <v>32</v>
      </c>
      <c r="D176" t="s">
        <v>33</v>
      </c>
      <c r="E176">
        <v>2003.69</v>
      </c>
      <c r="F176" t="s">
        <v>23</v>
      </c>
    </row>
    <row r="177" spans="1:6" x14ac:dyDescent="0.25">
      <c r="A177">
        <v>176</v>
      </c>
      <c r="B177" s="1">
        <v>45398</v>
      </c>
      <c r="C177" t="s">
        <v>36</v>
      </c>
      <c r="D177" t="s">
        <v>37</v>
      </c>
      <c r="E177">
        <v>3312.72</v>
      </c>
      <c r="F177" t="s">
        <v>23</v>
      </c>
    </row>
    <row r="178" spans="1:6" x14ac:dyDescent="0.25">
      <c r="A178">
        <v>177</v>
      </c>
      <c r="B178" s="1">
        <v>45192</v>
      </c>
      <c r="C178" t="s">
        <v>36</v>
      </c>
      <c r="D178" t="s">
        <v>37</v>
      </c>
      <c r="E178">
        <v>2170.89</v>
      </c>
      <c r="F178" t="s">
        <v>20</v>
      </c>
    </row>
    <row r="179" spans="1:6" x14ac:dyDescent="0.25">
      <c r="A179">
        <v>178</v>
      </c>
      <c r="B179" s="1">
        <v>45475</v>
      </c>
      <c r="C179" t="s">
        <v>32</v>
      </c>
      <c r="D179" t="s">
        <v>33</v>
      </c>
      <c r="E179">
        <v>3456.65</v>
      </c>
      <c r="F179" t="s">
        <v>17</v>
      </c>
    </row>
    <row r="180" spans="1:6" x14ac:dyDescent="0.25">
      <c r="A180">
        <v>179</v>
      </c>
      <c r="B180" s="1">
        <v>45405</v>
      </c>
      <c r="C180" t="s">
        <v>32</v>
      </c>
      <c r="D180" t="s">
        <v>33</v>
      </c>
      <c r="E180">
        <v>4319.46</v>
      </c>
      <c r="F180" t="s">
        <v>23</v>
      </c>
    </row>
    <row r="181" spans="1:6" x14ac:dyDescent="0.25">
      <c r="A181">
        <v>180</v>
      </c>
      <c r="B181" s="1">
        <v>45485</v>
      </c>
      <c r="C181" t="s">
        <v>38</v>
      </c>
      <c r="D181" t="s">
        <v>33</v>
      </c>
      <c r="E181">
        <v>2729.08</v>
      </c>
      <c r="F181" t="s">
        <v>20</v>
      </c>
    </row>
    <row r="182" spans="1:6" x14ac:dyDescent="0.25">
      <c r="A182">
        <v>181</v>
      </c>
      <c r="B182" s="1">
        <v>45945</v>
      </c>
      <c r="C182" t="s">
        <v>34</v>
      </c>
      <c r="D182" t="s">
        <v>35</v>
      </c>
      <c r="E182">
        <v>2397.33</v>
      </c>
      <c r="F182" t="s">
        <v>20</v>
      </c>
    </row>
    <row r="183" spans="1:6" x14ac:dyDescent="0.25">
      <c r="A183">
        <v>182</v>
      </c>
      <c r="B183" s="1">
        <v>45802</v>
      </c>
      <c r="C183" t="s">
        <v>34</v>
      </c>
      <c r="D183" t="s">
        <v>35</v>
      </c>
      <c r="E183">
        <v>3499.11</v>
      </c>
      <c r="F183" t="s">
        <v>17</v>
      </c>
    </row>
    <row r="184" spans="1:6" x14ac:dyDescent="0.25">
      <c r="A184">
        <v>183</v>
      </c>
      <c r="B184" s="1">
        <v>45234</v>
      </c>
      <c r="C184" t="s">
        <v>36</v>
      </c>
      <c r="D184" t="s">
        <v>37</v>
      </c>
      <c r="E184">
        <v>3992.78</v>
      </c>
      <c r="F184" t="s">
        <v>23</v>
      </c>
    </row>
    <row r="185" spans="1:6" x14ac:dyDescent="0.25">
      <c r="A185">
        <v>184</v>
      </c>
      <c r="B185" s="1">
        <v>44930</v>
      </c>
      <c r="C185" t="s">
        <v>32</v>
      </c>
      <c r="D185" t="s">
        <v>33</v>
      </c>
      <c r="E185">
        <v>2423.44</v>
      </c>
      <c r="F185" t="s">
        <v>23</v>
      </c>
    </row>
    <row r="186" spans="1:6" x14ac:dyDescent="0.25">
      <c r="A186">
        <v>185</v>
      </c>
      <c r="B186" s="1">
        <v>45187</v>
      </c>
      <c r="C186" t="s">
        <v>38</v>
      </c>
      <c r="D186" t="s">
        <v>33</v>
      </c>
      <c r="E186">
        <v>2036.53</v>
      </c>
      <c r="F186" t="s">
        <v>17</v>
      </c>
    </row>
    <row r="187" spans="1:6" x14ac:dyDescent="0.25">
      <c r="A187">
        <v>186</v>
      </c>
      <c r="B187" s="1">
        <v>45062</v>
      </c>
      <c r="C187" t="s">
        <v>38</v>
      </c>
      <c r="D187" t="s">
        <v>33</v>
      </c>
      <c r="E187">
        <v>2401.35</v>
      </c>
      <c r="F187" t="s">
        <v>23</v>
      </c>
    </row>
    <row r="188" spans="1:6" x14ac:dyDescent="0.25">
      <c r="A188">
        <v>187</v>
      </c>
      <c r="B188" s="1">
        <v>46020</v>
      </c>
      <c r="C188" t="s">
        <v>32</v>
      </c>
      <c r="D188" t="s">
        <v>33</v>
      </c>
      <c r="E188">
        <v>3190.44</v>
      </c>
      <c r="F188" t="s">
        <v>20</v>
      </c>
    </row>
    <row r="189" spans="1:6" x14ac:dyDescent="0.25">
      <c r="A189">
        <v>188</v>
      </c>
      <c r="B189" s="1">
        <v>44992</v>
      </c>
      <c r="C189" t="s">
        <v>36</v>
      </c>
      <c r="D189" t="s">
        <v>37</v>
      </c>
      <c r="E189">
        <v>3780.4</v>
      </c>
      <c r="F189" t="s">
        <v>17</v>
      </c>
    </row>
    <row r="190" spans="1:6" x14ac:dyDescent="0.25">
      <c r="A190">
        <v>189</v>
      </c>
      <c r="B190" s="1">
        <v>45766</v>
      </c>
      <c r="C190" t="s">
        <v>38</v>
      </c>
      <c r="D190" t="s">
        <v>33</v>
      </c>
      <c r="E190">
        <v>1662.5</v>
      </c>
      <c r="F190" t="s">
        <v>23</v>
      </c>
    </row>
    <row r="191" spans="1:6" x14ac:dyDescent="0.25">
      <c r="A191">
        <v>190</v>
      </c>
      <c r="B191" s="1">
        <v>45651</v>
      </c>
      <c r="C191" t="s">
        <v>38</v>
      </c>
      <c r="D191" t="s">
        <v>33</v>
      </c>
      <c r="E191">
        <v>4671.8999999999996</v>
      </c>
      <c r="F191" t="s">
        <v>23</v>
      </c>
    </row>
    <row r="192" spans="1:6" x14ac:dyDescent="0.25">
      <c r="A192">
        <v>191</v>
      </c>
      <c r="B192" s="1">
        <v>45632</v>
      </c>
      <c r="C192" t="s">
        <v>36</v>
      </c>
      <c r="D192" t="s">
        <v>37</v>
      </c>
      <c r="E192">
        <v>4270.5</v>
      </c>
      <c r="F192" t="s">
        <v>17</v>
      </c>
    </row>
    <row r="193" spans="1:6" x14ac:dyDescent="0.25">
      <c r="A193">
        <v>192</v>
      </c>
      <c r="B193" s="1">
        <v>45634</v>
      </c>
      <c r="C193" t="s">
        <v>38</v>
      </c>
      <c r="D193" t="s">
        <v>33</v>
      </c>
      <c r="E193">
        <v>1079.47</v>
      </c>
      <c r="F193" t="s">
        <v>23</v>
      </c>
    </row>
    <row r="194" spans="1:6" x14ac:dyDescent="0.25">
      <c r="A194">
        <v>193</v>
      </c>
      <c r="B194" s="1">
        <v>45160</v>
      </c>
      <c r="C194" t="s">
        <v>34</v>
      </c>
      <c r="D194" t="s">
        <v>35</v>
      </c>
      <c r="E194">
        <v>1043.77</v>
      </c>
      <c r="F194" t="s">
        <v>20</v>
      </c>
    </row>
    <row r="195" spans="1:6" x14ac:dyDescent="0.25">
      <c r="A195">
        <v>194</v>
      </c>
      <c r="B195" s="1">
        <v>45232</v>
      </c>
      <c r="C195" t="s">
        <v>38</v>
      </c>
      <c r="D195" t="s">
        <v>33</v>
      </c>
      <c r="E195">
        <v>1604.86</v>
      </c>
      <c r="F195" t="s">
        <v>20</v>
      </c>
    </row>
    <row r="196" spans="1:6" x14ac:dyDescent="0.25">
      <c r="A196">
        <v>195</v>
      </c>
      <c r="B196" s="1">
        <v>45809</v>
      </c>
      <c r="C196" t="s">
        <v>36</v>
      </c>
      <c r="D196" t="s">
        <v>37</v>
      </c>
      <c r="E196">
        <v>2677.02</v>
      </c>
      <c r="F196" t="s">
        <v>20</v>
      </c>
    </row>
    <row r="197" spans="1:6" x14ac:dyDescent="0.25">
      <c r="A197">
        <v>196</v>
      </c>
      <c r="B197" s="1">
        <v>45514</v>
      </c>
      <c r="C197" t="s">
        <v>32</v>
      </c>
      <c r="D197" t="s">
        <v>33</v>
      </c>
      <c r="E197">
        <v>3630.86</v>
      </c>
      <c r="F197" t="s">
        <v>23</v>
      </c>
    </row>
    <row r="198" spans="1:6" x14ac:dyDescent="0.25">
      <c r="A198">
        <v>197</v>
      </c>
      <c r="B198" s="1">
        <v>45689</v>
      </c>
      <c r="C198" t="s">
        <v>38</v>
      </c>
      <c r="D198" t="s">
        <v>33</v>
      </c>
      <c r="E198">
        <v>792.23</v>
      </c>
      <c r="F198" t="s">
        <v>20</v>
      </c>
    </row>
    <row r="199" spans="1:6" x14ac:dyDescent="0.25">
      <c r="A199">
        <v>198</v>
      </c>
      <c r="B199" s="1">
        <v>45834</v>
      </c>
      <c r="C199" t="s">
        <v>32</v>
      </c>
      <c r="D199" t="s">
        <v>33</v>
      </c>
      <c r="E199">
        <v>1138.55</v>
      </c>
      <c r="F199" t="s">
        <v>17</v>
      </c>
    </row>
    <row r="200" spans="1:6" x14ac:dyDescent="0.25">
      <c r="A200">
        <v>199</v>
      </c>
      <c r="B200" s="1">
        <v>45084</v>
      </c>
      <c r="C200" t="s">
        <v>38</v>
      </c>
      <c r="D200" t="s">
        <v>33</v>
      </c>
      <c r="E200">
        <v>1208.3599999999999</v>
      </c>
      <c r="F200" t="s">
        <v>20</v>
      </c>
    </row>
    <row r="201" spans="1:6" x14ac:dyDescent="0.25">
      <c r="A201">
        <v>200</v>
      </c>
      <c r="B201" s="1">
        <v>45405</v>
      </c>
      <c r="C201" t="s">
        <v>39</v>
      </c>
      <c r="D201" t="s">
        <v>40</v>
      </c>
      <c r="E201">
        <v>2763.51</v>
      </c>
      <c r="F201" t="s">
        <v>17</v>
      </c>
    </row>
    <row r="202" spans="1:6" x14ac:dyDescent="0.25">
      <c r="A202">
        <v>201</v>
      </c>
      <c r="B202" s="1">
        <v>45529</v>
      </c>
      <c r="C202" t="s">
        <v>38</v>
      </c>
      <c r="D202" t="s">
        <v>33</v>
      </c>
      <c r="E202">
        <v>4007.6</v>
      </c>
      <c r="F202" t="s">
        <v>20</v>
      </c>
    </row>
    <row r="203" spans="1:6" x14ac:dyDescent="0.25">
      <c r="A203">
        <v>202</v>
      </c>
      <c r="B203" s="1">
        <v>45545</v>
      </c>
      <c r="C203" t="s">
        <v>38</v>
      </c>
      <c r="D203" t="s">
        <v>33</v>
      </c>
      <c r="E203">
        <v>4788.41</v>
      </c>
      <c r="F203" t="s">
        <v>23</v>
      </c>
    </row>
    <row r="204" spans="1:6" x14ac:dyDescent="0.25">
      <c r="A204">
        <v>203</v>
      </c>
      <c r="B204" s="1">
        <v>45419</v>
      </c>
      <c r="C204" t="s">
        <v>32</v>
      </c>
      <c r="D204" t="s">
        <v>33</v>
      </c>
      <c r="E204">
        <v>827.16</v>
      </c>
      <c r="F204" t="s">
        <v>23</v>
      </c>
    </row>
    <row r="205" spans="1:6" x14ac:dyDescent="0.25">
      <c r="A205">
        <v>204</v>
      </c>
      <c r="B205" s="1">
        <v>45397</v>
      </c>
      <c r="C205" t="s">
        <v>39</v>
      </c>
      <c r="D205" t="s">
        <v>40</v>
      </c>
      <c r="E205">
        <v>3749.9</v>
      </c>
      <c r="F205" t="s">
        <v>20</v>
      </c>
    </row>
    <row r="206" spans="1:6" x14ac:dyDescent="0.25">
      <c r="A206">
        <v>205</v>
      </c>
      <c r="B206" s="1">
        <v>45517</v>
      </c>
      <c r="C206" t="s">
        <v>39</v>
      </c>
      <c r="D206" t="s">
        <v>40</v>
      </c>
      <c r="E206">
        <v>3572.34</v>
      </c>
      <c r="F206" t="s">
        <v>23</v>
      </c>
    </row>
    <row r="207" spans="1:6" x14ac:dyDescent="0.25">
      <c r="A207">
        <v>206</v>
      </c>
      <c r="B207" s="1">
        <v>45429</v>
      </c>
      <c r="C207" t="s">
        <v>36</v>
      </c>
      <c r="D207" t="s">
        <v>37</v>
      </c>
      <c r="E207">
        <v>1970.36</v>
      </c>
      <c r="F207" t="s">
        <v>17</v>
      </c>
    </row>
    <row r="208" spans="1:6" x14ac:dyDescent="0.25">
      <c r="A208">
        <v>207</v>
      </c>
      <c r="B208" s="1">
        <v>45555</v>
      </c>
      <c r="C208" t="s">
        <v>34</v>
      </c>
      <c r="D208" t="s">
        <v>35</v>
      </c>
      <c r="E208">
        <v>4098.62</v>
      </c>
      <c r="F208" t="s">
        <v>20</v>
      </c>
    </row>
    <row r="209" spans="1:6" x14ac:dyDescent="0.25">
      <c r="A209">
        <v>208</v>
      </c>
      <c r="B209" s="1">
        <v>45876</v>
      </c>
      <c r="C209" t="s">
        <v>36</v>
      </c>
      <c r="D209" t="s">
        <v>37</v>
      </c>
      <c r="E209">
        <v>1153.45</v>
      </c>
      <c r="F209" t="s">
        <v>20</v>
      </c>
    </row>
    <row r="210" spans="1:6" x14ac:dyDescent="0.25">
      <c r="A210">
        <v>209</v>
      </c>
      <c r="B210" s="1">
        <v>45688</v>
      </c>
      <c r="C210" t="s">
        <v>36</v>
      </c>
      <c r="D210" t="s">
        <v>37</v>
      </c>
      <c r="E210">
        <v>1171.68</v>
      </c>
      <c r="F210" t="s">
        <v>23</v>
      </c>
    </row>
    <row r="211" spans="1:6" x14ac:dyDescent="0.25">
      <c r="A211">
        <v>210</v>
      </c>
      <c r="B211" s="1">
        <v>45921</v>
      </c>
      <c r="C211" t="s">
        <v>39</v>
      </c>
      <c r="D211" t="s">
        <v>40</v>
      </c>
      <c r="E211">
        <v>1949.46</v>
      </c>
      <c r="F211" t="s">
        <v>17</v>
      </c>
    </row>
    <row r="212" spans="1:6" x14ac:dyDescent="0.25">
      <c r="A212">
        <v>211</v>
      </c>
      <c r="B212" s="1">
        <v>45573</v>
      </c>
      <c r="C212" t="s">
        <v>32</v>
      </c>
      <c r="D212" t="s">
        <v>33</v>
      </c>
      <c r="E212">
        <v>2602.5</v>
      </c>
      <c r="F212" t="s">
        <v>17</v>
      </c>
    </row>
    <row r="213" spans="1:6" x14ac:dyDescent="0.25">
      <c r="A213">
        <v>212</v>
      </c>
      <c r="B213" s="1">
        <v>45998</v>
      </c>
      <c r="C213" t="s">
        <v>34</v>
      </c>
      <c r="D213" t="s">
        <v>35</v>
      </c>
      <c r="E213">
        <v>1202.3399999999999</v>
      </c>
      <c r="F213" t="s">
        <v>20</v>
      </c>
    </row>
    <row r="214" spans="1:6" x14ac:dyDescent="0.25">
      <c r="A214">
        <v>213</v>
      </c>
      <c r="B214" s="1">
        <v>45323</v>
      </c>
      <c r="C214" t="s">
        <v>32</v>
      </c>
      <c r="D214" t="s">
        <v>33</v>
      </c>
      <c r="E214">
        <v>1081.17</v>
      </c>
      <c r="F214" t="s">
        <v>20</v>
      </c>
    </row>
    <row r="215" spans="1:6" x14ac:dyDescent="0.25">
      <c r="A215">
        <v>214</v>
      </c>
      <c r="B215" s="1">
        <v>45833</v>
      </c>
      <c r="C215" t="s">
        <v>39</v>
      </c>
      <c r="D215" t="s">
        <v>40</v>
      </c>
      <c r="E215">
        <v>4741.41</v>
      </c>
      <c r="F215" t="s">
        <v>23</v>
      </c>
    </row>
    <row r="216" spans="1:6" x14ac:dyDescent="0.25">
      <c r="A216">
        <v>215</v>
      </c>
      <c r="B216" s="1">
        <v>45350</v>
      </c>
      <c r="C216" t="s">
        <v>34</v>
      </c>
      <c r="D216" t="s">
        <v>35</v>
      </c>
      <c r="E216">
        <v>3196.71</v>
      </c>
      <c r="F216" t="s">
        <v>17</v>
      </c>
    </row>
    <row r="217" spans="1:6" x14ac:dyDescent="0.25">
      <c r="A217">
        <v>216</v>
      </c>
      <c r="B217" s="1">
        <v>45768</v>
      </c>
      <c r="C217" t="s">
        <v>36</v>
      </c>
      <c r="D217" t="s">
        <v>37</v>
      </c>
      <c r="E217">
        <v>4151.32</v>
      </c>
      <c r="F217" t="s">
        <v>17</v>
      </c>
    </row>
    <row r="218" spans="1:6" x14ac:dyDescent="0.25">
      <c r="A218">
        <v>217</v>
      </c>
      <c r="B218" s="1">
        <v>45529</v>
      </c>
      <c r="C218" t="s">
        <v>39</v>
      </c>
      <c r="D218" t="s">
        <v>40</v>
      </c>
      <c r="E218">
        <v>2239.96</v>
      </c>
      <c r="F218" t="s">
        <v>20</v>
      </c>
    </row>
    <row r="219" spans="1:6" x14ac:dyDescent="0.25">
      <c r="A219">
        <v>218</v>
      </c>
      <c r="B219" s="1">
        <v>45489</v>
      </c>
      <c r="C219" t="s">
        <v>36</v>
      </c>
      <c r="D219" t="s">
        <v>37</v>
      </c>
      <c r="E219">
        <v>4380.8599999999997</v>
      </c>
      <c r="F219" t="s">
        <v>20</v>
      </c>
    </row>
    <row r="220" spans="1:6" x14ac:dyDescent="0.25">
      <c r="A220">
        <v>219</v>
      </c>
      <c r="B220" s="1">
        <v>45155</v>
      </c>
      <c r="C220" t="s">
        <v>39</v>
      </c>
      <c r="D220" t="s">
        <v>40</v>
      </c>
      <c r="E220">
        <v>3292.31</v>
      </c>
      <c r="F220" t="s">
        <v>20</v>
      </c>
    </row>
    <row r="221" spans="1:6" x14ac:dyDescent="0.25">
      <c r="A221">
        <v>220</v>
      </c>
      <c r="B221" s="1">
        <v>45587</v>
      </c>
      <c r="C221" t="s">
        <v>32</v>
      </c>
      <c r="D221" t="s">
        <v>33</v>
      </c>
      <c r="E221">
        <v>2556.77</v>
      </c>
      <c r="F221" t="s">
        <v>20</v>
      </c>
    </row>
    <row r="222" spans="1:6" x14ac:dyDescent="0.25">
      <c r="A222">
        <v>221</v>
      </c>
      <c r="B222" s="1">
        <v>45291</v>
      </c>
      <c r="C222" t="s">
        <v>34</v>
      </c>
      <c r="D222" t="s">
        <v>35</v>
      </c>
      <c r="E222">
        <v>759.94</v>
      </c>
      <c r="F222" t="s">
        <v>20</v>
      </c>
    </row>
    <row r="223" spans="1:6" x14ac:dyDescent="0.25">
      <c r="A223">
        <v>222</v>
      </c>
      <c r="B223" s="1">
        <v>44975</v>
      </c>
      <c r="C223" t="s">
        <v>32</v>
      </c>
      <c r="D223" t="s">
        <v>33</v>
      </c>
      <c r="E223">
        <v>4161.6499999999996</v>
      </c>
      <c r="F223" t="s">
        <v>20</v>
      </c>
    </row>
    <row r="224" spans="1:6" x14ac:dyDescent="0.25">
      <c r="A224">
        <v>223</v>
      </c>
      <c r="B224" s="1">
        <v>45281</v>
      </c>
      <c r="C224" t="s">
        <v>34</v>
      </c>
      <c r="D224" t="s">
        <v>35</v>
      </c>
      <c r="E224">
        <v>3302.2</v>
      </c>
      <c r="F224" t="s">
        <v>23</v>
      </c>
    </row>
    <row r="225" spans="1:6" x14ac:dyDescent="0.25">
      <c r="A225">
        <v>224</v>
      </c>
      <c r="B225" s="1">
        <v>45488</v>
      </c>
      <c r="C225" t="s">
        <v>38</v>
      </c>
      <c r="D225" t="s">
        <v>33</v>
      </c>
      <c r="E225">
        <v>1517.64</v>
      </c>
      <c r="F225" t="s">
        <v>23</v>
      </c>
    </row>
    <row r="226" spans="1:6" x14ac:dyDescent="0.25">
      <c r="A226">
        <v>225</v>
      </c>
      <c r="B226" s="1">
        <v>45808</v>
      </c>
      <c r="C226" t="s">
        <v>39</v>
      </c>
      <c r="D226" t="s">
        <v>40</v>
      </c>
      <c r="E226">
        <v>3025.6</v>
      </c>
      <c r="F226" t="s">
        <v>23</v>
      </c>
    </row>
    <row r="227" spans="1:6" x14ac:dyDescent="0.25">
      <c r="A227">
        <v>226</v>
      </c>
      <c r="B227" s="1">
        <v>45110</v>
      </c>
      <c r="C227" t="s">
        <v>32</v>
      </c>
      <c r="D227" t="s">
        <v>33</v>
      </c>
      <c r="E227">
        <v>3491.41</v>
      </c>
      <c r="F227" t="s">
        <v>20</v>
      </c>
    </row>
    <row r="228" spans="1:6" x14ac:dyDescent="0.25">
      <c r="A228">
        <v>227</v>
      </c>
      <c r="B228" s="1">
        <v>45858</v>
      </c>
      <c r="C228" t="s">
        <v>39</v>
      </c>
      <c r="D228" t="s">
        <v>40</v>
      </c>
      <c r="E228">
        <v>4936.57</v>
      </c>
      <c r="F228" t="s">
        <v>23</v>
      </c>
    </row>
    <row r="229" spans="1:6" x14ac:dyDescent="0.25">
      <c r="A229">
        <v>228</v>
      </c>
      <c r="B229" s="1">
        <v>45347</v>
      </c>
      <c r="C229" t="s">
        <v>36</v>
      </c>
      <c r="D229" t="s">
        <v>37</v>
      </c>
      <c r="E229">
        <v>4348.8599999999997</v>
      </c>
      <c r="F229" t="s">
        <v>20</v>
      </c>
    </row>
    <row r="230" spans="1:6" x14ac:dyDescent="0.25">
      <c r="A230">
        <v>229</v>
      </c>
      <c r="B230" s="1">
        <v>45153</v>
      </c>
      <c r="C230" t="s">
        <v>39</v>
      </c>
      <c r="D230" t="s">
        <v>40</v>
      </c>
      <c r="E230">
        <v>4604.16</v>
      </c>
      <c r="F230" t="s">
        <v>17</v>
      </c>
    </row>
    <row r="231" spans="1:6" x14ac:dyDescent="0.25">
      <c r="A231">
        <v>230</v>
      </c>
      <c r="B231" s="1">
        <v>45046</v>
      </c>
      <c r="C231" t="s">
        <v>39</v>
      </c>
      <c r="D231" t="s">
        <v>40</v>
      </c>
      <c r="E231">
        <v>699.99</v>
      </c>
      <c r="F231" t="s">
        <v>17</v>
      </c>
    </row>
    <row r="232" spans="1:6" x14ac:dyDescent="0.25">
      <c r="A232">
        <v>231</v>
      </c>
      <c r="B232" s="1">
        <v>45621</v>
      </c>
      <c r="C232" t="s">
        <v>34</v>
      </c>
      <c r="D232" t="s">
        <v>35</v>
      </c>
      <c r="E232">
        <v>1256.69</v>
      </c>
      <c r="F232" t="s">
        <v>23</v>
      </c>
    </row>
    <row r="233" spans="1:6" x14ac:dyDescent="0.25">
      <c r="A233">
        <v>232</v>
      </c>
      <c r="B233" s="1">
        <v>45385</v>
      </c>
      <c r="C233" t="s">
        <v>32</v>
      </c>
      <c r="D233" t="s">
        <v>33</v>
      </c>
      <c r="E233">
        <v>1046.33</v>
      </c>
      <c r="F233" t="s">
        <v>20</v>
      </c>
    </row>
    <row r="234" spans="1:6" x14ac:dyDescent="0.25">
      <c r="A234">
        <v>233</v>
      </c>
      <c r="B234" s="1">
        <v>46014</v>
      </c>
      <c r="C234" t="s">
        <v>38</v>
      </c>
      <c r="D234" t="s">
        <v>33</v>
      </c>
      <c r="E234">
        <v>2518.96</v>
      </c>
      <c r="F234" t="s">
        <v>17</v>
      </c>
    </row>
    <row r="235" spans="1:6" x14ac:dyDescent="0.25">
      <c r="A235">
        <v>234</v>
      </c>
      <c r="B235" s="1">
        <v>45619</v>
      </c>
      <c r="C235" t="s">
        <v>39</v>
      </c>
      <c r="D235" t="s">
        <v>40</v>
      </c>
      <c r="E235">
        <v>2828.68</v>
      </c>
      <c r="F235" t="s">
        <v>23</v>
      </c>
    </row>
    <row r="236" spans="1:6" x14ac:dyDescent="0.25">
      <c r="A236">
        <v>235</v>
      </c>
      <c r="B236" s="1">
        <v>45931</v>
      </c>
      <c r="C236" t="s">
        <v>32</v>
      </c>
      <c r="D236" t="s">
        <v>33</v>
      </c>
      <c r="E236">
        <v>4977.22</v>
      </c>
      <c r="F236" t="s">
        <v>17</v>
      </c>
    </row>
    <row r="237" spans="1:6" x14ac:dyDescent="0.25">
      <c r="A237">
        <v>236</v>
      </c>
      <c r="B237" s="1">
        <v>45909</v>
      </c>
      <c r="C237" t="s">
        <v>36</v>
      </c>
      <c r="D237" t="s">
        <v>37</v>
      </c>
      <c r="E237">
        <v>4713.82</v>
      </c>
      <c r="F237" t="s">
        <v>17</v>
      </c>
    </row>
    <row r="238" spans="1:6" x14ac:dyDescent="0.25">
      <c r="A238">
        <v>237</v>
      </c>
      <c r="B238" s="1">
        <v>45007</v>
      </c>
      <c r="C238" t="s">
        <v>32</v>
      </c>
      <c r="D238" t="s">
        <v>33</v>
      </c>
      <c r="E238">
        <v>2245.81</v>
      </c>
      <c r="F238" t="s">
        <v>17</v>
      </c>
    </row>
    <row r="239" spans="1:6" x14ac:dyDescent="0.25">
      <c r="A239">
        <v>238</v>
      </c>
      <c r="B239" s="1">
        <v>45220</v>
      </c>
      <c r="C239" t="s">
        <v>36</v>
      </c>
      <c r="D239" t="s">
        <v>37</v>
      </c>
      <c r="E239">
        <v>1210.74</v>
      </c>
      <c r="F239" t="s">
        <v>17</v>
      </c>
    </row>
    <row r="240" spans="1:6" x14ac:dyDescent="0.25">
      <c r="A240">
        <v>239</v>
      </c>
      <c r="B240" s="1">
        <v>45861</v>
      </c>
      <c r="C240" t="s">
        <v>32</v>
      </c>
      <c r="D240" t="s">
        <v>33</v>
      </c>
      <c r="E240">
        <v>1945.08</v>
      </c>
      <c r="F240" t="s">
        <v>17</v>
      </c>
    </row>
    <row r="241" spans="1:6" x14ac:dyDescent="0.25">
      <c r="A241">
        <v>240</v>
      </c>
      <c r="B241" s="1">
        <v>45934</v>
      </c>
      <c r="C241" t="s">
        <v>34</v>
      </c>
      <c r="D241" t="s">
        <v>35</v>
      </c>
      <c r="E241">
        <v>4551.8</v>
      </c>
      <c r="F241" t="s">
        <v>20</v>
      </c>
    </row>
    <row r="242" spans="1:6" x14ac:dyDescent="0.25">
      <c r="A242">
        <v>241</v>
      </c>
      <c r="B242" s="1">
        <v>45116</v>
      </c>
      <c r="C242" t="s">
        <v>39</v>
      </c>
      <c r="D242" t="s">
        <v>40</v>
      </c>
      <c r="E242">
        <v>4304.05</v>
      </c>
      <c r="F242" t="s">
        <v>23</v>
      </c>
    </row>
    <row r="243" spans="1:6" x14ac:dyDescent="0.25">
      <c r="A243">
        <v>242</v>
      </c>
      <c r="B243" s="1">
        <v>45924</v>
      </c>
      <c r="C243" t="s">
        <v>34</v>
      </c>
      <c r="D243" t="s">
        <v>35</v>
      </c>
      <c r="E243">
        <v>609</v>
      </c>
      <c r="F243" t="s">
        <v>20</v>
      </c>
    </row>
    <row r="244" spans="1:6" x14ac:dyDescent="0.25">
      <c r="A244">
        <v>243</v>
      </c>
      <c r="B244" s="1">
        <v>45237</v>
      </c>
      <c r="C244" t="s">
        <v>39</v>
      </c>
      <c r="D244" t="s">
        <v>40</v>
      </c>
      <c r="E244">
        <v>723.31</v>
      </c>
      <c r="F244" t="s">
        <v>20</v>
      </c>
    </row>
    <row r="245" spans="1:6" x14ac:dyDescent="0.25">
      <c r="A245">
        <v>244</v>
      </c>
      <c r="B245" s="1">
        <v>45408</v>
      </c>
      <c r="C245" t="s">
        <v>32</v>
      </c>
      <c r="D245" t="s">
        <v>33</v>
      </c>
      <c r="E245">
        <v>1277.56</v>
      </c>
      <c r="F245" t="s">
        <v>23</v>
      </c>
    </row>
    <row r="246" spans="1:6" x14ac:dyDescent="0.25">
      <c r="A246">
        <v>245</v>
      </c>
      <c r="B246" s="1">
        <v>45484</v>
      </c>
      <c r="C246" t="s">
        <v>36</v>
      </c>
      <c r="D246" t="s">
        <v>37</v>
      </c>
      <c r="E246">
        <v>2213.2199999999998</v>
      </c>
      <c r="F246" t="s">
        <v>23</v>
      </c>
    </row>
    <row r="247" spans="1:6" x14ac:dyDescent="0.25">
      <c r="A247">
        <v>246</v>
      </c>
      <c r="B247" s="1">
        <v>45856</v>
      </c>
      <c r="C247" t="s">
        <v>34</v>
      </c>
      <c r="D247" t="s">
        <v>35</v>
      </c>
      <c r="E247">
        <v>678.35</v>
      </c>
      <c r="F247" t="s">
        <v>23</v>
      </c>
    </row>
    <row r="248" spans="1:6" x14ac:dyDescent="0.25">
      <c r="A248">
        <v>247</v>
      </c>
      <c r="B248" s="1">
        <v>45888</v>
      </c>
      <c r="C248" t="s">
        <v>32</v>
      </c>
      <c r="D248" t="s">
        <v>33</v>
      </c>
      <c r="E248">
        <v>3684.33</v>
      </c>
      <c r="F248" t="s">
        <v>23</v>
      </c>
    </row>
    <row r="249" spans="1:6" x14ac:dyDescent="0.25">
      <c r="A249">
        <v>248</v>
      </c>
      <c r="B249" s="1">
        <v>45012</v>
      </c>
      <c r="C249" t="s">
        <v>38</v>
      </c>
      <c r="D249" t="s">
        <v>33</v>
      </c>
      <c r="E249">
        <v>1035.4100000000001</v>
      </c>
      <c r="F249" t="s">
        <v>20</v>
      </c>
    </row>
    <row r="250" spans="1:6" x14ac:dyDescent="0.25">
      <c r="A250">
        <v>249</v>
      </c>
      <c r="B250" s="1">
        <v>45728</v>
      </c>
      <c r="C250" t="s">
        <v>36</v>
      </c>
      <c r="D250" t="s">
        <v>37</v>
      </c>
      <c r="E250">
        <v>3720.17</v>
      </c>
      <c r="F250" t="s">
        <v>20</v>
      </c>
    </row>
    <row r="251" spans="1:6" x14ac:dyDescent="0.25">
      <c r="A251">
        <v>250</v>
      </c>
      <c r="B251" s="1">
        <v>45576</v>
      </c>
      <c r="C251" t="s">
        <v>34</v>
      </c>
      <c r="D251" t="s">
        <v>35</v>
      </c>
      <c r="E251">
        <v>1077.04</v>
      </c>
      <c r="F251" t="s">
        <v>17</v>
      </c>
    </row>
    <row r="252" spans="1:6" x14ac:dyDescent="0.25">
      <c r="A252">
        <v>251</v>
      </c>
      <c r="B252" s="1">
        <v>45107</v>
      </c>
      <c r="C252" t="s">
        <v>36</v>
      </c>
      <c r="D252" t="s">
        <v>37</v>
      </c>
      <c r="E252">
        <v>4021.81</v>
      </c>
      <c r="F252" t="s">
        <v>17</v>
      </c>
    </row>
    <row r="253" spans="1:6" x14ac:dyDescent="0.25">
      <c r="A253">
        <v>252</v>
      </c>
      <c r="B253" s="1">
        <v>45172</v>
      </c>
      <c r="C253" t="s">
        <v>32</v>
      </c>
      <c r="D253" t="s">
        <v>33</v>
      </c>
      <c r="E253">
        <v>4002.77</v>
      </c>
      <c r="F253" t="s">
        <v>23</v>
      </c>
    </row>
    <row r="254" spans="1:6" x14ac:dyDescent="0.25">
      <c r="A254">
        <v>253</v>
      </c>
      <c r="B254" s="1">
        <v>45131</v>
      </c>
      <c r="C254" t="s">
        <v>38</v>
      </c>
      <c r="D254" t="s">
        <v>33</v>
      </c>
      <c r="E254">
        <v>578.66</v>
      </c>
      <c r="F254" t="s">
        <v>17</v>
      </c>
    </row>
    <row r="255" spans="1:6" x14ac:dyDescent="0.25">
      <c r="A255">
        <v>254</v>
      </c>
      <c r="B255" s="1">
        <v>45763</v>
      </c>
      <c r="C255" t="s">
        <v>39</v>
      </c>
      <c r="D255" t="s">
        <v>40</v>
      </c>
      <c r="E255">
        <v>3521.72</v>
      </c>
      <c r="F255" t="s">
        <v>20</v>
      </c>
    </row>
    <row r="256" spans="1:6" x14ac:dyDescent="0.25">
      <c r="A256">
        <v>255</v>
      </c>
      <c r="B256" s="1">
        <v>44992</v>
      </c>
      <c r="C256" t="s">
        <v>39</v>
      </c>
      <c r="D256" t="s">
        <v>40</v>
      </c>
      <c r="E256">
        <v>4339.01</v>
      </c>
      <c r="F256" t="s">
        <v>23</v>
      </c>
    </row>
    <row r="257" spans="1:6" x14ac:dyDescent="0.25">
      <c r="A257">
        <v>256</v>
      </c>
      <c r="B257" s="1">
        <v>45123</v>
      </c>
      <c r="C257" t="s">
        <v>39</v>
      </c>
      <c r="D257" t="s">
        <v>40</v>
      </c>
      <c r="E257">
        <v>2383.8000000000002</v>
      </c>
      <c r="F257" t="s">
        <v>23</v>
      </c>
    </row>
    <row r="258" spans="1:6" x14ac:dyDescent="0.25">
      <c r="A258">
        <v>257</v>
      </c>
      <c r="B258" s="1">
        <v>45522</v>
      </c>
      <c r="C258" t="s">
        <v>32</v>
      </c>
      <c r="D258" t="s">
        <v>33</v>
      </c>
      <c r="E258">
        <v>951.54</v>
      </c>
      <c r="F258" t="s">
        <v>17</v>
      </c>
    </row>
    <row r="259" spans="1:6" x14ac:dyDescent="0.25">
      <c r="A259">
        <v>258</v>
      </c>
      <c r="B259" s="1">
        <v>45864</v>
      </c>
      <c r="C259" t="s">
        <v>32</v>
      </c>
      <c r="D259" t="s">
        <v>33</v>
      </c>
      <c r="E259">
        <v>2345.71</v>
      </c>
      <c r="F259" t="s">
        <v>23</v>
      </c>
    </row>
    <row r="260" spans="1:6" x14ac:dyDescent="0.25">
      <c r="A260">
        <v>259</v>
      </c>
      <c r="B260" s="1">
        <v>45416</v>
      </c>
      <c r="C260" t="s">
        <v>32</v>
      </c>
      <c r="D260" t="s">
        <v>33</v>
      </c>
      <c r="E260">
        <v>1614.46</v>
      </c>
      <c r="F260" t="s">
        <v>20</v>
      </c>
    </row>
    <row r="261" spans="1:6" x14ac:dyDescent="0.25">
      <c r="A261">
        <v>260</v>
      </c>
      <c r="B261" s="1">
        <v>45899</v>
      </c>
      <c r="C261" t="s">
        <v>32</v>
      </c>
      <c r="D261" t="s">
        <v>33</v>
      </c>
      <c r="E261">
        <v>1237.18</v>
      </c>
      <c r="F261" t="s">
        <v>20</v>
      </c>
    </row>
    <row r="262" spans="1:6" x14ac:dyDescent="0.25">
      <c r="A262">
        <v>261</v>
      </c>
      <c r="B262" s="1">
        <v>45181</v>
      </c>
      <c r="C262" t="s">
        <v>34</v>
      </c>
      <c r="D262" t="s">
        <v>35</v>
      </c>
      <c r="E262">
        <v>1762.08</v>
      </c>
      <c r="F262" t="s">
        <v>23</v>
      </c>
    </row>
    <row r="263" spans="1:6" x14ac:dyDescent="0.25">
      <c r="A263">
        <v>262</v>
      </c>
      <c r="B263" s="1">
        <v>45212</v>
      </c>
      <c r="C263" t="s">
        <v>39</v>
      </c>
      <c r="D263" t="s">
        <v>40</v>
      </c>
      <c r="E263">
        <v>3797.17</v>
      </c>
      <c r="F263" t="s">
        <v>17</v>
      </c>
    </row>
    <row r="264" spans="1:6" x14ac:dyDescent="0.25">
      <c r="A264">
        <v>263</v>
      </c>
      <c r="B264" s="1">
        <v>45237</v>
      </c>
      <c r="C264" t="s">
        <v>32</v>
      </c>
      <c r="D264" t="s">
        <v>33</v>
      </c>
      <c r="E264">
        <v>2182.71</v>
      </c>
      <c r="F264" t="s">
        <v>20</v>
      </c>
    </row>
    <row r="265" spans="1:6" x14ac:dyDescent="0.25">
      <c r="A265">
        <v>264</v>
      </c>
      <c r="B265" s="1">
        <v>45367</v>
      </c>
      <c r="C265" t="s">
        <v>36</v>
      </c>
      <c r="D265" t="s">
        <v>37</v>
      </c>
      <c r="E265">
        <v>3825.19</v>
      </c>
      <c r="F265" t="s">
        <v>20</v>
      </c>
    </row>
    <row r="266" spans="1:6" x14ac:dyDescent="0.25">
      <c r="A266">
        <v>265</v>
      </c>
      <c r="B266" s="1">
        <v>45375</v>
      </c>
      <c r="C266" t="s">
        <v>32</v>
      </c>
      <c r="D266" t="s">
        <v>33</v>
      </c>
      <c r="E266">
        <v>4717.3599999999997</v>
      </c>
      <c r="F266" t="s">
        <v>23</v>
      </c>
    </row>
    <row r="267" spans="1:6" x14ac:dyDescent="0.25">
      <c r="A267">
        <v>266</v>
      </c>
      <c r="B267" s="1">
        <v>45617</v>
      </c>
      <c r="C267" t="s">
        <v>34</v>
      </c>
      <c r="D267" t="s">
        <v>35</v>
      </c>
      <c r="E267">
        <v>2710.86</v>
      </c>
      <c r="F267" t="s">
        <v>17</v>
      </c>
    </row>
    <row r="268" spans="1:6" x14ac:dyDescent="0.25">
      <c r="A268">
        <v>267</v>
      </c>
      <c r="B268" s="1">
        <v>45064</v>
      </c>
      <c r="C268" t="s">
        <v>38</v>
      </c>
      <c r="D268" t="s">
        <v>33</v>
      </c>
      <c r="E268">
        <v>1196.92</v>
      </c>
      <c r="F268" t="s">
        <v>17</v>
      </c>
    </row>
    <row r="269" spans="1:6" x14ac:dyDescent="0.25">
      <c r="A269">
        <v>268</v>
      </c>
      <c r="B269" s="1">
        <v>45713</v>
      </c>
      <c r="C269" t="s">
        <v>36</v>
      </c>
      <c r="D269" t="s">
        <v>37</v>
      </c>
      <c r="E269">
        <v>2172.08</v>
      </c>
      <c r="F269" t="s">
        <v>20</v>
      </c>
    </row>
    <row r="270" spans="1:6" x14ac:dyDescent="0.25">
      <c r="A270">
        <v>269</v>
      </c>
      <c r="B270" s="1">
        <v>45558</v>
      </c>
      <c r="C270" t="s">
        <v>39</v>
      </c>
      <c r="D270" t="s">
        <v>40</v>
      </c>
      <c r="E270">
        <v>4782.71</v>
      </c>
      <c r="F270" t="s">
        <v>17</v>
      </c>
    </row>
    <row r="271" spans="1:6" x14ac:dyDescent="0.25">
      <c r="A271">
        <v>270</v>
      </c>
      <c r="B271" s="1">
        <v>45634</v>
      </c>
      <c r="C271" t="s">
        <v>39</v>
      </c>
      <c r="D271" t="s">
        <v>40</v>
      </c>
      <c r="E271">
        <v>4225.0600000000004</v>
      </c>
      <c r="F271" t="s">
        <v>17</v>
      </c>
    </row>
    <row r="272" spans="1:6" x14ac:dyDescent="0.25">
      <c r="A272">
        <v>271</v>
      </c>
      <c r="B272" s="1">
        <v>45353</v>
      </c>
      <c r="C272" t="s">
        <v>39</v>
      </c>
      <c r="D272" t="s">
        <v>40</v>
      </c>
      <c r="E272">
        <v>2803.06</v>
      </c>
      <c r="F272" t="s">
        <v>20</v>
      </c>
    </row>
    <row r="273" spans="1:6" x14ac:dyDescent="0.25">
      <c r="A273">
        <v>272</v>
      </c>
      <c r="B273" s="1">
        <v>45533</v>
      </c>
      <c r="C273" t="s">
        <v>39</v>
      </c>
      <c r="D273" t="s">
        <v>40</v>
      </c>
      <c r="E273">
        <v>2877.26</v>
      </c>
      <c r="F273" t="s">
        <v>20</v>
      </c>
    </row>
    <row r="274" spans="1:6" x14ac:dyDescent="0.25">
      <c r="A274">
        <v>273</v>
      </c>
      <c r="B274" s="1">
        <v>45629</v>
      </c>
      <c r="C274" t="s">
        <v>38</v>
      </c>
      <c r="D274" t="s">
        <v>33</v>
      </c>
      <c r="E274">
        <v>3346.22</v>
      </c>
      <c r="F274" t="s">
        <v>23</v>
      </c>
    </row>
    <row r="275" spans="1:6" x14ac:dyDescent="0.25">
      <c r="A275">
        <v>274</v>
      </c>
      <c r="B275" s="1">
        <v>45056</v>
      </c>
      <c r="C275" t="s">
        <v>38</v>
      </c>
      <c r="D275" t="s">
        <v>33</v>
      </c>
      <c r="E275">
        <v>2212</v>
      </c>
      <c r="F275" t="s">
        <v>23</v>
      </c>
    </row>
    <row r="276" spans="1:6" x14ac:dyDescent="0.25">
      <c r="A276">
        <v>275</v>
      </c>
      <c r="B276" s="1">
        <v>45714</v>
      </c>
      <c r="C276" t="s">
        <v>38</v>
      </c>
      <c r="D276" t="s">
        <v>33</v>
      </c>
      <c r="E276">
        <v>1358.23</v>
      </c>
      <c r="F276" t="s">
        <v>23</v>
      </c>
    </row>
    <row r="277" spans="1:6" x14ac:dyDescent="0.25">
      <c r="A277">
        <v>276</v>
      </c>
      <c r="B277" s="1">
        <v>45202</v>
      </c>
      <c r="C277" t="s">
        <v>34</v>
      </c>
      <c r="D277" t="s">
        <v>35</v>
      </c>
      <c r="E277">
        <v>2928.61</v>
      </c>
      <c r="F277" t="s">
        <v>20</v>
      </c>
    </row>
    <row r="278" spans="1:6" x14ac:dyDescent="0.25">
      <c r="A278">
        <v>277</v>
      </c>
      <c r="B278" s="1">
        <v>45671</v>
      </c>
      <c r="C278" t="s">
        <v>39</v>
      </c>
      <c r="D278" t="s">
        <v>40</v>
      </c>
      <c r="E278">
        <v>2721.15</v>
      </c>
      <c r="F278" t="s">
        <v>17</v>
      </c>
    </row>
    <row r="279" spans="1:6" x14ac:dyDescent="0.25">
      <c r="A279">
        <v>278</v>
      </c>
      <c r="B279" s="1">
        <v>45096</v>
      </c>
      <c r="C279" t="s">
        <v>32</v>
      </c>
      <c r="D279" t="s">
        <v>33</v>
      </c>
      <c r="E279">
        <v>4234.8900000000003</v>
      </c>
      <c r="F279" t="s">
        <v>20</v>
      </c>
    </row>
    <row r="280" spans="1:6" x14ac:dyDescent="0.25">
      <c r="A280">
        <v>279</v>
      </c>
      <c r="B280" s="1">
        <v>45486</v>
      </c>
      <c r="C280" t="s">
        <v>34</v>
      </c>
      <c r="D280" t="s">
        <v>35</v>
      </c>
      <c r="E280">
        <v>3916.61</v>
      </c>
      <c r="F280" t="s">
        <v>20</v>
      </c>
    </row>
    <row r="281" spans="1:6" x14ac:dyDescent="0.25">
      <c r="A281">
        <v>280</v>
      </c>
      <c r="B281" s="1">
        <v>45324</v>
      </c>
      <c r="C281" t="s">
        <v>34</v>
      </c>
      <c r="D281" t="s">
        <v>35</v>
      </c>
      <c r="E281">
        <v>1820.24</v>
      </c>
      <c r="F281" t="s">
        <v>20</v>
      </c>
    </row>
    <row r="282" spans="1:6" x14ac:dyDescent="0.25">
      <c r="A282">
        <v>281</v>
      </c>
      <c r="B282" s="1">
        <v>45313</v>
      </c>
      <c r="C282" t="s">
        <v>38</v>
      </c>
      <c r="D282" t="s">
        <v>33</v>
      </c>
      <c r="E282">
        <v>2577.1</v>
      </c>
      <c r="F282" t="s">
        <v>17</v>
      </c>
    </row>
    <row r="283" spans="1:6" x14ac:dyDescent="0.25">
      <c r="A283">
        <v>282</v>
      </c>
      <c r="B283" s="1">
        <v>45570</v>
      </c>
      <c r="C283" t="s">
        <v>34</v>
      </c>
      <c r="D283" t="s">
        <v>35</v>
      </c>
      <c r="E283">
        <v>626.49</v>
      </c>
      <c r="F283" t="s">
        <v>17</v>
      </c>
    </row>
    <row r="284" spans="1:6" x14ac:dyDescent="0.25">
      <c r="A284">
        <v>283</v>
      </c>
      <c r="B284" s="1">
        <v>45835</v>
      </c>
      <c r="C284" t="s">
        <v>34</v>
      </c>
      <c r="D284" t="s">
        <v>35</v>
      </c>
      <c r="E284">
        <v>1431.7</v>
      </c>
      <c r="F284" t="s">
        <v>23</v>
      </c>
    </row>
    <row r="285" spans="1:6" x14ac:dyDescent="0.25">
      <c r="A285">
        <v>284</v>
      </c>
      <c r="B285" s="1">
        <v>45086</v>
      </c>
      <c r="C285" t="s">
        <v>38</v>
      </c>
      <c r="D285" t="s">
        <v>33</v>
      </c>
      <c r="E285">
        <v>1613.72</v>
      </c>
      <c r="F285" t="s">
        <v>20</v>
      </c>
    </row>
    <row r="286" spans="1:6" x14ac:dyDescent="0.25">
      <c r="A286">
        <v>285</v>
      </c>
      <c r="B286" s="1">
        <v>45208</v>
      </c>
      <c r="C286" t="s">
        <v>38</v>
      </c>
      <c r="D286" t="s">
        <v>33</v>
      </c>
      <c r="E286">
        <v>2288.19</v>
      </c>
      <c r="F286" t="s">
        <v>20</v>
      </c>
    </row>
    <row r="287" spans="1:6" x14ac:dyDescent="0.25">
      <c r="A287">
        <v>286</v>
      </c>
      <c r="B287" s="1">
        <v>45612</v>
      </c>
      <c r="C287" t="s">
        <v>39</v>
      </c>
      <c r="D287" t="s">
        <v>40</v>
      </c>
      <c r="E287">
        <v>4941.0200000000004</v>
      </c>
      <c r="F287" t="s">
        <v>23</v>
      </c>
    </row>
    <row r="288" spans="1:6" x14ac:dyDescent="0.25">
      <c r="A288">
        <v>287</v>
      </c>
      <c r="B288" s="1">
        <v>45446</v>
      </c>
      <c r="C288" t="s">
        <v>36</v>
      </c>
      <c r="D288" t="s">
        <v>37</v>
      </c>
      <c r="E288">
        <v>1656.47</v>
      </c>
      <c r="F288" t="s">
        <v>23</v>
      </c>
    </row>
    <row r="289" spans="1:6" x14ac:dyDescent="0.25">
      <c r="A289">
        <v>288</v>
      </c>
      <c r="B289" s="1">
        <v>45895</v>
      </c>
      <c r="C289" t="s">
        <v>32</v>
      </c>
      <c r="D289" t="s">
        <v>33</v>
      </c>
      <c r="E289">
        <v>1939.92</v>
      </c>
      <c r="F289" t="s">
        <v>17</v>
      </c>
    </row>
    <row r="290" spans="1:6" x14ac:dyDescent="0.25">
      <c r="A290">
        <v>289</v>
      </c>
      <c r="B290" s="1">
        <v>45038</v>
      </c>
      <c r="C290" t="s">
        <v>39</v>
      </c>
      <c r="D290" t="s">
        <v>40</v>
      </c>
      <c r="E290">
        <v>1237.73</v>
      </c>
      <c r="F290" t="s">
        <v>20</v>
      </c>
    </row>
    <row r="291" spans="1:6" x14ac:dyDescent="0.25">
      <c r="A291">
        <v>290</v>
      </c>
      <c r="B291" s="1">
        <v>45594</v>
      </c>
      <c r="C291" t="s">
        <v>39</v>
      </c>
      <c r="D291" t="s">
        <v>40</v>
      </c>
      <c r="E291">
        <v>3318.73</v>
      </c>
      <c r="F291" t="s">
        <v>17</v>
      </c>
    </row>
    <row r="292" spans="1:6" x14ac:dyDescent="0.25">
      <c r="A292">
        <v>291</v>
      </c>
      <c r="B292" s="1">
        <v>44998</v>
      </c>
      <c r="C292" t="s">
        <v>38</v>
      </c>
      <c r="D292" t="s">
        <v>33</v>
      </c>
      <c r="E292">
        <v>2951.02</v>
      </c>
      <c r="F292" t="s">
        <v>20</v>
      </c>
    </row>
    <row r="293" spans="1:6" x14ac:dyDescent="0.25">
      <c r="A293">
        <v>292</v>
      </c>
      <c r="B293" s="1">
        <v>45997</v>
      </c>
      <c r="C293" t="s">
        <v>36</v>
      </c>
      <c r="D293" t="s">
        <v>37</v>
      </c>
      <c r="E293">
        <v>2170.16</v>
      </c>
      <c r="F293" t="s">
        <v>17</v>
      </c>
    </row>
    <row r="294" spans="1:6" x14ac:dyDescent="0.25">
      <c r="A294">
        <v>293</v>
      </c>
      <c r="B294" s="1">
        <v>45889</v>
      </c>
      <c r="C294" t="s">
        <v>39</v>
      </c>
      <c r="D294" t="s">
        <v>40</v>
      </c>
      <c r="E294">
        <v>4341.16</v>
      </c>
      <c r="F294" t="s">
        <v>20</v>
      </c>
    </row>
    <row r="295" spans="1:6" x14ac:dyDescent="0.25">
      <c r="A295">
        <v>294</v>
      </c>
      <c r="B295" s="1">
        <v>45539</v>
      </c>
      <c r="C295" t="s">
        <v>38</v>
      </c>
      <c r="D295" t="s">
        <v>33</v>
      </c>
      <c r="E295">
        <v>1634.5</v>
      </c>
      <c r="F295" t="s">
        <v>23</v>
      </c>
    </row>
    <row r="296" spans="1:6" x14ac:dyDescent="0.25">
      <c r="A296">
        <v>295</v>
      </c>
      <c r="B296" s="1">
        <v>45024</v>
      </c>
      <c r="C296" t="s">
        <v>32</v>
      </c>
      <c r="D296" t="s">
        <v>33</v>
      </c>
      <c r="E296">
        <v>4575.3500000000004</v>
      </c>
      <c r="F296" t="s">
        <v>17</v>
      </c>
    </row>
    <row r="297" spans="1:6" x14ac:dyDescent="0.25">
      <c r="A297">
        <v>296</v>
      </c>
      <c r="B297" s="1">
        <v>45959</v>
      </c>
      <c r="C297" t="s">
        <v>36</v>
      </c>
      <c r="D297" t="s">
        <v>37</v>
      </c>
      <c r="E297">
        <v>1551.62</v>
      </c>
      <c r="F297" t="s">
        <v>17</v>
      </c>
    </row>
    <row r="298" spans="1:6" x14ac:dyDescent="0.25">
      <c r="A298">
        <v>297</v>
      </c>
      <c r="B298" s="1">
        <v>45779</v>
      </c>
      <c r="C298" t="s">
        <v>39</v>
      </c>
      <c r="D298" t="s">
        <v>40</v>
      </c>
      <c r="E298">
        <v>1468.19</v>
      </c>
      <c r="F298" t="s">
        <v>23</v>
      </c>
    </row>
    <row r="299" spans="1:6" x14ac:dyDescent="0.25">
      <c r="A299">
        <v>298</v>
      </c>
      <c r="B299" s="1">
        <v>45018</v>
      </c>
      <c r="C299" t="s">
        <v>34</v>
      </c>
      <c r="D299" t="s">
        <v>35</v>
      </c>
      <c r="E299">
        <v>1218.82</v>
      </c>
      <c r="F299" t="s">
        <v>17</v>
      </c>
    </row>
    <row r="300" spans="1:6" x14ac:dyDescent="0.25">
      <c r="A300">
        <v>299</v>
      </c>
      <c r="B300" s="1">
        <v>45739</v>
      </c>
      <c r="C300" t="s">
        <v>36</v>
      </c>
      <c r="D300" t="s">
        <v>37</v>
      </c>
      <c r="E300">
        <v>4676.78</v>
      </c>
      <c r="F300" t="s">
        <v>17</v>
      </c>
    </row>
    <row r="301" spans="1:6" x14ac:dyDescent="0.25">
      <c r="A301">
        <v>300</v>
      </c>
      <c r="B301" s="1">
        <v>45190</v>
      </c>
      <c r="C301" t="s">
        <v>38</v>
      </c>
      <c r="D301" t="s">
        <v>33</v>
      </c>
      <c r="E301">
        <v>2901.04</v>
      </c>
      <c r="F301" t="s">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B9B29-B22F-4664-A0CE-CC8BA030EA8F}">
  <dimension ref="A1:E201"/>
  <sheetViews>
    <sheetView workbookViewId="0"/>
  </sheetViews>
  <sheetFormatPr defaultRowHeight="15" x14ac:dyDescent="0.25"/>
  <cols>
    <col min="1" max="1" width="16.5703125" bestFit="1" customWidth="1"/>
    <col min="2" max="2" width="10.42578125" bestFit="1" customWidth="1"/>
    <col min="3" max="3" width="11.42578125" bestFit="1" customWidth="1"/>
    <col min="4" max="4" width="16.5703125" bestFit="1" customWidth="1"/>
    <col min="5" max="5" width="10.28515625" bestFit="1" customWidth="1"/>
  </cols>
  <sheetData>
    <row r="1" spans="1:5" x14ac:dyDescent="0.25">
      <c r="A1" t="s">
        <v>0</v>
      </c>
      <c r="B1" t="s">
        <v>1</v>
      </c>
      <c r="C1" t="s">
        <v>2</v>
      </c>
      <c r="D1" t="s">
        <v>3</v>
      </c>
      <c r="E1" t="s">
        <v>4</v>
      </c>
    </row>
    <row r="2" spans="1:5" x14ac:dyDescent="0.25">
      <c r="A2">
        <v>1</v>
      </c>
      <c r="B2" s="1">
        <v>45259</v>
      </c>
      <c r="C2" t="s">
        <v>5</v>
      </c>
      <c r="D2" t="s">
        <v>6</v>
      </c>
      <c r="E2">
        <v>3587.96</v>
      </c>
    </row>
    <row r="3" spans="1:5" x14ac:dyDescent="0.25">
      <c r="A3">
        <v>2</v>
      </c>
      <c r="B3" s="1">
        <v>45139</v>
      </c>
      <c r="C3" t="s">
        <v>5</v>
      </c>
      <c r="D3" t="s">
        <v>6</v>
      </c>
      <c r="E3">
        <v>5442.37</v>
      </c>
    </row>
    <row r="4" spans="1:5" x14ac:dyDescent="0.25">
      <c r="A4">
        <v>3</v>
      </c>
      <c r="B4" s="1">
        <v>45936</v>
      </c>
      <c r="C4" t="s">
        <v>7</v>
      </c>
      <c r="D4" t="s">
        <v>8</v>
      </c>
      <c r="E4">
        <v>711.98999999999978</v>
      </c>
    </row>
    <row r="5" spans="1:5" x14ac:dyDescent="0.25">
      <c r="A5">
        <v>4</v>
      </c>
      <c r="B5" s="1">
        <v>44980</v>
      </c>
      <c r="C5" t="s">
        <v>7</v>
      </c>
      <c r="D5" t="s">
        <v>8</v>
      </c>
      <c r="E5">
        <v>230</v>
      </c>
    </row>
    <row r="6" spans="1:5" x14ac:dyDescent="0.25">
      <c r="A6">
        <v>5</v>
      </c>
      <c r="B6" s="1">
        <v>45768</v>
      </c>
      <c r="C6" t="s">
        <v>7</v>
      </c>
      <c r="D6" t="s">
        <v>8</v>
      </c>
      <c r="E6">
        <v>131.51000000000022</v>
      </c>
    </row>
    <row r="7" spans="1:5" x14ac:dyDescent="0.25">
      <c r="A7">
        <v>6</v>
      </c>
      <c r="B7" s="1">
        <v>45170</v>
      </c>
      <c r="C7" t="s">
        <v>9</v>
      </c>
      <c r="D7" t="s">
        <v>10</v>
      </c>
      <c r="E7">
        <v>1961.6400000000003</v>
      </c>
    </row>
    <row r="8" spans="1:5" x14ac:dyDescent="0.25">
      <c r="A8">
        <v>7</v>
      </c>
      <c r="B8" s="1">
        <v>45126</v>
      </c>
      <c r="C8" t="s">
        <v>11</v>
      </c>
      <c r="D8" t="s">
        <v>10</v>
      </c>
      <c r="E8">
        <v>6733.16</v>
      </c>
    </row>
    <row r="9" spans="1:5" x14ac:dyDescent="0.25">
      <c r="A9">
        <v>8</v>
      </c>
      <c r="B9" s="1">
        <v>45646</v>
      </c>
      <c r="C9" t="s">
        <v>9</v>
      </c>
      <c r="D9" t="s">
        <v>10</v>
      </c>
      <c r="E9">
        <v>2546.4499999999998</v>
      </c>
    </row>
    <row r="10" spans="1:5" x14ac:dyDescent="0.25">
      <c r="A10">
        <v>9</v>
      </c>
      <c r="B10" s="1">
        <v>45511</v>
      </c>
      <c r="C10" t="s">
        <v>5</v>
      </c>
      <c r="D10" t="s">
        <v>6</v>
      </c>
      <c r="E10">
        <v>230</v>
      </c>
    </row>
    <row r="11" spans="1:5" x14ac:dyDescent="0.25">
      <c r="A11">
        <v>10</v>
      </c>
      <c r="B11" s="1">
        <v>45102</v>
      </c>
      <c r="C11" t="s">
        <v>11</v>
      </c>
      <c r="D11" t="s">
        <v>10</v>
      </c>
      <c r="E11">
        <v>635.7199999999998</v>
      </c>
    </row>
    <row r="12" spans="1:5" x14ac:dyDescent="0.25">
      <c r="A12">
        <v>11</v>
      </c>
      <c r="B12" s="1">
        <v>45590</v>
      </c>
      <c r="C12" t="s">
        <v>7</v>
      </c>
      <c r="D12" t="s">
        <v>8</v>
      </c>
      <c r="E12">
        <v>4703.5600000000004</v>
      </c>
    </row>
    <row r="13" spans="1:5" x14ac:dyDescent="0.25">
      <c r="A13">
        <v>12</v>
      </c>
      <c r="B13" s="1">
        <v>45636</v>
      </c>
      <c r="C13" t="s">
        <v>9</v>
      </c>
      <c r="D13" t="s">
        <v>8</v>
      </c>
      <c r="E13">
        <v>1698.7299999999996</v>
      </c>
    </row>
    <row r="14" spans="1:5" x14ac:dyDescent="0.25">
      <c r="A14">
        <v>13</v>
      </c>
      <c r="B14" s="1">
        <v>45314</v>
      </c>
      <c r="C14" t="s">
        <v>9</v>
      </c>
      <c r="D14" t="s">
        <v>10</v>
      </c>
      <c r="E14">
        <v>4796.7299999999996</v>
      </c>
    </row>
    <row r="15" spans="1:5" x14ac:dyDescent="0.25">
      <c r="A15">
        <v>14</v>
      </c>
      <c r="B15" s="1">
        <v>45545</v>
      </c>
      <c r="C15" t="s">
        <v>9</v>
      </c>
      <c r="D15" t="s">
        <v>10</v>
      </c>
      <c r="E15">
        <v>4250.47</v>
      </c>
    </row>
    <row r="16" spans="1:5" x14ac:dyDescent="0.25">
      <c r="A16">
        <v>15</v>
      </c>
      <c r="B16" s="1">
        <v>45785</v>
      </c>
      <c r="C16" t="s">
        <v>7</v>
      </c>
      <c r="D16" t="s">
        <v>8</v>
      </c>
      <c r="E16">
        <v>230</v>
      </c>
    </row>
    <row r="17" spans="1:5" x14ac:dyDescent="0.25">
      <c r="A17">
        <v>16</v>
      </c>
      <c r="B17" s="1">
        <v>45008</v>
      </c>
      <c r="C17" t="s">
        <v>11</v>
      </c>
      <c r="D17" t="s">
        <v>8</v>
      </c>
      <c r="E17">
        <v>4848.54</v>
      </c>
    </row>
    <row r="18" spans="1:5" x14ac:dyDescent="0.25">
      <c r="A18">
        <v>17</v>
      </c>
      <c r="B18" s="1">
        <v>45374</v>
      </c>
      <c r="C18" t="s">
        <v>7</v>
      </c>
      <c r="D18" t="s">
        <v>8</v>
      </c>
      <c r="E18">
        <v>3330.6000000000004</v>
      </c>
    </row>
    <row r="19" spans="1:5" x14ac:dyDescent="0.25">
      <c r="A19">
        <v>18</v>
      </c>
      <c r="B19" s="1">
        <v>45756</v>
      </c>
      <c r="C19" t="s">
        <v>5</v>
      </c>
      <c r="D19" t="s">
        <v>6</v>
      </c>
      <c r="E19">
        <v>4839.47</v>
      </c>
    </row>
    <row r="20" spans="1:5" x14ac:dyDescent="0.25">
      <c r="A20">
        <v>19</v>
      </c>
      <c r="B20" s="1">
        <v>45584</v>
      </c>
      <c r="C20" t="s">
        <v>7</v>
      </c>
      <c r="D20" t="s">
        <v>8</v>
      </c>
      <c r="E20">
        <v>547</v>
      </c>
    </row>
    <row r="21" spans="1:5" x14ac:dyDescent="0.25">
      <c r="A21">
        <v>20</v>
      </c>
      <c r="B21" s="1">
        <v>45202</v>
      </c>
      <c r="C21" t="s">
        <v>9</v>
      </c>
      <c r="D21" t="s">
        <v>10</v>
      </c>
      <c r="E21">
        <v>7112.6100000000006</v>
      </c>
    </row>
    <row r="22" spans="1:5" x14ac:dyDescent="0.25">
      <c r="A22">
        <v>21</v>
      </c>
      <c r="B22" s="1">
        <v>45689</v>
      </c>
      <c r="C22" t="s">
        <v>7</v>
      </c>
      <c r="D22" t="s">
        <v>8</v>
      </c>
      <c r="E22">
        <v>5709.94</v>
      </c>
    </row>
    <row r="23" spans="1:5" x14ac:dyDescent="0.25">
      <c r="A23">
        <v>22</v>
      </c>
      <c r="B23" s="1">
        <v>45636</v>
      </c>
      <c r="C23" t="s">
        <v>11</v>
      </c>
      <c r="D23" t="s">
        <v>10</v>
      </c>
      <c r="E23">
        <v>4273.1499999999996</v>
      </c>
    </row>
    <row r="24" spans="1:5" x14ac:dyDescent="0.25">
      <c r="A24">
        <v>23</v>
      </c>
      <c r="B24" s="1">
        <v>46014</v>
      </c>
      <c r="C24" t="s">
        <v>7</v>
      </c>
      <c r="D24" t="s">
        <v>8</v>
      </c>
      <c r="E24">
        <v>6028.77</v>
      </c>
    </row>
    <row r="25" spans="1:5" x14ac:dyDescent="0.25">
      <c r="A25">
        <v>24</v>
      </c>
      <c r="B25" s="1">
        <v>45214</v>
      </c>
      <c r="C25" t="s">
        <v>11</v>
      </c>
      <c r="D25" t="s">
        <v>10</v>
      </c>
      <c r="E25">
        <v>78.550000000000182</v>
      </c>
    </row>
    <row r="26" spans="1:5" x14ac:dyDescent="0.25">
      <c r="A26">
        <v>25</v>
      </c>
      <c r="B26" s="1">
        <v>45409</v>
      </c>
      <c r="C26" t="s">
        <v>7</v>
      </c>
      <c r="D26" t="s">
        <v>8</v>
      </c>
      <c r="E26">
        <v>7371.4400000000005</v>
      </c>
    </row>
    <row r="27" spans="1:5" x14ac:dyDescent="0.25">
      <c r="A27">
        <v>26</v>
      </c>
      <c r="B27" s="1">
        <v>45065</v>
      </c>
      <c r="C27" t="s">
        <v>9</v>
      </c>
      <c r="D27" t="s">
        <v>10</v>
      </c>
      <c r="E27">
        <v>3553.3599999999997</v>
      </c>
    </row>
    <row r="28" spans="1:5" x14ac:dyDescent="0.25">
      <c r="A28">
        <v>27</v>
      </c>
      <c r="B28" s="1">
        <v>45689</v>
      </c>
      <c r="C28" t="s">
        <v>9</v>
      </c>
      <c r="D28" t="s">
        <v>10</v>
      </c>
      <c r="E28">
        <v>6223.92</v>
      </c>
    </row>
    <row r="29" spans="1:5" x14ac:dyDescent="0.25">
      <c r="A29">
        <v>28</v>
      </c>
      <c r="B29" s="1">
        <v>45590</v>
      </c>
      <c r="C29" t="s">
        <v>5</v>
      </c>
      <c r="D29" t="s">
        <v>6</v>
      </c>
      <c r="E29">
        <v>3716.2299999999996</v>
      </c>
    </row>
    <row r="30" spans="1:5" x14ac:dyDescent="0.25">
      <c r="A30">
        <v>29</v>
      </c>
      <c r="B30" s="1">
        <v>45206</v>
      </c>
      <c r="C30" t="s">
        <v>5</v>
      </c>
      <c r="D30" t="s">
        <v>6</v>
      </c>
      <c r="E30">
        <v>258.09999999999991</v>
      </c>
    </row>
    <row r="31" spans="1:5" x14ac:dyDescent="0.25">
      <c r="A31">
        <v>30</v>
      </c>
      <c r="B31" s="1">
        <v>45750</v>
      </c>
      <c r="C31" t="s">
        <v>9</v>
      </c>
      <c r="D31" t="s">
        <v>10</v>
      </c>
      <c r="E31">
        <v>230</v>
      </c>
    </row>
    <row r="32" spans="1:5" x14ac:dyDescent="0.25">
      <c r="A32">
        <v>31</v>
      </c>
      <c r="B32" s="1">
        <v>45809</v>
      </c>
      <c r="C32" t="s">
        <v>9</v>
      </c>
      <c r="D32" t="s">
        <v>8</v>
      </c>
      <c r="E32">
        <v>230</v>
      </c>
    </row>
    <row r="33" spans="1:5" x14ac:dyDescent="0.25">
      <c r="A33">
        <v>32</v>
      </c>
      <c r="B33" s="1">
        <v>45834</v>
      </c>
      <c r="C33" t="s">
        <v>7</v>
      </c>
      <c r="D33" t="s">
        <v>8</v>
      </c>
      <c r="E33">
        <v>542.84000000000015</v>
      </c>
    </row>
    <row r="34" spans="1:5" x14ac:dyDescent="0.25">
      <c r="A34">
        <v>33</v>
      </c>
      <c r="B34" s="1">
        <v>45196</v>
      </c>
      <c r="C34" t="s">
        <v>5</v>
      </c>
      <c r="D34" t="s">
        <v>6</v>
      </c>
      <c r="E34">
        <v>230</v>
      </c>
    </row>
    <row r="35" spans="1:5" x14ac:dyDescent="0.25">
      <c r="A35">
        <v>34</v>
      </c>
      <c r="B35" s="1">
        <v>45391</v>
      </c>
      <c r="C35" t="s">
        <v>9</v>
      </c>
      <c r="D35" t="s">
        <v>10</v>
      </c>
      <c r="E35">
        <v>6875.68</v>
      </c>
    </row>
    <row r="36" spans="1:5" x14ac:dyDescent="0.25">
      <c r="A36">
        <v>35</v>
      </c>
      <c r="B36" s="1">
        <v>45999</v>
      </c>
      <c r="C36" t="s">
        <v>11</v>
      </c>
      <c r="D36" t="s">
        <v>10</v>
      </c>
      <c r="E36">
        <v>230</v>
      </c>
    </row>
    <row r="37" spans="1:5" x14ac:dyDescent="0.25">
      <c r="A37">
        <v>36</v>
      </c>
      <c r="B37" s="1">
        <v>45522</v>
      </c>
      <c r="C37" t="s">
        <v>5</v>
      </c>
      <c r="D37" t="s">
        <v>6</v>
      </c>
      <c r="E37">
        <v>5549.51</v>
      </c>
    </row>
    <row r="38" spans="1:5" x14ac:dyDescent="0.25">
      <c r="A38">
        <v>37</v>
      </c>
      <c r="B38" s="1">
        <v>45998</v>
      </c>
      <c r="C38" t="s">
        <v>5</v>
      </c>
      <c r="D38" t="s">
        <v>6</v>
      </c>
      <c r="E38">
        <v>432.82000000000016</v>
      </c>
    </row>
    <row r="39" spans="1:5" x14ac:dyDescent="0.25">
      <c r="A39">
        <v>38</v>
      </c>
      <c r="B39" s="1">
        <v>45600</v>
      </c>
      <c r="C39" t="s">
        <v>9</v>
      </c>
      <c r="D39" t="s">
        <v>10</v>
      </c>
      <c r="E39">
        <v>4406.66</v>
      </c>
    </row>
    <row r="40" spans="1:5" x14ac:dyDescent="0.25">
      <c r="A40">
        <v>39</v>
      </c>
      <c r="B40" s="1">
        <v>45495</v>
      </c>
      <c r="C40" t="s">
        <v>5</v>
      </c>
      <c r="D40" t="s">
        <v>6</v>
      </c>
      <c r="E40">
        <v>3996.66</v>
      </c>
    </row>
    <row r="41" spans="1:5" x14ac:dyDescent="0.25">
      <c r="A41">
        <v>40</v>
      </c>
      <c r="B41" s="1">
        <v>45203</v>
      </c>
      <c r="C41" t="s">
        <v>9</v>
      </c>
      <c r="D41" t="s">
        <v>10</v>
      </c>
      <c r="E41">
        <v>6527.0499999999993</v>
      </c>
    </row>
    <row r="42" spans="1:5" x14ac:dyDescent="0.25">
      <c r="A42">
        <v>41</v>
      </c>
      <c r="B42" s="1">
        <v>45146</v>
      </c>
      <c r="C42" t="s">
        <v>11</v>
      </c>
      <c r="D42" t="s">
        <v>10</v>
      </c>
      <c r="E42">
        <v>7256.1</v>
      </c>
    </row>
    <row r="43" spans="1:5" x14ac:dyDescent="0.25">
      <c r="A43">
        <v>42</v>
      </c>
      <c r="B43" s="1">
        <v>45959</v>
      </c>
      <c r="C43" t="s">
        <v>7</v>
      </c>
      <c r="D43" t="s">
        <v>8</v>
      </c>
      <c r="E43">
        <v>2805.9700000000003</v>
      </c>
    </row>
    <row r="44" spans="1:5" x14ac:dyDescent="0.25">
      <c r="A44">
        <v>43</v>
      </c>
      <c r="B44" s="1">
        <v>45183</v>
      </c>
      <c r="C44" t="s">
        <v>7</v>
      </c>
      <c r="D44" t="s">
        <v>8</v>
      </c>
      <c r="E44">
        <v>6408.1900000000005</v>
      </c>
    </row>
    <row r="45" spans="1:5" x14ac:dyDescent="0.25">
      <c r="A45">
        <v>44</v>
      </c>
      <c r="B45" s="1">
        <v>45871</v>
      </c>
      <c r="C45" t="s">
        <v>5</v>
      </c>
      <c r="D45" t="s">
        <v>6</v>
      </c>
      <c r="E45">
        <v>2714.12</v>
      </c>
    </row>
    <row r="46" spans="1:5" x14ac:dyDescent="0.25">
      <c r="A46">
        <v>45</v>
      </c>
      <c r="B46" s="1">
        <v>45137</v>
      </c>
      <c r="C46" t="s">
        <v>11</v>
      </c>
      <c r="D46" t="s">
        <v>8</v>
      </c>
      <c r="E46">
        <v>2402.7700000000004</v>
      </c>
    </row>
    <row r="47" spans="1:5" x14ac:dyDescent="0.25">
      <c r="A47">
        <v>46</v>
      </c>
      <c r="B47" s="1">
        <v>45262</v>
      </c>
      <c r="C47" t="s">
        <v>5</v>
      </c>
      <c r="D47" t="s">
        <v>6</v>
      </c>
      <c r="E47">
        <v>5129.46</v>
      </c>
    </row>
    <row r="48" spans="1:5" x14ac:dyDescent="0.25">
      <c r="A48">
        <v>47</v>
      </c>
      <c r="B48" s="1">
        <v>45771</v>
      </c>
      <c r="C48" t="s">
        <v>9</v>
      </c>
      <c r="D48" t="s">
        <v>10</v>
      </c>
      <c r="E48">
        <v>5050.3900000000003</v>
      </c>
    </row>
    <row r="49" spans="1:5" x14ac:dyDescent="0.25">
      <c r="A49">
        <v>48</v>
      </c>
      <c r="B49" s="1">
        <v>45917</v>
      </c>
      <c r="C49" t="s">
        <v>9</v>
      </c>
      <c r="D49" t="s">
        <v>10</v>
      </c>
      <c r="E49">
        <v>5984.26</v>
      </c>
    </row>
    <row r="50" spans="1:5" x14ac:dyDescent="0.25">
      <c r="A50">
        <v>49</v>
      </c>
      <c r="B50" s="1">
        <v>45538</v>
      </c>
      <c r="C50" t="s">
        <v>9</v>
      </c>
      <c r="D50" t="s">
        <v>10</v>
      </c>
      <c r="E50">
        <v>230</v>
      </c>
    </row>
    <row r="51" spans="1:5" x14ac:dyDescent="0.25">
      <c r="A51">
        <v>50</v>
      </c>
      <c r="B51" s="1">
        <v>45511</v>
      </c>
      <c r="C51" t="s">
        <v>9</v>
      </c>
      <c r="D51" t="s">
        <v>10</v>
      </c>
      <c r="E51">
        <v>6047.85</v>
      </c>
    </row>
    <row r="52" spans="1:5" x14ac:dyDescent="0.25">
      <c r="A52">
        <v>51</v>
      </c>
      <c r="B52" s="1">
        <v>45758</v>
      </c>
      <c r="C52" t="s">
        <v>5</v>
      </c>
      <c r="D52" t="s">
        <v>6</v>
      </c>
      <c r="E52">
        <v>5555.36</v>
      </c>
    </row>
    <row r="53" spans="1:5" x14ac:dyDescent="0.25">
      <c r="A53">
        <v>52</v>
      </c>
      <c r="B53" s="1">
        <v>45515</v>
      </c>
      <c r="C53" t="s">
        <v>9</v>
      </c>
      <c r="D53" t="s">
        <v>10</v>
      </c>
      <c r="E53">
        <v>230</v>
      </c>
    </row>
    <row r="54" spans="1:5" x14ac:dyDescent="0.25">
      <c r="A54">
        <v>53</v>
      </c>
      <c r="B54" s="1">
        <v>44992</v>
      </c>
      <c r="C54" t="s">
        <v>5</v>
      </c>
      <c r="D54" t="s">
        <v>6</v>
      </c>
      <c r="E54">
        <v>3018.2799999999997</v>
      </c>
    </row>
    <row r="55" spans="1:5" x14ac:dyDescent="0.25">
      <c r="A55">
        <v>54</v>
      </c>
      <c r="B55" s="1">
        <v>45174</v>
      </c>
      <c r="C55" t="s">
        <v>9</v>
      </c>
      <c r="D55" t="s">
        <v>8</v>
      </c>
      <c r="E55">
        <v>1247.9099999999999</v>
      </c>
    </row>
    <row r="56" spans="1:5" x14ac:dyDescent="0.25">
      <c r="A56">
        <v>55</v>
      </c>
      <c r="B56" s="1">
        <v>45040</v>
      </c>
      <c r="C56" t="s">
        <v>7</v>
      </c>
      <c r="D56" t="s">
        <v>8</v>
      </c>
      <c r="E56">
        <v>1901.4799999999996</v>
      </c>
    </row>
    <row r="57" spans="1:5" x14ac:dyDescent="0.25">
      <c r="A57">
        <v>56</v>
      </c>
      <c r="B57" s="1">
        <v>45007</v>
      </c>
      <c r="C57" t="s">
        <v>11</v>
      </c>
      <c r="D57" t="s">
        <v>10</v>
      </c>
      <c r="E57">
        <v>5821.1</v>
      </c>
    </row>
    <row r="58" spans="1:5" x14ac:dyDescent="0.25">
      <c r="A58">
        <v>57</v>
      </c>
      <c r="B58" s="1">
        <v>45410</v>
      </c>
      <c r="C58" t="s">
        <v>7</v>
      </c>
      <c r="D58" t="s">
        <v>8</v>
      </c>
      <c r="E58">
        <v>2820.09</v>
      </c>
    </row>
    <row r="59" spans="1:5" x14ac:dyDescent="0.25">
      <c r="A59">
        <v>58</v>
      </c>
      <c r="B59" s="1">
        <v>45094</v>
      </c>
      <c r="C59" t="s">
        <v>9</v>
      </c>
      <c r="D59" t="s">
        <v>10</v>
      </c>
      <c r="E59">
        <v>6671.32</v>
      </c>
    </row>
    <row r="60" spans="1:5" x14ac:dyDescent="0.25">
      <c r="A60">
        <v>59</v>
      </c>
      <c r="B60" s="1">
        <v>45627</v>
      </c>
      <c r="C60" t="s">
        <v>9</v>
      </c>
      <c r="D60" t="s">
        <v>10</v>
      </c>
      <c r="E60">
        <v>6072.2099999999991</v>
      </c>
    </row>
    <row r="61" spans="1:5" x14ac:dyDescent="0.25">
      <c r="A61">
        <v>60</v>
      </c>
      <c r="B61" s="1">
        <v>45121</v>
      </c>
      <c r="C61" t="s">
        <v>7</v>
      </c>
      <c r="D61" t="s">
        <v>8</v>
      </c>
      <c r="E61">
        <v>4708.49</v>
      </c>
    </row>
    <row r="62" spans="1:5" x14ac:dyDescent="0.25">
      <c r="A62">
        <v>61</v>
      </c>
      <c r="B62" s="1">
        <v>44977</v>
      </c>
      <c r="C62" t="s">
        <v>9</v>
      </c>
      <c r="D62" t="s">
        <v>8</v>
      </c>
      <c r="E62">
        <v>6334.3899999999994</v>
      </c>
    </row>
    <row r="63" spans="1:5" x14ac:dyDescent="0.25">
      <c r="A63">
        <v>62</v>
      </c>
      <c r="B63" s="1">
        <v>45243</v>
      </c>
      <c r="C63" t="s">
        <v>9</v>
      </c>
      <c r="D63" t="s">
        <v>10</v>
      </c>
      <c r="E63">
        <v>1707.5500000000002</v>
      </c>
    </row>
    <row r="64" spans="1:5" x14ac:dyDescent="0.25">
      <c r="A64">
        <v>63</v>
      </c>
      <c r="B64" s="1">
        <v>45024</v>
      </c>
      <c r="C64" t="s">
        <v>9</v>
      </c>
      <c r="D64" t="s">
        <v>10</v>
      </c>
      <c r="E64">
        <v>230</v>
      </c>
    </row>
    <row r="65" spans="1:5" x14ac:dyDescent="0.25">
      <c r="A65">
        <v>64</v>
      </c>
      <c r="B65" s="1">
        <v>45735</v>
      </c>
      <c r="C65" t="s">
        <v>9</v>
      </c>
      <c r="D65" t="s">
        <v>8</v>
      </c>
      <c r="E65">
        <v>1302.4499999999998</v>
      </c>
    </row>
    <row r="66" spans="1:5" x14ac:dyDescent="0.25">
      <c r="A66">
        <v>65</v>
      </c>
      <c r="B66" s="1">
        <v>45276</v>
      </c>
      <c r="C66" t="s">
        <v>7</v>
      </c>
      <c r="D66" t="s">
        <v>8</v>
      </c>
      <c r="E66">
        <v>3205.6499999999996</v>
      </c>
    </row>
    <row r="67" spans="1:5" x14ac:dyDescent="0.25">
      <c r="A67">
        <v>66</v>
      </c>
      <c r="B67" s="1">
        <v>45579</v>
      </c>
      <c r="C67" t="s">
        <v>9</v>
      </c>
      <c r="D67" t="s">
        <v>10</v>
      </c>
      <c r="E67">
        <v>47.639999999999873</v>
      </c>
    </row>
    <row r="68" spans="1:5" x14ac:dyDescent="0.25">
      <c r="A68">
        <v>67</v>
      </c>
      <c r="B68" s="1">
        <v>45239</v>
      </c>
      <c r="C68" t="s">
        <v>7</v>
      </c>
      <c r="D68" t="s">
        <v>8</v>
      </c>
      <c r="E68">
        <v>5832.1100000000006</v>
      </c>
    </row>
    <row r="69" spans="1:5" x14ac:dyDescent="0.25">
      <c r="A69">
        <v>68</v>
      </c>
      <c r="B69" s="1">
        <v>45987</v>
      </c>
      <c r="C69" t="s">
        <v>5</v>
      </c>
      <c r="D69" t="s">
        <v>6</v>
      </c>
      <c r="E69">
        <v>230</v>
      </c>
    </row>
    <row r="70" spans="1:5" x14ac:dyDescent="0.25">
      <c r="A70">
        <v>69</v>
      </c>
      <c r="B70" s="1">
        <v>45698</v>
      </c>
      <c r="C70" t="s">
        <v>11</v>
      </c>
      <c r="D70" t="s">
        <v>10</v>
      </c>
      <c r="E70">
        <v>6140.23</v>
      </c>
    </row>
    <row r="71" spans="1:5" x14ac:dyDescent="0.25">
      <c r="A71">
        <v>70</v>
      </c>
      <c r="B71" s="1">
        <v>45745</v>
      </c>
      <c r="C71" t="s">
        <v>11</v>
      </c>
      <c r="D71" t="s">
        <v>10</v>
      </c>
      <c r="E71">
        <v>5193.1400000000003</v>
      </c>
    </row>
    <row r="72" spans="1:5" x14ac:dyDescent="0.25">
      <c r="A72">
        <v>71</v>
      </c>
      <c r="B72" s="1">
        <v>45531</v>
      </c>
      <c r="C72" t="s">
        <v>5</v>
      </c>
      <c r="D72" t="s">
        <v>6</v>
      </c>
      <c r="E72">
        <v>4498.96</v>
      </c>
    </row>
    <row r="73" spans="1:5" x14ac:dyDescent="0.25">
      <c r="A73">
        <v>72</v>
      </c>
      <c r="B73" s="1">
        <v>45471</v>
      </c>
      <c r="C73" t="s">
        <v>9</v>
      </c>
      <c r="D73" t="s">
        <v>10</v>
      </c>
      <c r="E73">
        <v>6649.0499999999993</v>
      </c>
    </row>
    <row r="74" spans="1:5" x14ac:dyDescent="0.25">
      <c r="A74">
        <v>73</v>
      </c>
      <c r="B74" s="1">
        <v>44970</v>
      </c>
      <c r="C74" t="s">
        <v>9</v>
      </c>
      <c r="D74" t="s">
        <v>10</v>
      </c>
      <c r="E74">
        <v>1106.54</v>
      </c>
    </row>
    <row r="75" spans="1:5" x14ac:dyDescent="0.25">
      <c r="A75">
        <v>74</v>
      </c>
      <c r="B75" s="1">
        <v>45628</v>
      </c>
      <c r="C75" t="s">
        <v>5</v>
      </c>
      <c r="D75" t="s">
        <v>6</v>
      </c>
      <c r="E75">
        <v>3065.1499999999996</v>
      </c>
    </row>
    <row r="76" spans="1:5" x14ac:dyDescent="0.25">
      <c r="A76">
        <v>75</v>
      </c>
      <c r="B76" s="1">
        <v>45511</v>
      </c>
      <c r="C76" t="s">
        <v>5</v>
      </c>
      <c r="D76" t="s">
        <v>6</v>
      </c>
      <c r="E76">
        <v>4306.13</v>
      </c>
    </row>
    <row r="77" spans="1:5" x14ac:dyDescent="0.25">
      <c r="A77">
        <v>76</v>
      </c>
      <c r="B77" s="1">
        <v>45889</v>
      </c>
      <c r="C77" t="s">
        <v>9</v>
      </c>
      <c r="D77" t="s">
        <v>8</v>
      </c>
      <c r="E77">
        <v>5481.26</v>
      </c>
    </row>
    <row r="78" spans="1:5" x14ac:dyDescent="0.25">
      <c r="A78">
        <v>77</v>
      </c>
      <c r="B78" s="1">
        <v>45828</v>
      </c>
      <c r="C78" t="s">
        <v>9</v>
      </c>
      <c r="D78" t="s">
        <v>10</v>
      </c>
      <c r="E78">
        <v>230</v>
      </c>
    </row>
    <row r="79" spans="1:5" x14ac:dyDescent="0.25">
      <c r="A79">
        <v>78</v>
      </c>
      <c r="B79" s="1">
        <v>45437</v>
      </c>
      <c r="C79" t="s">
        <v>5</v>
      </c>
      <c r="D79" t="s">
        <v>6</v>
      </c>
      <c r="E79">
        <v>132.46000000000004</v>
      </c>
    </row>
    <row r="80" spans="1:5" x14ac:dyDescent="0.25">
      <c r="A80">
        <v>79</v>
      </c>
      <c r="B80" s="1">
        <v>45191</v>
      </c>
      <c r="C80" t="s">
        <v>9</v>
      </c>
      <c r="D80" t="s">
        <v>10</v>
      </c>
      <c r="E80">
        <v>3106.4399999999996</v>
      </c>
    </row>
    <row r="81" spans="1:5" x14ac:dyDescent="0.25">
      <c r="A81">
        <v>80</v>
      </c>
      <c r="B81" s="1">
        <v>45557</v>
      </c>
      <c r="C81" t="s">
        <v>7</v>
      </c>
      <c r="D81" t="s">
        <v>8</v>
      </c>
      <c r="E81">
        <v>6583.26</v>
      </c>
    </row>
    <row r="82" spans="1:5" x14ac:dyDescent="0.25">
      <c r="A82">
        <v>81</v>
      </c>
      <c r="B82" s="1">
        <v>45725</v>
      </c>
      <c r="C82" t="s">
        <v>7</v>
      </c>
      <c r="D82" t="s">
        <v>8</v>
      </c>
      <c r="E82">
        <v>1540.8400000000001</v>
      </c>
    </row>
    <row r="83" spans="1:5" x14ac:dyDescent="0.25">
      <c r="A83">
        <v>82</v>
      </c>
      <c r="B83" s="1">
        <v>45919</v>
      </c>
      <c r="C83" t="s">
        <v>9</v>
      </c>
      <c r="D83" t="s">
        <v>10</v>
      </c>
      <c r="E83">
        <v>2272.8900000000003</v>
      </c>
    </row>
    <row r="84" spans="1:5" x14ac:dyDescent="0.25">
      <c r="A84">
        <v>83</v>
      </c>
      <c r="B84" s="1">
        <v>45264</v>
      </c>
      <c r="C84" t="s">
        <v>9</v>
      </c>
      <c r="D84" t="s">
        <v>10</v>
      </c>
      <c r="E84">
        <v>3941.1099999999997</v>
      </c>
    </row>
    <row r="85" spans="1:5" x14ac:dyDescent="0.25">
      <c r="A85">
        <v>84</v>
      </c>
      <c r="B85" s="1">
        <v>44929</v>
      </c>
      <c r="C85" t="s">
        <v>11</v>
      </c>
      <c r="D85" t="s">
        <v>8</v>
      </c>
      <c r="E85">
        <v>230</v>
      </c>
    </row>
    <row r="86" spans="1:5" x14ac:dyDescent="0.25">
      <c r="A86">
        <v>85</v>
      </c>
      <c r="B86" s="1">
        <v>45907</v>
      </c>
      <c r="C86" t="s">
        <v>5</v>
      </c>
      <c r="D86" t="s">
        <v>6</v>
      </c>
      <c r="E86">
        <v>5081.91</v>
      </c>
    </row>
    <row r="87" spans="1:5" x14ac:dyDescent="0.25">
      <c r="A87">
        <v>86</v>
      </c>
      <c r="B87" s="1">
        <v>46018</v>
      </c>
      <c r="C87" t="s">
        <v>11</v>
      </c>
      <c r="D87" t="s">
        <v>10</v>
      </c>
      <c r="E87">
        <v>2173.79</v>
      </c>
    </row>
    <row r="88" spans="1:5" x14ac:dyDescent="0.25">
      <c r="A88">
        <v>87</v>
      </c>
      <c r="B88" s="1">
        <v>45847</v>
      </c>
      <c r="C88" t="s">
        <v>5</v>
      </c>
      <c r="D88" t="s">
        <v>6</v>
      </c>
      <c r="E88">
        <v>7301.8700000000008</v>
      </c>
    </row>
    <row r="89" spans="1:5" x14ac:dyDescent="0.25">
      <c r="A89">
        <v>88</v>
      </c>
      <c r="B89" s="1">
        <v>45441</v>
      </c>
      <c r="C89" t="s">
        <v>5</v>
      </c>
      <c r="D89" t="s">
        <v>6</v>
      </c>
      <c r="E89">
        <v>4888.33</v>
      </c>
    </row>
    <row r="90" spans="1:5" x14ac:dyDescent="0.25">
      <c r="A90">
        <v>89</v>
      </c>
      <c r="B90" s="1">
        <v>45013</v>
      </c>
      <c r="C90" t="s">
        <v>7</v>
      </c>
      <c r="D90" t="s">
        <v>8</v>
      </c>
      <c r="E90">
        <v>2563.5500000000002</v>
      </c>
    </row>
    <row r="91" spans="1:5" x14ac:dyDescent="0.25">
      <c r="A91">
        <v>90</v>
      </c>
      <c r="B91" s="1">
        <v>45170</v>
      </c>
      <c r="C91" t="s">
        <v>7</v>
      </c>
      <c r="D91" t="s">
        <v>8</v>
      </c>
      <c r="E91">
        <v>2961.9300000000003</v>
      </c>
    </row>
    <row r="92" spans="1:5" x14ac:dyDescent="0.25">
      <c r="A92">
        <v>91</v>
      </c>
      <c r="B92" s="1">
        <v>45022</v>
      </c>
      <c r="C92" t="s">
        <v>9</v>
      </c>
      <c r="D92" t="s">
        <v>8</v>
      </c>
      <c r="E92">
        <v>5939.7099999999991</v>
      </c>
    </row>
    <row r="93" spans="1:5" x14ac:dyDescent="0.25">
      <c r="A93">
        <v>92</v>
      </c>
      <c r="B93" s="1">
        <v>45583</v>
      </c>
      <c r="C93" t="s">
        <v>7</v>
      </c>
      <c r="D93" t="s">
        <v>8</v>
      </c>
      <c r="E93">
        <v>1307.94</v>
      </c>
    </row>
    <row r="94" spans="1:5" x14ac:dyDescent="0.25">
      <c r="A94">
        <v>93</v>
      </c>
      <c r="B94" s="1">
        <v>45900</v>
      </c>
      <c r="C94" t="s">
        <v>9</v>
      </c>
      <c r="D94" t="s">
        <v>10</v>
      </c>
      <c r="E94">
        <v>3490.2</v>
      </c>
    </row>
    <row r="95" spans="1:5" x14ac:dyDescent="0.25">
      <c r="A95">
        <v>94</v>
      </c>
      <c r="B95" s="1">
        <v>45104</v>
      </c>
      <c r="C95" t="s">
        <v>11</v>
      </c>
      <c r="D95" t="s">
        <v>10</v>
      </c>
      <c r="E95">
        <v>4468.3900000000003</v>
      </c>
    </row>
    <row r="96" spans="1:5" x14ac:dyDescent="0.25">
      <c r="A96">
        <v>95</v>
      </c>
      <c r="B96" s="1">
        <v>45293</v>
      </c>
      <c r="C96" t="s">
        <v>9</v>
      </c>
      <c r="D96" t="s">
        <v>10</v>
      </c>
      <c r="E96">
        <v>7256.0300000000007</v>
      </c>
    </row>
    <row r="97" spans="1:5" x14ac:dyDescent="0.25">
      <c r="A97">
        <v>96</v>
      </c>
      <c r="B97" s="1">
        <v>45719</v>
      </c>
      <c r="C97" t="s">
        <v>5</v>
      </c>
      <c r="D97" t="s">
        <v>6</v>
      </c>
      <c r="E97">
        <v>1553.6799999999998</v>
      </c>
    </row>
    <row r="98" spans="1:5" x14ac:dyDescent="0.25">
      <c r="A98">
        <v>97</v>
      </c>
      <c r="B98" s="1">
        <v>45771</v>
      </c>
      <c r="C98" t="s">
        <v>11</v>
      </c>
      <c r="D98" t="s">
        <v>8</v>
      </c>
      <c r="E98">
        <v>230</v>
      </c>
    </row>
    <row r="99" spans="1:5" x14ac:dyDescent="0.25">
      <c r="A99">
        <v>98</v>
      </c>
      <c r="B99" s="1">
        <v>45742</v>
      </c>
      <c r="C99" t="s">
        <v>7</v>
      </c>
      <c r="D99" t="s">
        <v>8</v>
      </c>
      <c r="E99">
        <v>3207.37</v>
      </c>
    </row>
    <row r="100" spans="1:5" x14ac:dyDescent="0.25">
      <c r="A100">
        <v>99</v>
      </c>
      <c r="B100" s="1">
        <v>45490</v>
      </c>
      <c r="C100" t="s">
        <v>11</v>
      </c>
      <c r="D100" t="s">
        <v>10</v>
      </c>
      <c r="E100">
        <v>4417.3900000000003</v>
      </c>
    </row>
    <row r="101" spans="1:5" x14ac:dyDescent="0.25">
      <c r="A101">
        <v>100</v>
      </c>
      <c r="B101" s="1">
        <v>45988</v>
      </c>
      <c r="C101" t="s">
        <v>11</v>
      </c>
      <c r="D101" t="s">
        <v>10</v>
      </c>
      <c r="E101">
        <v>4168.6499999999996</v>
      </c>
    </row>
    <row r="102" spans="1:5" x14ac:dyDescent="0.25">
      <c r="A102">
        <v>101</v>
      </c>
      <c r="B102" s="1">
        <v>44979</v>
      </c>
      <c r="C102" t="s">
        <v>9</v>
      </c>
      <c r="D102" t="s">
        <v>10</v>
      </c>
      <c r="E102">
        <v>400</v>
      </c>
    </row>
    <row r="103" spans="1:5" x14ac:dyDescent="0.25">
      <c r="A103">
        <v>102</v>
      </c>
      <c r="B103" s="1">
        <v>45416</v>
      </c>
      <c r="C103" t="s">
        <v>9</v>
      </c>
      <c r="D103" t="s">
        <v>10</v>
      </c>
      <c r="E103">
        <v>3211.1099999999997</v>
      </c>
    </row>
    <row r="104" spans="1:5" x14ac:dyDescent="0.25">
      <c r="A104">
        <v>103</v>
      </c>
      <c r="B104" s="1">
        <v>45596</v>
      </c>
      <c r="C104" t="s">
        <v>9</v>
      </c>
      <c r="D104" t="s">
        <v>10</v>
      </c>
      <c r="E104">
        <v>6470.9500000000007</v>
      </c>
    </row>
    <row r="105" spans="1:5" x14ac:dyDescent="0.25">
      <c r="A105">
        <v>104</v>
      </c>
      <c r="B105" s="1">
        <v>46016</v>
      </c>
      <c r="C105" t="s">
        <v>11</v>
      </c>
      <c r="D105" t="s">
        <v>10</v>
      </c>
      <c r="E105">
        <v>352.61000000000013</v>
      </c>
    </row>
    <row r="106" spans="1:5" x14ac:dyDescent="0.25">
      <c r="A106">
        <v>105</v>
      </c>
      <c r="B106" s="1">
        <v>45895</v>
      </c>
      <c r="C106" t="s">
        <v>11</v>
      </c>
      <c r="D106" t="s">
        <v>10</v>
      </c>
      <c r="E106">
        <v>1955.2200000000003</v>
      </c>
    </row>
    <row r="107" spans="1:5" x14ac:dyDescent="0.25">
      <c r="A107">
        <v>106</v>
      </c>
      <c r="B107" s="1">
        <v>45477</v>
      </c>
      <c r="C107" t="s">
        <v>11</v>
      </c>
      <c r="D107" t="s">
        <v>10</v>
      </c>
      <c r="E107">
        <v>3962.6000000000004</v>
      </c>
    </row>
    <row r="108" spans="1:5" x14ac:dyDescent="0.25">
      <c r="A108">
        <v>107</v>
      </c>
      <c r="B108" s="1">
        <v>45594</v>
      </c>
      <c r="C108" t="s">
        <v>9</v>
      </c>
      <c r="D108" t="s">
        <v>10</v>
      </c>
      <c r="E108">
        <v>1334.5</v>
      </c>
    </row>
    <row r="109" spans="1:5" x14ac:dyDescent="0.25">
      <c r="A109">
        <v>108</v>
      </c>
      <c r="B109" s="1">
        <v>45757</v>
      </c>
      <c r="C109" t="s">
        <v>5</v>
      </c>
      <c r="D109" t="s">
        <v>6</v>
      </c>
      <c r="E109">
        <v>400</v>
      </c>
    </row>
    <row r="110" spans="1:5" x14ac:dyDescent="0.25">
      <c r="A110">
        <v>109</v>
      </c>
      <c r="B110" s="1">
        <v>45511</v>
      </c>
      <c r="C110" t="s">
        <v>9</v>
      </c>
      <c r="D110" t="s">
        <v>8</v>
      </c>
      <c r="E110">
        <v>2723.8199999999997</v>
      </c>
    </row>
    <row r="111" spans="1:5" x14ac:dyDescent="0.25">
      <c r="A111">
        <v>110</v>
      </c>
      <c r="B111" s="1">
        <v>45639</v>
      </c>
      <c r="C111" t="s">
        <v>7</v>
      </c>
      <c r="D111" t="s">
        <v>8</v>
      </c>
      <c r="E111">
        <v>2970.4399999999996</v>
      </c>
    </row>
    <row r="112" spans="1:5" x14ac:dyDescent="0.25">
      <c r="A112">
        <v>111</v>
      </c>
      <c r="B112" s="1">
        <v>45655</v>
      </c>
      <c r="C112" t="s">
        <v>5</v>
      </c>
      <c r="D112" t="s">
        <v>6</v>
      </c>
      <c r="E112">
        <v>4159.8900000000003</v>
      </c>
    </row>
    <row r="113" spans="1:5" x14ac:dyDescent="0.25">
      <c r="A113">
        <v>112</v>
      </c>
      <c r="B113" s="1">
        <v>44945</v>
      </c>
      <c r="C113" t="s">
        <v>7</v>
      </c>
      <c r="D113" t="s">
        <v>8</v>
      </c>
      <c r="E113">
        <v>3212.5200000000004</v>
      </c>
    </row>
    <row r="114" spans="1:5" x14ac:dyDescent="0.25">
      <c r="A114">
        <v>113</v>
      </c>
      <c r="B114" s="1">
        <v>45273</v>
      </c>
      <c r="C114" t="s">
        <v>9</v>
      </c>
      <c r="D114" t="s">
        <v>8</v>
      </c>
      <c r="E114">
        <v>3458.96</v>
      </c>
    </row>
    <row r="115" spans="1:5" x14ac:dyDescent="0.25">
      <c r="A115">
        <v>114</v>
      </c>
      <c r="B115" s="1">
        <v>45197</v>
      </c>
      <c r="C115" t="s">
        <v>5</v>
      </c>
      <c r="D115" t="s">
        <v>6</v>
      </c>
      <c r="E115">
        <v>2111.58</v>
      </c>
    </row>
    <row r="116" spans="1:5" x14ac:dyDescent="0.25">
      <c r="A116">
        <v>115</v>
      </c>
      <c r="B116" s="1">
        <v>45805</v>
      </c>
      <c r="C116" t="s">
        <v>7</v>
      </c>
      <c r="D116" t="s">
        <v>8</v>
      </c>
      <c r="E116">
        <v>2771.29</v>
      </c>
    </row>
    <row r="117" spans="1:5" x14ac:dyDescent="0.25">
      <c r="A117">
        <v>116</v>
      </c>
      <c r="B117" s="1">
        <v>45469</v>
      </c>
      <c r="C117" t="s">
        <v>5</v>
      </c>
      <c r="D117" t="s">
        <v>6</v>
      </c>
      <c r="E117">
        <v>3303.96</v>
      </c>
    </row>
    <row r="118" spans="1:5" x14ac:dyDescent="0.25">
      <c r="A118">
        <v>117</v>
      </c>
      <c r="B118" s="1">
        <v>45150</v>
      </c>
      <c r="C118" t="s">
        <v>7</v>
      </c>
      <c r="D118" t="s">
        <v>8</v>
      </c>
      <c r="E118">
        <v>7409.3799999999992</v>
      </c>
    </row>
    <row r="119" spans="1:5" x14ac:dyDescent="0.25">
      <c r="A119">
        <v>118</v>
      </c>
      <c r="B119" s="1">
        <v>45786</v>
      </c>
      <c r="C119" t="s">
        <v>5</v>
      </c>
      <c r="D119" t="s">
        <v>6</v>
      </c>
      <c r="E119">
        <v>1572.7199999999998</v>
      </c>
    </row>
    <row r="120" spans="1:5" x14ac:dyDescent="0.25">
      <c r="A120">
        <v>119</v>
      </c>
      <c r="B120" s="1">
        <v>44991</v>
      </c>
      <c r="C120" t="s">
        <v>9</v>
      </c>
      <c r="D120" t="s">
        <v>8</v>
      </c>
      <c r="E120">
        <v>3604.05</v>
      </c>
    </row>
    <row r="121" spans="1:5" x14ac:dyDescent="0.25">
      <c r="A121">
        <v>120</v>
      </c>
      <c r="B121" s="1">
        <v>45789</v>
      </c>
      <c r="C121" t="s">
        <v>9</v>
      </c>
      <c r="D121" t="s">
        <v>10</v>
      </c>
      <c r="E121">
        <v>5767.98</v>
      </c>
    </row>
    <row r="122" spans="1:5" x14ac:dyDescent="0.25">
      <c r="A122">
        <v>121</v>
      </c>
      <c r="B122" s="1">
        <v>45777</v>
      </c>
      <c r="C122" t="s">
        <v>7</v>
      </c>
      <c r="D122" t="s">
        <v>8</v>
      </c>
      <c r="E122">
        <v>7456.5</v>
      </c>
    </row>
    <row r="123" spans="1:5" x14ac:dyDescent="0.25">
      <c r="A123">
        <v>122</v>
      </c>
      <c r="B123" s="1">
        <v>45218</v>
      </c>
      <c r="C123" t="s">
        <v>9</v>
      </c>
      <c r="D123" t="s">
        <v>10</v>
      </c>
      <c r="E123">
        <v>1481.54</v>
      </c>
    </row>
    <row r="124" spans="1:5" x14ac:dyDescent="0.25">
      <c r="A124">
        <v>123</v>
      </c>
      <c r="B124" s="1">
        <v>45497</v>
      </c>
      <c r="C124" t="s">
        <v>9</v>
      </c>
      <c r="D124" t="s">
        <v>8</v>
      </c>
      <c r="E124">
        <v>6076.8600000000006</v>
      </c>
    </row>
    <row r="125" spans="1:5" x14ac:dyDescent="0.25">
      <c r="A125">
        <v>124</v>
      </c>
      <c r="B125" s="1">
        <v>45430</v>
      </c>
      <c r="C125" t="s">
        <v>5</v>
      </c>
      <c r="D125" t="s">
        <v>6</v>
      </c>
      <c r="E125">
        <v>400</v>
      </c>
    </row>
    <row r="126" spans="1:5" x14ac:dyDescent="0.25">
      <c r="A126">
        <v>125</v>
      </c>
      <c r="B126" s="1">
        <v>45781</v>
      </c>
      <c r="C126" t="s">
        <v>9</v>
      </c>
      <c r="D126" t="s">
        <v>10</v>
      </c>
      <c r="E126">
        <v>400</v>
      </c>
    </row>
    <row r="127" spans="1:5" x14ac:dyDescent="0.25">
      <c r="A127">
        <v>126</v>
      </c>
      <c r="B127" s="1">
        <v>45854</v>
      </c>
      <c r="C127" t="s">
        <v>5</v>
      </c>
      <c r="D127" t="s">
        <v>6</v>
      </c>
      <c r="E127">
        <v>6847.49</v>
      </c>
    </row>
    <row r="128" spans="1:5" x14ac:dyDescent="0.25">
      <c r="A128">
        <v>127</v>
      </c>
      <c r="B128" s="1">
        <v>46013</v>
      </c>
      <c r="C128" t="s">
        <v>7</v>
      </c>
      <c r="D128" t="s">
        <v>8</v>
      </c>
      <c r="E128">
        <v>3773.41</v>
      </c>
    </row>
    <row r="129" spans="1:5" x14ac:dyDescent="0.25">
      <c r="A129">
        <v>128</v>
      </c>
      <c r="B129" s="1">
        <v>45072</v>
      </c>
      <c r="C129" t="s">
        <v>9</v>
      </c>
      <c r="D129" t="s">
        <v>10</v>
      </c>
      <c r="E129">
        <v>400</v>
      </c>
    </row>
    <row r="130" spans="1:5" x14ac:dyDescent="0.25">
      <c r="A130">
        <v>129</v>
      </c>
      <c r="B130" s="1">
        <v>45029</v>
      </c>
      <c r="C130" t="s">
        <v>9</v>
      </c>
      <c r="D130" t="s">
        <v>10</v>
      </c>
      <c r="E130">
        <v>49.460000000000036</v>
      </c>
    </row>
    <row r="131" spans="1:5" x14ac:dyDescent="0.25">
      <c r="A131">
        <v>130</v>
      </c>
      <c r="B131" s="1">
        <v>45866</v>
      </c>
      <c r="C131" t="s">
        <v>11</v>
      </c>
      <c r="D131" t="s">
        <v>10</v>
      </c>
      <c r="E131">
        <v>914.90000000000009</v>
      </c>
    </row>
    <row r="132" spans="1:5" x14ac:dyDescent="0.25">
      <c r="A132">
        <v>131</v>
      </c>
      <c r="B132" s="1">
        <v>45831</v>
      </c>
      <c r="C132" t="s">
        <v>9</v>
      </c>
      <c r="D132" t="s">
        <v>8</v>
      </c>
      <c r="E132">
        <v>400</v>
      </c>
    </row>
    <row r="133" spans="1:5" x14ac:dyDescent="0.25">
      <c r="A133">
        <v>132</v>
      </c>
      <c r="B133" s="1">
        <v>45962</v>
      </c>
      <c r="C133" t="s">
        <v>11</v>
      </c>
      <c r="D133" t="s">
        <v>10</v>
      </c>
      <c r="E133">
        <v>6923.4</v>
      </c>
    </row>
    <row r="134" spans="1:5" x14ac:dyDescent="0.25">
      <c r="A134">
        <v>133</v>
      </c>
      <c r="B134" s="1">
        <v>45335</v>
      </c>
      <c r="C134" t="s">
        <v>9</v>
      </c>
      <c r="D134" t="s">
        <v>10</v>
      </c>
      <c r="E134">
        <v>3259.6800000000003</v>
      </c>
    </row>
    <row r="135" spans="1:5" x14ac:dyDescent="0.25">
      <c r="A135">
        <v>134</v>
      </c>
      <c r="B135" s="1">
        <v>45474</v>
      </c>
      <c r="C135" t="s">
        <v>5</v>
      </c>
      <c r="D135" t="s">
        <v>6</v>
      </c>
      <c r="E135">
        <v>400</v>
      </c>
    </row>
    <row r="136" spans="1:5" x14ac:dyDescent="0.25">
      <c r="A136">
        <v>135</v>
      </c>
      <c r="B136" s="1">
        <v>45115</v>
      </c>
      <c r="C136" t="s">
        <v>9</v>
      </c>
      <c r="D136" t="s">
        <v>8</v>
      </c>
      <c r="E136">
        <v>6403.73</v>
      </c>
    </row>
    <row r="137" spans="1:5" x14ac:dyDescent="0.25">
      <c r="A137">
        <v>136</v>
      </c>
      <c r="B137" s="1">
        <v>45512</v>
      </c>
      <c r="C137" t="s">
        <v>5</v>
      </c>
      <c r="D137" t="s">
        <v>6</v>
      </c>
      <c r="E137">
        <v>6212.7000000000007</v>
      </c>
    </row>
    <row r="138" spans="1:5" x14ac:dyDescent="0.25">
      <c r="A138">
        <v>137</v>
      </c>
      <c r="B138" s="1">
        <v>45737</v>
      </c>
      <c r="C138" t="s">
        <v>7</v>
      </c>
      <c r="D138" t="s">
        <v>8</v>
      </c>
      <c r="E138">
        <v>4064.41</v>
      </c>
    </row>
    <row r="139" spans="1:5" x14ac:dyDescent="0.25">
      <c r="A139">
        <v>138</v>
      </c>
      <c r="B139" s="1">
        <v>45477</v>
      </c>
      <c r="C139" t="s">
        <v>9</v>
      </c>
      <c r="D139" t="s">
        <v>10</v>
      </c>
      <c r="E139">
        <v>5588.69</v>
      </c>
    </row>
    <row r="140" spans="1:5" x14ac:dyDescent="0.25">
      <c r="A140">
        <v>139</v>
      </c>
      <c r="B140" s="1">
        <v>45378</v>
      </c>
      <c r="C140" t="s">
        <v>5</v>
      </c>
      <c r="D140" t="s">
        <v>6</v>
      </c>
      <c r="E140">
        <v>3795.8100000000004</v>
      </c>
    </row>
    <row r="141" spans="1:5" x14ac:dyDescent="0.25">
      <c r="A141">
        <v>140</v>
      </c>
      <c r="B141" s="1">
        <v>45795</v>
      </c>
      <c r="C141" t="s">
        <v>7</v>
      </c>
      <c r="D141" t="s">
        <v>8</v>
      </c>
      <c r="E141">
        <v>400</v>
      </c>
    </row>
    <row r="142" spans="1:5" x14ac:dyDescent="0.25">
      <c r="A142">
        <v>141</v>
      </c>
      <c r="B142" s="1">
        <v>44995</v>
      </c>
      <c r="C142" t="s">
        <v>11</v>
      </c>
      <c r="D142" t="s">
        <v>10</v>
      </c>
      <c r="E142">
        <v>2525.1499999999996</v>
      </c>
    </row>
    <row r="143" spans="1:5" x14ac:dyDescent="0.25">
      <c r="A143">
        <v>142</v>
      </c>
      <c r="B143" s="1">
        <v>44927</v>
      </c>
      <c r="C143" t="s">
        <v>7</v>
      </c>
      <c r="D143" t="s">
        <v>8</v>
      </c>
      <c r="E143">
        <v>3826.7</v>
      </c>
    </row>
    <row r="144" spans="1:5" x14ac:dyDescent="0.25">
      <c r="A144">
        <v>143</v>
      </c>
      <c r="B144" s="1">
        <v>45595</v>
      </c>
      <c r="C144" t="s">
        <v>5</v>
      </c>
      <c r="D144" t="s">
        <v>6</v>
      </c>
      <c r="E144">
        <v>1380.9299999999998</v>
      </c>
    </row>
    <row r="145" spans="1:5" x14ac:dyDescent="0.25">
      <c r="A145">
        <v>144</v>
      </c>
      <c r="B145" s="1">
        <v>45703</v>
      </c>
      <c r="C145" t="s">
        <v>9</v>
      </c>
      <c r="D145" t="s">
        <v>10</v>
      </c>
      <c r="E145">
        <v>535.54</v>
      </c>
    </row>
    <row r="146" spans="1:5" x14ac:dyDescent="0.25">
      <c r="A146">
        <v>145</v>
      </c>
      <c r="B146" s="1">
        <v>44987</v>
      </c>
      <c r="C146" t="s">
        <v>11</v>
      </c>
      <c r="D146" t="s">
        <v>10</v>
      </c>
      <c r="E146">
        <v>400</v>
      </c>
    </row>
    <row r="147" spans="1:5" x14ac:dyDescent="0.25">
      <c r="A147">
        <v>146</v>
      </c>
      <c r="B147" s="1">
        <v>45253</v>
      </c>
      <c r="C147" t="s">
        <v>11</v>
      </c>
      <c r="D147" t="s">
        <v>10</v>
      </c>
      <c r="E147">
        <v>3610.4799999999996</v>
      </c>
    </row>
    <row r="148" spans="1:5" x14ac:dyDescent="0.25">
      <c r="A148">
        <v>147</v>
      </c>
      <c r="B148" s="1">
        <v>45018</v>
      </c>
      <c r="C148" t="s">
        <v>11</v>
      </c>
      <c r="D148" t="s">
        <v>10</v>
      </c>
      <c r="E148">
        <v>2154.2299999999996</v>
      </c>
    </row>
    <row r="149" spans="1:5" x14ac:dyDescent="0.25">
      <c r="A149">
        <v>148</v>
      </c>
      <c r="B149" s="1">
        <v>45808</v>
      </c>
      <c r="C149" t="s">
        <v>5</v>
      </c>
      <c r="D149" t="s">
        <v>6</v>
      </c>
      <c r="E149">
        <v>2508.0100000000002</v>
      </c>
    </row>
    <row r="150" spans="1:5" x14ac:dyDescent="0.25">
      <c r="A150">
        <v>149</v>
      </c>
      <c r="B150" s="1">
        <v>45597</v>
      </c>
      <c r="C150" t="s">
        <v>5</v>
      </c>
      <c r="D150" t="s">
        <v>6</v>
      </c>
      <c r="E150">
        <v>3939.8999999999996</v>
      </c>
    </row>
    <row r="151" spans="1:5" x14ac:dyDescent="0.25">
      <c r="A151">
        <v>150</v>
      </c>
      <c r="B151" s="1">
        <v>45892</v>
      </c>
      <c r="C151" t="s">
        <v>11</v>
      </c>
      <c r="D151" t="s">
        <v>8</v>
      </c>
      <c r="E151">
        <v>400</v>
      </c>
    </row>
    <row r="152" spans="1:5" x14ac:dyDescent="0.25">
      <c r="A152">
        <v>151</v>
      </c>
      <c r="B152" s="1">
        <v>45656</v>
      </c>
      <c r="C152" t="s">
        <v>11</v>
      </c>
      <c r="D152" t="s">
        <v>10</v>
      </c>
      <c r="E152">
        <v>3804.2200000000003</v>
      </c>
    </row>
    <row r="153" spans="1:5" x14ac:dyDescent="0.25">
      <c r="A153">
        <v>152</v>
      </c>
      <c r="B153" s="1">
        <v>45257</v>
      </c>
      <c r="C153" t="s">
        <v>9</v>
      </c>
      <c r="D153" t="s">
        <v>8</v>
      </c>
      <c r="E153">
        <v>6431.0300000000007</v>
      </c>
    </row>
    <row r="154" spans="1:5" x14ac:dyDescent="0.25">
      <c r="A154">
        <v>153</v>
      </c>
      <c r="B154" s="1">
        <v>45071</v>
      </c>
      <c r="C154" t="s">
        <v>7</v>
      </c>
      <c r="D154" t="s">
        <v>8</v>
      </c>
      <c r="E154">
        <v>3434.24</v>
      </c>
    </row>
    <row r="155" spans="1:5" x14ac:dyDescent="0.25">
      <c r="A155">
        <v>154</v>
      </c>
      <c r="B155" s="1">
        <v>45883</v>
      </c>
      <c r="C155" t="s">
        <v>9</v>
      </c>
      <c r="D155" t="s">
        <v>10</v>
      </c>
      <c r="E155">
        <v>2096.5100000000002</v>
      </c>
    </row>
    <row r="156" spans="1:5" x14ac:dyDescent="0.25">
      <c r="A156">
        <v>155</v>
      </c>
      <c r="B156" s="1">
        <v>45120</v>
      </c>
      <c r="C156" t="s">
        <v>5</v>
      </c>
      <c r="D156" t="s">
        <v>6</v>
      </c>
      <c r="E156">
        <v>3443.26</v>
      </c>
    </row>
    <row r="157" spans="1:5" x14ac:dyDescent="0.25">
      <c r="A157">
        <v>156</v>
      </c>
      <c r="B157" s="1">
        <v>45692</v>
      </c>
      <c r="C157" t="s">
        <v>11</v>
      </c>
      <c r="D157" t="s">
        <v>8</v>
      </c>
      <c r="E157">
        <v>266.36999999999989</v>
      </c>
    </row>
    <row r="158" spans="1:5" x14ac:dyDescent="0.25">
      <c r="A158">
        <v>157</v>
      </c>
      <c r="B158" s="1">
        <v>45756</v>
      </c>
      <c r="C158" t="s">
        <v>9</v>
      </c>
      <c r="D158" t="s">
        <v>8</v>
      </c>
      <c r="E158">
        <v>1603.6399999999999</v>
      </c>
    </row>
    <row r="159" spans="1:5" x14ac:dyDescent="0.25">
      <c r="A159">
        <v>158</v>
      </c>
      <c r="B159" s="1">
        <v>45833</v>
      </c>
      <c r="C159" t="s">
        <v>9</v>
      </c>
      <c r="D159" t="s">
        <v>10</v>
      </c>
      <c r="E159">
        <v>4162.17</v>
      </c>
    </row>
    <row r="160" spans="1:5" x14ac:dyDescent="0.25">
      <c r="A160">
        <v>159</v>
      </c>
      <c r="B160" s="1">
        <v>45124</v>
      </c>
      <c r="C160" t="s">
        <v>9</v>
      </c>
      <c r="D160" t="s">
        <v>8</v>
      </c>
      <c r="E160">
        <v>5316.04</v>
      </c>
    </row>
    <row r="161" spans="1:5" x14ac:dyDescent="0.25">
      <c r="A161">
        <v>160</v>
      </c>
      <c r="B161" s="1">
        <v>45272</v>
      </c>
      <c r="C161" t="s">
        <v>5</v>
      </c>
      <c r="D161" t="s">
        <v>6</v>
      </c>
      <c r="E161">
        <v>130.88000000000011</v>
      </c>
    </row>
    <row r="162" spans="1:5" x14ac:dyDescent="0.25">
      <c r="A162">
        <v>161</v>
      </c>
      <c r="B162" s="1">
        <v>45203</v>
      </c>
      <c r="C162" t="s">
        <v>7</v>
      </c>
      <c r="D162" t="s">
        <v>8</v>
      </c>
      <c r="E162">
        <v>6103.9400000000005</v>
      </c>
    </row>
    <row r="163" spans="1:5" x14ac:dyDescent="0.25">
      <c r="A163">
        <v>162</v>
      </c>
      <c r="B163" s="1">
        <v>45259</v>
      </c>
      <c r="C163" t="s">
        <v>7</v>
      </c>
      <c r="D163" t="s">
        <v>8</v>
      </c>
      <c r="E163">
        <v>4332.59</v>
      </c>
    </row>
    <row r="164" spans="1:5" x14ac:dyDescent="0.25">
      <c r="A164">
        <v>163</v>
      </c>
      <c r="B164" s="1">
        <v>45993</v>
      </c>
      <c r="C164" t="s">
        <v>9</v>
      </c>
      <c r="D164" t="s">
        <v>10</v>
      </c>
      <c r="E164">
        <v>5908.6399999999994</v>
      </c>
    </row>
    <row r="165" spans="1:5" x14ac:dyDescent="0.25">
      <c r="A165">
        <v>164</v>
      </c>
      <c r="B165" s="1">
        <v>45899</v>
      </c>
      <c r="C165" t="s">
        <v>9</v>
      </c>
      <c r="D165" t="s">
        <v>8</v>
      </c>
      <c r="E165">
        <v>6960.6</v>
      </c>
    </row>
    <row r="166" spans="1:5" x14ac:dyDescent="0.25">
      <c r="A166">
        <v>165</v>
      </c>
      <c r="B166" s="1">
        <v>45782</v>
      </c>
      <c r="C166" t="s">
        <v>11</v>
      </c>
      <c r="D166" t="s">
        <v>10</v>
      </c>
      <c r="E166">
        <v>2181.71</v>
      </c>
    </row>
    <row r="167" spans="1:5" x14ac:dyDescent="0.25">
      <c r="A167">
        <v>166</v>
      </c>
      <c r="B167" s="1">
        <v>45432</v>
      </c>
      <c r="C167" t="s">
        <v>9</v>
      </c>
      <c r="D167" t="s">
        <v>8</v>
      </c>
      <c r="E167">
        <v>7176.1100000000006</v>
      </c>
    </row>
    <row r="168" spans="1:5" x14ac:dyDescent="0.25">
      <c r="A168">
        <v>167</v>
      </c>
      <c r="B168" s="1">
        <v>45872</v>
      </c>
      <c r="C168" t="s">
        <v>9</v>
      </c>
      <c r="D168" t="s">
        <v>10</v>
      </c>
      <c r="E168">
        <v>28.980000000000018</v>
      </c>
    </row>
    <row r="169" spans="1:5" x14ac:dyDescent="0.25">
      <c r="A169">
        <v>168</v>
      </c>
      <c r="B169" s="1">
        <v>45761</v>
      </c>
      <c r="C169" t="s">
        <v>7</v>
      </c>
      <c r="D169" t="s">
        <v>8</v>
      </c>
      <c r="E169">
        <v>4134.95</v>
      </c>
    </row>
    <row r="170" spans="1:5" x14ac:dyDescent="0.25">
      <c r="A170">
        <v>169</v>
      </c>
      <c r="B170" s="1">
        <v>45003</v>
      </c>
      <c r="C170" t="s">
        <v>11</v>
      </c>
      <c r="D170" t="s">
        <v>10</v>
      </c>
      <c r="E170">
        <v>3608.9799999999996</v>
      </c>
    </row>
    <row r="171" spans="1:5" x14ac:dyDescent="0.25">
      <c r="A171">
        <v>170</v>
      </c>
      <c r="B171" s="1">
        <v>44961</v>
      </c>
      <c r="C171" t="s">
        <v>9</v>
      </c>
      <c r="D171" t="s">
        <v>10</v>
      </c>
      <c r="E171">
        <v>4967.4799999999996</v>
      </c>
    </row>
    <row r="172" spans="1:5" x14ac:dyDescent="0.25">
      <c r="A172">
        <v>171</v>
      </c>
      <c r="B172" s="1">
        <v>45225</v>
      </c>
      <c r="C172" t="s">
        <v>5</v>
      </c>
      <c r="D172" t="s">
        <v>6</v>
      </c>
      <c r="E172">
        <v>400</v>
      </c>
    </row>
    <row r="173" spans="1:5" x14ac:dyDescent="0.25">
      <c r="A173">
        <v>172</v>
      </c>
      <c r="B173" s="1">
        <v>45607</v>
      </c>
      <c r="C173" t="s">
        <v>5</v>
      </c>
      <c r="D173" t="s">
        <v>6</v>
      </c>
      <c r="E173">
        <v>5884.59</v>
      </c>
    </row>
    <row r="174" spans="1:5" x14ac:dyDescent="0.25">
      <c r="A174">
        <v>173</v>
      </c>
      <c r="B174" s="1">
        <v>45793</v>
      </c>
      <c r="C174" t="s">
        <v>9</v>
      </c>
      <c r="D174" t="s">
        <v>10</v>
      </c>
      <c r="E174">
        <v>5110.42</v>
      </c>
    </row>
    <row r="175" spans="1:5" x14ac:dyDescent="0.25">
      <c r="A175">
        <v>174</v>
      </c>
      <c r="B175" s="1">
        <v>45893</v>
      </c>
      <c r="C175" t="s">
        <v>7</v>
      </c>
      <c r="D175" t="s">
        <v>8</v>
      </c>
      <c r="E175">
        <v>2860.5600000000004</v>
      </c>
    </row>
    <row r="176" spans="1:5" x14ac:dyDescent="0.25">
      <c r="A176">
        <v>175</v>
      </c>
      <c r="B176" s="1">
        <v>45942</v>
      </c>
      <c r="C176" t="s">
        <v>9</v>
      </c>
      <c r="D176" t="s">
        <v>10</v>
      </c>
      <c r="E176">
        <v>400</v>
      </c>
    </row>
    <row r="177" spans="1:5" x14ac:dyDescent="0.25">
      <c r="A177">
        <v>176</v>
      </c>
      <c r="B177" s="1">
        <v>45619</v>
      </c>
      <c r="C177" t="s">
        <v>11</v>
      </c>
      <c r="D177" t="s">
        <v>8</v>
      </c>
      <c r="E177">
        <v>5561.42</v>
      </c>
    </row>
    <row r="178" spans="1:5" x14ac:dyDescent="0.25">
      <c r="A178">
        <v>177</v>
      </c>
      <c r="B178" s="1">
        <v>45879</v>
      </c>
      <c r="C178" t="s">
        <v>7</v>
      </c>
      <c r="D178" t="s">
        <v>8</v>
      </c>
      <c r="E178">
        <v>5187.75</v>
      </c>
    </row>
    <row r="179" spans="1:5" x14ac:dyDescent="0.25">
      <c r="A179">
        <v>178</v>
      </c>
      <c r="B179" s="1">
        <v>45943</v>
      </c>
      <c r="C179" t="s">
        <v>9</v>
      </c>
      <c r="D179" t="s">
        <v>10</v>
      </c>
      <c r="E179">
        <v>3162.8</v>
      </c>
    </row>
    <row r="180" spans="1:5" x14ac:dyDescent="0.25">
      <c r="A180">
        <v>179</v>
      </c>
      <c r="B180" s="1">
        <v>45331</v>
      </c>
      <c r="C180" t="s">
        <v>7</v>
      </c>
      <c r="D180" t="s">
        <v>8</v>
      </c>
      <c r="E180">
        <v>4894.5</v>
      </c>
    </row>
    <row r="181" spans="1:5" x14ac:dyDescent="0.25">
      <c r="A181">
        <v>180</v>
      </c>
      <c r="B181" s="1">
        <v>45814</v>
      </c>
      <c r="C181" t="s">
        <v>11</v>
      </c>
      <c r="D181" t="s">
        <v>10</v>
      </c>
      <c r="E181">
        <v>4737.47</v>
      </c>
    </row>
    <row r="182" spans="1:5" x14ac:dyDescent="0.25">
      <c r="A182">
        <v>181</v>
      </c>
      <c r="B182" s="1">
        <v>45604</v>
      </c>
      <c r="C182" t="s">
        <v>9</v>
      </c>
      <c r="D182" t="s">
        <v>8</v>
      </c>
      <c r="E182">
        <v>400</v>
      </c>
    </row>
    <row r="183" spans="1:5" x14ac:dyDescent="0.25">
      <c r="A183">
        <v>182</v>
      </c>
      <c r="B183" s="1">
        <v>44979</v>
      </c>
      <c r="C183" t="s">
        <v>7</v>
      </c>
      <c r="D183" t="s">
        <v>8</v>
      </c>
      <c r="E183">
        <v>3891.42</v>
      </c>
    </row>
    <row r="184" spans="1:5" x14ac:dyDescent="0.25">
      <c r="A184">
        <v>183</v>
      </c>
      <c r="B184" s="1">
        <v>44981</v>
      </c>
      <c r="C184" t="s">
        <v>9</v>
      </c>
      <c r="D184" t="s">
        <v>10</v>
      </c>
      <c r="E184">
        <v>156.80000000000018</v>
      </c>
    </row>
    <row r="185" spans="1:5" x14ac:dyDescent="0.25">
      <c r="A185">
        <v>184</v>
      </c>
      <c r="B185" s="1">
        <v>45331</v>
      </c>
      <c r="C185" t="s">
        <v>9</v>
      </c>
      <c r="D185" t="s">
        <v>10</v>
      </c>
      <c r="E185">
        <v>626.27</v>
      </c>
    </row>
    <row r="186" spans="1:5" x14ac:dyDescent="0.25">
      <c r="A186">
        <v>185</v>
      </c>
      <c r="B186" s="1">
        <v>45622</v>
      </c>
      <c r="C186" t="s">
        <v>5</v>
      </c>
      <c r="D186" t="s">
        <v>6</v>
      </c>
      <c r="E186">
        <v>5241.09</v>
      </c>
    </row>
    <row r="187" spans="1:5" x14ac:dyDescent="0.25">
      <c r="A187">
        <v>186</v>
      </c>
      <c r="B187" s="1">
        <v>44972</v>
      </c>
      <c r="C187" t="s">
        <v>11</v>
      </c>
      <c r="D187" t="s">
        <v>10</v>
      </c>
      <c r="E187">
        <v>6072.75</v>
      </c>
    </row>
    <row r="188" spans="1:5" x14ac:dyDescent="0.25">
      <c r="A188">
        <v>187</v>
      </c>
      <c r="B188" s="1">
        <v>45517</v>
      </c>
      <c r="C188" t="s">
        <v>9</v>
      </c>
      <c r="D188" t="s">
        <v>8</v>
      </c>
      <c r="E188">
        <v>248.98000000000002</v>
      </c>
    </row>
    <row r="189" spans="1:5" x14ac:dyDescent="0.25">
      <c r="A189">
        <v>188</v>
      </c>
      <c r="B189" s="1">
        <v>45251</v>
      </c>
      <c r="C189" t="s">
        <v>9</v>
      </c>
      <c r="D189" t="s">
        <v>10</v>
      </c>
      <c r="E189">
        <v>6789.48</v>
      </c>
    </row>
    <row r="190" spans="1:5" x14ac:dyDescent="0.25">
      <c r="A190">
        <v>189</v>
      </c>
      <c r="B190" s="1">
        <v>45631</v>
      </c>
      <c r="C190" t="s">
        <v>9</v>
      </c>
      <c r="D190" t="s">
        <v>10</v>
      </c>
      <c r="E190">
        <v>2715.1499999999996</v>
      </c>
    </row>
    <row r="191" spans="1:5" x14ac:dyDescent="0.25">
      <c r="A191">
        <v>190</v>
      </c>
      <c r="B191" s="1">
        <v>45023</v>
      </c>
      <c r="C191" t="s">
        <v>11</v>
      </c>
      <c r="D191" t="s">
        <v>8</v>
      </c>
      <c r="E191">
        <v>1813.75</v>
      </c>
    </row>
    <row r="192" spans="1:5" x14ac:dyDescent="0.25">
      <c r="A192">
        <v>191</v>
      </c>
      <c r="B192" s="1">
        <v>45729</v>
      </c>
      <c r="C192" t="s">
        <v>5</v>
      </c>
      <c r="D192" t="s">
        <v>6</v>
      </c>
      <c r="E192">
        <v>6704.4699999999993</v>
      </c>
    </row>
    <row r="193" spans="1:5" x14ac:dyDescent="0.25">
      <c r="A193">
        <v>192</v>
      </c>
      <c r="B193" s="1">
        <v>45611</v>
      </c>
      <c r="C193" t="s">
        <v>11</v>
      </c>
      <c r="D193" t="s">
        <v>8</v>
      </c>
      <c r="E193">
        <v>4001.83</v>
      </c>
    </row>
    <row r="194" spans="1:5" x14ac:dyDescent="0.25">
      <c r="A194">
        <v>193</v>
      </c>
      <c r="B194" s="1">
        <v>45352</v>
      </c>
      <c r="C194" t="s">
        <v>5</v>
      </c>
      <c r="D194" t="s">
        <v>6</v>
      </c>
      <c r="E194">
        <v>400</v>
      </c>
    </row>
    <row r="195" spans="1:5" x14ac:dyDescent="0.25">
      <c r="A195">
        <v>194</v>
      </c>
      <c r="B195" s="1">
        <v>45210</v>
      </c>
      <c r="C195" t="s">
        <v>11</v>
      </c>
      <c r="D195" t="s">
        <v>8</v>
      </c>
      <c r="E195">
        <v>287.94999999999982</v>
      </c>
    </row>
    <row r="196" spans="1:5" x14ac:dyDescent="0.25">
      <c r="A196">
        <v>195</v>
      </c>
      <c r="B196" s="1">
        <v>45114</v>
      </c>
      <c r="C196" t="s">
        <v>5</v>
      </c>
      <c r="D196" t="s">
        <v>6</v>
      </c>
      <c r="E196">
        <v>3240.1400000000003</v>
      </c>
    </row>
    <row r="197" spans="1:5" x14ac:dyDescent="0.25">
      <c r="A197">
        <v>196</v>
      </c>
      <c r="B197" s="1">
        <v>45889</v>
      </c>
      <c r="C197" t="s">
        <v>9</v>
      </c>
      <c r="D197" t="s">
        <v>10</v>
      </c>
      <c r="E197">
        <v>787.69999999999982</v>
      </c>
    </row>
    <row r="198" spans="1:5" x14ac:dyDescent="0.25">
      <c r="A198">
        <v>197</v>
      </c>
      <c r="B198" s="1">
        <v>45978</v>
      </c>
      <c r="C198" t="s">
        <v>9</v>
      </c>
      <c r="D198" t="s">
        <v>10</v>
      </c>
      <c r="E198">
        <v>400</v>
      </c>
    </row>
    <row r="199" spans="1:5" x14ac:dyDescent="0.25">
      <c r="A199">
        <v>198</v>
      </c>
      <c r="B199" s="1">
        <v>45633</v>
      </c>
      <c r="C199" t="s">
        <v>11</v>
      </c>
      <c r="D199" t="s">
        <v>8</v>
      </c>
      <c r="E199">
        <v>2857.99</v>
      </c>
    </row>
    <row r="200" spans="1:5" x14ac:dyDescent="0.25">
      <c r="A200">
        <v>199</v>
      </c>
      <c r="B200" s="1">
        <v>46008</v>
      </c>
      <c r="C200" t="s">
        <v>5</v>
      </c>
      <c r="D200" t="s">
        <v>6</v>
      </c>
      <c r="E200">
        <v>1052.3800000000001</v>
      </c>
    </row>
    <row r="201" spans="1:5" x14ac:dyDescent="0.25">
      <c r="A201">
        <v>200</v>
      </c>
      <c r="B201" s="1">
        <v>45406</v>
      </c>
      <c r="C201" t="s">
        <v>7</v>
      </c>
      <c r="D201" t="s">
        <v>8</v>
      </c>
      <c r="E201">
        <v>1992.1899999999996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9AF1F-0115-44A4-AA7A-0F062D69C83E}">
  <dimension ref="A1:A1097"/>
  <sheetViews>
    <sheetView workbookViewId="0">
      <selection activeCell="A1098" sqref="A1098:A1102"/>
    </sheetView>
  </sheetViews>
  <sheetFormatPr defaultRowHeight="15" x14ac:dyDescent="0.25"/>
  <cols>
    <col min="1" max="1" width="10.42578125" bestFit="1" customWidth="1"/>
  </cols>
  <sheetData>
    <row r="1" spans="1:1" x14ac:dyDescent="0.25">
      <c r="A1" t="s">
        <v>1</v>
      </c>
    </row>
    <row r="2" spans="1:1" x14ac:dyDescent="0.25">
      <c r="A2" s="1">
        <v>44927</v>
      </c>
    </row>
    <row r="3" spans="1:1" x14ac:dyDescent="0.25">
      <c r="A3" s="1">
        <v>44928</v>
      </c>
    </row>
    <row r="4" spans="1:1" x14ac:dyDescent="0.25">
      <c r="A4" s="1">
        <v>44929</v>
      </c>
    </row>
    <row r="5" spans="1:1" x14ac:dyDescent="0.25">
      <c r="A5" s="1">
        <v>44930</v>
      </c>
    </row>
    <row r="6" spans="1:1" x14ac:dyDescent="0.25">
      <c r="A6" s="1">
        <v>44931</v>
      </c>
    </row>
    <row r="7" spans="1:1" x14ac:dyDescent="0.25">
      <c r="A7" s="1">
        <v>44932</v>
      </c>
    </row>
    <row r="8" spans="1:1" x14ac:dyDescent="0.25">
      <c r="A8" s="1">
        <v>44933</v>
      </c>
    </row>
    <row r="9" spans="1:1" x14ac:dyDescent="0.25">
      <c r="A9" s="1">
        <v>44934</v>
      </c>
    </row>
    <row r="10" spans="1:1" x14ac:dyDescent="0.25">
      <c r="A10" s="1">
        <v>44935</v>
      </c>
    </row>
    <row r="11" spans="1:1" x14ac:dyDescent="0.25">
      <c r="A11" s="1">
        <v>44936</v>
      </c>
    </row>
    <row r="12" spans="1:1" x14ac:dyDescent="0.25">
      <c r="A12" s="1">
        <v>44937</v>
      </c>
    </row>
    <row r="13" spans="1:1" x14ac:dyDescent="0.25">
      <c r="A13" s="1">
        <v>44938</v>
      </c>
    </row>
    <row r="14" spans="1:1" x14ac:dyDescent="0.25">
      <c r="A14" s="1">
        <v>44939</v>
      </c>
    </row>
    <row r="15" spans="1:1" x14ac:dyDescent="0.25">
      <c r="A15" s="1">
        <v>44940</v>
      </c>
    </row>
    <row r="16" spans="1:1" x14ac:dyDescent="0.25">
      <c r="A16" s="1">
        <v>44941</v>
      </c>
    </row>
    <row r="17" spans="1:1" x14ac:dyDescent="0.25">
      <c r="A17" s="1">
        <v>44942</v>
      </c>
    </row>
    <row r="18" spans="1:1" x14ac:dyDescent="0.25">
      <c r="A18" s="1">
        <v>44943</v>
      </c>
    </row>
    <row r="19" spans="1:1" x14ac:dyDescent="0.25">
      <c r="A19" s="1">
        <v>44944</v>
      </c>
    </row>
    <row r="20" spans="1:1" x14ac:dyDescent="0.25">
      <c r="A20" s="1">
        <v>44945</v>
      </c>
    </row>
    <row r="21" spans="1:1" x14ac:dyDescent="0.25">
      <c r="A21" s="1">
        <v>44946</v>
      </c>
    </row>
    <row r="22" spans="1:1" x14ac:dyDescent="0.25">
      <c r="A22" s="1">
        <v>44947</v>
      </c>
    </row>
    <row r="23" spans="1:1" x14ac:dyDescent="0.25">
      <c r="A23" s="1">
        <v>44948</v>
      </c>
    </row>
    <row r="24" spans="1:1" x14ac:dyDescent="0.25">
      <c r="A24" s="1">
        <v>44949</v>
      </c>
    </row>
    <row r="25" spans="1:1" x14ac:dyDescent="0.25">
      <c r="A25" s="1">
        <v>44950</v>
      </c>
    </row>
    <row r="26" spans="1:1" x14ac:dyDescent="0.25">
      <c r="A26" s="1">
        <v>44951</v>
      </c>
    </row>
    <row r="27" spans="1:1" x14ac:dyDescent="0.25">
      <c r="A27" s="1">
        <v>44952</v>
      </c>
    </row>
    <row r="28" spans="1:1" x14ac:dyDescent="0.25">
      <c r="A28" s="1">
        <v>44953</v>
      </c>
    </row>
    <row r="29" spans="1:1" x14ac:dyDescent="0.25">
      <c r="A29" s="1">
        <v>44954</v>
      </c>
    </row>
    <row r="30" spans="1:1" x14ac:dyDescent="0.25">
      <c r="A30" s="1">
        <v>44955</v>
      </c>
    </row>
    <row r="31" spans="1:1" x14ac:dyDescent="0.25">
      <c r="A31" s="1">
        <v>44956</v>
      </c>
    </row>
    <row r="32" spans="1:1" x14ac:dyDescent="0.25">
      <c r="A32" s="1">
        <v>44957</v>
      </c>
    </row>
    <row r="33" spans="1:1" x14ac:dyDescent="0.25">
      <c r="A33" s="1">
        <v>44958</v>
      </c>
    </row>
    <row r="34" spans="1:1" x14ac:dyDescent="0.25">
      <c r="A34" s="1">
        <v>44959</v>
      </c>
    </row>
    <row r="35" spans="1:1" x14ac:dyDescent="0.25">
      <c r="A35" s="1">
        <v>44960</v>
      </c>
    </row>
    <row r="36" spans="1:1" x14ac:dyDescent="0.25">
      <c r="A36" s="1">
        <v>44961</v>
      </c>
    </row>
    <row r="37" spans="1:1" x14ac:dyDescent="0.25">
      <c r="A37" s="1">
        <v>44962</v>
      </c>
    </row>
    <row r="38" spans="1:1" x14ac:dyDescent="0.25">
      <c r="A38" s="1">
        <v>44963</v>
      </c>
    </row>
    <row r="39" spans="1:1" x14ac:dyDescent="0.25">
      <c r="A39" s="1">
        <v>44964</v>
      </c>
    </row>
    <row r="40" spans="1:1" x14ac:dyDescent="0.25">
      <c r="A40" s="1">
        <v>44965</v>
      </c>
    </row>
    <row r="41" spans="1:1" x14ac:dyDescent="0.25">
      <c r="A41" s="1">
        <v>44966</v>
      </c>
    </row>
    <row r="42" spans="1:1" x14ac:dyDescent="0.25">
      <c r="A42" s="1">
        <v>44967</v>
      </c>
    </row>
    <row r="43" spans="1:1" x14ac:dyDescent="0.25">
      <c r="A43" s="1">
        <v>44968</v>
      </c>
    </row>
    <row r="44" spans="1:1" x14ac:dyDescent="0.25">
      <c r="A44" s="1">
        <v>44969</v>
      </c>
    </row>
    <row r="45" spans="1:1" x14ac:dyDescent="0.25">
      <c r="A45" s="1">
        <v>44970</v>
      </c>
    </row>
    <row r="46" spans="1:1" x14ac:dyDescent="0.25">
      <c r="A46" s="1">
        <v>44971</v>
      </c>
    </row>
    <row r="47" spans="1:1" x14ac:dyDescent="0.25">
      <c r="A47" s="1">
        <v>44972</v>
      </c>
    </row>
    <row r="48" spans="1:1" x14ac:dyDescent="0.25">
      <c r="A48" s="1">
        <v>44973</v>
      </c>
    </row>
    <row r="49" spans="1:1" x14ac:dyDescent="0.25">
      <c r="A49" s="1">
        <v>44974</v>
      </c>
    </row>
    <row r="50" spans="1:1" x14ac:dyDescent="0.25">
      <c r="A50" s="1">
        <v>44975</v>
      </c>
    </row>
    <row r="51" spans="1:1" x14ac:dyDescent="0.25">
      <c r="A51" s="1">
        <v>44976</v>
      </c>
    </row>
    <row r="52" spans="1:1" x14ac:dyDescent="0.25">
      <c r="A52" s="1">
        <v>44977</v>
      </c>
    </row>
    <row r="53" spans="1:1" x14ac:dyDescent="0.25">
      <c r="A53" s="1">
        <v>44978</v>
      </c>
    </row>
    <row r="54" spans="1:1" x14ac:dyDescent="0.25">
      <c r="A54" s="1">
        <v>44979</v>
      </c>
    </row>
    <row r="55" spans="1:1" x14ac:dyDescent="0.25">
      <c r="A55" s="1">
        <v>44980</v>
      </c>
    </row>
    <row r="56" spans="1:1" x14ac:dyDescent="0.25">
      <c r="A56" s="1">
        <v>44981</v>
      </c>
    </row>
    <row r="57" spans="1:1" x14ac:dyDescent="0.25">
      <c r="A57" s="1">
        <v>44982</v>
      </c>
    </row>
    <row r="58" spans="1:1" x14ac:dyDescent="0.25">
      <c r="A58" s="1">
        <v>44983</v>
      </c>
    </row>
    <row r="59" spans="1:1" x14ac:dyDescent="0.25">
      <c r="A59" s="1">
        <v>44984</v>
      </c>
    </row>
    <row r="60" spans="1:1" x14ac:dyDescent="0.25">
      <c r="A60" s="1">
        <v>44985</v>
      </c>
    </row>
    <row r="61" spans="1:1" x14ac:dyDescent="0.25">
      <c r="A61" s="1">
        <v>44986</v>
      </c>
    </row>
    <row r="62" spans="1:1" x14ac:dyDescent="0.25">
      <c r="A62" s="1">
        <v>44987</v>
      </c>
    </row>
    <row r="63" spans="1:1" x14ac:dyDescent="0.25">
      <c r="A63" s="1">
        <v>44988</v>
      </c>
    </row>
    <row r="64" spans="1:1" x14ac:dyDescent="0.25">
      <c r="A64" s="1">
        <v>44989</v>
      </c>
    </row>
    <row r="65" spans="1:1" x14ac:dyDescent="0.25">
      <c r="A65" s="1">
        <v>44990</v>
      </c>
    </row>
    <row r="66" spans="1:1" x14ac:dyDescent="0.25">
      <c r="A66" s="1">
        <v>44991</v>
      </c>
    </row>
    <row r="67" spans="1:1" x14ac:dyDescent="0.25">
      <c r="A67" s="1">
        <v>44992</v>
      </c>
    </row>
    <row r="68" spans="1:1" x14ac:dyDescent="0.25">
      <c r="A68" s="1">
        <v>44993</v>
      </c>
    </row>
    <row r="69" spans="1:1" x14ac:dyDescent="0.25">
      <c r="A69" s="1">
        <v>44994</v>
      </c>
    </row>
    <row r="70" spans="1:1" x14ac:dyDescent="0.25">
      <c r="A70" s="1">
        <v>44995</v>
      </c>
    </row>
    <row r="71" spans="1:1" x14ac:dyDescent="0.25">
      <c r="A71" s="1">
        <v>44996</v>
      </c>
    </row>
    <row r="72" spans="1:1" x14ac:dyDescent="0.25">
      <c r="A72" s="1">
        <v>44997</v>
      </c>
    </row>
    <row r="73" spans="1:1" x14ac:dyDescent="0.25">
      <c r="A73" s="1">
        <v>44998</v>
      </c>
    </row>
    <row r="74" spans="1:1" x14ac:dyDescent="0.25">
      <c r="A74" s="1">
        <v>44999</v>
      </c>
    </row>
    <row r="75" spans="1:1" x14ac:dyDescent="0.25">
      <c r="A75" s="1">
        <v>45000</v>
      </c>
    </row>
    <row r="76" spans="1:1" x14ac:dyDescent="0.25">
      <c r="A76" s="1">
        <v>45001</v>
      </c>
    </row>
    <row r="77" spans="1:1" x14ac:dyDescent="0.25">
      <c r="A77" s="1">
        <v>45002</v>
      </c>
    </row>
    <row r="78" spans="1:1" x14ac:dyDescent="0.25">
      <c r="A78" s="1">
        <v>45003</v>
      </c>
    </row>
    <row r="79" spans="1:1" x14ac:dyDescent="0.25">
      <c r="A79" s="1">
        <v>45004</v>
      </c>
    </row>
    <row r="80" spans="1:1" x14ac:dyDescent="0.25">
      <c r="A80" s="1">
        <v>45005</v>
      </c>
    </row>
    <row r="81" spans="1:1" x14ac:dyDescent="0.25">
      <c r="A81" s="1">
        <v>45006</v>
      </c>
    </row>
    <row r="82" spans="1:1" x14ac:dyDescent="0.25">
      <c r="A82" s="1">
        <v>45007</v>
      </c>
    </row>
    <row r="83" spans="1:1" x14ac:dyDescent="0.25">
      <c r="A83" s="1">
        <v>45008</v>
      </c>
    </row>
    <row r="84" spans="1:1" x14ac:dyDescent="0.25">
      <c r="A84" s="1">
        <v>45009</v>
      </c>
    </row>
    <row r="85" spans="1:1" x14ac:dyDescent="0.25">
      <c r="A85" s="1">
        <v>45010</v>
      </c>
    </row>
    <row r="86" spans="1:1" x14ac:dyDescent="0.25">
      <c r="A86" s="1">
        <v>45011</v>
      </c>
    </row>
    <row r="87" spans="1:1" x14ac:dyDescent="0.25">
      <c r="A87" s="1">
        <v>45012</v>
      </c>
    </row>
    <row r="88" spans="1:1" x14ac:dyDescent="0.25">
      <c r="A88" s="1">
        <v>45013</v>
      </c>
    </row>
    <row r="89" spans="1:1" x14ac:dyDescent="0.25">
      <c r="A89" s="1">
        <v>45014</v>
      </c>
    </row>
    <row r="90" spans="1:1" x14ac:dyDescent="0.25">
      <c r="A90" s="1">
        <v>45015</v>
      </c>
    </row>
    <row r="91" spans="1:1" x14ac:dyDescent="0.25">
      <c r="A91" s="1">
        <v>45016</v>
      </c>
    </row>
    <row r="92" spans="1:1" x14ac:dyDescent="0.25">
      <c r="A92" s="1">
        <v>45017</v>
      </c>
    </row>
    <row r="93" spans="1:1" x14ac:dyDescent="0.25">
      <c r="A93" s="1">
        <v>45018</v>
      </c>
    </row>
    <row r="94" spans="1:1" x14ac:dyDescent="0.25">
      <c r="A94" s="1">
        <v>45019</v>
      </c>
    </row>
    <row r="95" spans="1:1" x14ac:dyDescent="0.25">
      <c r="A95" s="1">
        <v>45020</v>
      </c>
    </row>
    <row r="96" spans="1:1" x14ac:dyDescent="0.25">
      <c r="A96" s="1">
        <v>45021</v>
      </c>
    </row>
    <row r="97" spans="1:1" x14ac:dyDescent="0.25">
      <c r="A97" s="1">
        <v>45022</v>
      </c>
    </row>
    <row r="98" spans="1:1" x14ac:dyDescent="0.25">
      <c r="A98" s="1">
        <v>45023</v>
      </c>
    </row>
    <row r="99" spans="1:1" x14ac:dyDescent="0.25">
      <c r="A99" s="1">
        <v>45024</v>
      </c>
    </row>
    <row r="100" spans="1:1" x14ac:dyDescent="0.25">
      <c r="A100" s="1">
        <v>45025</v>
      </c>
    </row>
    <row r="101" spans="1:1" x14ac:dyDescent="0.25">
      <c r="A101" s="1">
        <v>45026</v>
      </c>
    </row>
    <row r="102" spans="1:1" x14ac:dyDescent="0.25">
      <c r="A102" s="1">
        <v>45027</v>
      </c>
    </row>
    <row r="103" spans="1:1" x14ac:dyDescent="0.25">
      <c r="A103" s="1">
        <v>45028</v>
      </c>
    </row>
    <row r="104" spans="1:1" x14ac:dyDescent="0.25">
      <c r="A104" s="1">
        <v>45029</v>
      </c>
    </row>
    <row r="105" spans="1:1" x14ac:dyDescent="0.25">
      <c r="A105" s="1">
        <v>45030</v>
      </c>
    </row>
    <row r="106" spans="1:1" x14ac:dyDescent="0.25">
      <c r="A106" s="1">
        <v>45031</v>
      </c>
    </row>
    <row r="107" spans="1:1" x14ac:dyDescent="0.25">
      <c r="A107" s="1">
        <v>45032</v>
      </c>
    </row>
    <row r="108" spans="1:1" x14ac:dyDescent="0.25">
      <c r="A108" s="1">
        <v>45033</v>
      </c>
    </row>
    <row r="109" spans="1:1" x14ac:dyDescent="0.25">
      <c r="A109" s="1">
        <v>45034</v>
      </c>
    </row>
    <row r="110" spans="1:1" x14ac:dyDescent="0.25">
      <c r="A110" s="1">
        <v>45035</v>
      </c>
    </row>
    <row r="111" spans="1:1" x14ac:dyDescent="0.25">
      <c r="A111" s="1">
        <v>45036</v>
      </c>
    </row>
    <row r="112" spans="1:1" x14ac:dyDescent="0.25">
      <c r="A112" s="1">
        <v>45037</v>
      </c>
    </row>
    <row r="113" spans="1:1" x14ac:dyDescent="0.25">
      <c r="A113" s="1">
        <v>45038</v>
      </c>
    </row>
    <row r="114" spans="1:1" x14ac:dyDescent="0.25">
      <c r="A114" s="1">
        <v>45039</v>
      </c>
    </row>
    <row r="115" spans="1:1" x14ac:dyDescent="0.25">
      <c r="A115" s="1">
        <v>45040</v>
      </c>
    </row>
    <row r="116" spans="1:1" x14ac:dyDescent="0.25">
      <c r="A116" s="1">
        <v>45041</v>
      </c>
    </row>
    <row r="117" spans="1:1" x14ac:dyDescent="0.25">
      <c r="A117" s="1">
        <v>45042</v>
      </c>
    </row>
    <row r="118" spans="1:1" x14ac:dyDescent="0.25">
      <c r="A118" s="1">
        <v>45043</v>
      </c>
    </row>
    <row r="119" spans="1:1" x14ac:dyDescent="0.25">
      <c r="A119" s="1">
        <v>45044</v>
      </c>
    </row>
    <row r="120" spans="1:1" x14ac:dyDescent="0.25">
      <c r="A120" s="1">
        <v>45045</v>
      </c>
    </row>
    <row r="121" spans="1:1" x14ac:dyDescent="0.25">
      <c r="A121" s="1">
        <v>45046</v>
      </c>
    </row>
    <row r="122" spans="1:1" x14ac:dyDescent="0.25">
      <c r="A122" s="1">
        <v>45047</v>
      </c>
    </row>
    <row r="123" spans="1:1" x14ac:dyDescent="0.25">
      <c r="A123" s="1">
        <v>45048</v>
      </c>
    </row>
    <row r="124" spans="1:1" x14ac:dyDescent="0.25">
      <c r="A124" s="1">
        <v>45049</v>
      </c>
    </row>
    <row r="125" spans="1:1" x14ac:dyDescent="0.25">
      <c r="A125" s="1">
        <v>45050</v>
      </c>
    </row>
    <row r="126" spans="1:1" x14ac:dyDescent="0.25">
      <c r="A126" s="1">
        <v>45051</v>
      </c>
    </row>
    <row r="127" spans="1:1" x14ac:dyDescent="0.25">
      <c r="A127" s="1">
        <v>45052</v>
      </c>
    </row>
    <row r="128" spans="1:1" x14ac:dyDescent="0.25">
      <c r="A128" s="1">
        <v>45053</v>
      </c>
    </row>
    <row r="129" spans="1:1" x14ac:dyDescent="0.25">
      <c r="A129" s="1">
        <v>45054</v>
      </c>
    </row>
    <row r="130" spans="1:1" x14ac:dyDescent="0.25">
      <c r="A130" s="1">
        <v>45055</v>
      </c>
    </row>
    <row r="131" spans="1:1" x14ac:dyDescent="0.25">
      <c r="A131" s="1">
        <v>45056</v>
      </c>
    </row>
    <row r="132" spans="1:1" x14ac:dyDescent="0.25">
      <c r="A132" s="1">
        <v>45057</v>
      </c>
    </row>
    <row r="133" spans="1:1" x14ac:dyDescent="0.25">
      <c r="A133" s="1">
        <v>45058</v>
      </c>
    </row>
    <row r="134" spans="1:1" x14ac:dyDescent="0.25">
      <c r="A134" s="1">
        <v>45059</v>
      </c>
    </row>
    <row r="135" spans="1:1" x14ac:dyDescent="0.25">
      <c r="A135" s="1">
        <v>45060</v>
      </c>
    </row>
    <row r="136" spans="1:1" x14ac:dyDescent="0.25">
      <c r="A136" s="1">
        <v>45061</v>
      </c>
    </row>
    <row r="137" spans="1:1" x14ac:dyDescent="0.25">
      <c r="A137" s="1">
        <v>45062</v>
      </c>
    </row>
    <row r="138" spans="1:1" x14ac:dyDescent="0.25">
      <c r="A138" s="1">
        <v>45063</v>
      </c>
    </row>
    <row r="139" spans="1:1" x14ac:dyDescent="0.25">
      <c r="A139" s="1">
        <v>45064</v>
      </c>
    </row>
    <row r="140" spans="1:1" x14ac:dyDescent="0.25">
      <c r="A140" s="1">
        <v>45065</v>
      </c>
    </row>
    <row r="141" spans="1:1" x14ac:dyDescent="0.25">
      <c r="A141" s="1">
        <v>45066</v>
      </c>
    </row>
    <row r="142" spans="1:1" x14ac:dyDescent="0.25">
      <c r="A142" s="1">
        <v>45067</v>
      </c>
    </row>
    <row r="143" spans="1:1" x14ac:dyDescent="0.25">
      <c r="A143" s="1">
        <v>45068</v>
      </c>
    </row>
    <row r="144" spans="1:1" x14ac:dyDescent="0.25">
      <c r="A144" s="1">
        <v>45069</v>
      </c>
    </row>
    <row r="145" spans="1:1" x14ac:dyDescent="0.25">
      <c r="A145" s="1">
        <v>45070</v>
      </c>
    </row>
    <row r="146" spans="1:1" x14ac:dyDescent="0.25">
      <c r="A146" s="1">
        <v>45071</v>
      </c>
    </row>
    <row r="147" spans="1:1" x14ac:dyDescent="0.25">
      <c r="A147" s="1">
        <v>45072</v>
      </c>
    </row>
    <row r="148" spans="1:1" x14ac:dyDescent="0.25">
      <c r="A148" s="1">
        <v>45073</v>
      </c>
    </row>
    <row r="149" spans="1:1" x14ac:dyDescent="0.25">
      <c r="A149" s="1">
        <v>45074</v>
      </c>
    </row>
    <row r="150" spans="1:1" x14ac:dyDescent="0.25">
      <c r="A150" s="1">
        <v>45075</v>
      </c>
    </row>
    <row r="151" spans="1:1" x14ac:dyDescent="0.25">
      <c r="A151" s="1">
        <v>45076</v>
      </c>
    </row>
    <row r="152" spans="1:1" x14ac:dyDescent="0.25">
      <c r="A152" s="1">
        <v>45077</v>
      </c>
    </row>
    <row r="153" spans="1:1" x14ac:dyDescent="0.25">
      <c r="A153" s="1">
        <v>45078</v>
      </c>
    </row>
    <row r="154" spans="1:1" x14ac:dyDescent="0.25">
      <c r="A154" s="1">
        <v>45079</v>
      </c>
    </row>
    <row r="155" spans="1:1" x14ac:dyDescent="0.25">
      <c r="A155" s="1">
        <v>45080</v>
      </c>
    </row>
    <row r="156" spans="1:1" x14ac:dyDescent="0.25">
      <c r="A156" s="1">
        <v>45081</v>
      </c>
    </row>
    <row r="157" spans="1:1" x14ac:dyDescent="0.25">
      <c r="A157" s="1">
        <v>45082</v>
      </c>
    </row>
    <row r="158" spans="1:1" x14ac:dyDescent="0.25">
      <c r="A158" s="1">
        <v>45083</v>
      </c>
    </row>
    <row r="159" spans="1:1" x14ac:dyDescent="0.25">
      <c r="A159" s="1">
        <v>45084</v>
      </c>
    </row>
    <row r="160" spans="1:1" x14ac:dyDescent="0.25">
      <c r="A160" s="1">
        <v>45085</v>
      </c>
    </row>
    <row r="161" spans="1:1" x14ac:dyDescent="0.25">
      <c r="A161" s="1">
        <v>45086</v>
      </c>
    </row>
    <row r="162" spans="1:1" x14ac:dyDescent="0.25">
      <c r="A162" s="1">
        <v>45087</v>
      </c>
    </row>
    <row r="163" spans="1:1" x14ac:dyDescent="0.25">
      <c r="A163" s="1">
        <v>45088</v>
      </c>
    </row>
    <row r="164" spans="1:1" x14ac:dyDescent="0.25">
      <c r="A164" s="1">
        <v>45089</v>
      </c>
    </row>
    <row r="165" spans="1:1" x14ac:dyDescent="0.25">
      <c r="A165" s="1">
        <v>45090</v>
      </c>
    </row>
    <row r="166" spans="1:1" x14ac:dyDescent="0.25">
      <c r="A166" s="1">
        <v>45091</v>
      </c>
    </row>
    <row r="167" spans="1:1" x14ac:dyDescent="0.25">
      <c r="A167" s="1">
        <v>45092</v>
      </c>
    </row>
    <row r="168" spans="1:1" x14ac:dyDescent="0.25">
      <c r="A168" s="1">
        <v>45093</v>
      </c>
    </row>
    <row r="169" spans="1:1" x14ac:dyDescent="0.25">
      <c r="A169" s="1">
        <v>45094</v>
      </c>
    </row>
    <row r="170" spans="1:1" x14ac:dyDescent="0.25">
      <c r="A170" s="1">
        <v>45095</v>
      </c>
    </row>
    <row r="171" spans="1:1" x14ac:dyDescent="0.25">
      <c r="A171" s="1">
        <v>45096</v>
      </c>
    </row>
    <row r="172" spans="1:1" x14ac:dyDescent="0.25">
      <c r="A172" s="1">
        <v>45097</v>
      </c>
    </row>
    <row r="173" spans="1:1" x14ac:dyDescent="0.25">
      <c r="A173" s="1">
        <v>45098</v>
      </c>
    </row>
    <row r="174" spans="1:1" x14ac:dyDescent="0.25">
      <c r="A174" s="1">
        <v>45099</v>
      </c>
    </row>
    <row r="175" spans="1:1" x14ac:dyDescent="0.25">
      <c r="A175" s="1">
        <v>45100</v>
      </c>
    </row>
    <row r="176" spans="1:1" x14ac:dyDescent="0.25">
      <c r="A176" s="1">
        <v>45101</v>
      </c>
    </row>
    <row r="177" spans="1:1" x14ac:dyDescent="0.25">
      <c r="A177" s="1">
        <v>45102</v>
      </c>
    </row>
    <row r="178" spans="1:1" x14ac:dyDescent="0.25">
      <c r="A178" s="1">
        <v>45103</v>
      </c>
    </row>
    <row r="179" spans="1:1" x14ac:dyDescent="0.25">
      <c r="A179" s="1">
        <v>45104</v>
      </c>
    </row>
    <row r="180" spans="1:1" x14ac:dyDescent="0.25">
      <c r="A180" s="1">
        <v>45105</v>
      </c>
    </row>
    <row r="181" spans="1:1" x14ac:dyDescent="0.25">
      <c r="A181" s="1">
        <v>45106</v>
      </c>
    </row>
    <row r="182" spans="1:1" x14ac:dyDescent="0.25">
      <c r="A182" s="1">
        <v>45107</v>
      </c>
    </row>
    <row r="183" spans="1:1" x14ac:dyDescent="0.25">
      <c r="A183" s="1">
        <v>45108</v>
      </c>
    </row>
    <row r="184" spans="1:1" x14ac:dyDescent="0.25">
      <c r="A184" s="1">
        <v>45109</v>
      </c>
    </row>
    <row r="185" spans="1:1" x14ac:dyDescent="0.25">
      <c r="A185" s="1">
        <v>45110</v>
      </c>
    </row>
    <row r="186" spans="1:1" x14ac:dyDescent="0.25">
      <c r="A186" s="1">
        <v>45111</v>
      </c>
    </row>
    <row r="187" spans="1:1" x14ac:dyDescent="0.25">
      <c r="A187" s="1">
        <v>45112</v>
      </c>
    </row>
    <row r="188" spans="1:1" x14ac:dyDescent="0.25">
      <c r="A188" s="1">
        <v>45113</v>
      </c>
    </row>
    <row r="189" spans="1:1" x14ac:dyDescent="0.25">
      <c r="A189" s="1">
        <v>45114</v>
      </c>
    </row>
    <row r="190" spans="1:1" x14ac:dyDescent="0.25">
      <c r="A190" s="1">
        <v>45115</v>
      </c>
    </row>
    <row r="191" spans="1:1" x14ac:dyDescent="0.25">
      <c r="A191" s="1">
        <v>45116</v>
      </c>
    </row>
    <row r="192" spans="1:1" x14ac:dyDescent="0.25">
      <c r="A192" s="1">
        <v>45117</v>
      </c>
    </row>
    <row r="193" spans="1:1" x14ac:dyDescent="0.25">
      <c r="A193" s="1">
        <v>45118</v>
      </c>
    </row>
    <row r="194" spans="1:1" x14ac:dyDescent="0.25">
      <c r="A194" s="1">
        <v>45119</v>
      </c>
    </row>
    <row r="195" spans="1:1" x14ac:dyDescent="0.25">
      <c r="A195" s="1">
        <v>45120</v>
      </c>
    </row>
    <row r="196" spans="1:1" x14ac:dyDescent="0.25">
      <c r="A196" s="1">
        <v>45121</v>
      </c>
    </row>
    <row r="197" spans="1:1" x14ac:dyDescent="0.25">
      <c r="A197" s="1">
        <v>45122</v>
      </c>
    </row>
    <row r="198" spans="1:1" x14ac:dyDescent="0.25">
      <c r="A198" s="1">
        <v>45123</v>
      </c>
    </row>
    <row r="199" spans="1:1" x14ac:dyDescent="0.25">
      <c r="A199" s="1">
        <v>45124</v>
      </c>
    </row>
    <row r="200" spans="1:1" x14ac:dyDescent="0.25">
      <c r="A200" s="1">
        <v>45125</v>
      </c>
    </row>
    <row r="201" spans="1:1" x14ac:dyDescent="0.25">
      <c r="A201" s="1">
        <v>45126</v>
      </c>
    </row>
    <row r="202" spans="1:1" x14ac:dyDescent="0.25">
      <c r="A202" s="1">
        <v>45127</v>
      </c>
    </row>
    <row r="203" spans="1:1" x14ac:dyDescent="0.25">
      <c r="A203" s="1">
        <v>45128</v>
      </c>
    </row>
    <row r="204" spans="1:1" x14ac:dyDescent="0.25">
      <c r="A204" s="1">
        <v>45129</v>
      </c>
    </row>
    <row r="205" spans="1:1" x14ac:dyDescent="0.25">
      <c r="A205" s="1">
        <v>45130</v>
      </c>
    </row>
    <row r="206" spans="1:1" x14ac:dyDescent="0.25">
      <c r="A206" s="1">
        <v>45131</v>
      </c>
    </row>
    <row r="207" spans="1:1" x14ac:dyDescent="0.25">
      <c r="A207" s="1">
        <v>45132</v>
      </c>
    </row>
    <row r="208" spans="1:1" x14ac:dyDescent="0.25">
      <c r="A208" s="1">
        <v>45133</v>
      </c>
    </row>
    <row r="209" spans="1:1" x14ac:dyDescent="0.25">
      <c r="A209" s="1">
        <v>45134</v>
      </c>
    </row>
    <row r="210" spans="1:1" x14ac:dyDescent="0.25">
      <c r="A210" s="1">
        <v>45135</v>
      </c>
    </row>
    <row r="211" spans="1:1" x14ac:dyDescent="0.25">
      <c r="A211" s="1">
        <v>45136</v>
      </c>
    </row>
    <row r="212" spans="1:1" x14ac:dyDescent="0.25">
      <c r="A212" s="1">
        <v>45137</v>
      </c>
    </row>
    <row r="213" spans="1:1" x14ac:dyDescent="0.25">
      <c r="A213" s="1">
        <v>45138</v>
      </c>
    </row>
    <row r="214" spans="1:1" x14ac:dyDescent="0.25">
      <c r="A214" s="1">
        <v>45139</v>
      </c>
    </row>
    <row r="215" spans="1:1" x14ac:dyDescent="0.25">
      <c r="A215" s="1">
        <v>45140</v>
      </c>
    </row>
    <row r="216" spans="1:1" x14ac:dyDescent="0.25">
      <c r="A216" s="1">
        <v>45141</v>
      </c>
    </row>
    <row r="217" spans="1:1" x14ac:dyDescent="0.25">
      <c r="A217" s="1">
        <v>45142</v>
      </c>
    </row>
    <row r="218" spans="1:1" x14ac:dyDescent="0.25">
      <c r="A218" s="1">
        <v>45143</v>
      </c>
    </row>
    <row r="219" spans="1:1" x14ac:dyDescent="0.25">
      <c r="A219" s="1">
        <v>45144</v>
      </c>
    </row>
    <row r="220" spans="1:1" x14ac:dyDescent="0.25">
      <c r="A220" s="1">
        <v>45145</v>
      </c>
    </row>
    <row r="221" spans="1:1" x14ac:dyDescent="0.25">
      <c r="A221" s="1">
        <v>45146</v>
      </c>
    </row>
    <row r="222" spans="1:1" x14ac:dyDescent="0.25">
      <c r="A222" s="1">
        <v>45147</v>
      </c>
    </row>
    <row r="223" spans="1:1" x14ac:dyDescent="0.25">
      <c r="A223" s="1">
        <v>45148</v>
      </c>
    </row>
    <row r="224" spans="1:1" x14ac:dyDescent="0.25">
      <c r="A224" s="1">
        <v>45149</v>
      </c>
    </row>
    <row r="225" spans="1:1" x14ac:dyDescent="0.25">
      <c r="A225" s="1">
        <v>45150</v>
      </c>
    </row>
    <row r="226" spans="1:1" x14ac:dyDescent="0.25">
      <c r="A226" s="1">
        <v>45151</v>
      </c>
    </row>
    <row r="227" spans="1:1" x14ac:dyDescent="0.25">
      <c r="A227" s="1">
        <v>45152</v>
      </c>
    </row>
    <row r="228" spans="1:1" x14ac:dyDescent="0.25">
      <c r="A228" s="1">
        <v>45153</v>
      </c>
    </row>
    <row r="229" spans="1:1" x14ac:dyDescent="0.25">
      <c r="A229" s="1">
        <v>45154</v>
      </c>
    </row>
    <row r="230" spans="1:1" x14ac:dyDescent="0.25">
      <c r="A230" s="1">
        <v>45155</v>
      </c>
    </row>
    <row r="231" spans="1:1" x14ac:dyDescent="0.25">
      <c r="A231" s="1">
        <v>45156</v>
      </c>
    </row>
    <row r="232" spans="1:1" x14ac:dyDescent="0.25">
      <c r="A232" s="1">
        <v>45157</v>
      </c>
    </row>
    <row r="233" spans="1:1" x14ac:dyDescent="0.25">
      <c r="A233" s="1">
        <v>45158</v>
      </c>
    </row>
    <row r="234" spans="1:1" x14ac:dyDescent="0.25">
      <c r="A234" s="1">
        <v>45159</v>
      </c>
    </row>
    <row r="235" spans="1:1" x14ac:dyDescent="0.25">
      <c r="A235" s="1">
        <v>45160</v>
      </c>
    </row>
    <row r="236" spans="1:1" x14ac:dyDescent="0.25">
      <c r="A236" s="1">
        <v>45161</v>
      </c>
    </row>
    <row r="237" spans="1:1" x14ac:dyDescent="0.25">
      <c r="A237" s="1">
        <v>45162</v>
      </c>
    </row>
    <row r="238" spans="1:1" x14ac:dyDescent="0.25">
      <c r="A238" s="1">
        <v>45163</v>
      </c>
    </row>
    <row r="239" spans="1:1" x14ac:dyDescent="0.25">
      <c r="A239" s="1">
        <v>45164</v>
      </c>
    </row>
    <row r="240" spans="1:1" x14ac:dyDescent="0.25">
      <c r="A240" s="1">
        <v>45165</v>
      </c>
    </row>
    <row r="241" spans="1:1" x14ac:dyDescent="0.25">
      <c r="A241" s="1">
        <v>45166</v>
      </c>
    </row>
    <row r="242" spans="1:1" x14ac:dyDescent="0.25">
      <c r="A242" s="1">
        <v>45167</v>
      </c>
    </row>
    <row r="243" spans="1:1" x14ac:dyDescent="0.25">
      <c r="A243" s="1">
        <v>45168</v>
      </c>
    </row>
    <row r="244" spans="1:1" x14ac:dyDescent="0.25">
      <c r="A244" s="1">
        <v>45169</v>
      </c>
    </row>
    <row r="245" spans="1:1" x14ac:dyDescent="0.25">
      <c r="A245" s="1">
        <v>45170</v>
      </c>
    </row>
    <row r="246" spans="1:1" x14ac:dyDescent="0.25">
      <c r="A246" s="1">
        <v>45171</v>
      </c>
    </row>
    <row r="247" spans="1:1" x14ac:dyDescent="0.25">
      <c r="A247" s="1">
        <v>45172</v>
      </c>
    </row>
    <row r="248" spans="1:1" x14ac:dyDescent="0.25">
      <c r="A248" s="1">
        <v>45173</v>
      </c>
    </row>
    <row r="249" spans="1:1" x14ac:dyDescent="0.25">
      <c r="A249" s="1">
        <v>45174</v>
      </c>
    </row>
    <row r="250" spans="1:1" x14ac:dyDescent="0.25">
      <c r="A250" s="1">
        <v>45175</v>
      </c>
    </row>
    <row r="251" spans="1:1" x14ac:dyDescent="0.25">
      <c r="A251" s="1">
        <v>45176</v>
      </c>
    </row>
    <row r="252" spans="1:1" x14ac:dyDescent="0.25">
      <c r="A252" s="1">
        <v>45177</v>
      </c>
    </row>
    <row r="253" spans="1:1" x14ac:dyDescent="0.25">
      <c r="A253" s="1">
        <v>45178</v>
      </c>
    </row>
    <row r="254" spans="1:1" x14ac:dyDescent="0.25">
      <c r="A254" s="1">
        <v>45179</v>
      </c>
    </row>
    <row r="255" spans="1:1" x14ac:dyDescent="0.25">
      <c r="A255" s="1">
        <v>45180</v>
      </c>
    </row>
    <row r="256" spans="1:1" x14ac:dyDescent="0.25">
      <c r="A256" s="1">
        <v>45181</v>
      </c>
    </row>
    <row r="257" spans="1:1" x14ac:dyDescent="0.25">
      <c r="A257" s="1">
        <v>45182</v>
      </c>
    </row>
    <row r="258" spans="1:1" x14ac:dyDescent="0.25">
      <c r="A258" s="1">
        <v>45183</v>
      </c>
    </row>
    <row r="259" spans="1:1" x14ac:dyDescent="0.25">
      <c r="A259" s="1">
        <v>45184</v>
      </c>
    </row>
    <row r="260" spans="1:1" x14ac:dyDescent="0.25">
      <c r="A260" s="1">
        <v>45185</v>
      </c>
    </row>
    <row r="261" spans="1:1" x14ac:dyDescent="0.25">
      <c r="A261" s="1">
        <v>45186</v>
      </c>
    </row>
    <row r="262" spans="1:1" x14ac:dyDescent="0.25">
      <c r="A262" s="1">
        <v>45187</v>
      </c>
    </row>
    <row r="263" spans="1:1" x14ac:dyDescent="0.25">
      <c r="A263" s="1">
        <v>45188</v>
      </c>
    </row>
    <row r="264" spans="1:1" x14ac:dyDescent="0.25">
      <c r="A264" s="1">
        <v>45189</v>
      </c>
    </row>
    <row r="265" spans="1:1" x14ac:dyDescent="0.25">
      <c r="A265" s="1">
        <v>45190</v>
      </c>
    </row>
    <row r="266" spans="1:1" x14ac:dyDescent="0.25">
      <c r="A266" s="1">
        <v>45191</v>
      </c>
    </row>
    <row r="267" spans="1:1" x14ac:dyDescent="0.25">
      <c r="A267" s="1">
        <v>45192</v>
      </c>
    </row>
    <row r="268" spans="1:1" x14ac:dyDescent="0.25">
      <c r="A268" s="1">
        <v>45193</v>
      </c>
    </row>
    <row r="269" spans="1:1" x14ac:dyDescent="0.25">
      <c r="A269" s="1">
        <v>45194</v>
      </c>
    </row>
    <row r="270" spans="1:1" x14ac:dyDescent="0.25">
      <c r="A270" s="1">
        <v>45195</v>
      </c>
    </row>
    <row r="271" spans="1:1" x14ac:dyDescent="0.25">
      <c r="A271" s="1">
        <v>45196</v>
      </c>
    </row>
    <row r="272" spans="1:1" x14ac:dyDescent="0.25">
      <c r="A272" s="1">
        <v>45197</v>
      </c>
    </row>
    <row r="273" spans="1:1" x14ac:dyDescent="0.25">
      <c r="A273" s="1">
        <v>45198</v>
      </c>
    </row>
    <row r="274" spans="1:1" x14ac:dyDescent="0.25">
      <c r="A274" s="1">
        <v>45199</v>
      </c>
    </row>
    <row r="275" spans="1:1" x14ac:dyDescent="0.25">
      <c r="A275" s="1">
        <v>45200</v>
      </c>
    </row>
    <row r="276" spans="1:1" x14ac:dyDescent="0.25">
      <c r="A276" s="1">
        <v>45201</v>
      </c>
    </row>
    <row r="277" spans="1:1" x14ac:dyDescent="0.25">
      <c r="A277" s="1">
        <v>45202</v>
      </c>
    </row>
    <row r="278" spans="1:1" x14ac:dyDescent="0.25">
      <c r="A278" s="1">
        <v>45203</v>
      </c>
    </row>
    <row r="279" spans="1:1" x14ac:dyDescent="0.25">
      <c r="A279" s="1">
        <v>45204</v>
      </c>
    </row>
    <row r="280" spans="1:1" x14ac:dyDescent="0.25">
      <c r="A280" s="1">
        <v>45205</v>
      </c>
    </row>
    <row r="281" spans="1:1" x14ac:dyDescent="0.25">
      <c r="A281" s="1">
        <v>45206</v>
      </c>
    </row>
    <row r="282" spans="1:1" x14ac:dyDescent="0.25">
      <c r="A282" s="1">
        <v>45207</v>
      </c>
    </row>
    <row r="283" spans="1:1" x14ac:dyDescent="0.25">
      <c r="A283" s="1">
        <v>45208</v>
      </c>
    </row>
    <row r="284" spans="1:1" x14ac:dyDescent="0.25">
      <c r="A284" s="1">
        <v>45209</v>
      </c>
    </row>
    <row r="285" spans="1:1" x14ac:dyDescent="0.25">
      <c r="A285" s="1">
        <v>45210</v>
      </c>
    </row>
    <row r="286" spans="1:1" x14ac:dyDescent="0.25">
      <c r="A286" s="1">
        <v>45211</v>
      </c>
    </row>
    <row r="287" spans="1:1" x14ac:dyDescent="0.25">
      <c r="A287" s="1">
        <v>45212</v>
      </c>
    </row>
    <row r="288" spans="1:1" x14ac:dyDescent="0.25">
      <c r="A288" s="1">
        <v>45213</v>
      </c>
    </row>
    <row r="289" spans="1:1" x14ac:dyDescent="0.25">
      <c r="A289" s="1">
        <v>45214</v>
      </c>
    </row>
    <row r="290" spans="1:1" x14ac:dyDescent="0.25">
      <c r="A290" s="1">
        <v>45215</v>
      </c>
    </row>
    <row r="291" spans="1:1" x14ac:dyDescent="0.25">
      <c r="A291" s="1">
        <v>45216</v>
      </c>
    </row>
    <row r="292" spans="1:1" x14ac:dyDescent="0.25">
      <c r="A292" s="1">
        <v>45217</v>
      </c>
    </row>
    <row r="293" spans="1:1" x14ac:dyDescent="0.25">
      <c r="A293" s="1">
        <v>45218</v>
      </c>
    </row>
    <row r="294" spans="1:1" x14ac:dyDescent="0.25">
      <c r="A294" s="1">
        <v>45219</v>
      </c>
    </row>
    <row r="295" spans="1:1" x14ac:dyDescent="0.25">
      <c r="A295" s="1">
        <v>45220</v>
      </c>
    </row>
    <row r="296" spans="1:1" x14ac:dyDescent="0.25">
      <c r="A296" s="1">
        <v>45221</v>
      </c>
    </row>
    <row r="297" spans="1:1" x14ac:dyDescent="0.25">
      <c r="A297" s="1">
        <v>45222</v>
      </c>
    </row>
    <row r="298" spans="1:1" x14ac:dyDescent="0.25">
      <c r="A298" s="1">
        <v>45223</v>
      </c>
    </row>
    <row r="299" spans="1:1" x14ac:dyDescent="0.25">
      <c r="A299" s="1">
        <v>45224</v>
      </c>
    </row>
    <row r="300" spans="1:1" x14ac:dyDescent="0.25">
      <c r="A300" s="1">
        <v>45225</v>
      </c>
    </row>
    <row r="301" spans="1:1" x14ac:dyDescent="0.25">
      <c r="A301" s="1">
        <v>45226</v>
      </c>
    </row>
    <row r="302" spans="1:1" x14ac:dyDescent="0.25">
      <c r="A302" s="1">
        <v>45227</v>
      </c>
    </row>
    <row r="303" spans="1:1" x14ac:dyDescent="0.25">
      <c r="A303" s="1">
        <v>45228</v>
      </c>
    </row>
    <row r="304" spans="1:1" x14ac:dyDescent="0.25">
      <c r="A304" s="1">
        <v>45229</v>
      </c>
    </row>
    <row r="305" spans="1:1" x14ac:dyDescent="0.25">
      <c r="A305" s="1">
        <v>45230</v>
      </c>
    </row>
    <row r="306" spans="1:1" x14ac:dyDescent="0.25">
      <c r="A306" s="1">
        <v>45231</v>
      </c>
    </row>
    <row r="307" spans="1:1" x14ac:dyDescent="0.25">
      <c r="A307" s="1">
        <v>45232</v>
      </c>
    </row>
    <row r="308" spans="1:1" x14ac:dyDescent="0.25">
      <c r="A308" s="1">
        <v>45233</v>
      </c>
    </row>
    <row r="309" spans="1:1" x14ac:dyDescent="0.25">
      <c r="A309" s="1">
        <v>45234</v>
      </c>
    </row>
    <row r="310" spans="1:1" x14ac:dyDescent="0.25">
      <c r="A310" s="1">
        <v>45235</v>
      </c>
    </row>
    <row r="311" spans="1:1" x14ac:dyDescent="0.25">
      <c r="A311" s="1">
        <v>45236</v>
      </c>
    </row>
    <row r="312" spans="1:1" x14ac:dyDescent="0.25">
      <c r="A312" s="1">
        <v>45237</v>
      </c>
    </row>
    <row r="313" spans="1:1" x14ac:dyDescent="0.25">
      <c r="A313" s="1">
        <v>45238</v>
      </c>
    </row>
    <row r="314" spans="1:1" x14ac:dyDescent="0.25">
      <c r="A314" s="1">
        <v>45239</v>
      </c>
    </row>
    <row r="315" spans="1:1" x14ac:dyDescent="0.25">
      <c r="A315" s="1">
        <v>45240</v>
      </c>
    </row>
    <row r="316" spans="1:1" x14ac:dyDescent="0.25">
      <c r="A316" s="1">
        <v>45241</v>
      </c>
    </row>
    <row r="317" spans="1:1" x14ac:dyDescent="0.25">
      <c r="A317" s="1">
        <v>45242</v>
      </c>
    </row>
    <row r="318" spans="1:1" x14ac:dyDescent="0.25">
      <c r="A318" s="1">
        <v>45243</v>
      </c>
    </row>
    <row r="319" spans="1:1" x14ac:dyDescent="0.25">
      <c r="A319" s="1">
        <v>45244</v>
      </c>
    </row>
    <row r="320" spans="1:1" x14ac:dyDescent="0.25">
      <c r="A320" s="1">
        <v>45245</v>
      </c>
    </row>
    <row r="321" spans="1:1" x14ac:dyDescent="0.25">
      <c r="A321" s="1">
        <v>45246</v>
      </c>
    </row>
    <row r="322" spans="1:1" x14ac:dyDescent="0.25">
      <c r="A322" s="1">
        <v>45247</v>
      </c>
    </row>
    <row r="323" spans="1:1" x14ac:dyDescent="0.25">
      <c r="A323" s="1">
        <v>45248</v>
      </c>
    </row>
    <row r="324" spans="1:1" x14ac:dyDescent="0.25">
      <c r="A324" s="1">
        <v>45249</v>
      </c>
    </row>
    <row r="325" spans="1:1" x14ac:dyDescent="0.25">
      <c r="A325" s="1">
        <v>45250</v>
      </c>
    </row>
    <row r="326" spans="1:1" x14ac:dyDescent="0.25">
      <c r="A326" s="1">
        <v>45251</v>
      </c>
    </row>
    <row r="327" spans="1:1" x14ac:dyDescent="0.25">
      <c r="A327" s="1">
        <v>45252</v>
      </c>
    </row>
    <row r="328" spans="1:1" x14ac:dyDescent="0.25">
      <c r="A328" s="1">
        <v>45253</v>
      </c>
    </row>
    <row r="329" spans="1:1" x14ac:dyDescent="0.25">
      <c r="A329" s="1">
        <v>45254</v>
      </c>
    </row>
    <row r="330" spans="1:1" x14ac:dyDescent="0.25">
      <c r="A330" s="1">
        <v>45255</v>
      </c>
    </row>
    <row r="331" spans="1:1" x14ac:dyDescent="0.25">
      <c r="A331" s="1">
        <v>45256</v>
      </c>
    </row>
    <row r="332" spans="1:1" x14ac:dyDescent="0.25">
      <c r="A332" s="1">
        <v>45257</v>
      </c>
    </row>
    <row r="333" spans="1:1" x14ac:dyDescent="0.25">
      <c r="A333" s="1">
        <v>45258</v>
      </c>
    </row>
    <row r="334" spans="1:1" x14ac:dyDescent="0.25">
      <c r="A334" s="1">
        <v>45259</v>
      </c>
    </row>
    <row r="335" spans="1:1" x14ac:dyDescent="0.25">
      <c r="A335" s="1">
        <v>45260</v>
      </c>
    </row>
    <row r="336" spans="1:1" x14ac:dyDescent="0.25">
      <c r="A336" s="1">
        <v>45261</v>
      </c>
    </row>
    <row r="337" spans="1:1" x14ac:dyDescent="0.25">
      <c r="A337" s="1">
        <v>45262</v>
      </c>
    </row>
    <row r="338" spans="1:1" x14ac:dyDescent="0.25">
      <c r="A338" s="1">
        <v>45263</v>
      </c>
    </row>
    <row r="339" spans="1:1" x14ac:dyDescent="0.25">
      <c r="A339" s="1">
        <v>45264</v>
      </c>
    </row>
    <row r="340" spans="1:1" x14ac:dyDescent="0.25">
      <c r="A340" s="1">
        <v>45265</v>
      </c>
    </row>
    <row r="341" spans="1:1" x14ac:dyDescent="0.25">
      <c r="A341" s="1">
        <v>45266</v>
      </c>
    </row>
    <row r="342" spans="1:1" x14ac:dyDescent="0.25">
      <c r="A342" s="1">
        <v>45267</v>
      </c>
    </row>
    <row r="343" spans="1:1" x14ac:dyDescent="0.25">
      <c r="A343" s="1">
        <v>45268</v>
      </c>
    </row>
    <row r="344" spans="1:1" x14ac:dyDescent="0.25">
      <c r="A344" s="1">
        <v>45269</v>
      </c>
    </row>
    <row r="345" spans="1:1" x14ac:dyDescent="0.25">
      <c r="A345" s="1">
        <v>45270</v>
      </c>
    </row>
    <row r="346" spans="1:1" x14ac:dyDescent="0.25">
      <c r="A346" s="1">
        <v>45271</v>
      </c>
    </row>
    <row r="347" spans="1:1" x14ac:dyDescent="0.25">
      <c r="A347" s="1">
        <v>45272</v>
      </c>
    </row>
    <row r="348" spans="1:1" x14ac:dyDescent="0.25">
      <c r="A348" s="1">
        <v>45273</v>
      </c>
    </row>
    <row r="349" spans="1:1" x14ac:dyDescent="0.25">
      <c r="A349" s="1">
        <v>45274</v>
      </c>
    </row>
    <row r="350" spans="1:1" x14ac:dyDescent="0.25">
      <c r="A350" s="1">
        <v>45275</v>
      </c>
    </row>
    <row r="351" spans="1:1" x14ac:dyDescent="0.25">
      <c r="A351" s="1">
        <v>45276</v>
      </c>
    </row>
    <row r="352" spans="1:1" x14ac:dyDescent="0.25">
      <c r="A352" s="1">
        <v>45277</v>
      </c>
    </row>
    <row r="353" spans="1:1" x14ac:dyDescent="0.25">
      <c r="A353" s="1">
        <v>45278</v>
      </c>
    </row>
    <row r="354" spans="1:1" x14ac:dyDescent="0.25">
      <c r="A354" s="1">
        <v>45279</v>
      </c>
    </row>
    <row r="355" spans="1:1" x14ac:dyDescent="0.25">
      <c r="A355" s="1">
        <v>45280</v>
      </c>
    </row>
    <row r="356" spans="1:1" x14ac:dyDescent="0.25">
      <c r="A356" s="1">
        <v>45281</v>
      </c>
    </row>
    <row r="357" spans="1:1" x14ac:dyDescent="0.25">
      <c r="A357" s="1">
        <v>45282</v>
      </c>
    </row>
    <row r="358" spans="1:1" x14ac:dyDescent="0.25">
      <c r="A358" s="1">
        <v>45283</v>
      </c>
    </row>
    <row r="359" spans="1:1" x14ac:dyDescent="0.25">
      <c r="A359" s="1">
        <v>45284</v>
      </c>
    </row>
    <row r="360" spans="1:1" x14ac:dyDescent="0.25">
      <c r="A360" s="1">
        <v>45285</v>
      </c>
    </row>
    <row r="361" spans="1:1" x14ac:dyDescent="0.25">
      <c r="A361" s="1">
        <v>45286</v>
      </c>
    </row>
    <row r="362" spans="1:1" x14ac:dyDescent="0.25">
      <c r="A362" s="1">
        <v>45287</v>
      </c>
    </row>
    <row r="363" spans="1:1" x14ac:dyDescent="0.25">
      <c r="A363" s="1">
        <v>45288</v>
      </c>
    </row>
    <row r="364" spans="1:1" x14ac:dyDescent="0.25">
      <c r="A364" s="1">
        <v>45289</v>
      </c>
    </row>
    <row r="365" spans="1:1" x14ac:dyDescent="0.25">
      <c r="A365" s="1">
        <v>45290</v>
      </c>
    </row>
    <row r="366" spans="1:1" x14ac:dyDescent="0.25">
      <c r="A366" s="1">
        <v>45291</v>
      </c>
    </row>
    <row r="367" spans="1:1" x14ac:dyDescent="0.25">
      <c r="A367" s="1">
        <v>45292</v>
      </c>
    </row>
    <row r="368" spans="1:1" x14ac:dyDescent="0.25">
      <c r="A368" s="1">
        <v>45293</v>
      </c>
    </row>
    <row r="369" spans="1:1" x14ac:dyDescent="0.25">
      <c r="A369" s="1">
        <v>45294</v>
      </c>
    </row>
    <row r="370" spans="1:1" x14ac:dyDescent="0.25">
      <c r="A370" s="1">
        <v>45295</v>
      </c>
    </row>
    <row r="371" spans="1:1" x14ac:dyDescent="0.25">
      <c r="A371" s="1">
        <v>45296</v>
      </c>
    </row>
    <row r="372" spans="1:1" x14ac:dyDescent="0.25">
      <c r="A372" s="1">
        <v>45297</v>
      </c>
    </row>
    <row r="373" spans="1:1" x14ac:dyDescent="0.25">
      <c r="A373" s="1">
        <v>45298</v>
      </c>
    </row>
    <row r="374" spans="1:1" x14ac:dyDescent="0.25">
      <c r="A374" s="1">
        <v>45299</v>
      </c>
    </row>
    <row r="375" spans="1:1" x14ac:dyDescent="0.25">
      <c r="A375" s="1">
        <v>45300</v>
      </c>
    </row>
    <row r="376" spans="1:1" x14ac:dyDescent="0.25">
      <c r="A376" s="1">
        <v>45301</v>
      </c>
    </row>
    <row r="377" spans="1:1" x14ac:dyDescent="0.25">
      <c r="A377" s="1">
        <v>45302</v>
      </c>
    </row>
    <row r="378" spans="1:1" x14ac:dyDescent="0.25">
      <c r="A378" s="1">
        <v>45303</v>
      </c>
    </row>
    <row r="379" spans="1:1" x14ac:dyDescent="0.25">
      <c r="A379" s="1">
        <v>45304</v>
      </c>
    </row>
    <row r="380" spans="1:1" x14ac:dyDescent="0.25">
      <c r="A380" s="1">
        <v>45305</v>
      </c>
    </row>
    <row r="381" spans="1:1" x14ac:dyDescent="0.25">
      <c r="A381" s="1">
        <v>45306</v>
      </c>
    </row>
    <row r="382" spans="1:1" x14ac:dyDescent="0.25">
      <c r="A382" s="1">
        <v>45307</v>
      </c>
    </row>
    <row r="383" spans="1:1" x14ac:dyDescent="0.25">
      <c r="A383" s="1">
        <v>45308</v>
      </c>
    </row>
    <row r="384" spans="1:1" x14ac:dyDescent="0.25">
      <c r="A384" s="1">
        <v>45309</v>
      </c>
    </row>
    <row r="385" spans="1:1" x14ac:dyDescent="0.25">
      <c r="A385" s="1">
        <v>45310</v>
      </c>
    </row>
    <row r="386" spans="1:1" x14ac:dyDescent="0.25">
      <c r="A386" s="1">
        <v>45311</v>
      </c>
    </row>
    <row r="387" spans="1:1" x14ac:dyDescent="0.25">
      <c r="A387" s="1">
        <v>45312</v>
      </c>
    </row>
    <row r="388" spans="1:1" x14ac:dyDescent="0.25">
      <c r="A388" s="1">
        <v>45313</v>
      </c>
    </row>
    <row r="389" spans="1:1" x14ac:dyDescent="0.25">
      <c r="A389" s="1">
        <v>45314</v>
      </c>
    </row>
    <row r="390" spans="1:1" x14ac:dyDescent="0.25">
      <c r="A390" s="1">
        <v>45315</v>
      </c>
    </row>
    <row r="391" spans="1:1" x14ac:dyDescent="0.25">
      <c r="A391" s="1">
        <v>45316</v>
      </c>
    </row>
    <row r="392" spans="1:1" x14ac:dyDescent="0.25">
      <c r="A392" s="1">
        <v>45317</v>
      </c>
    </row>
    <row r="393" spans="1:1" x14ac:dyDescent="0.25">
      <c r="A393" s="1">
        <v>45318</v>
      </c>
    </row>
    <row r="394" spans="1:1" x14ac:dyDescent="0.25">
      <c r="A394" s="1">
        <v>45319</v>
      </c>
    </row>
    <row r="395" spans="1:1" x14ac:dyDescent="0.25">
      <c r="A395" s="1">
        <v>45320</v>
      </c>
    </row>
    <row r="396" spans="1:1" x14ac:dyDescent="0.25">
      <c r="A396" s="1">
        <v>45321</v>
      </c>
    </row>
    <row r="397" spans="1:1" x14ac:dyDescent="0.25">
      <c r="A397" s="1">
        <v>45322</v>
      </c>
    </row>
    <row r="398" spans="1:1" x14ac:dyDescent="0.25">
      <c r="A398" s="1">
        <v>45323</v>
      </c>
    </row>
    <row r="399" spans="1:1" x14ac:dyDescent="0.25">
      <c r="A399" s="1">
        <v>45324</v>
      </c>
    </row>
    <row r="400" spans="1:1" x14ac:dyDescent="0.25">
      <c r="A400" s="1">
        <v>45325</v>
      </c>
    </row>
    <row r="401" spans="1:1" x14ac:dyDescent="0.25">
      <c r="A401" s="1">
        <v>45326</v>
      </c>
    </row>
    <row r="402" spans="1:1" x14ac:dyDescent="0.25">
      <c r="A402" s="1">
        <v>45327</v>
      </c>
    </row>
    <row r="403" spans="1:1" x14ac:dyDescent="0.25">
      <c r="A403" s="1">
        <v>45328</v>
      </c>
    </row>
    <row r="404" spans="1:1" x14ac:dyDescent="0.25">
      <c r="A404" s="1">
        <v>45329</v>
      </c>
    </row>
    <row r="405" spans="1:1" x14ac:dyDescent="0.25">
      <c r="A405" s="1">
        <v>45330</v>
      </c>
    </row>
    <row r="406" spans="1:1" x14ac:dyDescent="0.25">
      <c r="A406" s="1">
        <v>45331</v>
      </c>
    </row>
    <row r="407" spans="1:1" x14ac:dyDescent="0.25">
      <c r="A407" s="1">
        <v>45332</v>
      </c>
    </row>
    <row r="408" spans="1:1" x14ac:dyDescent="0.25">
      <c r="A408" s="1">
        <v>45333</v>
      </c>
    </row>
    <row r="409" spans="1:1" x14ac:dyDescent="0.25">
      <c r="A409" s="1">
        <v>45334</v>
      </c>
    </row>
    <row r="410" spans="1:1" x14ac:dyDescent="0.25">
      <c r="A410" s="1">
        <v>45335</v>
      </c>
    </row>
    <row r="411" spans="1:1" x14ac:dyDescent="0.25">
      <c r="A411" s="1">
        <v>45336</v>
      </c>
    </row>
    <row r="412" spans="1:1" x14ac:dyDescent="0.25">
      <c r="A412" s="1">
        <v>45337</v>
      </c>
    </row>
    <row r="413" spans="1:1" x14ac:dyDescent="0.25">
      <c r="A413" s="1">
        <v>45338</v>
      </c>
    </row>
    <row r="414" spans="1:1" x14ac:dyDescent="0.25">
      <c r="A414" s="1">
        <v>45339</v>
      </c>
    </row>
    <row r="415" spans="1:1" x14ac:dyDescent="0.25">
      <c r="A415" s="1">
        <v>45340</v>
      </c>
    </row>
    <row r="416" spans="1:1" x14ac:dyDescent="0.25">
      <c r="A416" s="1">
        <v>45341</v>
      </c>
    </row>
    <row r="417" spans="1:1" x14ac:dyDescent="0.25">
      <c r="A417" s="1">
        <v>45342</v>
      </c>
    </row>
    <row r="418" spans="1:1" x14ac:dyDescent="0.25">
      <c r="A418" s="1">
        <v>45343</v>
      </c>
    </row>
    <row r="419" spans="1:1" x14ac:dyDescent="0.25">
      <c r="A419" s="1">
        <v>45344</v>
      </c>
    </row>
    <row r="420" spans="1:1" x14ac:dyDescent="0.25">
      <c r="A420" s="1">
        <v>45345</v>
      </c>
    </row>
    <row r="421" spans="1:1" x14ac:dyDescent="0.25">
      <c r="A421" s="1">
        <v>45346</v>
      </c>
    </row>
    <row r="422" spans="1:1" x14ac:dyDescent="0.25">
      <c r="A422" s="1">
        <v>45347</v>
      </c>
    </row>
    <row r="423" spans="1:1" x14ac:dyDescent="0.25">
      <c r="A423" s="1">
        <v>45348</v>
      </c>
    </row>
    <row r="424" spans="1:1" x14ac:dyDescent="0.25">
      <c r="A424" s="1">
        <v>45349</v>
      </c>
    </row>
    <row r="425" spans="1:1" x14ac:dyDescent="0.25">
      <c r="A425" s="1">
        <v>45350</v>
      </c>
    </row>
    <row r="426" spans="1:1" x14ac:dyDescent="0.25">
      <c r="A426" s="1">
        <v>45351</v>
      </c>
    </row>
    <row r="427" spans="1:1" x14ac:dyDescent="0.25">
      <c r="A427" s="1">
        <v>45352</v>
      </c>
    </row>
    <row r="428" spans="1:1" x14ac:dyDescent="0.25">
      <c r="A428" s="1">
        <v>45353</v>
      </c>
    </row>
    <row r="429" spans="1:1" x14ac:dyDescent="0.25">
      <c r="A429" s="1">
        <v>45354</v>
      </c>
    </row>
    <row r="430" spans="1:1" x14ac:dyDescent="0.25">
      <c r="A430" s="1">
        <v>45355</v>
      </c>
    </row>
    <row r="431" spans="1:1" x14ac:dyDescent="0.25">
      <c r="A431" s="1">
        <v>45356</v>
      </c>
    </row>
    <row r="432" spans="1:1" x14ac:dyDescent="0.25">
      <c r="A432" s="1">
        <v>45357</v>
      </c>
    </row>
    <row r="433" spans="1:1" x14ac:dyDescent="0.25">
      <c r="A433" s="1">
        <v>45358</v>
      </c>
    </row>
    <row r="434" spans="1:1" x14ac:dyDescent="0.25">
      <c r="A434" s="1">
        <v>45359</v>
      </c>
    </row>
    <row r="435" spans="1:1" x14ac:dyDescent="0.25">
      <c r="A435" s="1">
        <v>45360</v>
      </c>
    </row>
    <row r="436" spans="1:1" x14ac:dyDescent="0.25">
      <c r="A436" s="1">
        <v>45361</v>
      </c>
    </row>
    <row r="437" spans="1:1" x14ac:dyDescent="0.25">
      <c r="A437" s="1">
        <v>45362</v>
      </c>
    </row>
    <row r="438" spans="1:1" x14ac:dyDescent="0.25">
      <c r="A438" s="1">
        <v>45363</v>
      </c>
    </row>
    <row r="439" spans="1:1" x14ac:dyDescent="0.25">
      <c r="A439" s="1">
        <v>45364</v>
      </c>
    </row>
    <row r="440" spans="1:1" x14ac:dyDescent="0.25">
      <c r="A440" s="1">
        <v>45365</v>
      </c>
    </row>
    <row r="441" spans="1:1" x14ac:dyDescent="0.25">
      <c r="A441" s="1">
        <v>45366</v>
      </c>
    </row>
    <row r="442" spans="1:1" x14ac:dyDescent="0.25">
      <c r="A442" s="1">
        <v>45367</v>
      </c>
    </row>
    <row r="443" spans="1:1" x14ac:dyDescent="0.25">
      <c r="A443" s="1">
        <v>45368</v>
      </c>
    </row>
    <row r="444" spans="1:1" x14ac:dyDescent="0.25">
      <c r="A444" s="1">
        <v>45369</v>
      </c>
    </row>
    <row r="445" spans="1:1" x14ac:dyDescent="0.25">
      <c r="A445" s="1">
        <v>45370</v>
      </c>
    </row>
    <row r="446" spans="1:1" x14ac:dyDescent="0.25">
      <c r="A446" s="1">
        <v>45371</v>
      </c>
    </row>
    <row r="447" spans="1:1" x14ac:dyDescent="0.25">
      <c r="A447" s="1">
        <v>45372</v>
      </c>
    </row>
    <row r="448" spans="1:1" x14ac:dyDescent="0.25">
      <c r="A448" s="1">
        <v>45373</v>
      </c>
    </row>
    <row r="449" spans="1:1" x14ac:dyDescent="0.25">
      <c r="A449" s="1">
        <v>45374</v>
      </c>
    </row>
    <row r="450" spans="1:1" x14ac:dyDescent="0.25">
      <c r="A450" s="1">
        <v>45375</v>
      </c>
    </row>
    <row r="451" spans="1:1" x14ac:dyDescent="0.25">
      <c r="A451" s="1">
        <v>45376</v>
      </c>
    </row>
    <row r="452" spans="1:1" x14ac:dyDescent="0.25">
      <c r="A452" s="1">
        <v>45377</v>
      </c>
    </row>
    <row r="453" spans="1:1" x14ac:dyDescent="0.25">
      <c r="A453" s="1">
        <v>45378</v>
      </c>
    </row>
    <row r="454" spans="1:1" x14ac:dyDescent="0.25">
      <c r="A454" s="1">
        <v>45379</v>
      </c>
    </row>
    <row r="455" spans="1:1" x14ac:dyDescent="0.25">
      <c r="A455" s="1">
        <v>45380</v>
      </c>
    </row>
    <row r="456" spans="1:1" x14ac:dyDescent="0.25">
      <c r="A456" s="1">
        <v>45381</v>
      </c>
    </row>
    <row r="457" spans="1:1" x14ac:dyDescent="0.25">
      <c r="A457" s="1">
        <v>45382</v>
      </c>
    </row>
    <row r="458" spans="1:1" x14ac:dyDescent="0.25">
      <c r="A458" s="1">
        <v>45383</v>
      </c>
    </row>
    <row r="459" spans="1:1" x14ac:dyDescent="0.25">
      <c r="A459" s="1">
        <v>45384</v>
      </c>
    </row>
    <row r="460" spans="1:1" x14ac:dyDescent="0.25">
      <c r="A460" s="1">
        <v>45385</v>
      </c>
    </row>
    <row r="461" spans="1:1" x14ac:dyDescent="0.25">
      <c r="A461" s="1">
        <v>45386</v>
      </c>
    </row>
    <row r="462" spans="1:1" x14ac:dyDescent="0.25">
      <c r="A462" s="1">
        <v>45387</v>
      </c>
    </row>
    <row r="463" spans="1:1" x14ac:dyDescent="0.25">
      <c r="A463" s="1">
        <v>45388</v>
      </c>
    </row>
    <row r="464" spans="1:1" x14ac:dyDescent="0.25">
      <c r="A464" s="1">
        <v>45389</v>
      </c>
    </row>
    <row r="465" spans="1:1" x14ac:dyDescent="0.25">
      <c r="A465" s="1">
        <v>45390</v>
      </c>
    </row>
    <row r="466" spans="1:1" x14ac:dyDescent="0.25">
      <c r="A466" s="1">
        <v>45391</v>
      </c>
    </row>
    <row r="467" spans="1:1" x14ac:dyDescent="0.25">
      <c r="A467" s="1">
        <v>45392</v>
      </c>
    </row>
    <row r="468" spans="1:1" x14ac:dyDescent="0.25">
      <c r="A468" s="1">
        <v>45393</v>
      </c>
    </row>
    <row r="469" spans="1:1" x14ac:dyDescent="0.25">
      <c r="A469" s="1">
        <v>45394</v>
      </c>
    </row>
    <row r="470" spans="1:1" x14ac:dyDescent="0.25">
      <c r="A470" s="1">
        <v>45395</v>
      </c>
    </row>
    <row r="471" spans="1:1" x14ac:dyDescent="0.25">
      <c r="A471" s="1">
        <v>45396</v>
      </c>
    </row>
    <row r="472" spans="1:1" x14ac:dyDescent="0.25">
      <c r="A472" s="1">
        <v>45397</v>
      </c>
    </row>
    <row r="473" spans="1:1" x14ac:dyDescent="0.25">
      <c r="A473" s="1">
        <v>45398</v>
      </c>
    </row>
    <row r="474" spans="1:1" x14ac:dyDescent="0.25">
      <c r="A474" s="1">
        <v>45399</v>
      </c>
    </row>
    <row r="475" spans="1:1" x14ac:dyDescent="0.25">
      <c r="A475" s="1">
        <v>45400</v>
      </c>
    </row>
    <row r="476" spans="1:1" x14ac:dyDescent="0.25">
      <c r="A476" s="1">
        <v>45401</v>
      </c>
    </row>
    <row r="477" spans="1:1" x14ac:dyDescent="0.25">
      <c r="A477" s="1">
        <v>45402</v>
      </c>
    </row>
    <row r="478" spans="1:1" x14ac:dyDescent="0.25">
      <c r="A478" s="1">
        <v>45403</v>
      </c>
    </row>
    <row r="479" spans="1:1" x14ac:dyDescent="0.25">
      <c r="A479" s="1">
        <v>45404</v>
      </c>
    </row>
    <row r="480" spans="1:1" x14ac:dyDescent="0.25">
      <c r="A480" s="1">
        <v>45405</v>
      </c>
    </row>
    <row r="481" spans="1:1" x14ac:dyDescent="0.25">
      <c r="A481" s="1">
        <v>45406</v>
      </c>
    </row>
    <row r="482" spans="1:1" x14ac:dyDescent="0.25">
      <c r="A482" s="1">
        <v>45407</v>
      </c>
    </row>
    <row r="483" spans="1:1" x14ac:dyDescent="0.25">
      <c r="A483" s="1">
        <v>45408</v>
      </c>
    </row>
    <row r="484" spans="1:1" x14ac:dyDescent="0.25">
      <c r="A484" s="1">
        <v>45409</v>
      </c>
    </row>
    <row r="485" spans="1:1" x14ac:dyDescent="0.25">
      <c r="A485" s="1">
        <v>45410</v>
      </c>
    </row>
    <row r="486" spans="1:1" x14ac:dyDescent="0.25">
      <c r="A486" s="1">
        <v>45411</v>
      </c>
    </row>
    <row r="487" spans="1:1" x14ac:dyDescent="0.25">
      <c r="A487" s="1">
        <v>45412</v>
      </c>
    </row>
    <row r="488" spans="1:1" x14ac:dyDescent="0.25">
      <c r="A488" s="1">
        <v>45413</v>
      </c>
    </row>
    <row r="489" spans="1:1" x14ac:dyDescent="0.25">
      <c r="A489" s="1">
        <v>45414</v>
      </c>
    </row>
    <row r="490" spans="1:1" x14ac:dyDescent="0.25">
      <c r="A490" s="1">
        <v>45415</v>
      </c>
    </row>
    <row r="491" spans="1:1" x14ac:dyDescent="0.25">
      <c r="A491" s="1">
        <v>45416</v>
      </c>
    </row>
    <row r="492" spans="1:1" x14ac:dyDescent="0.25">
      <c r="A492" s="1">
        <v>45417</v>
      </c>
    </row>
    <row r="493" spans="1:1" x14ac:dyDescent="0.25">
      <c r="A493" s="1">
        <v>45418</v>
      </c>
    </row>
    <row r="494" spans="1:1" x14ac:dyDescent="0.25">
      <c r="A494" s="1">
        <v>45419</v>
      </c>
    </row>
    <row r="495" spans="1:1" x14ac:dyDescent="0.25">
      <c r="A495" s="1">
        <v>45420</v>
      </c>
    </row>
    <row r="496" spans="1:1" x14ac:dyDescent="0.25">
      <c r="A496" s="1">
        <v>45421</v>
      </c>
    </row>
    <row r="497" spans="1:1" x14ac:dyDescent="0.25">
      <c r="A497" s="1">
        <v>45422</v>
      </c>
    </row>
    <row r="498" spans="1:1" x14ac:dyDescent="0.25">
      <c r="A498" s="1">
        <v>45423</v>
      </c>
    </row>
    <row r="499" spans="1:1" x14ac:dyDescent="0.25">
      <c r="A499" s="1">
        <v>45424</v>
      </c>
    </row>
    <row r="500" spans="1:1" x14ac:dyDescent="0.25">
      <c r="A500" s="1">
        <v>45425</v>
      </c>
    </row>
    <row r="501" spans="1:1" x14ac:dyDescent="0.25">
      <c r="A501" s="1">
        <v>45426</v>
      </c>
    </row>
    <row r="502" spans="1:1" x14ac:dyDescent="0.25">
      <c r="A502" s="1">
        <v>45427</v>
      </c>
    </row>
    <row r="503" spans="1:1" x14ac:dyDescent="0.25">
      <c r="A503" s="1">
        <v>45428</v>
      </c>
    </row>
    <row r="504" spans="1:1" x14ac:dyDescent="0.25">
      <c r="A504" s="1">
        <v>45429</v>
      </c>
    </row>
    <row r="505" spans="1:1" x14ac:dyDescent="0.25">
      <c r="A505" s="1">
        <v>45430</v>
      </c>
    </row>
    <row r="506" spans="1:1" x14ac:dyDescent="0.25">
      <c r="A506" s="1">
        <v>45431</v>
      </c>
    </row>
    <row r="507" spans="1:1" x14ac:dyDescent="0.25">
      <c r="A507" s="1">
        <v>45432</v>
      </c>
    </row>
    <row r="508" spans="1:1" x14ac:dyDescent="0.25">
      <c r="A508" s="1">
        <v>45433</v>
      </c>
    </row>
    <row r="509" spans="1:1" x14ac:dyDescent="0.25">
      <c r="A509" s="1">
        <v>45434</v>
      </c>
    </row>
    <row r="510" spans="1:1" x14ac:dyDescent="0.25">
      <c r="A510" s="1">
        <v>45435</v>
      </c>
    </row>
    <row r="511" spans="1:1" x14ac:dyDescent="0.25">
      <c r="A511" s="1">
        <v>45436</v>
      </c>
    </row>
    <row r="512" spans="1:1" x14ac:dyDescent="0.25">
      <c r="A512" s="1">
        <v>45437</v>
      </c>
    </row>
    <row r="513" spans="1:1" x14ac:dyDescent="0.25">
      <c r="A513" s="1">
        <v>45438</v>
      </c>
    </row>
    <row r="514" spans="1:1" x14ac:dyDescent="0.25">
      <c r="A514" s="1">
        <v>45439</v>
      </c>
    </row>
    <row r="515" spans="1:1" x14ac:dyDescent="0.25">
      <c r="A515" s="1">
        <v>45440</v>
      </c>
    </row>
    <row r="516" spans="1:1" x14ac:dyDescent="0.25">
      <c r="A516" s="1">
        <v>45441</v>
      </c>
    </row>
    <row r="517" spans="1:1" x14ac:dyDescent="0.25">
      <c r="A517" s="1">
        <v>45442</v>
      </c>
    </row>
    <row r="518" spans="1:1" x14ac:dyDescent="0.25">
      <c r="A518" s="1">
        <v>45443</v>
      </c>
    </row>
    <row r="519" spans="1:1" x14ac:dyDescent="0.25">
      <c r="A519" s="1">
        <v>45444</v>
      </c>
    </row>
    <row r="520" spans="1:1" x14ac:dyDescent="0.25">
      <c r="A520" s="1">
        <v>45445</v>
      </c>
    </row>
    <row r="521" spans="1:1" x14ac:dyDescent="0.25">
      <c r="A521" s="1">
        <v>45446</v>
      </c>
    </row>
    <row r="522" spans="1:1" x14ac:dyDescent="0.25">
      <c r="A522" s="1">
        <v>45447</v>
      </c>
    </row>
    <row r="523" spans="1:1" x14ac:dyDescent="0.25">
      <c r="A523" s="1">
        <v>45448</v>
      </c>
    </row>
    <row r="524" spans="1:1" x14ac:dyDescent="0.25">
      <c r="A524" s="1">
        <v>45449</v>
      </c>
    </row>
    <row r="525" spans="1:1" x14ac:dyDescent="0.25">
      <c r="A525" s="1">
        <v>45450</v>
      </c>
    </row>
    <row r="526" spans="1:1" x14ac:dyDescent="0.25">
      <c r="A526" s="1">
        <v>45451</v>
      </c>
    </row>
    <row r="527" spans="1:1" x14ac:dyDescent="0.25">
      <c r="A527" s="1">
        <v>45452</v>
      </c>
    </row>
    <row r="528" spans="1:1" x14ac:dyDescent="0.25">
      <c r="A528" s="1">
        <v>45453</v>
      </c>
    </row>
    <row r="529" spans="1:1" x14ac:dyDescent="0.25">
      <c r="A529" s="1">
        <v>45454</v>
      </c>
    </row>
    <row r="530" spans="1:1" x14ac:dyDescent="0.25">
      <c r="A530" s="1">
        <v>45455</v>
      </c>
    </row>
    <row r="531" spans="1:1" x14ac:dyDescent="0.25">
      <c r="A531" s="1">
        <v>45456</v>
      </c>
    </row>
    <row r="532" spans="1:1" x14ac:dyDescent="0.25">
      <c r="A532" s="1">
        <v>45457</v>
      </c>
    </row>
    <row r="533" spans="1:1" x14ac:dyDescent="0.25">
      <c r="A533" s="1">
        <v>45458</v>
      </c>
    </row>
    <row r="534" spans="1:1" x14ac:dyDescent="0.25">
      <c r="A534" s="1">
        <v>45459</v>
      </c>
    </row>
    <row r="535" spans="1:1" x14ac:dyDescent="0.25">
      <c r="A535" s="1">
        <v>45460</v>
      </c>
    </row>
    <row r="536" spans="1:1" x14ac:dyDescent="0.25">
      <c r="A536" s="1">
        <v>45461</v>
      </c>
    </row>
    <row r="537" spans="1:1" x14ac:dyDescent="0.25">
      <c r="A537" s="1">
        <v>45462</v>
      </c>
    </row>
    <row r="538" spans="1:1" x14ac:dyDescent="0.25">
      <c r="A538" s="1">
        <v>45463</v>
      </c>
    </row>
    <row r="539" spans="1:1" x14ac:dyDescent="0.25">
      <c r="A539" s="1">
        <v>45464</v>
      </c>
    </row>
    <row r="540" spans="1:1" x14ac:dyDescent="0.25">
      <c r="A540" s="1">
        <v>45465</v>
      </c>
    </row>
    <row r="541" spans="1:1" x14ac:dyDescent="0.25">
      <c r="A541" s="1">
        <v>45466</v>
      </c>
    </row>
    <row r="542" spans="1:1" x14ac:dyDescent="0.25">
      <c r="A542" s="1">
        <v>45467</v>
      </c>
    </row>
    <row r="543" spans="1:1" x14ac:dyDescent="0.25">
      <c r="A543" s="1">
        <v>45468</v>
      </c>
    </row>
    <row r="544" spans="1:1" x14ac:dyDescent="0.25">
      <c r="A544" s="1">
        <v>45469</v>
      </c>
    </row>
    <row r="545" spans="1:1" x14ac:dyDescent="0.25">
      <c r="A545" s="1">
        <v>45470</v>
      </c>
    </row>
    <row r="546" spans="1:1" x14ac:dyDescent="0.25">
      <c r="A546" s="1">
        <v>45471</v>
      </c>
    </row>
    <row r="547" spans="1:1" x14ac:dyDescent="0.25">
      <c r="A547" s="1">
        <v>45472</v>
      </c>
    </row>
    <row r="548" spans="1:1" x14ac:dyDescent="0.25">
      <c r="A548" s="1">
        <v>45473</v>
      </c>
    </row>
    <row r="549" spans="1:1" x14ac:dyDescent="0.25">
      <c r="A549" s="1">
        <v>45474</v>
      </c>
    </row>
    <row r="550" spans="1:1" x14ac:dyDescent="0.25">
      <c r="A550" s="1">
        <v>45475</v>
      </c>
    </row>
    <row r="551" spans="1:1" x14ac:dyDescent="0.25">
      <c r="A551" s="1">
        <v>45476</v>
      </c>
    </row>
    <row r="552" spans="1:1" x14ac:dyDescent="0.25">
      <c r="A552" s="1">
        <v>45477</v>
      </c>
    </row>
    <row r="553" spans="1:1" x14ac:dyDescent="0.25">
      <c r="A553" s="1">
        <v>45478</v>
      </c>
    </row>
    <row r="554" spans="1:1" x14ac:dyDescent="0.25">
      <c r="A554" s="1">
        <v>45479</v>
      </c>
    </row>
    <row r="555" spans="1:1" x14ac:dyDescent="0.25">
      <c r="A555" s="1">
        <v>45480</v>
      </c>
    </row>
    <row r="556" spans="1:1" x14ac:dyDescent="0.25">
      <c r="A556" s="1">
        <v>45481</v>
      </c>
    </row>
    <row r="557" spans="1:1" x14ac:dyDescent="0.25">
      <c r="A557" s="1">
        <v>45482</v>
      </c>
    </row>
    <row r="558" spans="1:1" x14ac:dyDescent="0.25">
      <c r="A558" s="1">
        <v>45483</v>
      </c>
    </row>
    <row r="559" spans="1:1" x14ac:dyDescent="0.25">
      <c r="A559" s="1">
        <v>45484</v>
      </c>
    </row>
    <row r="560" spans="1:1" x14ac:dyDescent="0.25">
      <c r="A560" s="1">
        <v>45485</v>
      </c>
    </row>
    <row r="561" spans="1:1" x14ac:dyDescent="0.25">
      <c r="A561" s="1">
        <v>45486</v>
      </c>
    </row>
    <row r="562" spans="1:1" x14ac:dyDescent="0.25">
      <c r="A562" s="1">
        <v>45487</v>
      </c>
    </row>
    <row r="563" spans="1:1" x14ac:dyDescent="0.25">
      <c r="A563" s="1">
        <v>45488</v>
      </c>
    </row>
    <row r="564" spans="1:1" x14ac:dyDescent="0.25">
      <c r="A564" s="1">
        <v>45489</v>
      </c>
    </row>
    <row r="565" spans="1:1" x14ac:dyDescent="0.25">
      <c r="A565" s="1">
        <v>45490</v>
      </c>
    </row>
    <row r="566" spans="1:1" x14ac:dyDescent="0.25">
      <c r="A566" s="1">
        <v>45491</v>
      </c>
    </row>
    <row r="567" spans="1:1" x14ac:dyDescent="0.25">
      <c r="A567" s="1">
        <v>45492</v>
      </c>
    </row>
    <row r="568" spans="1:1" x14ac:dyDescent="0.25">
      <c r="A568" s="1">
        <v>45493</v>
      </c>
    </row>
    <row r="569" spans="1:1" x14ac:dyDescent="0.25">
      <c r="A569" s="1">
        <v>45494</v>
      </c>
    </row>
    <row r="570" spans="1:1" x14ac:dyDescent="0.25">
      <c r="A570" s="1">
        <v>45495</v>
      </c>
    </row>
    <row r="571" spans="1:1" x14ac:dyDescent="0.25">
      <c r="A571" s="1">
        <v>45496</v>
      </c>
    </row>
    <row r="572" spans="1:1" x14ac:dyDescent="0.25">
      <c r="A572" s="1">
        <v>45497</v>
      </c>
    </row>
    <row r="573" spans="1:1" x14ac:dyDescent="0.25">
      <c r="A573" s="1">
        <v>45498</v>
      </c>
    </row>
    <row r="574" spans="1:1" x14ac:dyDescent="0.25">
      <c r="A574" s="1">
        <v>45499</v>
      </c>
    </row>
    <row r="575" spans="1:1" x14ac:dyDescent="0.25">
      <c r="A575" s="1">
        <v>45500</v>
      </c>
    </row>
    <row r="576" spans="1:1" x14ac:dyDescent="0.25">
      <c r="A576" s="1">
        <v>45501</v>
      </c>
    </row>
    <row r="577" spans="1:1" x14ac:dyDescent="0.25">
      <c r="A577" s="1">
        <v>45502</v>
      </c>
    </row>
    <row r="578" spans="1:1" x14ac:dyDescent="0.25">
      <c r="A578" s="1">
        <v>45503</v>
      </c>
    </row>
    <row r="579" spans="1:1" x14ac:dyDescent="0.25">
      <c r="A579" s="1">
        <v>45504</v>
      </c>
    </row>
    <row r="580" spans="1:1" x14ac:dyDescent="0.25">
      <c r="A580" s="1">
        <v>45505</v>
      </c>
    </row>
    <row r="581" spans="1:1" x14ac:dyDescent="0.25">
      <c r="A581" s="1">
        <v>45506</v>
      </c>
    </row>
    <row r="582" spans="1:1" x14ac:dyDescent="0.25">
      <c r="A582" s="1">
        <v>45507</v>
      </c>
    </row>
    <row r="583" spans="1:1" x14ac:dyDescent="0.25">
      <c r="A583" s="1">
        <v>45508</v>
      </c>
    </row>
    <row r="584" spans="1:1" x14ac:dyDescent="0.25">
      <c r="A584" s="1">
        <v>45509</v>
      </c>
    </row>
    <row r="585" spans="1:1" x14ac:dyDescent="0.25">
      <c r="A585" s="1">
        <v>45510</v>
      </c>
    </row>
    <row r="586" spans="1:1" x14ac:dyDescent="0.25">
      <c r="A586" s="1">
        <v>45511</v>
      </c>
    </row>
    <row r="587" spans="1:1" x14ac:dyDescent="0.25">
      <c r="A587" s="1">
        <v>45512</v>
      </c>
    </row>
    <row r="588" spans="1:1" x14ac:dyDescent="0.25">
      <c r="A588" s="1">
        <v>45513</v>
      </c>
    </row>
    <row r="589" spans="1:1" x14ac:dyDescent="0.25">
      <c r="A589" s="1">
        <v>45514</v>
      </c>
    </row>
    <row r="590" spans="1:1" x14ac:dyDescent="0.25">
      <c r="A590" s="1">
        <v>45515</v>
      </c>
    </row>
    <row r="591" spans="1:1" x14ac:dyDescent="0.25">
      <c r="A591" s="1">
        <v>45516</v>
      </c>
    </row>
    <row r="592" spans="1:1" x14ac:dyDescent="0.25">
      <c r="A592" s="1">
        <v>45517</v>
      </c>
    </row>
    <row r="593" spans="1:1" x14ac:dyDescent="0.25">
      <c r="A593" s="1">
        <v>45518</v>
      </c>
    </row>
    <row r="594" spans="1:1" x14ac:dyDescent="0.25">
      <c r="A594" s="1">
        <v>45519</v>
      </c>
    </row>
    <row r="595" spans="1:1" x14ac:dyDescent="0.25">
      <c r="A595" s="1">
        <v>45520</v>
      </c>
    </row>
    <row r="596" spans="1:1" x14ac:dyDescent="0.25">
      <c r="A596" s="1">
        <v>45521</v>
      </c>
    </row>
    <row r="597" spans="1:1" x14ac:dyDescent="0.25">
      <c r="A597" s="1">
        <v>45522</v>
      </c>
    </row>
    <row r="598" spans="1:1" x14ac:dyDescent="0.25">
      <c r="A598" s="1">
        <v>45523</v>
      </c>
    </row>
    <row r="599" spans="1:1" x14ac:dyDescent="0.25">
      <c r="A599" s="1">
        <v>45524</v>
      </c>
    </row>
    <row r="600" spans="1:1" x14ac:dyDescent="0.25">
      <c r="A600" s="1">
        <v>45525</v>
      </c>
    </row>
    <row r="601" spans="1:1" x14ac:dyDescent="0.25">
      <c r="A601" s="1">
        <v>45526</v>
      </c>
    </row>
    <row r="602" spans="1:1" x14ac:dyDescent="0.25">
      <c r="A602" s="1">
        <v>45527</v>
      </c>
    </row>
    <row r="603" spans="1:1" x14ac:dyDescent="0.25">
      <c r="A603" s="1">
        <v>45528</v>
      </c>
    </row>
    <row r="604" spans="1:1" x14ac:dyDescent="0.25">
      <c r="A604" s="1">
        <v>45529</v>
      </c>
    </row>
    <row r="605" spans="1:1" x14ac:dyDescent="0.25">
      <c r="A605" s="1">
        <v>45530</v>
      </c>
    </row>
    <row r="606" spans="1:1" x14ac:dyDescent="0.25">
      <c r="A606" s="1">
        <v>45531</v>
      </c>
    </row>
    <row r="607" spans="1:1" x14ac:dyDescent="0.25">
      <c r="A607" s="1">
        <v>45532</v>
      </c>
    </row>
    <row r="608" spans="1:1" x14ac:dyDescent="0.25">
      <c r="A608" s="1">
        <v>45533</v>
      </c>
    </row>
    <row r="609" spans="1:1" x14ac:dyDescent="0.25">
      <c r="A609" s="1">
        <v>45534</v>
      </c>
    </row>
    <row r="610" spans="1:1" x14ac:dyDescent="0.25">
      <c r="A610" s="1">
        <v>45535</v>
      </c>
    </row>
    <row r="611" spans="1:1" x14ac:dyDescent="0.25">
      <c r="A611" s="1">
        <v>45536</v>
      </c>
    </row>
    <row r="612" spans="1:1" x14ac:dyDescent="0.25">
      <c r="A612" s="1">
        <v>45537</v>
      </c>
    </row>
    <row r="613" spans="1:1" x14ac:dyDescent="0.25">
      <c r="A613" s="1">
        <v>45538</v>
      </c>
    </row>
    <row r="614" spans="1:1" x14ac:dyDescent="0.25">
      <c r="A614" s="1">
        <v>45539</v>
      </c>
    </row>
    <row r="615" spans="1:1" x14ac:dyDescent="0.25">
      <c r="A615" s="1">
        <v>45540</v>
      </c>
    </row>
    <row r="616" spans="1:1" x14ac:dyDescent="0.25">
      <c r="A616" s="1">
        <v>45541</v>
      </c>
    </row>
    <row r="617" spans="1:1" x14ac:dyDescent="0.25">
      <c r="A617" s="1">
        <v>45542</v>
      </c>
    </row>
    <row r="618" spans="1:1" x14ac:dyDescent="0.25">
      <c r="A618" s="1">
        <v>45543</v>
      </c>
    </row>
    <row r="619" spans="1:1" x14ac:dyDescent="0.25">
      <c r="A619" s="1">
        <v>45544</v>
      </c>
    </row>
    <row r="620" spans="1:1" x14ac:dyDescent="0.25">
      <c r="A620" s="1">
        <v>45545</v>
      </c>
    </row>
    <row r="621" spans="1:1" x14ac:dyDescent="0.25">
      <c r="A621" s="1">
        <v>45546</v>
      </c>
    </row>
    <row r="622" spans="1:1" x14ac:dyDescent="0.25">
      <c r="A622" s="1">
        <v>45547</v>
      </c>
    </row>
    <row r="623" spans="1:1" x14ac:dyDescent="0.25">
      <c r="A623" s="1">
        <v>45548</v>
      </c>
    </row>
    <row r="624" spans="1:1" x14ac:dyDescent="0.25">
      <c r="A624" s="1">
        <v>45549</v>
      </c>
    </row>
    <row r="625" spans="1:1" x14ac:dyDescent="0.25">
      <c r="A625" s="1">
        <v>45550</v>
      </c>
    </row>
    <row r="626" spans="1:1" x14ac:dyDescent="0.25">
      <c r="A626" s="1">
        <v>45551</v>
      </c>
    </row>
    <row r="627" spans="1:1" x14ac:dyDescent="0.25">
      <c r="A627" s="1">
        <v>45552</v>
      </c>
    </row>
    <row r="628" spans="1:1" x14ac:dyDescent="0.25">
      <c r="A628" s="1">
        <v>45553</v>
      </c>
    </row>
    <row r="629" spans="1:1" x14ac:dyDescent="0.25">
      <c r="A629" s="1">
        <v>45554</v>
      </c>
    </row>
    <row r="630" spans="1:1" x14ac:dyDescent="0.25">
      <c r="A630" s="1">
        <v>45555</v>
      </c>
    </row>
    <row r="631" spans="1:1" x14ac:dyDescent="0.25">
      <c r="A631" s="1">
        <v>45556</v>
      </c>
    </row>
    <row r="632" spans="1:1" x14ac:dyDescent="0.25">
      <c r="A632" s="1">
        <v>45557</v>
      </c>
    </row>
    <row r="633" spans="1:1" x14ac:dyDescent="0.25">
      <c r="A633" s="1">
        <v>45558</v>
      </c>
    </row>
    <row r="634" spans="1:1" x14ac:dyDescent="0.25">
      <c r="A634" s="1">
        <v>45559</v>
      </c>
    </row>
    <row r="635" spans="1:1" x14ac:dyDescent="0.25">
      <c r="A635" s="1">
        <v>45560</v>
      </c>
    </row>
    <row r="636" spans="1:1" x14ac:dyDescent="0.25">
      <c r="A636" s="1">
        <v>45561</v>
      </c>
    </row>
    <row r="637" spans="1:1" x14ac:dyDescent="0.25">
      <c r="A637" s="1">
        <v>45562</v>
      </c>
    </row>
    <row r="638" spans="1:1" x14ac:dyDescent="0.25">
      <c r="A638" s="1">
        <v>45563</v>
      </c>
    </row>
    <row r="639" spans="1:1" x14ac:dyDescent="0.25">
      <c r="A639" s="1">
        <v>45564</v>
      </c>
    </row>
    <row r="640" spans="1:1" x14ac:dyDescent="0.25">
      <c r="A640" s="1">
        <v>45565</v>
      </c>
    </row>
    <row r="641" spans="1:1" x14ac:dyDescent="0.25">
      <c r="A641" s="1">
        <v>45566</v>
      </c>
    </row>
    <row r="642" spans="1:1" x14ac:dyDescent="0.25">
      <c r="A642" s="1">
        <v>45567</v>
      </c>
    </row>
    <row r="643" spans="1:1" x14ac:dyDescent="0.25">
      <c r="A643" s="1">
        <v>45568</v>
      </c>
    </row>
    <row r="644" spans="1:1" x14ac:dyDescent="0.25">
      <c r="A644" s="1">
        <v>45569</v>
      </c>
    </row>
    <row r="645" spans="1:1" x14ac:dyDescent="0.25">
      <c r="A645" s="1">
        <v>45570</v>
      </c>
    </row>
    <row r="646" spans="1:1" x14ac:dyDescent="0.25">
      <c r="A646" s="1">
        <v>45571</v>
      </c>
    </row>
    <row r="647" spans="1:1" x14ac:dyDescent="0.25">
      <c r="A647" s="1">
        <v>45572</v>
      </c>
    </row>
    <row r="648" spans="1:1" x14ac:dyDescent="0.25">
      <c r="A648" s="1">
        <v>45573</v>
      </c>
    </row>
    <row r="649" spans="1:1" x14ac:dyDescent="0.25">
      <c r="A649" s="1">
        <v>45574</v>
      </c>
    </row>
    <row r="650" spans="1:1" x14ac:dyDescent="0.25">
      <c r="A650" s="1">
        <v>45575</v>
      </c>
    </row>
    <row r="651" spans="1:1" x14ac:dyDescent="0.25">
      <c r="A651" s="1">
        <v>45576</v>
      </c>
    </row>
    <row r="652" spans="1:1" x14ac:dyDescent="0.25">
      <c r="A652" s="1">
        <v>45577</v>
      </c>
    </row>
    <row r="653" spans="1:1" x14ac:dyDescent="0.25">
      <c r="A653" s="1">
        <v>45578</v>
      </c>
    </row>
    <row r="654" spans="1:1" x14ac:dyDescent="0.25">
      <c r="A654" s="1">
        <v>45579</v>
      </c>
    </row>
    <row r="655" spans="1:1" x14ac:dyDescent="0.25">
      <c r="A655" s="1">
        <v>45580</v>
      </c>
    </row>
    <row r="656" spans="1:1" x14ac:dyDescent="0.25">
      <c r="A656" s="1">
        <v>45581</v>
      </c>
    </row>
    <row r="657" spans="1:1" x14ac:dyDescent="0.25">
      <c r="A657" s="1">
        <v>45582</v>
      </c>
    </row>
    <row r="658" spans="1:1" x14ac:dyDescent="0.25">
      <c r="A658" s="1">
        <v>45583</v>
      </c>
    </row>
    <row r="659" spans="1:1" x14ac:dyDescent="0.25">
      <c r="A659" s="1">
        <v>45584</v>
      </c>
    </row>
    <row r="660" spans="1:1" x14ac:dyDescent="0.25">
      <c r="A660" s="1">
        <v>45585</v>
      </c>
    </row>
    <row r="661" spans="1:1" x14ac:dyDescent="0.25">
      <c r="A661" s="1">
        <v>45586</v>
      </c>
    </row>
    <row r="662" spans="1:1" x14ac:dyDescent="0.25">
      <c r="A662" s="1">
        <v>45587</v>
      </c>
    </row>
    <row r="663" spans="1:1" x14ac:dyDescent="0.25">
      <c r="A663" s="1">
        <v>45588</v>
      </c>
    </row>
    <row r="664" spans="1:1" x14ac:dyDescent="0.25">
      <c r="A664" s="1">
        <v>45589</v>
      </c>
    </row>
    <row r="665" spans="1:1" x14ac:dyDescent="0.25">
      <c r="A665" s="1">
        <v>45590</v>
      </c>
    </row>
    <row r="666" spans="1:1" x14ac:dyDescent="0.25">
      <c r="A666" s="1">
        <v>45591</v>
      </c>
    </row>
    <row r="667" spans="1:1" x14ac:dyDescent="0.25">
      <c r="A667" s="1">
        <v>45592</v>
      </c>
    </row>
    <row r="668" spans="1:1" x14ac:dyDescent="0.25">
      <c r="A668" s="1">
        <v>45593</v>
      </c>
    </row>
    <row r="669" spans="1:1" x14ac:dyDescent="0.25">
      <c r="A669" s="1">
        <v>45594</v>
      </c>
    </row>
    <row r="670" spans="1:1" x14ac:dyDescent="0.25">
      <c r="A670" s="1">
        <v>45595</v>
      </c>
    </row>
    <row r="671" spans="1:1" x14ac:dyDescent="0.25">
      <c r="A671" s="1">
        <v>45596</v>
      </c>
    </row>
    <row r="672" spans="1:1" x14ac:dyDescent="0.25">
      <c r="A672" s="1">
        <v>45597</v>
      </c>
    </row>
    <row r="673" spans="1:1" x14ac:dyDescent="0.25">
      <c r="A673" s="1">
        <v>45598</v>
      </c>
    </row>
    <row r="674" spans="1:1" x14ac:dyDescent="0.25">
      <c r="A674" s="1">
        <v>45599</v>
      </c>
    </row>
    <row r="675" spans="1:1" x14ac:dyDescent="0.25">
      <c r="A675" s="1">
        <v>45600</v>
      </c>
    </row>
    <row r="676" spans="1:1" x14ac:dyDescent="0.25">
      <c r="A676" s="1">
        <v>45601</v>
      </c>
    </row>
    <row r="677" spans="1:1" x14ac:dyDescent="0.25">
      <c r="A677" s="1">
        <v>45602</v>
      </c>
    </row>
    <row r="678" spans="1:1" x14ac:dyDescent="0.25">
      <c r="A678" s="1">
        <v>45603</v>
      </c>
    </row>
    <row r="679" spans="1:1" x14ac:dyDescent="0.25">
      <c r="A679" s="1">
        <v>45604</v>
      </c>
    </row>
    <row r="680" spans="1:1" x14ac:dyDescent="0.25">
      <c r="A680" s="1">
        <v>45605</v>
      </c>
    </row>
    <row r="681" spans="1:1" x14ac:dyDescent="0.25">
      <c r="A681" s="1">
        <v>45606</v>
      </c>
    </row>
    <row r="682" spans="1:1" x14ac:dyDescent="0.25">
      <c r="A682" s="1">
        <v>45607</v>
      </c>
    </row>
    <row r="683" spans="1:1" x14ac:dyDescent="0.25">
      <c r="A683" s="1">
        <v>45608</v>
      </c>
    </row>
    <row r="684" spans="1:1" x14ac:dyDescent="0.25">
      <c r="A684" s="1">
        <v>45609</v>
      </c>
    </row>
    <row r="685" spans="1:1" x14ac:dyDescent="0.25">
      <c r="A685" s="1">
        <v>45610</v>
      </c>
    </row>
    <row r="686" spans="1:1" x14ac:dyDescent="0.25">
      <c r="A686" s="1">
        <v>45611</v>
      </c>
    </row>
    <row r="687" spans="1:1" x14ac:dyDescent="0.25">
      <c r="A687" s="1">
        <v>45612</v>
      </c>
    </row>
    <row r="688" spans="1:1" x14ac:dyDescent="0.25">
      <c r="A688" s="1">
        <v>45613</v>
      </c>
    </row>
    <row r="689" spans="1:1" x14ac:dyDescent="0.25">
      <c r="A689" s="1">
        <v>45614</v>
      </c>
    </row>
    <row r="690" spans="1:1" x14ac:dyDescent="0.25">
      <c r="A690" s="1">
        <v>45615</v>
      </c>
    </row>
    <row r="691" spans="1:1" x14ac:dyDescent="0.25">
      <c r="A691" s="1">
        <v>45616</v>
      </c>
    </row>
    <row r="692" spans="1:1" x14ac:dyDescent="0.25">
      <c r="A692" s="1">
        <v>45617</v>
      </c>
    </row>
    <row r="693" spans="1:1" x14ac:dyDescent="0.25">
      <c r="A693" s="1">
        <v>45618</v>
      </c>
    </row>
    <row r="694" spans="1:1" x14ac:dyDescent="0.25">
      <c r="A694" s="1">
        <v>45619</v>
      </c>
    </row>
    <row r="695" spans="1:1" x14ac:dyDescent="0.25">
      <c r="A695" s="1">
        <v>45620</v>
      </c>
    </row>
    <row r="696" spans="1:1" x14ac:dyDescent="0.25">
      <c r="A696" s="1">
        <v>45621</v>
      </c>
    </row>
    <row r="697" spans="1:1" x14ac:dyDescent="0.25">
      <c r="A697" s="1">
        <v>45622</v>
      </c>
    </row>
    <row r="698" spans="1:1" x14ac:dyDescent="0.25">
      <c r="A698" s="1">
        <v>45623</v>
      </c>
    </row>
    <row r="699" spans="1:1" x14ac:dyDescent="0.25">
      <c r="A699" s="1">
        <v>45624</v>
      </c>
    </row>
    <row r="700" spans="1:1" x14ac:dyDescent="0.25">
      <c r="A700" s="1">
        <v>45625</v>
      </c>
    </row>
    <row r="701" spans="1:1" x14ac:dyDescent="0.25">
      <c r="A701" s="1">
        <v>45626</v>
      </c>
    </row>
    <row r="702" spans="1:1" x14ac:dyDescent="0.25">
      <c r="A702" s="1">
        <v>45627</v>
      </c>
    </row>
    <row r="703" spans="1:1" x14ac:dyDescent="0.25">
      <c r="A703" s="1">
        <v>45628</v>
      </c>
    </row>
    <row r="704" spans="1:1" x14ac:dyDescent="0.25">
      <c r="A704" s="1">
        <v>45629</v>
      </c>
    </row>
    <row r="705" spans="1:1" x14ac:dyDescent="0.25">
      <c r="A705" s="1">
        <v>45630</v>
      </c>
    </row>
    <row r="706" spans="1:1" x14ac:dyDescent="0.25">
      <c r="A706" s="1">
        <v>45631</v>
      </c>
    </row>
    <row r="707" spans="1:1" x14ac:dyDescent="0.25">
      <c r="A707" s="1">
        <v>45632</v>
      </c>
    </row>
    <row r="708" spans="1:1" x14ac:dyDescent="0.25">
      <c r="A708" s="1">
        <v>45633</v>
      </c>
    </row>
    <row r="709" spans="1:1" x14ac:dyDescent="0.25">
      <c r="A709" s="1">
        <v>45634</v>
      </c>
    </row>
    <row r="710" spans="1:1" x14ac:dyDescent="0.25">
      <c r="A710" s="1">
        <v>45635</v>
      </c>
    </row>
    <row r="711" spans="1:1" x14ac:dyDescent="0.25">
      <c r="A711" s="1">
        <v>45636</v>
      </c>
    </row>
    <row r="712" spans="1:1" x14ac:dyDescent="0.25">
      <c r="A712" s="1">
        <v>45637</v>
      </c>
    </row>
    <row r="713" spans="1:1" x14ac:dyDescent="0.25">
      <c r="A713" s="1">
        <v>45638</v>
      </c>
    </row>
    <row r="714" spans="1:1" x14ac:dyDescent="0.25">
      <c r="A714" s="1">
        <v>45639</v>
      </c>
    </row>
    <row r="715" spans="1:1" x14ac:dyDescent="0.25">
      <c r="A715" s="1">
        <v>45640</v>
      </c>
    </row>
    <row r="716" spans="1:1" x14ac:dyDescent="0.25">
      <c r="A716" s="1">
        <v>45641</v>
      </c>
    </row>
    <row r="717" spans="1:1" x14ac:dyDescent="0.25">
      <c r="A717" s="1">
        <v>45642</v>
      </c>
    </row>
    <row r="718" spans="1:1" x14ac:dyDescent="0.25">
      <c r="A718" s="1">
        <v>45643</v>
      </c>
    </row>
    <row r="719" spans="1:1" x14ac:dyDescent="0.25">
      <c r="A719" s="1">
        <v>45644</v>
      </c>
    </row>
    <row r="720" spans="1:1" x14ac:dyDescent="0.25">
      <c r="A720" s="1">
        <v>45645</v>
      </c>
    </row>
    <row r="721" spans="1:1" x14ac:dyDescent="0.25">
      <c r="A721" s="1">
        <v>45646</v>
      </c>
    </row>
    <row r="722" spans="1:1" x14ac:dyDescent="0.25">
      <c r="A722" s="1">
        <v>45647</v>
      </c>
    </row>
    <row r="723" spans="1:1" x14ac:dyDescent="0.25">
      <c r="A723" s="1">
        <v>45648</v>
      </c>
    </row>
    <row r="724" spans="1:1" x14ac:dyDescent="0.25">
      <c r="A724" s="1">
        <v>45649</v>
      </c>
    </row>
    <row r="725" spans="1:1" x14ac:dyDescent="0.25">
      <c r="A725" s="1">
        <v>45650</v>
      </c>
    </row>
    <row r="726" spans="1:1" x14ac:dyDescent="0.25">
      <c r="A726" s="1">
        <v>45651</v>
      </c>
    </row>
    <row r="727" spans="1:1" x14ac:dyDescent="0.25">
      <c r="A727" s="1">
        <v>45652</v>
      </c>
    </row>
    <row r="728" spans="1:1" x14ac:dyDescent="0.25">
      <c r="A728" s="1">
        <v>45653</v>
      </c>
    </row>
    <row r="729" spans="1:1" x14ac:dyDescent="0.25">
      <c r="A729" s="1">
        <v>45654</v>
      </c>
    </row>
    <row r="730" spans="1:1" x14ac:dyDescent="0.25">
      <c r="A730" s="1">
        <v>45655</v>
      </c>
    </row>
    <row r="731" spans="1:1" x14ac:dyDescent="0.25">
      <c r="A731" s="1">
        <v>45656</v>
      </c>
    </row>
    <row r="732" spans="1:1" x14ac:dyDescent="0.25">
      <c r="A732" s="1">
        <v>45657</v>
      </c>
    </row>
    <row r="733" spans="1:1" x14ac:dyDescent="0.25">
      <c r="A733" s="1">
        <v>45658</v>
      </c>
    </row>
    <row r="734" spans="1:1" x14ac:dyDescent="0.25">
      <c r="A734" s="1">
        <v>45659</v>
      </c>
    </row>
    <row r="735" spans="1:1" x14ac:dyDescent="0.25">
      <c r="A735" s="1">
        <v>45660</v>
      </c>
    </row>
    <row r="736" spans="1:1" x14ac:dyDescent="0.25">
      <c r="A736" s="1">
        <v>45661</v>
      </c>
    </row>
    <row r="737" spans="1:1" x14ac:dyDescent="0.25">
      <c r="A737" s="1">
        <v>45662</v>
      </c>
    </row>
    <row r="738" spans="1:1" x14ac:dyDescent="0.25">
      <c r="A738" s="1">
        <v>45663</v>
      </c>
    </row>
    <row r="739" spans="1:1" x14ac:dyDescent="0.25">
      <c r="A739" s="1">
        <v>45664</v>
      </c>
    </row>
    <row r="740" spans="1:1" x14ac:dyDescent="0.25">
      <c r="A740" s="1">
        <v>45665</v>
      </c>
    </row>
    <row r="741" spans="1:1" x14ac:dyDescent="0.25">
      <c r="A741" s="1">
        <v>45666</v>
      </c>
    </row>
    <row r="742" spans="1:1" x14ac:dyDescent="0.25">
      <c r="A742" s="1">
        <v>45667</v>
      </c>
    </row>
    <row r="743" spans="1:1" x14ac:dyDescent="0.25">
      <c r="A743" s="1">
        <v>45668</v>
      </c>
    </row>
    <row r="744" spans="1:1" x14ac:dyDescent="0.25">
      <c r="A744" s="1">
        <v>45669</v>
      </c>
    </row>
    <row r="745" spans="1:1" x14ac:dyDescent="0.25">
      <c r="A745" s="1">
        <v>45670</v>
      </c>
    </row>
    <row r="746" spans="1:1" x14ac:dyDescent="0.25">
      <c r="A746" s="1">
        <v>45671</v>
      </c>
    </row>
    <row r="747" spans="1:1" x14ac:dyDescent="0.25">
      <c r="A747" s="1">
        <v>45672</v>
      </c>
    </row>
    <row r="748" spans="1:1" x14ac:dyDescent="0.25">
      <c r="A748" s="1">
        <v>45673</v>
      </c>
    </row>
    <row r="749" spans="1:1" x14ac:dyDescent="0.25">
      <c r="A749" s="1">
        <v>45674</v>
      </c>
    </row>
    <row r="750" spans="1:1" x14ac:dyDescent="0.25">
      <c r="A750" s="1">
        <v>45675</v>
      </c>
    </row>
    <row r="751" spans="1:1" x14ac:dyDescent="0.25">
      <c r="A751" s="1">
        <v>45676</v>
      </c>
    </row>
    <row r="752" spans="1:1" x14ac:dyDescent="0.25">
      <c r="A752" s="1">
        <v>45677</v>
      </c>
    </row>
    <row r="753" spans="1:1" x14ac:dyDescent="0.25">
      <c r="A753" s="1">
        <v>45678</v>
      </c>
    </row>
    <row r="754" spans="1:1" x14ac:dyDescent="0.25">
      <c r="A754" s="1">
        <v>45679</v>
      </c>
    </row>
    <row r="755" spans="1:1" x14ac:dyDescent="0.25">
      <c r="A755" s="1">
        <v>45680</v>
      </c>
    </row>
    <row r="756" spans="1:1" x14ac:dyDescent="0.25">
      <c r="A756" s="1">
        <v>45681</v>
      </c>
    </row>
    <row r="757" spans="1:1" x14ac:dyDescent="0.25">
      <c r="A757" s="1">
        <v>45682</v>
      </c>
    </row>
    <row r="758" spans="1:1" x14ac:dyDescent="0.25">
      <c r="A758" s="1">
        <v>45683</v>
      </c>
    </row>
    <row r="759" spans="1:1" x14ac:dyDescent="0.25">
      <c r="A759" s="1">
        <v>45684</v>
      </c>
    </row>
    <row r="760" spans="1:1" x14ac:dyDescent="0.25">
      <c r="A760" s="1">
        <v>45685</v>
      </c>
    </row>
    <row r="761" spans="1:1" x14ac:dyDescent="0.25">
      <c r="A761" s="1">
        <v>45686</v>
      </c>
    </row>
    <row r="762" spans="1:1" x14ac:dyDescent="0.25">
      <c r="A762" s="1">
        <v>45687</v>
      </c>
    </row>
    <row r="763" spans="1:1" x14ac:dyDescent="0.25">
      <c r="A763" s="1">
        <v>45688</v>
      </c>
    </row>
    <row r="764" spans="1:1" x14ac:dyDescent="0.25">
      <c r="A764" s="1">
        <v>45689</v>
      </c>
    </row>
    <row r="765" spans="1:1" x14ac:dyDescent="0.25">
      <c r="A765" s="1">
        <v>45690</v>
      </c>
    </row>
    <row r="766" spans="1:1" x14ac:dyDescent="0.25">
      <c r="A766" s="1">
        <v>45691</v>
      </c>
    </row>
    <row r="767" spans="1:1" x14ac:dyDescent="0.25">
      <c r="A767" s="1">
        <v>45692</v>
      </c>
    </row>
    <row r="768" spans="1:1" x14ac:dyDescent="0.25">
      <c r="A768" s="1">
        <v>45693</v>
      </c>
    </row>
    <row r="769" spans="1:1" x14ac:dyDescent="0.25">
      <c r="A769" s="1">
        <v>45694</v>
      </c>
    </row>
    <row r="770" spans="1:1" x14ac:dyDescent="0.25">
      <c r="A770" s="1">
        <v>45695</v>
      </c>
    </row>
    <row r="771" spans="1:1" x14ac:dyDescent="0.25">
      <c r="A771" s="1">
        <v>45696</v>
      </c>
    </row>
    <row r="772" spans="1:1" x14ac:dyDescent="0.25">
      <c r="A772" s="1">
        <v>45697</v>
      </c>
    </row>
    <row r="773" spans="1:1" x14ac:dyDescent="0.25">
      <c r="A773" s="1">
        <v>45698</v>
      </c>
    </row>
    <row r="774" spans="1:1" x14ac:dyDescent="0.25">
      <c r="A774" s="1">
        <v>45699</v>
      </c>
    </row>
    <row r="775" spans="1:1" x14ac:dyDescent="0.25">
      <c r="A775" s="1">
        <v>45700</v>
      </c>
    </row>
    <row r="776" spans="1:1" x14ac:dyDescent="0.25">
      <c r="A776" s="1">
        <v>45701</v>
      </c>
    </row>
    <row r="777" spans="1:1" x14ac:dyDescent="0.25">
      <c r="A777" s="1">
        <v>45702</v>
      </c>
    </row>
    <row r="778" spans="1:1" x14ac:dyDescent="0.25">
      <c r="A778" s="1">
        <v>45703</v>
      </c>
    </row>
    <row r="779" spans="1:1" x14ac:dyDescent="0.25">
      <c r="A779" s="1">
        <v>45704</v>
      </c>
    </row>
    <row r="780" spans="1:1" x14ac:dyDescent="0.25">
      <c r="A780" s="1">
        <v>45705</v>
      </c>
    </row>
    <row r="781" spans="1:1" x14ac:dyDescent="0.25">
      <c r="A781" s="1">
        <v>45706</v>
      </c>
    </row>
    <row r="782" spans="1:1" x14ac:dyDescent="0.25">
      <c r="A782" s="1">
        <v>45707</v>
      </c>
    </row>
    <row r="783" spans="1:1" x14ac:dyDescent="0.25">
      <c r="A783" s="1">
        <v>45708</v>
      </c>
    </row>
    <row r="784" spans="1:1" x14ac:dyDescent="0.25">
      <c r="A784" s="1">
        <v>45709</v>
      </c>
    </row>
    <row r="785" spans="1:1" x14ac:dyDescent="0.25">
      <c r="A785" s="1">
        <v>45710</v>
      </c>
    </row>
    <row r="786" spans="1:1" x14ac:dyDescent="0.25">
      <c r="A786" s="1">
        <v>45711</v>
      </c>
    </row>
    <row r="787" spans="1:1" x14ac:dyDescent="0.25">
      <c r="A787" s="1">
        <v>45712</v>
      </c>
    </row>
    <row r="788" spans="1:1" x14ac:dyDescent="0.25">
      <c r="A788" s="1">
        <v>45713</v>
      </c>
    </row>
    <row r="789" spans="1:1" x14ac:dyDescent="0.25">
      <c r="A789" s="1">
        <v>45714</v>
      </c>
    </row>
    <row r="790" spans="1:1" x14ac:dyDescent="0.25">
      <c r="A790" s="1">
        <v>45715</v>
      </c>
    </row>
    <row r="791" spans="1:1" x14ac:dyDescent="0.25">
      <c r="A791" s="1">
        <v>45716</v>
      </c>
    </row>
    <row r="792" spans="1:1" x14ac:dyDescent="0.25">
      <c r="A792" s="1">
        <v>45717</v>
      </c>
    </row>
    <row r="793" spans="1:1" x14ac:dyDescent="0.25">
      <c r="A793" s="1">
        <v>45718</v>
      </c>
    </row>
    <row r="794" spans="1:1" x14ac:dyDescent="0.25">
      <c r="A794" s="1">
        <v>45719</v>
      </c>
    </row>
    <row r="795" spans="1:1" x14ac:dyDescent="0.25">
      <c r="A795" s="1">
        <v>45720</v>
      </c>
    </row>
    <row r="796" spans="1:1" x14ac:dyDescent="0.25">
      <c r="A796" s="1">
        <v>45721</v>
      </c>
    </row>
    <row r="797" spans="1:1" x14ac:dyDescent="0.25">
      <c r="A797" s="1">
        <v>45722</v>
      </c>
    </row>
    <row r="798" spans="1:1" x14ac:dyDescent="0.25">
      <c r="A798" s="1">
        <v>45723</v>
      </c>
    </row>
    <row r="799" spans="1:1" x14ac:dyDescent="0.25">
      <c r="A799" s="1">
        <v>45724</v>
      </c>
    </row>
    <row r="800" spans="1:1" x14ac:dyDescent="0.25">
      <c r="A800" s="1">
        <v>45725</v>
      </c>
    </row>
    <row r="801" spans="1:1" x14ac:dyDescent="0.25">
      <c r="A801" s="1">
        <v>45726</v>
      </c>
    </row>
    <row r="802" spans="1:1" x14ac:dyDescent="0.25">
      <c r="A802" s="1">
        <v>45727</v>
      </c>
    </row>
    <row r="803" spans="1:1" x14ac:dyDescent="0.25">
      <c r="A803" s="1">
        <v>45728</v>
      </c>
    </row>
    <row r="804" spans="1:1" x14ac:dyDescent="0.25">
      <c r="A804" s="1">
        <v>45729</v>
      </c>
    </row>
    <row r="805" spans="1:1" x14ac:dyDescent="0.25">
      <c r="A805" s="1">
        <v>45730</v>
      </c>
    </row>
    <row r="806" spans="1:1" x14ac:dyDescent="0.25">
      <c r="A806" s="1">
        <v>45731</v>
      </c>
    </row>
    <row r="807" spans="1:1" x14ac:dyDescent="0.25">
      <c r="A807" s="1">
        <v>45732</v>
      </c>
    </row>
    <row r="808" spans="1:1" x14ac:dyDescent="0.25">
      <c r="A808" s="1">
        <v>45733</v>
      </c>
    </row>
    <row r="809" spans="1:1" x14ac:dyDescent="0.25">
      <c r="A809" s="1">
        <v>45734</v>
      </c>
    </row>
    <row r="810" spans="1:1" x14ac:dyDescent="0.25">
      <c r="A810" s="1">
        <v>45735</v>
      </c>
    </row>
    <row r="811" spans="1:1" x14ac:dyDescent="0.25">
      <c r="A811" s="1">
        <v>45736</v>
      </c>
    </row>
    <row r="812" spans="1:1" x14ac:dyDescent="0.25">
      <c r="A812" s="1">
        <v>45737</v>
      </c>
    </row>
    <row r="813" spans="1:1" x14ac:dyDescent="0.25">
      <c r="A813" s="1">
        <v>45738</v>
      </c>
    </row>
    <row r="814" spans="1:1" x14ac:dyDescent="0.25">
      <c r="A814" s="1">
        <v>45739</v>
      </c>
    </row>
    <row r="815" spans="1:1" x14ac:dyDescent="0.25">
      <c r="A815" s="1">
        <v>45740</v>
      </c>
    </row>
    <row r="816" spans="1:1" x14ac:dyDescent="0.25">
      <c r="A816" s="1">
        <v>45741</v>
      </c>
    </row>
    <row r="817" spans="1:1" x14ac:dyDescent="0.25">
      <c r="A817" s="1">
        <v>45742</v>
      </c>
    </row>
    <row r="818" spans="1:1" x14ac:dyDescent="0.25">
      <c r="A818" s="1">
        <v>45743</v>
      </c>
    </row>
    <row r="819" spans="1:1" x14ac:dyDescent="0.25">
      <c r="A819" s="1">
        <v>45744</v>
      </c>
    </row>
    <row r="820" spans="1:1" x14ac:dyDescent="0.25">
      <c r="A820" s="1">
        <v>45745</v>
      </c>
    </row>
    <row r="821" spans="1:1" x14ac:dyDescent="0.25">
      <c r="A821" s="1">
        <v>45746</v>
      </c>
    </row>
    <row r="822" spans="1:1" x14ac:dyDescent="0.25">
      <c r="A822" s="1">
        <v>45747</v>
      </c>
    </row>
    <row r="823" spans="1:1" x14ac:dyDescent="0.25">
      <c r="A823" s="1">
        <v>45748</v>
      </c>
    </row>
    <row r="824" spans="1:1" x14ac:dyDescent="0.25">
      <c r="A824" s="1">
        <v>45749</v>
      </c>
    </row>
    <row r="825" spans="1:1" x14ac:dyDescent="0.25">
      <c r="A825" s="1">
        <v>45750</v>
      </c>
    </row>
    <row r="826" spans="1:1" x14ac:dyDescent="0.25">
      <c r="A826" s="1">
        <v>45751</v>
      </c>
    </row>
    <row r="827" spans="1:1" x14ac:dyDescent="0.25">
      <c r="A827" s="1">
        <v>45752</v>
      </c>
    </row>
    <row r="828" spans="1:1" x14ac:dyDescent="0.25">
      <c r="A828" s="1">
        <v>45753</v>
      </c>
    </row>
    <row r="829" spans="1:1" x14ac:dyDescent="0.25">
      <c r="A829" s="1">
        <v>45754</v>
      </c>
    </row>
    <row r="830" spans="1:1" x14ac:dyDescent="0.25">
      <c r="A830" s="1">
        <v>45755</v>
      </c>
    </row>
    <row r="831" spans="1:1" x14ac:dyDescent="0.25">
      <c r="A831" s="1">
        <v>45756</v>
      </c>
    </row>
    <row r="832" spans="1:1" x14ac:dyDescent="0.25">
      <c r="A832" s="1">
        <v>45757</v>
      </c>
    </row>
    <row r="833" spans="1:1" x14ac:dyDescent="0.25">
      <c r="A833" s="1">
        <v>45758</v>
      </c>
    </row>
    <row r="834" spans="1:1" x14ac:dyDescent="0.25">
      <c r="A834" s="1">
        <v>45759</v>
      </c>
    </row>
    <row r="835" spans="1:1" x14ac:dyDescent="0.25">
      <c r="A835" s="1">
        <v>45760</v>
      </c>
    </row>
    <row r="836" spans="1:1" x14ac:dyDescent="0.25">
      <c r="A836" s="1">
        <v>45761</v>
      </c>
    </row>
    <row r="837" spans="1:1" x14ac:dyDescent="0.25">
      <c r="A837" s="1">
        <v>45762</v>
      </c>
    </row>
    <row r="838" spans="1:1" x14ac:dyDescent="0.25">
      <c r="A838" s="1">
        <v>45763</v>
      </c>
    </row>
    <row r="839" spans="1:1" x14ac:dyDescent="0.25">
      <c r="A839" s="1">
        <v>45764</v>
      </c>
    </row>
    <row r="840" spans="1:1" x14ac:dyDescent="0.25">
      <c r="A840" s="1">
        <v>45765</v>
      </c>
    </row>
    <row r="841" spans="1:1" x14ac:dyDescent="0.25">
      <c r="A841" s="1">
        <v>45766</v>
      </c>
    </row>
    <row r="842" spans="1:1" x14ac:dyDescent="0.25">
      <c r="A842" s="1">
        <v>45767</v>
      </c>
    </row>
    <row r="843" spans="1:1" x14ac:dyDescent="0.25">
      <c r="A843" s="1">
        <v>45768</v>
      </c>
    </row>
    <row r="844" spans="1:1" x14ac:dyDescent="0.25">
      <c r="A844" s="1">
        <v>45769</v>
      </c>
    </row>
    <row r="845" spans="1:1" x14ac:dyDescent="0.25">
      <c r="A845" s="1">
        <v>45770</v>
      </c>
    </row>
    <row r="846" spans="1:1" x14ac:dyDescent="0.25">
      <c r="A846" s="1">
        <v>45771</v>
      </c>
    </row>
    <row r="847" spans="1:1" x14ac:dyDescent="0.25">
      <c r="A847" s="1">
        <v>45772</v>
      </c>
    </row>
    <row r="848" spans="1:1" x14ac:dyDescent="0.25">
      <c r="A848" s="1">
        <v>45773</v>
      </c>
    </row>
    <row r="849" spans="1:1" x14ac:dyDescent="0.25">
      <c r="A849" s="1">
        <v>45774</v>
      </c>
    </row>
    <row r="850" spans="1:1" x14ac:dyDescent="0.25">
      <c r="A850" s="1">
        <v>45775</v>
      </c>
    </row>
    <row r="851" spans="1:1" x14ac:dyDescent="0.25">
      <c r="A851" s="1">
        <v>45776</v>
      </c>
    </row>
    <row r="852" spans="1:1" x14ac:dyDescent="0.25">
      <c r="A852" s="1">
        <v>45777</v>
      </c>
    </row>
    <row r="853" spans="1:1" x14ac:dyDescent="0.25">
      <c r="A853" s="1">
        <v>45778</v>
      </c>
    </row>
    <row r="854" spans="1:1" x14ac:dyDescent="0.25">
      <c r="A854" s="1">
        <v>45779</v>
      </c>
    </row>
    <row r="855" spans="1:1" x14ac:dyDescent="0.25">
      <c r="A855" s="1">
        <v>45780</v>
      </c>
    </row>
    <row r="856" spans="1:1" x14ac:dyDescent="0.25">
      <c r="A856" s="1">
        <v>45781</v>
      </c>
    </row>
    <row r="857" spans="1:1" x14ac:dyDescent="0.25">
      <c r="A857" s="1">
        <v>45782</v>
      </c>
    </row>
    <row r="858" spans="1:1" x14ac:dyDescent="0.25">
      <c r="A858" s="1">
        <v>45783</v>
      </c>
    </row>
    <row r="859" spans="1:1" x14ac:dyDescent="0.25">
      <c r="A859" s="1">
        <v>45784</v>
      </c>
    </row>
    <row r="860" spans="1:1" x14ac:dyDescent="0.25">
      <c r="A860" s="1">
        <v>45785</v>
      </c>
    </row>
    <row r="861" spans="1:1" x14ac:dyDescent="0.25">
      <c r="A861" s="1">
        <v>45786</v>
      </c>
    </row>
    <row r="862" spans="1:1" x14ac:dyDescent="0.25">
      <c r="A862" s="1">
        <v>45787</v>
      </c>
    </row>
    <row r="863" spans="1:1" x14ac:dyDescent="0.25">
      <c r="A863" s="1">
        <v>45788</v>
      </c>
    </row>
    <row r="864" spans="1:1" x14ac:dyDescent="0.25">
      <c r="A864" s="1">
        <v>45789</v>
      </c>
    </row>
    <row r="865" spans="1:1" x14ac:dyDescent="0.25">
      <c r="A865" s="1">
        <v>45790</v>
      </c>
    </row>
    <row r="866" spans="1:1" x14ac:dyDescent="0.25">
      <c r="A866" s="1">
        <v>45791</v>
      </c>
    </row>
    <row r="867" spans="1:1" x14ac:dyDescent="0.25">
      <c r="A867" s="1">
        <v>45792</v>
      </c>
    </row>
    <row r="868" spans="1:1" x14ac:dyDescent="0.25">
      <c r="A868" s="1">
        <v>45793</v>
      </c>
    </row>
    <row r="869" spans="1:1" x14ac:dyDescent="0.25">
      <c r="A869" s="1">
        <v>45794</v>
      </c>
    </row>
    <row r="870" spans="1:1" x14ac:dyDescent="0.25">
      <c r="A870" s="1">
        <v>45795</v>
      </c>
    </row>
    <row r="871" spans="1:1" x14ac:dyDescent="0.25">
      <c r="A871" s="1">
        <v>45796</v>
      </c>
    </row>
    <row r="872" spans="1:1" x14ac:dyDescent="0.25">
      <c r="A872" s="1">
        <v>45797</v>
      </c>
    </row>
    <row r="873" spans="1:1" x14ac:dyDescent="0.25">
      <c r="A873" s="1">
        <v>45798</v>
      </c>
    </row>
    <row r="874" spans="1:1" x14ac:dyDescent="0.25">
      <c r="A874" s="1">
        <v>45799</v>
      </c>
    </row>
    <row r="875" spans="1:1" x14ac:dyDescent="0.25">
      <c r="A875" s="1">
        <v>45800</v>
      </c>
    </row>
    <row r="876" spans="1:1" x14ac:dyDescent="0.25">
      <c r="A876" s="1">
        <v>45801</v>
      </c>
    </row>
    <row r="877" spans="1:1" x14ac:dyDescent="0.25">
      <c r="A877" s="1">
        <v>45802</v>
      </c>
    </row>
    <row r="878" spans="1:1" x14ac:dyDescent="0.25">
      <c r="A878" s="1">
        <v>45803</v>
      </c>
    </row>
    <row r="879" spans="1:1" x14ac:dyDescent="0.25">
      <c r="A879" s="1">
        <v>45804</v>
      </c>
    </row>
    <row r="880" spans="1:1" x14ac:dyDescent="0.25">
      <c r="A880" s="1">
        <v>45805</v>
      </c>
    </row>
    <row r="881" spans="1:1" x14ac:dyDescent="0.25">
      <c r="A881" s="1">
        <v>45806</v>
      </c>
    </row>
    <row r="882" spans="1:1" x14ac:dyDescent="0.25">
      <c r="A882" s="1">
        <v>45807</v>
      </c>
    </row>
    <row r="883" spans="1:1" x14ac:dyDescent="0.25">
      <c r="A883" s="1">
        <v>45808</v>
      </c>
    </row>
    <row r="884" spans="1:1" x14ac:dyDescent="0.25">
      <c r="A884" s="1">
        <v>45809</v>
      </c>
    </row>
    <row r="885" spans="1:1" x14ac:dyDescent="0.25">
      <c r="A885" s="1">
        <v>45810</v>
      </c>
    </row>
    <row r="886" spans="1:1" x14ac:dyDescent="0.25">
      <c r="A886" s="1">
        <v>45811</v>
      </c>
    </row>
    <row r="887" spans="1:1" x14ac:dyDescent="0.25">
      <c r="A887" s="1">
        <v>45812</v>
      </c>
    </row>
    <row r="888" spans="1:1" x14ac:dyDescent="0.25">
      <c r="A888" s="1">
        <v>45813</v>
      </c>
    </row>
    <row r="889" spans="1:1" x14ac:dyDescent="0.25">
      <c r="A889" s="1">
        <v>45814</v>
      </c>
    </row>
    <row r="890" spans="1:1" x14ac:dyDescent="0.25">
      <c r="A890" s="1">
        <v>45815</v>
      </c>
    </row>
    <row r="891" spans="1:1" x14ac:dyDescent="0.25">
      <c r="A891" s="1">
        <v>45816</v>
      </c>
    </row>
    <row r="892" spans="1:1" x14ac:dyDescent="0.25">
      <c r="A892" s="1">
        <v>45817</v>
      </c>
    </row>
    <row r="893" spans="1:1" x14ac:dyDescent="0.25">
      <c r="A893" s="1">
        <v>45818</v>
      </c>
    </row>
    <row r="894" spans="1:1" x14ac:dyDescent="0.25">
      <c r="A894" s="1">
        <v>45819</v>
      </c>
    </row>
    <row r="895" spans="1:1" x14ac:dyDescent="0.25">
      <c r="A895" s="1">
        <v>45820</v>
      </c>
    </row>
    <row r="896" spans="1:1" x14ac:dyDescent="0.25">
      <c r="A896" s="1">
        <v>45821</v>
      </c>
    </row>
    <row r="897" spans="1:1" x14ac:dyDescent="0.25">
      <c r="A897" s="1">
        <v>45822</v>
      </c>
    </row>
    <row r="898" spans="1:1" x14ac:dyDescent="0.25">
      <c r="A898" s="1">
        <v>45823</v>
      </c>
    </row>
    <row r="899" spans="1:1" x14ac:dyDescent="0.25">
      <c r="A899" s="1">
        <v>45824</v>
      </c>
    </row>
    <row r="900" spans="1:1" x14ac:dyDescent="0.25">
      <c r="A900" s="1">
        <v>45825</v>
      </c>
    </row>
    <row r="901" spans="1:1" x14ac:dyDescent="0.25">
      <c r="A901" s="1">
        <v>45826</v>
      </c>
    </row>
    <row r="902" spans="1:1" x14ac:dyDescent="0.25">
      <c r="A902" s="1">
        <v>45827</v>
      </c>
    </row>
    <row r="903" spans="1:1" x14ac:dyDescent="0.25">
      <c r="A903" s="1">
        <v>45828</v>
      </c>
    </row>
    <row r="904" spans="1:1" x14ac:dyDescent="0.25">
      <c r="A904" s="1">
        <v>45829</v>
      </c>
    </row>
    <row r="905" spans="1:1" x14ac:dyDescent="0.25">
      <c r="A905" s="1">
        <v>45830</v>
      </c>
    </row>
    <row r="906" spans="1:1" x14ac:dyDescent="0.25">
      <c r="A906" s="1">
        <v>45831</v>
      </c>
    </row>
    <row r="907" spans="1:1" x14ac:dyDescent="0.25">
      <c r="A907" s="1">
        <v>45832</v>
      </c>
    </row>
    <row r="908" spans="1:1" x14ac:dyDescent="0.25">
      <c r="A908" s="1">
        <v>45833</v>
      </c>
    </row>
    <row r="909" spans="1:1" x14ac:dyDescent="0.25">
      <c r="A909" s="1">
        <v>45834</v>
      </c>
    </row>
    <row r="910" spans="1:1" x14ac:dyDescent="0.25">
      <c r="A910" s="1">
        <v>45835</v>
      </c>
    </row>
    <row r="911" spans="1:1" x14ac:dyDescent="0.25">
      <c r="A911" s="1">
        <v>45836</v>
      </c>
    </row>
    <row r="912" spans="1:1" x14ac:dyDescent="0.25">
      <c r="A912" s="1">
        <v>45837</v>
      </c>
    </row>
    <row r="913" spans="1:1" x14ac:dyDescent="0.25">
      <c r="A913" s="1">
        <v>45838</v>
      </c>
    </row>
    <row r="914" spans="1:1" x14ac:dyDescent="0.25">
      <c r="A914" s="1">
        <v>45839</v>
      </c>
    </row>
    <row r="915" spans="1:1" x14ac:dyDescent="0.25">
      <c r="A915" s="1">
        <v>45840</v>
      </c>
    </row>
    <row r="916" spans="1:1" x14ac:dyDescent="0.25">
      <c r="A916" s="1">
        <v>45841</v>
      </c>
    </row>
    <row r="917" spans="1:1" x14ac:dyDescent="0.25">
      <c r="A917" s="1">
        <v>45842</v>
      </c>
    </row>
    <row r="918" spans="1:1" x14ac:dyDescent="0.25">
      <c r="A918" s="1">
        <v>45843</v>
      </c>
    </row>
    <row r="919" spans="1:1" x14ac:dyDescent="0.25">
      <c r="A919" s="1">
        <v>45844</v>
      </c>
    </row>
    <row r="920" spans="1:1" x14ac:dyDescent="0.25">
      <c r="A920" s="1">
        <v>45845</v>
      </c>
    </row>
    <row r="921" spans="1:1" x14ac:dyDescent="0.25">
      <c r="A921" s="1">
        <v>45846</v>
      </c>
    </row>
    <row r="922" spans="1:1" x14ac:dyDescent="0.25">
      <c r="A922" s="1">
        <v>45847</v>
      </c>
    </row>
    <row r="923" spans="1:1" x14ac:dyDescent="0.25">
      <c r="A923" s="1">
        <v>45848</v>
      </c>
    </row>
    <row r="924" spans="1:1" x14ac:dyDescent="0.25">
      <c r="A924" s="1">
        <v>45849</v>
      </c>
    </row>
    <row r="925" spans="1:1" x14ac:dyDescent="0.25">
      <c r="A925" s="1">
        <v>45850</v>
      </c>
    </row>
    <row r="926" spans="1:1" x14ac:dyDescent="0.25">
      <c r="A926" s="1">
        <v>45851</v>
      </c>
    </row>
    <row r="927" spans="1:1" x14ac:dyDescent="0.25">
      <c r="A927" s="1">
        <v>45852</v>
      </c>
    </row>
    <row r="928" spans="1:1" x14ac:dyDescent="0.25">
      <c r="A928" s="1">
        <v>45853</v>
      </c>
    </row>
    <row r="929" spans="1:1" x14ac:dyDescent="0.25">
      <c r="A929" s="1">
        <v>45854</v>
      </c>
    </row>
    <row r="930" spans="1:1" x14ac:dyDescent="0.25">
      <c r="A930" s="1">
        <v>45855</v>
      </c>
    </row>
    <row r="931" spans="1:1" x14ac:dyDescent="0.25">
      <c r="A931" s="1">
        <v>45856</v>
      </c>
    </row>
    <row r="932" spans="1:1" x14ac:dyDescent="0.25">
      <c r="A932" s="1">
        <v>45857</v>
      </c>
    </row>
    <row r="933" spans="1:1" x14ac:dyDescent="0.25">
      <c r="A933" s="1">
        <v>45858</v>
      </c>
    </row>
    <row r="934" spans="1:1" x14ac:dyDescent="0.25">
      <c r="A934" s="1">
        <v>45859</v>
      </c>
    </row>
    <row r="935" spans="1:1" x14ac:dyDescent="0.25">
      <c r="A935" s="1">
        <v>45860</v>
      </c>
    </row>
    <row r="936" spans="1:1" x14ac:dyDescent="0.25">
      <c r="A936" s="1">
        <v>45861</v>
      </c>
    </row>
    <row r="937" spans="1:1" x14ac:dyDescent="0.25">
      <c r="A937" s="1">
        <v>45862</v>
      </c>
    </row>
    <row r="938" spans="1:1" x14ac:dyDescent="0.25">
      <c r="A938" s="1">
        <v>45863</v>
      </c>
    </row>
    <row r="939" spans="1:1" x14ac:dyDescent="0.25">
      <c r="A939" s="1">
        <v>45864</v>
      </c>
    </row>
    <row r="940" spans="1:1" x14ac:dyDescent="0.25">
      <c r="A940" s="1">
        <v>45865</v>
      </c>
    </row>
    <row r="941" spans="1:1" x14ac:dyDescent="0.25">
      <c r="A941" s="1">
        <v>45866</v>
      </c>
    </row>
    <row r="942" spans="1:1" x14ac:dyDescent="0.25">
      <c r="A942" s="1">
        <v>45867</v>
      </c>
    </row>
    <row r="943" spans="1:1" x14ac:dyDescent="0.25">
      <c r="A943" s="1">
        <v>45868</v>
      </c>
    </row>
    <row r="944" spans="1:1" x14ac:dyDescent="0.25">
      <c r="A944" s="1">
        <v>45869</v>
      </c>
    </row>
    <row r="945" spans="1:1" x14ac:dyDescent="0.25">
      <c r="A945" s="1">
        <v>45870</v>
      </c>
    </row>
    <row r="946" spans="1:1" x14ac:dyDescent="0.25">
      <c r="A946" s="1">
        <v>45871</v>
      </c>
    </row>
    <row r="947" spans="1:1" x14ac:dyDescent="0.25">
      <c r="A947" s="1">
        <v>45872</v>
      </c>
    </row>
    <row r="948" spans="1:1" x14ac:dyDescent="0.25">
      <c r="A948" s="1">
        <v>45873</v>
      </c>
    </row>
    <row r="949" spans="1:1" x14ac:dyDescent="0.25">
      <c r="A949" s="1">
        <v>45874</v>
      </c>
    </row>
    <row r="950" spans="1:1" x14ac:dyDescent="0.25">
      <c r="A950" s="1">
        <v>45875</v>
      </c>
    </row>
    <row r="951" spans="1:1" x14ac:dyDescent="0.25">
      <c r="A951" s="1">
        <v>45876</v>
      </c>
    </row>
    <row r="952" spans="1:1" x14ac:dyDescent="0.25">
      <c r="A952" s="1">
        <v>45877</v>
      </c>
    </row>
    <row r="953" spans="1:1" x14ac:dyDescent="0.25">
      <c r="A953" s="1">
        <v>45878</v>
      </c>
    </row>
    <row r="954" spans="1:1" x14ac:dyDescent="0.25">
      <c r="A954" s="1">
        <v>45879</v>
      </c>
    </row>
    <row r="955" spans="1:1" x14ac:dyDescent="0.25">
      <c r="A955" s="1">
        <v>45880</v>
      </c>
    </row>
    <row r="956" spans="1:1" x14ac:dyDescent="0.25">
      <c r="A956" s="1">
        <v>45881</v>
      </c>
    </row>
    <row r="957" spans="1:1" x14ac:dyDescent="0.25">
      <c r="A957" s="1">
        <v>45882</v>
      </c>
    </row>
    <row r="958" spans="1:1" x14ac:dyDescent="0.25">
      <c r="A958" s="1">
        <v>45883</v>
      </c>
    </row>
    <row r="959" spans="1:1" x14ac:dyDescent="0.25">
      <c r="A959" s="1">
        <v>45884</v>
      </c>
    </row>
    <row r="960" spans="1:1" x14ac:dyDescent="0.25">
      <c r="A960" s="1">
        <v>45885</v>
      </c>
    </row>
    <row r="961" spans="1:1" x14ac:dyDescent="0.25">
      <c r="A961" s="1">
        <v>45886</v>
      </c>
    </row>
    <row r="962" spans="1:1" x14ac:dyDescent="0.25">
      <c r="A962" s="1">
        <v>45887</v>
      </c>
    </row>
    <row r="963" spans="1:1" x14ac:dyDescent="0.25">
      <c r="A963" s="1">
        <v>45888</v>
      </c>
    </row>
    <row r="964" spans="1:1" x14ac:dyDescent="0.25">
      <c r="A964" s="1">
        <v>45889</v>
      </c>
    </row>
    <row r="965" spans="1:1" x14ac:dyDescent="0.25">
      <c r="A965" s="1">
        <v>45890</v>
      </c>
    </row>
    <row r="966" spans="1:1" x14ac:dyDescent="0.25">
      <c r="A966" s="1">
        <v>45891</v>
      </c>
    </row>
    <row r="967" spans="1:1" x14ac:dyDescent="0.25">
      <c r="A967" s="1">
        <v>45892</v>
      </c>
    </row>
    <row r="968" spans="1:1" x14ac:dyDescent="0.25">
      <c r="A968" s="1">
        <v>45893</v>
      </c>
    </row>
    <row r="969" spans="1:1" x14ac:dyDescent="0.25">
      <c r="A969" s="1">
        <v>45894</v>
      </c>
    </row>
    <row r="970" spans="1:1" x14ac:dyDescent="0.25">
      <c r="A970" s="1">
        <v>45895</v>
      </c>
    </row>
    <row r="971" spans="1:1" x14ac:dyDescent="0.25">
      <c r="A971" s="1">
        <v>45896</v>
      </c>
    </row>
    <row r="972" spans="1:1" x14ac:dyDescent="0.25">
      <c r="A972" s="1">
        <v>45897</v>
      </c>
    </row>
    <row r="973" spans="1:1" x14ac:dyDescent="0.25">
      <c r="A973" s="1">
        <v>45898</v>
      </c>
    </row>
    <row r="974" spans="1:1" x14ac:dyDescent="0.25">
      <c r="A974" s="1">
        <v>45899</v>
      </c>
    </row>
    <row r="975" spans="1:1" x14ac:dyDescent="0.25">
      <c r="A975" s="1">
        <v>45900</v>
      </c>
    </row>
    <row r="976" spans="1:1" x14ac:dyDescent="0.25">
      <c r="A976" s="1">
        <v>45901</v>
      </c>
    </row>
    <row r="977" spans="1:1" x14ac:dyDescent="0.25">
      <c r="A977" s="1">
        <v>45902</v>
      </c>
    </row>
    <row r="978" spans="1:1" x14ac:dyDescent="0.25">
      <c r="A978" s="1">
        <v>45903</v>
      </c>
    </row>
    <row r="979" spans="1:1" x14ac:dyDescent="0.25">
      <c r="A979" s="1">
        <v>45904</v>
      </c>
    </row>
    <row r="980" spans="1:1" x14ac:dyDescent="0.25">
      <c r="A980" s="1">
        <v>45905</v>
      </c>
    </row>
    <row r="981" spans="1:1" x14ac:dyDescent="0.25">
      <c r="A981" s="1">
        <v>45906</v>
      </c>
    </row>
    <row r="982" spans="1:1" x14ac:dyDescent="0.25">
      <c r="A982" s="1">
        <v>45907</v>
      </c>
    </row>
    <row r="983" spans="1:1" x14ac:dyDescent="0.25">
      <c r="A983" s="1">
        <v>45908</v>
      </c>
    </row>
    <row r="984" spans="1:1" x14ac:dyDescent="0.25">
      <c r="A984" s="1">
        <v>45909</v>
      </c>
    </row>
    <row r="985" spans="1:1" x14ac:dyDescent="0.25">
      <c r="A985" s="1">
        <v>45910</v>
      </c>
    </row>
    <row r="986" spans="1:1" x14ac:dyDescent="0.25">
      <c r="A986" s="1">
        <v>45911</v>
      </c>
    </row>
    <row r="987" spans="1:1" x14ac:dyDescent="0.25">
      <c r="A987" s="1">
        <v>45912</v>
      </c>
    </row>
    <row r="988" spans="1:1" x14ac:dyDescent="0.25">
      <c r="A988" s="1">
        <v>45913</v>
      </c>
    </row>
    <row r="989" spans="1:1" x14ac:dyDescent="0.25">
      <c r="A989" s="1">
        <v>45914</v>
      </c>
    </row>
    <row r="990" spans="1:1" x14ac:dyDescent="0.25">
      <c r="A990" s="1">
        <v>45915</v>
      </c>
    </row>
    <row r="991" spans="1:1" x14ac:dyDescent="0.25">
      <c r="A991" s="1">
        <v>45916</v>
      </c>
    </row>
    <row r="992" spans="1:1" x14ac:dyDescent="0.25">
      <c r="A992" s="1">
        <v>45917</v>
      </c>
    </row>
    <row r="993" spans="1:1" x14ac:dyDescent="0.25">
      <c r="A993" s="1">
        <v>45918</v>
      </c>
    </row>
    <row r="994" spans="1:1" x14ac:dyDescent="0.25">
      <c r="A994" s="1">
        <v>45919</v>
      </c>
    </row>
    <row r="995" spans="1:1" x14ac:dyDescent="0.25">
      <c r="A995" s="1">
        <v>45920</v>
      </c>
    </row>
    <row r="996" spans="1:1" x14ac:dyDescent="0.25">
      <c r="A996" s="1">
        <v>45921</v>
      </c>
    </row>
    <row r="997" spans="1:1" x14ac:dyDescent="0.25">
      <c r="A997" s="1">
        <v>45922</v>
      </c>
    </row>
    <row r="998" spans="1:1" x14ac:dyDescent="0.25">
      <c r="A998" s="1">
        <v>45923</v>
      </c>
    </row>
    <row r="999" spans="1:1" x14ac:dyDescent="0.25">
      <c r="A999" s="1">
        <v>45924</v>
      </c>
    </row>
    <row r="1000" spans="1:1" x14ac:dyDescent="0.25">
      <c r="A1000" s="1">
        <v>45925</v>
      </c>
    </row>
    <row r="1001" spans="1:1" x14ac:dyDescent="0.25">
      <c r="A1001" s="1">
        <v>45926</v>
      </c>
    </row>
    <row r="1002" spans="1:1" x14ac:dyDescent="0.25">
      <c r="A1002" s="1">
        <v>45927</v>
      </c>
    </row>
    <row r="1003" spans="1:1" x14ac:dyDescent="0.25">
      <c r="A1003" s="1">
        <v>45928</v>
      </c>
    </row>
    <row r="1004" spans="1:1" x14ac:dyDescent="0.25">
      <c r="A1004" s="1">
        <v>45929</v>
      </c>
    </row>
    <row r="1005" spans="1:1" x14ac:dyDescent="0.25">
      <c r="A1005" s="1">
        <v>45930</v>
      </c>
    </row>
    <row r="1006" spans="1:1" x14ac:dyDescent="0.25">
      <c r="A1006" s="1">
        <v>45931</v>
      </c>
    </row>
    <row r="1007" spans="1:1" x14ac:dyDescent="0.25">
      <c r="A1007" s="1">
        <v>45932</v>
      </c>
    </row>
    <row r="1008" spans="1:1" x14ac:dyDescent="0.25">
      <c r="A1008" s="1">
        <v>45933</v>
      </c>
    </row>
    <row r="1009" spans="1:1" x14ac:dyDescent="0.25">
      <c r="A1009" s="1">
        <v>45934</v>
      </c>
    </row>
    <row r="1010" spans="1:1" x14ac:dyDescent="0.25">
      <c r="A1010" s="1">
        <v>45935</v>
      </c>
    </row>
    <row r="1011" spans="1:1" x14ac:dyDescent="0.25">
      <c r="A1011" s="1">
        <v>45936</v>
      </c>
    </row>
    <row r="1012" spans="1:1" x14ac:dyDescent="0.25">
      <c r="A1012" s="1">
        <v>45937</v>
      </c>
    </row>
    <row r="1013" spans="1:1" x14ac:dyDescent="0.25">
      <c r="A1013" s="1">
        <v>45938</v>
      </c>
    </row>
    <row r="1014" spans="1:1" x14ac:dyDescent="0.25">
      <c r="A1014" s="1">
        <v>45939</v>
      </c>
    </row>
    <row r="1015" spans="1:1" x14ac:dyDescent="0.25">
      <c r="A1015" s="1">
        <v>45940</v>
      </c>
    </row>
    <row r="1016" spans="1:1" x14ac:dyDescent="0.25">
      <c r="A1016" s="1">
        <v>45941</v>
      </c>
    </row>
    <row r="1017" spans="1:1" x14ac:dyDescent="0.25">
      <c r="A1017" s="1">
        <v>45942</v>
      </c>
    </row>
    <row r="1018" spans="1:1" x14ac:dyDescent="0.25">
      <c r="A1018" s="1">
        <v>45943</v>
      </c>
    </row>
    <row r="1019" spans="1:1" x14ac:dyDescent="0.25">
      <c r="A1019" s="1">
        <v>45944</v>
      </c>
    </row>
    <row r="1020" spans="1:1" x14ac:dyDescent="0.25">
      <c r="A1020" s="1">
        <v>45945</v>
      </c>
    </row>
    <row r="1021" spans="1:1" x14ac:dyDescent="0.25">
      <c r="A1021" s="1">
        <v>45946</v>
      </c>
    </row>
    <row r="1022" spans="1:1" x14ac:dyDescent="0.25">
      <c r="A1022" s="1">
        <v>45947</v>
      </c>
    </row>
    <row r="1023" spans="1:1" x14ac:dyDescent="0.25">
      <c r="A1023" s="1">
        <v>45948</v>
      </c>
    </row>
    <row r="1024" spans="1:1" x14ac:dyDescent="0.25">
      <c r="A1024" s="1">
        <v>45949</v>
      </c>
    </row>
    <row r="1025" spans="1:1" x14ac:dyDescent="0.25">
      <c r="A1025" s="1">
        <v>45950</v>
      </c>
    </row>
    <row r="1026" spans="1:1" x14ac:dyDescent="0.25">
      <c r="A1026" s="1">
        <v>45951</v>
      </c>
    </row>
    <row r="1027" spans="1:1" x14ac:dyDescent="0.25">
      <c r="A1027" s="1">
        <v>45952</v>
      </c>
    </row>
    <row r="1028" spans="1:1" x14ac:dyDescent="0.25">
      <c r="A1028" s="1">
        <v>45953</v>
      </c>
    </row>
    <row r="1029" spans="1:1" x14ac:dyDescent="0.25">
      <c r="A1029" s="1">
        <v>45954</v>
      </c>
    </row>
    <row r="1030" spans="1:1" x14ac:dyDescent="0.25">
      <c r="A1030" s="1">
        <v>45955</v>
      </c>
    </row>
    <row r="1031" spans="1:1" x14ac:dyDescent="0.25">
      <c r="A1031" s="1">
        <v>45956</v>
      </c>
    </row>
    <row r="1032" spans="1:1" x14ac:dyDescent="0.25">
      <c r="A1032" s="1">
        <v>45957</v>
      </c>
    </row>
    <row r="1033" spans="1:1" x14ac:dyDescent="0.25">
      <c r="A1033" s="1">
        <v>45958</v>
      </c>
    </row>
    <row r="1034" spans="1:1" x14ac:dyDescent="0.25">
      <c r="A1034" s="1">
        <v>45959</v>
      </c>
    </row>
    <row r="1035" spans="1:1" x14ac:dyDescent="0.25">
      <c r="A1035" s="1">
        <v>45960</v>
      </c>
    </row>
    <row r="1036" spans="1:1" x14ac:dyDescent="0.25">
      <c r="A1036" s="1">
        <v>45961</v>
      </c>
    </row>
    <row r="1037" spans="1:1" x14ac:dyDescent="0.25">
      <c r="A1037" s="1">
        <v>45962</v>
      </c>
    </row>
    <row r="1038" spans="1:1" x14ac:dyDescent="0.25">
      <c r="A1038" s="1">
        <v>45963</v>
      </c>
    </row>
    <row r="1039" spans="1:1" x14ac:dyDescent="0.25">
      <c r="A1039" s="1">
        <v>45964</v>
      </c>
    </row>
    <row r="1040" spans="1:1" x14ac:dyDescent="0.25">
      <c r="A1040" s="1">
        <v>45965</v>
      </c>
    </row>
    <row r="1041" spans="1:1" x14ac:dyDescent="0.25">
      <c r="A1041" s="1">
        <v>45966</v>
      </c>
    </row>
    <row r="1042" spans="1:1" x14ac:dyDescent="0.25">
      <c r="A1042" s="1">
        <v>45967</v>
      </c>
    </row>
    <row r="1043" spans="1:1" x14ac:dyDescent="0.25">
      <c r="A1043" s="1">
        <v>45968</v>
      </c>
    </row>
    <row r="1044" spans="1:1" x14ac:dyDescent="0.25">
      <c r="A1044" s="1">
        <v>45969</v>
      </c>
    </row>
    <row r="1045" spans="1:1" x14ac:dyDescent="0.25">
      <c r="A1045" s="1">
        <v>45970</v>
      </c>
    </row>
    <row r="1046" spans="1:1" x14ac:dyDescent="0.25">
      <c r="A1046" s="1">
        <v>45971</v>
      </c>
    </row>
    <row r="1047" spans="1:1" x14ac:dyDescent="0.25">
      <c r="A1047" s="1">
        <v>45972</v>
      </c>
    </row>
    <row r="1048" spans="1:1" x14ac:dyDescent="0.25">
      <c r="A1048" s="1">
        <v>45973</v>
      </c>
    </row>
    <row r="1049" spans="1:1" x14ac:dyDescent="0.25">
      <c r="A1049" s="1">
        <v>45974</v>
      </c>
    </row>
    <row r="1050" spans="1:1" x14ac:dyDescent="0.25">
      <c r="A1050" s="1">
        <v>45975</v>
      </c>
    </row>
    <row r="1051" spans="1:1" x14ac:dyDescent="0.25">
      <c r="A1051" s="1">
        <v>45976</v>
      </c>
    </row>
    <row r="1052" spans="1:1" x14ac:dyDescent="0.25">
      <c r="A1052" s="1">
        <v>45977</v>
      </c>
    </row>
    <row r="1053" spans="1:1" x14ac:dyDescent="0.25">
      <c r="A1053" s="1">
        <v>45978</v>
      </c>
    </row>
    <row r="1054" spans="1:1" x14ac:dyDescent="0.25">
      <c r="A1054" s="1">
        <v>45979</v>
      </c>
    </row>
    <row r="1055" spans="1:1" x14ac:dyDescent="0.25">
      <c r="A1055" s="1">
        <v>45980</v>
      </c>
    </row>
    <row r="1056" spans="1:1" x14ac:dyDescent="0.25">
      <c r="A1056" s="1">
        <v>45981</v>
      </c>
    </row>
    <row r="1057" spans="1:1" x14ac:dyDescent="0.25">
      <c r="A1057" s="1">
        <v>45982</v>
      </c>
    </row>
    <row r="1058" spans="1:1" x14ac:dyDescent="0.25">
      <c r="A1058" s="1">
        <v>45983</v>
      </c>
    </row>
    <row r="1059" spans="1:1" x14ac:dyDescent="0.25">
      <c r="A1059" s="1">
        <v>45984</v>
      </c>
    </row>
    <row r="1060" spans="1:1" x14ac:dyDescent="0.25">
      <c r="A1060" s="1">
        <v>45985</v>
      </c>
    </row>
    <row r="1061" spans="1:1" x14ac:dyDescent="0.25">
      <c r="A1061" s="1">
        <v>45986</v>
      </c>
    </row>
    <row r="1062" spans="1:1" x14ac:dyDescent="0.25">
      <c r="A1062" s="1">
        <v>45987</v>
      </c>
    </row>
    <row r="1063" spans="1:1" x14ac:dyDescent="0.25">
      <c r="A1063" s="1">
        <v>45988</v>
      </c>
    </row>
    <row r="1064" spans="1:1" x14ac:dyDescent="0.25">
      <c r="A1064" s="1">
        <v>45989</v>
      </c>
    </row>
    <row r="1065" spans="1:1" x14ac:dyDescent="0.25">
      <c r="A1065" s="1">
        <v>45990</v>
      </c>
    </row>
    <row r="1066" spans="1:1" x14ac:dyDescent="0.25">
      <c r="A1066" s="1">
        <v>45991</v>
      </c>
    </row>
    <row r="1067" spans="1:1" x14ac:dyDescent="0.25">
      <c r="A1067" s="1">
        <v>45992</v>
      </c>
    </row>
    <row r="1068" spans="1:1" x14ac:dyDescent="0.25">
      <c r="A1068" s="1">
        <v>45993</v>
      </c>
    </row>
    <row r="1069" spans="1:1" x14ac:dyDescent="0.25">
      <c r="A1069" s="1">
        <v>45994</v>
      </c>
    </row>
    <row r="1070" spans="1:1" x14ac:dyDescent="0.25">
      <c r="A1070" s="1">
        <v>45995</v>
      </c>
    </row>
    <row r="1071" spans="1:1" x14ac:dyDescent="0.25">
      <c r="A1071" s="1">
        <v>45996</v>
      </c>
    </row>
    <row r="1072" spans="1:1" x14ac:dyDescent="0.25">
      <c r="A1072" s="1">
        <v>45997</v>
      </c>
    </row>
    <row r="1073" spans="1:1" x14ac:dyDescent="0.25">
      <c r="A1073" s="1">
        <v>45998</v>
      </c>
    </row>
    <row r="1074" spans="1:1" x14ac:dyDescent="0.25">
      <c r="A1074" s="1">
        <v>45999</v>
      </c>
    </row>
    <row r="1075" spans="1:1" x14ac:dyDescent="0.25">
      <c r="A1075" s="1">
        <v>46000</v>
      </c>
    </row>
    <row r="1076" spans="1:1" x14ac:dyDescent="0.25">
      <c r="A1076" s="1">
        <v>46001</v>
      </c>
    </row>
    <row r="1077" spans="1:1" x14ac:dyDescent="0.25">
      <c r="A1077" s="1">
        <v>46002</v>
      </c>
    </row>
    <row r="1078" spans="1:1" x14ac:dyDescent="0.25">
      <c r="A1078" s="1">
        <v>46003</v>
      </c>
    </row>
    <row r="1079" spans="1:1" x14ac:dyDescent="0.25">
      <c r="A1079" s="1">
        <v>46004</v>
      </c>
    </row>
    <row r="1080" spans="1:1" x14ac:dyDescent="0.25">
      <c r="A1080" s="1">
        <v>46005</v>
      </c>
    </row>
    <row r="1081" spans="1:1" x14ac:dyDescent="0.25">
      <c r="A1081" s="1">
        <v>46006</v>
      </c>
    </row>
    <row r="1082" spans="1:1" x14ac:dyDescent="0.25">
      <c r="A1082" s="1">
        <v>46007</v>
      </c>
    </row>
    <row r="1083" spans="1:1" x14ac:dyDescent="0.25">
      <c r="A1083" s="1">
        <v>46008</v>
      </c>
    </row>
    <row r="1084" spans="1:1" x14ac:dyDescent="0.25">
      <c r="A1084" s="1">
        <v>46009</v>
      </c>
    </row>
    <row r="1085" spans="1:1" x14ac:dyDescent="0.25">
      <c r="A1085" s="1">
        <v>46010</v>
      </c>
    </row>
    <row r="1086" spans="1:1" x14ac:dyDescent="0.25">
      <c r="A1086" s="1">
        <v>46011</v>
      </c>
    </row>
    <row r="1087" spans="1:1" x14ac:dyDescent="0.25">
      <c r="A1087" s="1">
        <v>46012</v>
      </c>
    </row>
    <row r="1088" spans="1:1" x14ac:dyDescent="0.25">
      <c r="A1088" s="1">
        <v>46013</v>
      </c>
    </row>
    <row r="1089" spans="1:1" x14ac:dyDescent="0.25">
      <c r="A1089" s="1">
        <v>46014</v>
      </c>
    </row>
    <row r="1090" spans="1:1" x14ac:dyDescent="0.25">
      <c r="A1090" s="1">
        <v>46015</v>
      </c>
    </row>
    <row r="1091" spans="1:1" x14ac:dyDescent="0.25">
      <c r="A1091" s="1">
        <v>46016</v>
      </c>
    </row>
    <row r="1092" spans="1:1" x14ac:dyDescent="0.25">
      <c r="A1092" s="1">
        <v>46017</v>
      </c>
    </row>
    <row r="1093" spans="1:1" x14ac:dyDescent="0.25">
      <c r="A1093" s="1">
        <v>46018</v>
      </c>
    </row>
    <row r="1094" spans="1:1" x14ac:dyDescent="0.25">
      <c r="A1094" s="1">
        <v>46019</v>
      </c>
    </row>
    <row r="1095" spans="1:1" x14ac:dyDescent="0.25">
      <c r="A1095" s="1">
        <v>46020</v>
      </c>
    </row>
    <row r="1096" spans="1:1" x14ac:dyDescent="0.25">
      <c r="A1096" s="1">
        <v>46021</v>
      </c>
    </row>
    <row r="1097" spans="1:1" x14ac:dyDescent="0.25">
      <c r="A1097" s="1">
        <v>46022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9B4E0-F8C3-4171-A401-BCB072EAD35E}">
  <dimension ref="A1:B16"/>
  <sheetViews>
    <sheetView workbookViewId="0">
      <selection activeCell="B1" sqref="B1"/>
    </sheetView>
  </sheetViews>
  <sheetFormatPr defaultRowHeight="15" x14ac:dyDescent="0.25"/>
  <cols>
    <col min="1" max="1" width="17.28515625" bestFit="1" customWidth="1"/>
    <col min="2" max="2" width="16.28515625" bestFit="1" customWidth="1"/>
  </cols>
  <sheetData>
    <row r="1" spans="1:2" x14ac:dyDescent="0.25">
      <c r="A1" t="s">
        <v>41</v>
      </c>
      <c r="B1" t="s">
        <v>42</v>
      </c>
    </row>
    <row r="2" spans="1:2" x14ac:dyDescent="0.25">
      <c r="A2" t="s">
        <v>38</v>
      </c>
      <c r="B2" t="s">
        <v>43</v>
      </c>
    </row>
    <row r="3" spans="1:2" x14ac:dyDescent="0.25">
      <c r="A3" t="s">
        <v>36</v>
      </c>
      <c r="B3" t="s">
        <v>43</v>
      </c>
    </row>
    <row r="4" spans="1:2" x14ac:dyDescent="0.25">
      <c r="A4" t="s">
        <v>39</v>
      </c>
      <c r="B4" t="s">
        <v>43</v>
      </c>
    </row>
    <row r="5" spans="1:2" x14ac:dyDescent="0.25">
      <c r="A5" t="s">
        <v>32</v>
      </c>
      <c r="B5" t="s">
        <v>43</v>
      </c>
    </row>
    <row r="6" spans="1:2" x14ac:dyDescent="0.25">
      <c r="A6" t="s">
        <v>34</v>
      </c>
      <c r="B6" t="s">
        <v>43</v>
      </c>
    </row>
    <row r="7" spans="1:2" x14ac:dyDescent="0.25">
      <c r="A7" t="s">
        <v>44</v>
      </c>
      <c r="B7" t="s">
        <v>45</v>
      </c>
    </row>
    <row r="8" spans="1:2" x14ac:dyDescent="0.25">
      <c r="A8" t="s">
        <v>25</v>
      </c>
      <c r="B8" t="s">
        <v>45</v>
      </c>
    </row>
    <row r="9" spans="1:2" x14ac:dyDescent="0.25">
      <c r="A9" t="s">
        <v>27</v>
      </c>
      <c r="B9" t="s">
        <v>45</v>
      </c>
    </row>
    <row r="10" spans="1:2" x14ac:dyDescent="0.25">
      <c r="A10" t="s">
        <v>21</v>
      </c>
      <c r="B10" t="s">
        <v>45</v>
      </c>
    </row>
    <row r="11" spans="1:2" x14ac:dyDescent="0.25">
      <c r="A11" t="s">
        <v>15</v>
      </c>
      <c r="B11" t="s">
        <v>45</v>
      </c>
    </row>
    <row r="12" spans="1:2" x14ac:dyDescent="0.25">
      <c r="A12" t="s">
        <v>29</v>
      </c>
      <c r="B12" t="s">
        <v>45</v>
      </c>
    </row>
    <row r="13" spans="1:2" x14ac:dyDescent="0.25">
      <c r="A13" t="s">
        <v>7</v>
      </c>
      <c r="B13" t="s">
        <v>9</v>
      </c>
    </row>
    <row r="14" spans="1:2" x14ac:dyDescent="0.25">
      <c r="A14" t="s">
        <v>5</v>
      </c>
      <c r="B14" t="s">
        <v>9</v>
      </c>
    </row>
    <row r="15" spans="1:2" x14ac:dyDescent="0.25">
      <c r="A15" t="s">
        <v>11</v>
      </c>
      <c r="B15" t="s">
        <v>9</v>
      </c>
    </row>
    <row r="16" spans="1:2" x14ac:dyDescent="0.25">
      <c r="A16" t="s">
        <v>9</v>
      </c>
      <c r="B16" t="s">
        <v>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3E6F0-3F56-4BF7-AC2A-95827C55E69E}">
  <dimension ref="A3:M57"/>
  <sheetViews>
    <sheetView workbookViewId="0">
      <selection activeCell="G45" sqref="G45"/>
    </sheetView>
  </sheetViews>
  <sheetFormatPr defaultRowHeight="15" x14ac:dyDescent="0.25"/>
  <cols>
    <col min="1" max="1" width="11.140625" bestFit="1" customWidth="1"/>
    <col min="2" max="2" width="13.28515625" bestFit="1" customWidth="1"/>
    <col min="3" max="3" width="8.5703125" bestFit="1" customWidth="1"/>
    <col min="4" max="4" width="11.140625" bestFit="1" customWidth="1"/>
    <col min="5" max="5" width="16.28515625" bestFit="1" customWidth="1"/>
    <col min="6" max="6" width="11.140625" bestFit="1" customWidth="1"/>
    <col min="7" max="7" width="8.5703125" bestFit="1" customWidth="1"/>
    <col min="8" max="8" width="13.42578125" bestFit="1" customWidth="1"/>
    <col min="9" max="9" width="16.5703125" bestFit="1" customWidth="1"/>
    <col min="10" max="10" width="9.7109375" bestFit="1" customWidth="1"/>
    <col min="11" max="11" width="11.28515625" bestFit="1" customWidth="1"/>
    <col min="12" max="12" width="16.28515625" bestFit="1" customWidth="1"/>
    <col min="13" max="13" width="9.140625" bestFit="1" customWidth="1"/>
    <col min="14" max="301" width="16.85546875" bestFit="1" customWidth="1"/>
    <col min="302" max="302" width="11.28515625" bestFit="1" customWidth="1"/>
  </cols>
  <sheetData>
    <row r="3" spans="2:12" x14ac:dyDescent="0.25">
      <c r="B3" t="s">
        <v>43</v>
      </c>
      <c r="D3" t="s">
        <v>45</v>
      </c>
      <c r="F3" t="s">
        <v>9</v>
      </c>
      <c r="I3" t="s">
        <v>60</v>
      </c>
      <c r="J3" s="6">
        <f>GETPIVOTDATA("[Measures].[Sum of Amount 3]",$F$3)/GETPIVOTDATA("[Measures].[Sum of Amount]",$B$3)</f>
        <v>0.8325981948830905</v>
      </c>
    </row>
    <row r="4" spans="2:12" x14ac:dyDescent="0.25">
      <c r="B4">
        <v>784462.21</v>
      </c>
      <c r="D4">
        <v>130598.13</v>
      </c>
      <c r="F4">
        <v>653141.81999999983</v>
      </c>
      <c r="I4" t="s">
        <v>61</v>
      </c>
      <c r="J4" s="6">
        <f>1-GETPIVOTDATA("[Measures].[Sum of Amount 3]",$F$3)/GETPIVOTDATA("[Measures].[Sum of Amount]",$B$3)</f>
        <v>0.1674018051169095</v>
      </c>
    </row>
    <row r="5" spans="2:12" x14ac:dyDescent="0.25">
      <c r="B5" s="3"/>
    </row>
    <row r="6" spans="2:12" x14ac:dyDescent="0.25">
      <c r="B6" s="3">
        <f>GETPIVOTDATA("[Measures].[Sum of Amount]",$B$3)</f>
        <v>784462.21</v>
      </c>
      <c r="D6" s="3">
        <f>GETPIVOTDATA("[Measures].[Sum of Amount 2]",$D$3)</f>
        <v>130598.13</v>
      </c>
      <c r="F6" s="3">
        <f>GETPIVOTDATA("[Measures].[Sum of Amount 3]",$F$3)</f>
        <v>653141.81999999983</v>
      </c>
    </row>
    <row r="11" spans="2:12" x14ac:dyDescent="0.25">
      <c r="B11" s="2" t="s">
        <v>47</v>
      </c>
      <c r="C11" t="s">
        <v>43</v>
      </c>
      <c r="E11" s="2" t="s">
        <v>47</v>
      </c>
      <c r="F11" t="s">
        <v>45</v>
      </c>
      <c r="H11" s="2" t="s">
        <v>47</v>
      </c>
      <c r="I11" t="s">
        <v>9</v>
      </c>
      <c r="K11" s="2" t="s">
        <v>47</v>
      </c>
      <c r="L11" t="s">
        <v>9</v>
      </c>
    </row>
    <row r="12" spans="2:12" x14ac:dyDescent="0.25">
      <c r="B12" s="4" t="s">
        <v>38</v>
      </c>
      <c r="C12" s="5">
        <v>175672.59</v>
      </c>
      <c r="E12" s="4" t="s">
        <v>18</v>
      </c>
      <c r="F12" s="5">
        <v>23518.84</v>
      </c>
      <c r="H12" s="4" t="s">
        <v>48</v>
      </c>
      <c r="I12" s="5">
        <v>19321.98</v>
      </c>
      <c r="K12" s="4" t="s">
        <v>7</v>
      </c>
      <c r="L12" s="5">
        <v>148101.31000000003</v>
      </c>
    </row>
    <row r="13" spans="2:12" x14ac:dyDescent="0.25">
      <c r="B13" s="4" t="s">
        <v>36</v>
      </c>
      <c r="C13" s="5">
        <v>150771.47</v>
      </c>
      <c r="E13" s="4" t="s">
        <v>25</v>
      </c>
      <c r="F13" s="5">
        <v>24802.34</v>
      </c>
      <c r="H13" s="4" t="s">
        <v>49</v>
      </c>
      <c r="I13" s="5">
        <v>50815.829999999994</v>
      </c>
      <c r="K13" s="4" t="s">
        <v>5</v>
      </c>
      <c r="L13" s="5">
        <v>139288.62999999998</v>
      </c>
    </row>
    <row r="14" spans="2:12" x14ac:dyDescent="0.25">
      <c r="B14" s="4" t="s">
        <v>39</v>
      </c>
      <c r="C14" s="5">
        <v>153231.04999999999</v>
      </c>
      <c r="E14" s="4" t="s">
        <v>27</v>
      </c>
      <c r="F14" s="5">
        <v>21084.77</v>
      </c>
      <c r="H14" s="4" t="s">
        <v>50</v>
      </c>
      <c r="I14" s="5">
        <v>57482.42</v>
      </c>
      <c r="K14" s="4" t="s">
        <v>11</v>
      </c>
      <c r="L14" s="5">
        <v>117693.70999999999</v>
      </c>
    </row>
    <row r="15" spans="2:12" x14ac:dyDescent="0.25">
      <c r="B15" s="4" t="s">
        <v>32</v>
      </c>
      <c r="C15" s="5">
        <v>169792.02</v>
      </c>
      <c r="E15" s="4" t="s">
        <v>21</v>
      </c>
      <c r="F15" s="5">
        <v>21644.400000000001</v>
      </c>
      <c r="H15" s="4" t="s">
        <v>51</v>
      </c>
      <c r="I15" s="5">
        <v>60779.849999999991</v>
      </c>
      <c r="K15" s="4" t="s">
        <v>9</v>
      </c>
      <c r="L15" s="5">
        <v>248058.17000000013</v>
      </c>
    </row>
    <row r="16" spans="2:12" x14ac:dyDescent="0.25">
      <c r="B16" s="4" t="s">
        <v>34</v>
      </c>
      <c r="C16" s="5">
        <v>134995.07999999999</v>
      </c>
      <c r="E16" s="4" t="s">
        <v>15</v>
      </c>
      <c r="F16" s="5">
        <v>20854.46</v>
      </c>
      <c r="H16" s="4" t="s">
        <v>52</v>
      </c>
      <c r="I16" s="5">
        <v>44137.74</v>
      </c>
      <c r="K16" s="4" t="s">
        <v>46</v>
      </c>
      <c r="L16" s="5">
        <v>653141.81999999983</v>
      </c>
    </row>
    <row r="17" spans="1:12" x14ac:dyDescent="0.25">
      <c r="B17" s="4" t="s">
        <v>46</v>
      </c>
      <c r="C17" s="5">
        <v>784462.21</v>
      </c>
      <c r="E17" s="4" t="s">
        <v>29</v>
      </c>
      <c r="F17" s="5">
        <v>18693.32</v>
      </c>
      <c r="H17" s="4" t="s">
        <v>53</v>
      </c>
      <c r="I17" s="5">
        <v>32030.92</v>
      </c>
    </row>
    <row r="18" spans="1:12" x14ac:dyDescent="0.25">
      <c r="H18" s="4" t="s">
        <v>54</v>
      </c>
      <c r="I18" s="5">
        <v>71754.05</v>
      </c>
    </row>
    <row r="19" spans="1:12" x14ac:dyDescent="0.25">
      <c r="H19" s="4" t="s">
        <v>55</v>
      </c>
      <c r="I19" s="5">
        <v>82118.699999999983</v>
      </c>
    </row>
    <row r="20" spans="1:12" x14ac:dyDescent="0.25">
      <c r="H20" s="4" t="s">
        <v>56</v>
      </c>
      <c r="I20" s="5">
        <v>42430.48</v>
      </c>
    </row>
    <row r="21" spans="1:12" x14ac:dyDescent="0.25">
      <c r="H21" s="4" t="s">
        <v>57</v>
      </c>
      <c r="I21" s="5">
        <v>48839.25</v>
      </c>
      <c r="K21" s="2" t="s">
        <v>47</v>
      </c>
      <c r="L21" t="s">
        <v>43</v>
      </c>
    </row>
    <row r="22" spans="1:12" x14ac:dyDescent="0.25">
      <c r="H22" s="4" t="s">
        <v>58</v>
      </c>
      <c r="I22" s="5">
        <v>73448.739999999991</v>
      </c>
      <c r="K22" s="4" t="s">
        <v>48</v>
      </c>
      <c r="L22" s="5">
        <v>41040.76</v>
      </c>
    </row>
    <row r="23" spans="1:12" x14ac:dyDescent="0.25">
      <c r="E23" t="s">
        <v>2</v>
      </c>
      <c r="F23" t="s">
        <v>45</v>
      </c>
      <c r="H23" s="4" t="s">
        <v>59</v>
      </c>
      <c r="I23" s="5">
        <v>69981.860000000015</v>
      </c>
      <c r="K23" s="4" t="s">
        <v>49</v>
      </c>
      <c r="L23" s="5">
        <v>41734.410000000003</v>
      </c>
    </row>
    <row r="24" spans="1:12" x14ac:dyDescent="0.25">
      <c r="E24" t="str">
        <f>E12</f>
        <v>Entertainment</v>
      </c>
      <c r="F24" s="5">
        <f>F12</f>
        <v>23518.84</v>
      </c>
      <c r="H24" s="4" t="s">
        <v>46</v>
      </c>
      <c r="I24" s="5">
        <v>653141.81999999983</v>
      </c>
      <c r="K24" s="4" t="s">
        <v>50</v>
      </c>
      <c r="L24" s="5">
        <v>83247.460000000006</v>
      </c>
    </row>
    <row r="25" spans="1:12" x14ac:dyDescent="0.25">
      <c r="A25" s="2" t="s">
        <v>47</v>
      </c>
      <c r="B25" t="s">
        <v>45</v>
      </c>
      <c r="E25" t="str">
        <f t="shared" ref="E25:F29" si="0">E13</f>
        <v>Food</v>
      </c>
      <c r="F25" s="5">
        <f t="shared" si="0"/>
        <v>24802.34</v>
      </c>
      <c r="K25" s="4" t="s">
        <v>51</v>
      </c>
      <c r="L25" s="5">
        <v>84315.29</v>
      </c>
    </row>
    <row r="26" spans="1:12" x14ac:dyDescent="0.25">
      <c r="A26" s="4" t="s">
        <v>48</v>
      </c>
      <c r="B26" s="5">
        <v>11884.44</v>
      </c>
      <c r="E26" t="str">
        <f t="shared" si="0"/>
        <v>Healthcare</v>
      </c>
      <c r="F26" s="5">
        <f t="shared" si="0"/>
        <v>21084.77</v>
      </c>
      <c r="K26" s="4" t="s">
        <v>52</v>
      </c>
      <c r="L26" s="5">
        <v>64652.46</v>
      </c>
    </row>
    <row r="27" spans="1:12" x14ac:dyDescent="0.25">
      <c r="A27" s="4" t="s">
        <v>49</v>
      </c>
      <c r="B27" s="5">
        <v>7702.26</v>
      </c>
      <c r="E27" t="str">
        <f t="shared" si="0"/>
        <v>Rent</v>
      </c>
      <c r="F27" s="5">
        <f t="shared" si="0"/>
        <v>21644.400000000001</v>
      </c>
      <c r="K27" s="4" t="s">
        <v>53</v>
      </c>
      <c r="L27" s="5">
        <v>54478.81</v>
      </c>
    </row>
    <row r="28" spans="1:12" x14ac:dyDescent="0.25">
      <c r="A28" s="4" t="s">
        <v>50</v>
      </c>
      <c r="B28" s="5">
        <v>11982.76</v>
      </c>
      <c r="E28" t="str">
        <f t="shared" si="0"/>
        <v>Transport</v>
      </c>
      <c r="F28" s="5">
        <f t="shared" si="0"/>
        <v>20854.46</v>
      </c>
      <c r="K28" s="4" t="s">
        <v>54</v>
      </c>
      <c r="L28" s="5">
        <v>56502.59</v>
      </c>
    </row>
    <row r="29" spans="1:12" x14ac:dyDescent="0.25">
      <c r="A29" s="4" t="s">
        <v>51</v>
      </c>
      <c r="B29" s="5">
        <v>11856.78</v>
      </c>
      <c r="E29" t="str">
        <f t="shared" si="0"/>
        <v>Utilities</v>
      </c>
      <c r="F29" s="5">
        <f t="shared" si="0"/>
        <v>18693.32</v>
      </c>
      <c r="K29" s="4" t="s">
        <v>55</v>
      </c>
      <c r="L29" s="5">
        <v>87349.23</v>
      </c>
    </row>
    <row r="30" spans="1:12" x14ac:dyDescent="0.25">
      <c r="A30" s="4" t="s">
        <v>52</v>
      </c>
      <c r="B30" s="5">
        <v>12071.65</v>
      </c>
      <c r="K30" s="4" t="s">
        <v>56</v>
      </c>
      <c r="L30" s="5">
        <v>90126.33</v>
      </c>
    </row>
    <row r="31" spans="1:12" x14ac:dyDescent="0.25">
      <c r="A31" s="4" t="s">
        <v>53</v>
      </c>
      <c r="B31" s="5">
        <v>11207.78</v>
      </c>
      <c r="K31" s="4" t="s">
        <v>57</v>
      </c>
      <c r="L31" s="5">
        <v>61526.84</v>
      </c>
    </row>
    <row r="32" spans="1:12" x14ac:dyDescent="0.25">
      <c r="A32" s="4" t="s">
        <v>54</v>
      </c>
      <c r="B32" s="5">
        <v>9634.82</v>
      </c>
      <c r="K32" s="4" t="s">
        <v>58</v>
      </c>
      <c r="L32" s="5">
        <v>47694.2</v>
      </c>
    </row>
    <row r="33" spans="1:13" x14ac:dyDescent="0.25">
      <c r="A33" s="4" t="s">
        <v>55</v>
      </c>
      <c r="B33" s="5">
        <v>10272.91</v>
      </c>
      <c r="E33" s="2" t="s">
        <v>31</v>
      </c>
      <c r="F33" t="s">
        <v>43</v>
      </c>
      <c r="K33" s="4" t="s">
        <v>59</v>
      </c>
      <c r="L33" s="5">
        <v>71793.83</v>
      </c>
    </row>
    <row r="34" spans="1:13" x14ac:dyDescent="0.25">
      <c r="A34" s="4" t="s">
        <v>56</v>
      </c>
      <c r="B34" s="5">
        <v>9984.6200000000008</v>
      </c>
      <c r="E34" s="4" t="s">
        <v>33</v>
      </c>
      <c r="F34" s="5">
        <v>345464.61</v>
      </c>
      <c r="K34" s="4" t="s">
        <v>46</v>
      </c>
      <c r="L34" s="5">
        <v>784462.21</v>
      </c>
    </row>
    <row r="35" spans="1:13" x14ac:dyDescent="0.25">
      <c r="A35" s="4" t="s">
        <v>57</v>
      </c>
      <c r="B35" s="5">
        <v>9961.77</v>
      </c>
      <c r="E35" s="4" t="s">
        <v>37</v>
      </c>
      <c r="F35" s="5">
        <v>150771.47</v>
      </c>
    </row>
    <row r="36" spans="1:13" x14ac:dyDescent="0.25">
      <c r="A36" s="4" t="s">
        <v>58</v>
      </c>
      <c r="B36" s="5">
        <v>12316.31</v>
      </c>
      <c r="E36" s="4" t="s">
        <v>40</v>
      </c>
      <c r="F36" s="5">
        <v>153231.04999999999</v>
      </c>
    </row>
    <row r="37" spans="1:13" x14ac:dyDescent="0.25">
      <c r="A37" s="4" t="s">
        <v>59</v>
      </c>
      <c r="B37" s="5">
        <v>11722.03</v>
      </c>
      <c r="E37" s="4" t="s">
        <v>35</v>
      </c>
      <c r="F37" s="5">
        <v>134995.07999999999</v>
      </c>
    </row>
    <row r="38" spans="1:13" x14ac:dyDescent="0.25">
      <c r="E38" s="4" t="s">
        <v>46</v>
      </c>
      <c r="F38" s="5">
        <v>784462.21</v>
      </c>
    </row>
    <row r="41" spans="1:13" x14ac:dyDescent="0.25">
      <c r="B41" s="2" t="s">
        <v>31</v>
      </c>
      <c r="C41" t="s">
        <v>43</v>
      </c>
      <c r="E41" s="4" t="s">
        <v>31</v>
      </c>
      <c r="F41" t="str">
        <f>C41</f>
        <v>Income</v>
      </c>
      <c r="I41" s="2" t="s">
        <v>13</v>
      </c>
      <c r="J41" t="s">
        <v>45</v>
      </c>
      <c r="L41" t="s">
        <v>13</v>
      </c>
      <c r="M41" t="s">
        <v>45</v>
      </c>
    </row>
    <row r="42" spans="1:13" x14ac:dyDescent="0.25">
      <c r="B42" s="4" t="s">
        <v>20</v>
      </c>
      <c r="C42" s="5">
        <v>235246.87</v>
      </c>
      <c r="E42" t="str">
        <f>B42</f>
        <v>Bank Transfer</v>
      </c>
      <c r="F42" s="5">
        <f>GETPIVOTDATA("[Measures].[Sum of Amount]",$B$41,"[Income].[Payment_Method]","[Income].[Payment_Method].&amp;[Bank Transfer]")</f>
        <v>235246.87</v>
      </c>
      <c r="I42" s="4" t="s">
        <v>24</v>
      </c>
      <c r="J42" s="5">
        <v>18092.95</v>
      </c>
      <c r="L42" t="str">
        <f t="shared" ref="L42:L47" si="1">I42</f>
        <v>Hospital</v>
      </c>
      <c r="M42" s="5">
        <f>GETPIVOTDATA("[Measures].[Sum of Amount 2]",$I$41,"[Expenses].[Vendor]","[Expenses].[Vendor].&amp;[Hospital]")</f>
        <v>18092.95</v>
      </c>
    </row>
    <row r="43" spans="1:13" x14ac:dyDescent="0.25">
      <c r="B43" s="4" t="s">
        <v>23</v>
      </c>
      <c r="C43" s="5">
        <v>251635.17</v>
      </c>
      <c r="E43" t="str">
        <f>B43</f>
        <v>Mobile Money</v>
      </c>
      <c r="F43" s="5">
        <f>GETPIVOTDATA("[Measures].[Sum of Amount]",$B$41,"[Income].[Payment_Method]","[Income].[Payment_Method].&amp;[Mobile Money]")</f>
        <v>251635.17</v>
      </c>
      <c r="I43" s="4" t="s">
        <v>19</v>
      </c>
      <c r="J43" s="5">
        <v>21621.41</v>
      </c>
      <c r="L43" t="str">
        <f t="shared" si="1"/>
        <v>Online Store</v>
      </c>
      <c r="M43" s="5">
        <f>GETPIVOTDATA("[Measures].[Sum of Amount 2]",$I$41,"[Expenses].[Vendor]","[Expenses].[Vendor].&amp;[Online Store]")</f>
        <v>21621.41</v>
      </c>
    </row>
    <row r="44" spans="1:13" x14ac:dyDescent="0.25">
      <c r="B44" s="4" t="s">
        <v>17</v>
      </c>
      <c r="C44" s="5">
        <v>297580.17</v>
      </c>
      <c r="E44" t="str">
        <f>B44</f>
        <v>Cash</v>
      </c>
      <c r="F44" s="5">
        <f>GETPIVOTDATA("[Measures].[Sum of Amount]",$B$41,"[Income].[Payment_Method]","[Income].[Payment_Method].&amp;[Cash]")</f>
        <v>297580.17</v>
      </c>
      <c r="I44" s="4" t="s">
        <v>16</v>
      </c>
      <c r="J44" s="5">
        <v>22013.73</v>
      </c>
      <c r="L44" t="str">
        <f t="shared" si="1"/>
        <v>Electric Company</v>
      </c>
      <c r="M44" s="5">
        <f>GETPIVOTDATA("[Measures].[Sum of Amount 2]",$I$41,"[Expenses].[Vendor]","[Expenses].[Vendor].&amp;[Electric Company]")</f>
        <v>22013.73</v>
      </c>
    </row>
    <row r="45" spans="1:13" x14ac:dyDescent="0.25">
      <c r="B45" s="4" t="s">
        <v>46</v>
      </c>
      <c r="C45" s="5">
        <v>784462.21</v>
      </c>
      <c r="I45" s="4" t="s">
        <v>22</v>
      </c>
      <c r="J45" s="5">
        <v>22575.01</v>
      </c>
      <c r="L45" t="str">
        <f t="shared" si="1"/>
        <v>Restaurant</v>
      </c>
      <c r="M45" s="5">
        <f>GETPIVOTDATA("[Measures].[Sum of Amount 2]",$I$41,"[Expenses].[Vendor]","[Expenses].[Vendor].&amp;[Restaurant]")</f>
        <v>22575.01</v>
      </c>
    </row>
    <row r="46" spans="1:13" x14ac:dyDescent="0.25">
      <c r="I46" s="4" t="s">
        <v>26</v>
      </c>
      <c r="J46" s="5">
        <v>23101.47</v>
      </c>
      <c r="L46" t="str">
        <f t="shared" si="1"/>
        <v>Gas Station</v>
      </c>
      <c r="M46" s="5">
        <f>GETPIVOTDATA("[Measures].[Sum of Amount 2]",$I$41,"[Expenses].[Vendor]","[Expenses].[Vendor].&amp;[Gas Station]")</f>
        <v>23101.47</v>
      </c>
    </row>
    <row r="47" spans="1:13" x14ac:dyDescent="0.25">
      <c r="I47" s="4" t="s">
        <v>28</v>
      </c>
      <c r="J47" s="5">
        <v>23193.56</v>
      </c>
      <c r="L47" t="str">
        <f t="shared" si="1"/>
        <v>Supermarket</v>
      </c>
      <c r="M47" s="5">
        <f>GETPIVOTDATA("[Measures].[Sum of Amount 2]",$I$41,"[Expenses].[Vendor]","[Expenses].[Vendor].&amp;[Supermarket]")</f>
        <v>23193.56</v>
      </c>
    </row>
    <row r="48" spans="1:13" x14ac:dyDescent="0.25">
      <c r="E48" s="2" t="s">
        <v>62</v>
      </c>
      <c r="F48" t="s">
        <v>45</v>
      </c>
    </row>
    <row r="49" spans="5:10" x14ac:dyDescent="0.25">
      <c r="E49" s="4" t="s">
        <v>23</v>
      </c>
      <c r="F49" s="5">
        <v>37585.949999999997</v>
      </c>
    </row>
    <row r="50" spans="5:10" x14ac:dyDescent="0.25">
      <c r="E50" s="4" t="s">
        <v>17</v>
      </c>
      <c r="F50" s="5">
        <v>44089.48</v>
      </c>
    </row>
    <row r="51" spans="5:10" x14ac:dyDescent="0.25">
      <c r="E51" s="4" t="s">
        <v>20</v>
      </c>
      <c r="F51" s="5">
        <v>48922.7</v>
      </c>
      <c r="I51" s="2" t="s">
        <v>47</v>
      </c>
      <c r="J51" t="s">
        <v>9</v>
      </c>
    </row>
    <row r="52" spans="5:10" x14ac:dyDescent="0.25">
      <c r="I52" s="4" t="s">
        <v>10</v>
      </c>
      <c r="J52" s="5">
        <v>269812.99000000011</v>
      </c>
    </row>
    <row r="53" spans="5:10" x14ac:dyDescent="0.25">
      <c r="I53" s="4" t="s">
        <v>63</v>
      </c>
      <c r="J53" s="5">
        <v>139288.62999999998</v>
      </c>
    </row>
    <row r="54" spans="5:10" x14ac:dyDescent="0.25">
      <c r="E54" s="4" t="s">
        <v>62</v>
      </c>
      <c r="F54" t="s">
        <v>45</v>
      </c>
      <c r="I54" s="4" t="s">
        <v>8</v>
      </c>
      <c r="J54" s="5">
        <v>244040.20000000007</v>
      </c>
    </row>
    <row r="55" spans="5:10" x14ac:dyDescent="0.25">
      <c r="E55" t="str">
        <f t="shared" ref="E55:F57" si="2">E49</f>
        <v>Mobile Money</v>
      </c>
      <c r="F55" s="5">
        <f t="shared" si="2"/>
        <v>37585.949999999997</v>
      </c>
      <c r="I55" s="4" t="s">
        <v>46</v>
      </c>
      <c r="J55" s="5">
        <v>653141.81999999983</v>
      </c>
    </row>
    <row r="56" spans="5:10" x14ac:dyDescent="0.25">
      <c r="E56" t="str">
        <f t="shared" si="2"/>
        <v>Cash</v>
      </c>
      <c r="F56" s="5">
        <f t="shared" si="2"/>
        <v>44089.48</v>
      </c>
    </row>
    <row r="57" spans="5:10" x14ac:dyDescent="0.25">
      <c r="E57" t="str">
        <f t="shared" si="2"/>
        <v>Bank Transfer</v>
      </c>
      <c r="F57" s="5">
        <f t="shared" si="2"/>
        <v>48922.7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28F3-B1E0-45C6-B37C-35D4479F9660}">
  <dimension ref="A1"/>
  <sheetViews>
    <sheetView showGridLines="0" zoomScale="87" zoomScaleNormal="78"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D50-5A68-4252-A5A9-AAC381703A2D}">
  <dimension ref="A1"/>
  <sheetViews>
    <sheetView showGridLines="0" tabSelected="1" zoomScale="87" zoomScaleNormal="78"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x p e n s e s " > < C u s t o m C o n t e n t > < ! [ C D A T A [ < T a b l e W i d g e t G r i d S e r i a l i z a t i o n   x m l n s : x s d = " h t t p : / / w w w . w 3 . o r g / 2 0 0 1 / X M L S c h e m a "   x m l n s : x s i = " h t t p : / / w w w . w 3 . o r g / 2 0 0 1 / X M L S c h e m a - i n s t a n c e " > < C o l u m n S u g g e s t e d T y p e   / > < C o l u m n F o r m a t   / > < C o l u m n A c c u r a c y   / > < C o l u m n C u r r e n c y S y m b o l   / > < C o l u m n P o s i t i v e P a t t e r n   / > < C o l u m n N e g a t i v e P a t t e r n   / > < C o l u m n W i d t h s > < i t e m > < k e y > < s t r i n g > E x p e n s e _ I D < / s t r i n g > < / k e y > < v a l u e > < i n t > 1 1 4 < / i n t > < / v a l u e > < / i t e m > < i t e m > < k e y > < s t r i n g > D a t e < / s t r i n g > < / k e y > < v a l u e > < i n t > 6 6 < / i n t > < / v a l u e > < / i t e m > < i t e m > < k e y > < s t r i n g > C a t e g o r y < / s t r i n g > < / k e y > < v a l u e > < i n t > 9 5 < / i n t > < / v a l u e > < / i t e m > < i t e m > < k e y > < s t r i n g > V e n d o r < / s t r i n g > < / k e y > < v a l u e > < i n t > 8 2 < / i n t > < / v a l u e > < / i t e m > < i t e m > < k e y > < s t r i n g > A m o u n t < / s t r i n g > < / k e y > < v a l u e > < i n t > 8 6 < / i n t > < / v a l u e > < / i t e m > < i t e m > < k e y > < s t r i n g > P a y m e n t _ M e t h o d < / s t r i n g > < / k e y > < v a l u e > < i n t > 1 5 1 < / i n t > < / v a l u e > < / i t e m > < / C o l u m n W i d t h s > < C o l u m n D i s p l a y I n d e x > < i t e m > < k e y > < s t r i n g > E x p e n s e _ I D < / s t r i n g > < / k e y > < v a l u e > < i n t > 0 < / i n t > < / v a l u e > < / i t e m > < i t e m > < k e y > < s t r i n g > D a t e < / s t r i n g > < / k e y > < v a l u e > < i n t > 1 < / i n t > < / v a l u e > < / i t e m > < i t e m > < k e y > < s t r i n g > C a t e g o r y < / s t r i n g > < / k e y > < v a l u e > < i n t > 2 < / i n t > < / v a l u e > < / i t e m > < i t e m > < k e y > < s t r i n g > V e n d o r < / s t r i n g > < / k e y > < v a l u e > < i n t > 3 < / i n t > < / v a l u e > < / i t e m > < i t e m > < k e y > < s t r i n g > A m o u n t < / s t r i n g > < / k e y > < v a l u e > < i n t > 4 < / i n t > < / v a l u e > < / i t e m > < i t e m > < k e y > < s t r i n g > P a y m e n t _ M e t h o d < / 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1.xml>��< ? x m l   v e r s i o n = " 1 . 0 "   e n c o d i n g = " U T F - 1 6 " ? > < G e m i n i   x m l n s = " h t t p : / / g e m i n i / p i v o t c u s t o m i z a t i o n / S a n d b o x N o n E m p t y " > < C u s t o m C o n t e n t > < ! [ C D A T A [ 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 E x p e n s e s 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 E x p e n s e s 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 C o l u m n s \ E x p e n s e _ I D < / K e y > < / D i a g r a m O b j e c t K e y > < D i a g r a m O b j e c t K e y > < K e y > C o l u m n s \ D a t e < / K e y > < / D i a g r a m O b j e c t K e y > < D i a g r a m O b j e c t K e y > < K e y > C o l u m n s \ C a t e g o r y < / K e y > < / D i a g r a m O b j e c t K e y > < D i a g r a m O b j e c t K e y > < K e y > C o l u m n s \ V e n d o r < / K e y > < / D i a g r a m O b j e c t K e y > < D i a g r a m O b j e c t K e y > < K e y > C o l u m n s \ A m o u n t < / K e y > < / D i a g r a m O b j e c t K e y > < D i a g r a m O b j e c t K e y > < K e y > C o l u m n s \ P a y m e n t _ M e t h o d 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 C o l u m n s \ E x p e n s e _ I D 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 C o l u m n s \ V e n d o r < / 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a : K e y V a l u e O f D i a g r a m O b j e c t K e y a n y T y p e z b w N T n L X > < a : K e y > < K e y > C o l u m n s \ P a y m e n t _ M e t h o d < / K e y > < / a : K e y > < a : V a l u e   i : t y p e = " M e a s u r e G r i d N o d e V i e w S t a t e " > < C o l u m n > 5 < / C o l u m n > < L a y e d O u t > t r u e < / L a y e d O u t > < / a : V a l u e > < / a : K e y V a l u e O f D i a g r a m O b j e c t K e y a n y T y p e z b w N T n L X > < / V i e w S t a t e s > < / D i a g r a m M a n a g e r . S e r i a l i z a b l e D i a g r a m > < D i a g r a m M a n a g e r . S e r i a l i z a b l e D i a g r a m > < A d a p t e r   i : t y p e = " M e a s u r e D i a g r a m S a n d b o x A d a p t e r " > < T a b l e N a m e > I n c o m e 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 I n c o m e 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 C o l u m n s \ I n c o m e _ I D < / K e y > < / D i a g r a m O b j e c t K e y > < D i a g r a m O b j e c t K e y > < K e y > C o l u m n s \ D a t e < / K e y > < / D i a g r a m O b j e c t K e y > < D i a g r a m O b j e c t K e y > < K e y > C o l u m n s \ C a t e g o r y < / K e y > < / D i a g r a m O b j e c t K e y > < D i a g r a m O b j e c t K e y > < K e y > C o l u m n s \ S o u r c e < / K e y > < / D i a g r a m O b j e c t K e y > < D i a g r a m O b j e c t K e y > < K e y > C o l u m n s \ A m o u n t < / K e y > < / D i a g r a m O b j e c t K e y > < D i a g r a m O b j e c t K e y > < K e y > C o l u m n s \ P a y m e n t _ M e t h o d 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 C o l u m n s \ I n c o m e _ I D 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 C o l u m n s \ S o u r c e < / 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a : K e y V a l u e O f D i a g r a m O b j e c t K e y a n y T y p e z b w N T n L X > < a : K e y > < K e y > C o l u m n s \ P a y m e n t _ M e t h o d < / K e y > < / a : K e y > < a : V a l u e   i : t y p e = " M e a s u r e G r i d N o d e V i e w S t a t e " > < C o l u m n > 5 < / C o l u m n > < 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  N a m e < / K e y > < / D i a g r a m O b j e c t K e y > < D i a g r a m O b j e c t K e y > < K e y > C o l u m n s \ C a t e g o r y 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  N a m e < / K e y > < / a : K e y > < a : V a l u e   i : t y p e = " M e a s u r e G r i d N o d e V i e w S t a t e " > < L a y e d O u t > t r u e < / L a y e d O u t > < / a : V a l u e > < / a : K e y V a l u e O f D i a g r a m O b j e c t K e y a n y T y p e z b w N T n L X > < a : K e y V a l u e O f D i a g r a m O b j e c t K e y a n y T y p e z b w N T n L X > < a : K e y > < K e y > C o l u m n s \ C a t e g o r y   T y p e < / K e y > < / a : K e y > < a : V a l u e   i : t y p e = " M e a s u r e G r i d N o d e V i e w S t a t e " > < C o l u m n > 1 < / C o l u m n > < L a y e d O u t > t r u e < / L a y e d O u t > < / a : V a l u e > < / a : K e y V a l u e O f D i a g r a m O b j e c t K e y a n y T y p e z b w N T n L X > < / V i e w S t a t e s > < / D i a g r a m M a n a g e r . S e r i a l i z a b l e D i a g r a m > < D i a g r a m M a n a g e r . S e r i a l i z a b l e D i a g r a m > < A d a p t e r   i : t y p e = " M e a s u r e D i a g r a m S a n d b o x A d a p t e r " > < T a b l e N a m e > S a v i n g s 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 S a v i n g s 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 3 < / K e y > < / D i a g r a m O b j e c t K e y > < D i a g r a m O b j e c t K e y > < K e y > M e a s u r e s \ S u m   o f   A m o u n t   3 \ T a g I n f o \ F o r m u l a < / K e y > < / D i a g r a m O b j e c t K e y > < D i a g r a m O b j e c t K e y > < K e y > M e a s u r e s \ S u m   o f   A m o u n t   3 \ T a g I n f o \ V a l u e < / K e y > < / D i a g r a m O b j e c t K e y > < D i a g r a m O b j e c t K e y > < K e y > C o l u m n s \ I n v e s t m e n t _ I D < / K e y > < / D i a g r a m O b j e c t K e y > < D i a g r a m O b j e c t K e y > < K e y > C o l u m n s \ D a t e < / K e y > < / D i a g r a m O b j e c t K e y > < D i a g r a m O b j e c t K e y > < K e y > C o l u m n s \ C a t e g o r y < / K e y > < / D i a g r a m O b j e c t K e y > < D i a g r a m O b j e c t K e y > < K e y > C o l u m n s \ I n s t i t u t i o n < / K e y > < / D i a g r a m O b j e c t K e y > < D i a g r a m O b j e c t K e y > < K e y > C o l u m n s \ A m o u n t < / 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 A m o u n t   3 & g t ; - & l t ; M e a s u r e s \ A m o u n t & g t ; < / K e y > < / D i a g r a m O b j e c t K e y > < D i a g r a m O b j e c t K e y > < K e y > L i n k s \ & l t ; C o l u m n s \ S u m   o f   A m o u n t   3 & g t ; - & l t ; M e a s u r e s \ A m o u n t & g t ; \ C O L U M N < / K e y > < / D i a g r a m O b j e c t K e y > < D i a g r a m O b j e c t K e y > < K e y > L i n k s \ & l t ; C o l u m n s \ S u m   o f   A m o u n t   3 & g t ; - & l t ; M e a s u r e s \ A m o u n t & g t ; \ M E A S U R E 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 3 < / K e y > < / a : K e y > < a : V a l u e   i : t y p e = " M e a s u r e G r i d N o d e V i e w S t a t e " > < C o l u m n > 4 < / C o l u m n > < L a y e d O u t > t r u e < / L a y e d O u t > < W a s U I I n v i s i b l e > t r u e < / W a s U I I n v i s i b l e > < / a : V a l u e > < / a : K e y V a l u e O f D i a g r a m O b j e c t K e y a n y T y p e z b w N T n L X > < a : K e y V a l u e O f D i a g r a m O b j e c t K e y a n y T y p e z b w N T n L X > < a : K e y > < K e y > M e a s u r e s \ S u m   o f   A m o u n t   3 \ T a g I n f o \ F o r m u l a < / K e y > < / a : K e y > < a : V a l u e   i : t y p e = " M e a s u r e G r i d V i e w S t a t e I D i a g r a m T a g A d d i t i o n a l I n f o " / > < / a : K e y V a l u e O f D i a g r a m O b j e c t K e y a n y T y p e z b w N T n L X > < a : K e y V a l u e O f D i a g r a m O b j e c t K e y a n y T y p e z b w N T n L X > < a : K e y > < K e y > M e a s u r e s \ S u m   o f   A m o u n t   3 \ T a g I n f o \ V a l u e < / K e y > < / a : K e y > < a : V a l u e   i : t y p e = " M e a s u r e G r i d V i e w S t a t e I D i a g r a m T a g A d d i t i o n a l I n f o " / > < / a : K e y V a l u e O f D i a g r a m O b j e c t K e y a n y T y p e z b w N T n L X > < a : K e y V a l u e O f D i a g r a m O b j e c t K e y a n y T y p e z b w N T n L X > < a : K e y > < K e y > C o l u m n s \ I n v e s t m e n t _ I D 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 C o l u m n s \ I n s t i t u t i o n < / 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a : K e y V a l u e O f D i a g r a m O b j e c t K e y a n y T y p e z b w N T n L X > < a : K e y > < K e y > C o l u m n s \ D a t e   ( Y e a r ) < / K e y > < / a : K e y > < a : V a l u e   i : t y p e = " M e a s u r e G r i d N o d e V i e w S t a t e " > < C o l u m n > 5 < / C o l u m n > < L a y e d O u t > t r u e < / L a y e d O u t > < / a : V a l u e > < / a : K e y V a l u e O f D i a g r a m O b j e c t K e y a n y T y p e z b w N T n L X > < a : K e y V a l u e O f D i a g r a m O b j e c t K e y a n y T y p e z b w N T n L X > < a : K e y > < K e y > C o l u m n s \ D a t e   ( Q u a r t e r ) < / K e y > < / a : K e y > < a : V a l u e   i : t y p e = " M e a s u r e G r i d N o d e V i e w S t a t e " > < C o l u m n > 6 < / C o l u m n > < L a y e d O u t > t r u e < / L a y e d O u t > < / a : V a l u e > < / a : K e y V a l u e O f D i a g r a m O b j e c t K e y a n y T y p e z b w N T n L X > < a : K e y V a l u e O f D i a g r a m O b j e c t K e y a n y T y p e z b w N T n L X > < a : K e y > < K e y > C o l u m n s \ D a t e   ( M o n t h   I n d e x ) < / K e y > < / a : K e y > < a : V a l u e   i : t y p e = " M e a s u r e G r i d N o d e V i e w S t a t e " > < C o l u m n > 7 < / C o l u m n > < L a y e d O u t > t r u e < / L a y e d O u t > < / a : V a l u e > < / a : K e y V a l u e O f D i a g r a m O b j e c t K e y a n y T y p e z b w N T n L X > < a : K e y V a l u e O f D i a g r a m O b j e c t K e y a n y T y p e z b w N T n L X > < a : K e y > < K e y > C o l u m n s \ D a t e   ( M o n t h ) < / K e y > < / a : K e y > < a : V a l u e   i : t y p e = " M e a s u r e G r i d N o d e V i e w S t a t e " > < C o l u m n > 8 < / C o l u m n > < L a y e d O u t > t r u e < / L a y e d O u t > < / a : V a l u e > < / a : K e y V a l u e O f D i a g r a m O b j e c t K e y a n y T y p e z b w N T n L X > < a : K e y V a l u e O f D i a g r a m O b j e c t K e y a n y T y p e z b w N T n L X > < a : K e y > < K e y > L i n k s \ & l t ; C o l u m n s \ S u m   o f   A m o u n t   3 & g t ; - & l t ; M e a s u r e s \ A m o u n t & g t ; < / K e y > < / a : K e y > < a : V a l u e   i : t y p e = " M e a s u r e G r i d V i e w S t a t e I D i a g r a m L i n k " / > < / a : K e y V a l u e O f D i a g r a m O b j e c t K e y a n y T y p e z b w N T n L X > < a : K e y V a l u e O f D i a g r a m O b j e c t K e y a n y T y p e z b w N T n L X > < a : K e y > < K e y > L i n k s \ & l t ; C o l u m n s \ S u m   o f   A m o u n t   3 & g t ; - & l t ; M e a s u r e s \ A m o u n t & g t ; \ C O L U M N < / K e y > < / a : K e y > < a : V a l u e   i : t y p e = " M e a s u r e G r i d V i e w S t a t e I D i a g r a m L i n k E n d p o i n t " / > < / a : K e y V a l u e O f D i a g r a m O b j e c t K e y a n y T y p e z b w N T n L X > < a : K e y V a l u e O f D i a g r a m O b j e c t K e y a n y T y p e z b w N T n L X > < a : K e y > < K e y > L i n k s \ & l t ; C o l u m n s \ S u m   o f   A m o u n t   3 & g t ; - & l t ; M e a s u r e s \ A m o u n t & g t ; \ M E A S U R E 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 T a g s \ T a b l e s \ & l t ; T a b l e s \ D a t e & g t ; < / K e y > < / D i a g r a m O b j e c t K e y > < D i a g r a m O b j e c t K e y > < K e y > D y n a m i c   T a g s \ T a b l e s \ & l t ; T a b l e s \ E x p e n s e s & g t ; < / K e y > < / D i a g r a m O b j e c t K e y > < D i a g r a m O b j e c t K e y > < K e y > D y n a m i c   T a g s \ T a b l e s \ & l t ; T a b l e s \ I n c o m e & g t ; < / K e y > < / D i a g r a m O b j e c t K e y > < D i a g r a m O b j e c t K e y > < K e y > D y n a m i c   T a g s \ T a b l e s \ & l t ; T a b l e s \ S a v i n g s & g t ; < / K e y > < / D i a g r a m O b j e c t K e y > < D i a g r a m O b j e c t K e y > < K e y > T a b l e s \ C a t e g o r y < / K e y > < / D i a g r a m O b j e c t K e y > < D i a g r a m O b j e c t K e y > < K e y > T a b l e s \ C a t e g o r y \ C o l u m n s \ C a t e g o r y   N a m e < / K e y > < / D i a g r a m O b j e c t K e y > < D i a g r a m O b j e c t K e y > < K e y > T a b l e s \ C a t e g o r y \ C o l u m n s \ C a t e g o r y   T y p e < / K e y > < / D i a g r a m O b j e c t K e y > < D i a g r a m O b j e c t K e y > < K e y > T a b l e s \ D a t e < / K e y > < / D i a g r a m O b j e c t K e y > < D i a g r a m O b j e c t K e y > < K e y > T a b l e s \ D a t e \ C o l u m n s \ D a t e < / K e y > < / D i a g r a m O b j e c t K e y > < D i a g r a m O b j e c t K e y > < K e y > T a b l e s \ E x p e n s e s < / K e y > < / D i a g r a m O b j e c t K e y > < D i a g r a m O b j e c t K e y > < K e y > T a b l e s \ E x p e n s e s \ C o l u m n s \ E x p e n s e _ I D < / K e y > < / D i a g r a m O b j e c t K e y > < D i a g r a m O b j e c t K e y > < K e y > T a b l e s \ E x p e n s e s \ C o l u m n s \ D a t e < / K e y > < / D i a g r a m O b j e c t K e y > < D i a g r a m O b j e c t K e y > < K e y > T a b l e s \ E x p e n s e s \ C o l u m n s \ C a t e g o r y < / K e y > < / D i a g r a m O b j e c t K e y > < D i a g r a m O b j e c t K e y > < K e y > T a b l e s \ E x p e n s e s \ C o l u m n s \ V e n d o r < / K e y > < / D i a g r a m O b j e c t K e y > < D i a g r a m O b j e c t K e y > < K e y > T a b l e s \ E x p e n s e s \ C o l u m n s \ A m o u n t < / K e y > < / D i a g r a m O b j e c t K e y > < D i a g r a m O b j e c t K e y > < K e y > T a b l e s \ E x p e n s e s \ C o l u m n s \ P a y m e n t _ M e t h o d < / K e y > < / D i a g r a m O b j e c t K e y > < D i a g r a m O b j e c t K e y > < K e y > T a b l e s \ E x p e n s e s \ M e a s u r e s \ S u m   o f   A m o u n t   2 < / K e y > < / D i a g r a m O b j e c t K e y > < D i a g r a m O b j e c t K e y > < K e y > T a b l e s \ E x p e n s e s \ S u m   o f   A m o u n t   2 \ A d d i t i o n a l   I n f o \ I m p l i c i t   M e a s u r e < / K e y > < / D i a g r a m O b j e c t K e y > < D i a g r a m O b j e c t K e y > < K e y > T a b l e s \ I n c o m e < / K e y > < / D i a g r a m O b j e c t K e y > < D i a g r a m O b j e c t K e y > < K e y > T a b l e s \ I n c o m e \ C o l u m n s \ I n c o m e _ I D < / K e y > < / D i a g r a m O b j e c t K e y > < D i a g r a m O b j e c t K e y > < K e y > T a b l e s \ I n c o m e \ C o l u m n s \ D a t e < / K e y > < / D i a g r a m O b j e c t K e y > < D i a g r a m O b j e c t K e y > < K e y > T a b l e s \ I n c o m e \ C o l u m n s \ C a t e g o r y < / K e y > < / D i a g r a m O b j e c t K e y > < D i a g r a m O b j e c t K e y > < K e y > T a b l e s \ I n c o m e \ C o l u m n s \ S o u r c e < / K e y > < / D i a g r a m O b j e c t K e y > < D i a g r a m O b j e c t K e y > < K e y > T a b l e s \ I n c o m e \ C o l u m n s \ A m o u n t < / K e y > < / D i a g r a m O b j e c t K e y > < D i a g r a m O b j e c t K e y > < K e y > T a b l e s \ I n c o m e \ C o l u m n s \ P a y m e n t _ M e t h o d < / K e y > < / D i a g r a m O b j e c t K e y > < D i a g r a m O b j e c t K e y > < K e y > T a b l e s \ I n c o m e \ M e a s u r e s \ S u m   o f   A m o u n t < / K e y > < / D i a g r a m O b j e c t K e y > < D i a g r a m O b j e c t K e y > < K e y > T a b l e s \ I n c o m e \ S u m   o f   A m o u n t \ A d d i t i o n a l   I n f o \ I m p l i c i t   M e a s u r e < / K e y > < / D i a g r a m O b j e c t K e y > < D i a g r a m O b j e c t K e y > < K e y > T a b l e s \ S a v i n g s < / K e y > < / D i a g r a m O b j e c t K e y > < D i a g r a m O b j e c t K e y > < K e y > T a b l e s \ S a v i n g s \ C o l u m n s \ I n v e s t m e n t _ I D < / K e y > < / D i a g r a m O b j e c t K e y > < D i a g r a m O b j e c t K e y > < K e y > T a b l e s \ S a v i n g s \ C o l u m n s \ D a t e < / K e y > < / D i a g r a m O b j e c t K e y > < D i a g r a m O b j e c t K e y > < K e y > T a b l e s \ S a v i n g s \ C o l u m n s \ C a t e g o r y < / K e y > < / D i a g r a m O b j e c t K e y > < D i a g r a m O b j e c t K e y > < K e y > T a b l e s \ S a v i n g s \ C o l u m n s \ I n s t i t u t i o n < / K e y > < / D i a g r a m O b j e c t K e y > < D i a g r a m O b j e c t K e y > < K e y > T a b l e s \ S a v i n g s \ C o l u m n s \ A m o u n t < / K e y > < / D i a g r a m O b j e c t K e y > < D i a g r a m O b j e c t K e y > < K e y > T a b l e s \ S a v i n g s \ C o l u m n s \ D a t e   ( Y e a r ) < / K e y > < / D i a g r a m O b j e c t K e y > < D i a g r a m O b j e c t K e y > < K e y > T a b l e s \ S a v i n g s \ C o l u m n s \ D a t e   ( Q u a r t e r ) < / K e y > < / D i a g r a m O b j e c t K e y > < D i a g r a m O b j e c t K e y > < K e y > T a b l e s \ S a v i n g s \ C o l u m n s \ D a t e   ( M o n t h   I n d e x ) < / K e y > < / D i a g r a m O b j e c t K e y > < D i a g r a m O b j e c t K e y > < K e y > T a b l e s \ S a v i n g s \ C o l u m n s \ D a t e   ( M o n t h ) < / K e y > < / D i a g r a m O b j e c t K e y > < D i a g r a m O b j e c t K e y > < K e y > T a b l e s \ S a v i n g s \ M e a s u r e s \ S u m   o f   A m o u n t   3 < / K e y > < / D i a g r a m O b j e c t K e y > < D i a g r a m O b j e c t K e y > < K e y > T a b l e s \ S a v i n g s \ S u m   o f   A m o u n t   3 \ A d d i t i o n a l   I n f o \ I m p l i c i t   M e a s u r e < / K e y > < / D i a g r a m O b j e c t K e y > < D i a g r a m O b j e c t K e y > < K e y > R e l a t i o n s h i p s \ & l t ; T a b l e s \ E x p e n s e s \ C o l u m n s \ C a t e g o r y & g t ; - & l t ; T a b l e s \ C a t e g o r y \ C o l u m n s \ C a t e g o r y   N a m e & g t ; < / K e y > < / D i a g r a m O b j e c t K e y > < D i a g r a m O b j e c t K e y > < K e y > R e l a t i o n s h i p s \ & l t ; T a b l e s \ E x p e n s e s \ C o l u m n s \ C a t e g o r y & g t ; - & l t ; T a b l e s \ C a t e g o r y \ C o l u m n s \ C a t e g o r y   N a m e & g t ; \ F K < / K e y > < / D i a g r a m O b j e c t K e y > < D i a g r a m O b j e c t K e y > < K e y > R e l a t i o n s h i p s \ & l t ; T a b l e s \ E x p e n s e s \ C o l u m n s \ C a t e g o r y & g t ; - & l t ; T a b l e s \ C a t e g o r y \ C o l u m n s \ C a t e g o r y   N a m e & g t ; \ P K < / K e y > < / D i a g r a m O b j e c t K e y > < D i a g r a m O b j e c t K e y > < K e y > R e l a t i o n s h i p s \ & l t ; T a b l e s \ E x p e n s e s \ C o l u m n s \ C a t e g o r y & g t ; - & l t ; T a b l e s \ C a t e g o r y \ C o l u m n s \ C a t e g o r y   N a m e & g t ; \ C r o s s F i l t e r < / K e y > < / D i a g r a m O b j e c t K e y > < D i a g r a m O b j e c t K e y > < K e y > R e l a t i o n s h i p s \ & l t ; T a b l e s \ E x p e n s e s \ C o l u m n s \ D a t e & g t ; - & l t ; T a b l e s \ D a t e \ C o l u m n s \ D a t e & g t ; < / K e y > < / D i a g r a m O b j e c t K e y > < D i a g r a m O b j e c t K e y > < K e y > R e l a t i o n s h i p s \ & l t ; T a b l e s \ E x p e n s e s \ C o l u m n s \ D a t e & g t ; - & l t ; T a b l e s \ D a t e \ C o l u m n s \ D a t e & g t ; \ F K < / K e y > < / D i a g r a m O b j e c t K e y > < D i a g r a m O b j e c t K e y > < K e y > R e l a t i o n s h i p s \ & l t ; T a b l e s \ E x p e n s e s \ C o l u m n s \ D a t e & g t ; - & l t ; T a b l e s \ D a t e \ C o l u m n s \ D a t e & g t ; \ P K < / K e y > < / D i a g r a m O b j e c t K e y > < D i a g r a m O b j e c t K e y > < K e y > R e l a t i o n s h i p s \ & l t ; T a b l e s \ E x p e n s e s \ C o l u m n s \ D a t e & g t ; - & l t ; T a b l e s \ D a t e \ C o l u m n s \ D a t e & g t ; \ C r o s s F i l t e r < / K e y > < / D i a g r a m O b j e c t K e y > < D i a g r a m O b j e c t K e y > < K e y > R e l a t i o n s h i p s \ & l t ; T a b l e s \ I n c o m e \ C o l u m n s \ C a t e g o r y & g t ; - & l t ; T a b l e s \ C a t e g o r y \ C o l u m n s \ C a t e g o r y   N a m e & g t ; < / K e y > < / D i a g r a m O b j e c t K e y > < D i a g r a m O b j e c t K e y > < K e y > R e l a t i o n s h i p s \ & l t ; T a b l e s \ I n c o m e \ C o l u m n s \ C a t e g o r y & g t ; - & l t ; T a b l e s \ C a t e g o r y \ C o l u m n s \ C a t e g o r y   N a m e & g t ; \ F K < / K e y > < / D i a g r a m O b j e c t K e y > < D i a g r a m O b j e c t K e y > < K e y > R e l a t i o n s h i p s \ & l t ; T a b l e s \ I n c o m e \ C o l u m n s \ C a t e g o r y & g t ; - & l t ; T a b l e s \ C a t e g o r y \ C o l u m n s \ C a t e g o r y   N a m e & g t ; \ P K < / K e y > < / D i a g r a m O b j e c t K e y > < D i a g r a m O b j e c t K e y > < K e y > R e l a t i o n s h i p s \ & l t ; T a b l e s \ I n c o m e \ C o l u m n s \ C a t e g o r y & g t ; - & l t ; T a b l e s \ C a t e g o r y \ C o l u m n s \ C a t e g o r y   N a m e & g t ; \ C r o s s F i l t e r < / K e y > < / D i a g r a m O b j e c t K e y > < D i a g r a m O b j e c t K e y > < K e y > R e l a t i o n s h i p s \ & l t ; T a b l e s \ I n c o m e \ C o l u m n s \ D a t e & g t ; - & l t ; T a b l e s \ D a t e \ C o l u m n s \ D a t e & g t ; < / K e y > < / D i a g r a m O b j e c t K e y > < D i a g r a m O b j e c t K e y > < K e y > R e l a t i o n s h i p s \ & l t ; T a b l e s \ I n c o m e \ C o l u m n s \ D a t e & g t ; - & l t ; T a b l e s \ D a t e \ C o l u m n s \ D a t e & g t ; \ F K < / K e y > < / D i a g r a m O b j e c t K e y > < D i a g r a m O b j e c t K e y > < K e y > R e l a t i o n s h i p s \ & l t ; T a b l e s \ I n c o m e \ C o l u m n s \ D a t e & g t ; - & l t ; T a b l e s \ D a t e \ C o l u m n s \ D a t e & g t ; \ P K < / K e y > < / D i a g r a m O b j e c t K e y > < D i a g r a m O b j e c t K e y > < K e y > R e l a t i o n s h i p s \ & l t ; T a b l e s \ I n c o m e \ C o l u m n s \ D a t e & g t ; - & l t ; T a b l e s \ D a t e \ C o l u m n s \ D a t e & g t ; \ C r o s s F i l t e r < / K e y > < / D i a g r a m O b j e c t K e y > < D i a g r a m O b j e c t K e y > < K e y > R e l a t i o n s h i p s \ & l t ; T a b l e s \ S a v i n g s \ C o l u m n s \ C a t e g o r y & g t ; - & l t ; T a b l e s \ C a t e g o r y \ C o l u m n s \ C a t e g o r y   N a m e & g t ; < / K e y > < / D i a g r a m O b j e c t K e y > < D i a g r a m O b j e c t K e y > < K e y > R e l a t i o n s h i p s \ & l t ; T a b l e s \ S a v i n g s \ C o l u m n s \ C a t e g o r y & g t ; - & l t ; T a b l e s \ C a t e g o r y \ C o l u m n s \ C a t e g o r y   N a m e & g t ; \ F K < / K e y > < / D i a g r a m O b j e c t K e y > < D i a g r a m O b j e c t K e y > < K e y > R e l a t i o n s h i p s \ & l t ; T a b l e s \ S a v i n g s \ C o l u m n s \ C a t e g o r y & g t ; - & l t ; T a b l e s \ C a t e g o r y \ C o l u m n s \ C a t e g o r y   N a m e & g t ; \ P K < / K e y > < / D i a g r a m O b j e c t K e y > < D i a g r a m O b j e c t K e y > < K e y > R e l a t i o n s h i p s \ & l t ; T a b l e s \ S a v i n g s \ C o l u m n s \ C a t e g o r y & g t ; - & l t ; T a b l e s \ C a t e g o r y \ C o l u m n s \ C a t e g o r y   N a m e & g t ; \ C r o s s F i l t e r < / K e y > < / D i a g r a m O b j e c t K e y > < D i a g r a m O b j e c t K e y > < K e y > R e l a t i o n s h i p s \ & l t ; T a b l e s \ S a v i n g s \ C o l u m n s \ D a t e & g t ; - & l t ; T a b l e s \ D a t e \ C o l u m n s \ D a t e & g t ; < / K e y > < / D i a g r a m O b j e c t K e y > < D i a g r a m O b j e c t K e y > < K e y > R e l a t i o n s h i p s \ & l t ; T a b l e s \ S a v i n g s \ C o l u m n s \ D a t e & g t ; - & l t ; T a b l e s \ D a t e \ C o l u m n s \ D a t e & g t ; \ F K < / K e y > < / D i a g r a m O b j e c t K e y > < D i a g r a m O b j e c t K e y > < K e y > R e l a t i o n s h i p s \ & l t ; T a b l e s \ S a v i n g s \ C o l u m n s \ D a t e & g t ; - & l t ; T a b l e s \ D a t e \ C o l u m n s \ D a t e & g t ; \ P K < / K e y > < / D i a g r a m O b j e c t K e y > < D i a g r a m O b j e c t K e y > < K e y > R e l a t i o n s h i p s \ & l t ; T a b l e s \ S a v i n g s \ C o l u m n s \ D a t e & g t ; - & l t ; T a b l e s \ D a t e \ C o l u m n s \ D a t e & g t ; \ C r o s s F i l t e r < / K e y > < / D i a g r a m O b j e c t K e y > < / A l l K e y s > < S e l e c t e d K e y s > < D i a g r a m O b j e c t K e y > < K e y > T a b l e s \ E x p e n s e s \ C o l u m n s \ D a t e 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 5 6 < / 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 T a g s \ T a b l e s \ & l t ; T a b l e s \ E x p e n s e s & g t ; < / K e y > < / a : K e y > < a : V a l u e   i : t y p e = " D i a g r a m D i s p l a y T a g V i e w S t a t e " > < I s N o t F i l t e r e d O u t > t r u e < / I s N o t F i l t e r e d O u t > < / a : V a l u e > < / a : K e y V a l u e O f D i a g r a m O b j e c t K e y a n y T y p e z b w N T n L X > < a : K e y V a l u e O f D i a g r a m O b j e c t K e y a n y T y p e z b w N T n L X > < a : K e y > < K e y > D y n a m i c   T a g s \ T a b l e s \ & l t ; T a b l e s \ I n c o m e & g t ; < / K e y > < / a : K e y > < a : V a l u e   i : t y p e = " D i a g r a m D i s p l a y T a g V i e w S t a t e " > < I s N o t F i l t e r e d O u t > t r u e < / I s N o t F i l t e r e d O u t > < / a : V a l u e > < / a : K e y V a l u e O f D i a g r a m O b j e c t K e y a n y T y p e z b w N T n L X > < a : K e y V a l u e O f D i a g r a m O b j e c t K e y a n y T y p e z b w N T n L X > < a : K e y > < K e y > D y n a m i c   T a g s \ T a b l e s \ & l t ; T a b l e s \ S a v i n g s & g t ; 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 1 1 5 6 < / L e f t > < T a b I n d e x > 4 < / T a b I n d e x > < T o p > 3 0 9 < / T o p > < W i d t h > 2 0 0 < / W i d t h > < / a : V a l u e > < / a : K e y V a l u e O f D i a g r a m O b j e c t K e y a n y T y p e z b w N T n L X > < a : K e y V a l u e O f D i a g r a m O b j e c t K e y a n y T y p e z b w N T n L X > < a : K e y > < K e y > T a b l e s \ C a t e g o r y \ C o l u m n s \ C a t e g o r y   N a m e < / K e y > < / a : K e y > < a : V a l u e   i : t y p e = " D i a g r a m D i s p l a y N o d e V i e w S t a t e " > < H e i g h t > 1 5 0 < / H e i g h t > < I s E x p a n d e d > t r u e < / I s E x p a n d e d > < W i d t h > 2 0 0 < / W i d t h > < / a : V a l u e > < / a : K e y V a l u e O f D i a g r a m O b j e c t K e y a n y T y p e z b w N T n L X > < a : K e y V a l u e O f D i a g r a m O b j e c t K e y a n y T y p e z b w N T n L X > < a : K e y > < K e y > T a b l e s \ C a t e g o r y \ C o l u m n s \ C a t e g o r y   T y p e < / K e y > < / a : K e y > < a : V a l u e   i : t y p e = " D i a g r a m D i s p l a y N o d e V i e w S t a t e " > < H e i g h t > 1 5 0 < / H e i g h t > < I s E x p a n d e d > t r u e < / I s E x p a n d e d > < W i d t h > 2 0 0 < / W i d t h > < / a : V a l u e > < / a : K e y V a l u e O f D i a g r a m O b j e c t K e y a n y T y p e z b w N T n L X > < a : K e y V a l u e O f D i a g r a m O b j e c t K e y a n y T y p e z b w N T n L X > < a : K e y > < K e y > T a b l e s \ D a t e < / K e y > < / a : K e y > < a : V a l u e   i : t y p e = " D i a g r a m D i s p l a y N o d e V i e w S t a t e " > < H e i g h t > 1 5 0 < / H e i g h t > < I s E x p a n d e d > t r u e < / I s E x p a n d e d > < L a y e d O u t > t r u e < / L a y e d O u t > < L e f t > 8 9 8 . 9 0 3 8 1 0 5 6 7 6 6 5 9 1 < / L e f t > < T a b I n d e x > 3 < / T a b I n d e x > < T o p > 3 0 8 < / T o p > < 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 T a b l e s \ E x p e n s e s < / K e y > < / a : K e y > < a : V a l u e   i : t y p e = " D i a g r a m D i s p l a y N o d e V i e w S t a t e " > < H e i g h t > 1 5 0 < / H e i g h t > < I s E x p a n d e d > t r u e < / I s E x p a n d e d > < L a y e d O u t > t r u e < / L a y e d O u t > < L e f t > 8 7 7 . 8 0 7 6 2 1 1 3 5 3 3 1 6 < / L e f t > < S c r o l l V e r t i c a l O f f s e t > 9 < / S c r o l l V e r t i c a l O f f s e t > < T o p > 1 1 < / T o p > < W i d t h > 2 0 0 < / W i d t h > < / a : V a l u e > < / a : K e y V a l u e O f D i a g r a m O b j e c t K e y a n y T y p e z b w N T n L X > < a : K e y V a l u e O f D i a g r a m O b j e c t K e y a n y T y p e z b w N T n L X > < a : K e y > < K e y > T a b l e s \ E x p e n s e s \ C o l u m n s \ E x p e n s e _ I D < / K e y > < / a : K e y > < a : V a l u e   i : t y p e = " D i a g r a m D i s p l a y N o d e V i e w S t a t e " > < H e i g h t > 1 5 0 < / H e i g h t > < I s E x p a n d e d > t r u e < / I s E x p a n d e d > < W i d t h > 2 0 0 < / W i d t h > < / a : V a l u e > < / a : K e y V a l u e O f D i a g r a m O b j e c t K e y a n y T y p e z b w N T n L X > < a : K e y V a l u e O f D i a g r a m O b j e c t K e y a n y T y p e z b w N T n L X > < a : K e y > < K e y > T a b l e s \ E x p e n s e s \ C o l u m n s \ D a t e < / K e y > < / a : K e y > < a : V a l u e   i : t y p e = " D i a g r a m D i s p l a y N o d e V i e w S t a t e " > < H e i g h t > 1 5 0 < / H e i g h t > < I s E x p a n d e d > t r u e < / I s E x p a n d e d > < W i d t h > 2 0 0 < / W i d t h > < / a : V a l u e > < / a : K e y V a l u e O f D i a g r a m O b j e c t K e y a n y T y p e z b w N T n L X > < a : K e y V a l u e O f D i a g r a m O b j e c t K e y a n y T y p e z b w N T n L X > < a : K e y > < K e y > T a b l e s \ E x p e n s e s \ C o l u m n s \ C a t e g o r y < / K e y > < / a : K e y > < a : V a l u e   i : t y p e = " D i a g r a m D i s p l a y N o d e V i e w S t a t e " > < H e i g h t > 1 5 0 < / H e i g h t > < I s E x p a n d e d > t r u e < / I s E x p a n d e d > < W i d t h > 2 0 0 < / W i d t h > < / a : V a l u e > < / a : K e y V a l u e O f D i a g r a m O b j e c t K e y a n y T y p e z b w N T n L X > < a : K e y V a l u e O f D i a g r a m O b j e c t K e y a n y T y p e z b w N T n L X > < a : K e y > < K e y > T a b l e s \ E x p e n s e s \ C o l u m n s \ V e n d o r < / K e y > < / a : K e y > < a : V a l u e   i : t y p e = " D i a g r a m D i s p l a y N o d e V i e w S t a t e " > < H e i g h t > 1 5 0 < / H e i g h t > < I s E x p a n d e d > t r u e < / I s E x p a n d e d > < W i d t h > 2 0 0 < / W i d t h > < / a : V a l u e > < / a : K e y V a l u e O f D i a g r a m O b j e c t K e y a n y T y p e z b w N T n L X > < a : K e y V a l u e O f D i a g r a m O b j e c t K e y a n y T y p e z b w N T n L X > < a : K e y > < K e y > T a b l e s \ E x p e n s e s \ C o l u m n s \ A m o u n t < / K e y > < / a : K e y > < a : V a l u e   i : t y p e = " D i a g r a m D i s p l a y N o d e V i e w S t a t e " > < H e i g h t > 1 5 0 < / H e i g h t > < I s E x p a n d e d > t r u e < / I s E x p a n d e d > < W i d t h > 2 0 0 < / W i d t h > < / a : V a l u e > < / a : K e y V a l u e O f D i a g r a m O b j e c t K e y a n y T y p e z b w N T n L X > < a : K e y V a l u e O f D i a g r a m O b j e c t K e y a n y T y p e z b w N T n L X > < a : K e y > < K e y > T a b l e s \ E x p e n s e s \ C o l u m n s \ P a y m e n t _ M e t h o d < / K e y > < / a : K e y > < a : V a l u e   i : t y p e = " D i a g r a m D i s p l a y N o d e V i e w S t a t e " > < H e i g h t > 1 5 0 < / H e i g h t > < I s E x p a n d e d > t r u e < / I s E x p a n d e d > < W i d t h > 2 0 0 < / W i d t h > < / a : V a l u e > < / a : K e y V a l u e O f D i a g r a m O b j e c t K e y a n y T y p e z b w N T n L X > < a : K e y V a l u e O f D i a g r a m O b j e c t K e y a n y T y p e z b w N T n L X > < a : K e y > < K e y > T a b l e s \ E x p e n s e s \ M e a s u r e s \ S u m   o f   A m o u n t   2 < / K e y > < / a : K e y > < a : V a l u e   i : t y p e = " D i a g r a m D i s p l a y N o d e V i e w S t a t e " > < H e i g h t > 1 5 0 < / H e i g h t > < I s E x p a n d e d > t r u e < / I s E x p a n d e d > < W i d t h > 2 0 0 < / W i d t h > < / a : V a l u e > < / a : K e y V a l u e O f D i a g r a m O b j e c t K e y a n y T y p e z b w N T n L X > < a : K e y V a l u e O f D i a g r a m O b j e c t K e y a n y T y p e z b w N T n L X > < a : K e y > < K e y > T a b l e s \ E x p e n s e s \ S u m   o f   A m o u n t   2 \ A d d i t i o n a l   I n f o \ I m p l i c i t   M e a s u r e < / K e y > < / a : K e y > < a : V a l u e   i : t y p e = " D i a g r a m D i s p l a y V i e w S t a t e I D i a g r a m T a g A d d i t i o n a l I n f o " / > < / a : K e y V a l u e O f D i a g r a m O b j e c t K e y a n y T y p e z b w N T n L X > < a : K e y V a l u e O f D i a g r a m O b j e c t K e y a n y T y p e z b w N T n L X > < a : K e y > < K e y > T a b l e s \ I n c o m e < / K e y > < / a : K e y > < a : V a l u e   i : t y p e = " D i a g r a m D i s p l a y N o d e V i e w S t a t e " > < H e i g h t > 1 5 0 < / H e i g h t > < I s E x p a n d e d > t r u e < / I s E x p a n d e d > < L a y e d O u t > t r u e < / L a y e d O u t > < L e f t > 1 1 4 7 . 7 1 1 4 3 1 7 0 2 9 9 7 3 < / L e f t > < S c r o l l V e r t i c a l O f f s e t > 3 < / S c r o l l V e r t i c a l O f f s e t > < T a b I n d e x > 1 < / T a b I n d e x > < T o p > 1 5 < / T o p > < W i d t h > 2 0 0 < / W i d t h > < / a : V a l u e > < / a : K e y V a l u e O f D i a g r a m O b j e c t K e y a n y T y p e z b w N T n L X > < a : K e y V a l u e O f D i a g r a m O b j e c t K e y a n y T y p e z b w N T n L X > < a : K e y > < K e y > T a b l e s \ I n c o m e \ C o l u m n s \ I n c o m e _ I D < / K e y > < / a : K e y > < a : V a l u e   i : t y p e = " D i a g r a m D i s p l a y N o d e V i e w S t a t e " > < H e i g h t > 1 5 0 < / H e i g h t > < I s E x p a n d e d > t r u e < / I s E x p a n d e d > < W i d t h > 2 0 0 < / W i d t h > < / a : V a l u e > < / a : K e y V a l u e O f D i a g r a m O b j e c t K e y a n y T y p e z b w N T n L X > < a : K e y V a l u e O f D i a g r a m O b j e c t K e y a n y T y p e z b w N T n L X > < a : K e y > < K e y > T a b l e s \ I n c o m e \ C o l u m n s \ D a t e < / K e y > < / a : K e y > < a : V a l u e   i : t y p e = " D i a g r a m D i s p l a y N o d e V i e w S t a t e " > < H e i g h t > 1 5 0 < / H e i g h t > < I s E x p a n d e d > t r u e < / I s E x p a n d e d > < W i d t h > 2 0 0 < / W i d t h > < / a : V a l u e > < / a : K e y V a l u e O f D i a g r a m O b j e c t K e y a n y T y p e z b w N T n L X > < a : K e y V a l u e O f D i a g r a m O b j e c t K e y a n y T y p e z b w N T n L X > < a : K e y > < K e y > T a b l e s \ I n c o m e \ C o l u m n s \ C a t e g o r y < / K e y > < / a : K e y > < a : V a l u e   i : t y p e = " D i a g r a m D i s p l a y N o d e V i e w S t a t e " > < H e i g h t > 1 5 0 < / H e i g h t > < I s E x p a n d e d > t r u e < / I s E x p a n d e d > < W i d t h > 2 0 0 < / W i d t h > < / a : V a l u e > < / a : K e y V a l u e O f D i a g r a m O b j e c t K e y a n y T y p e z b w N T n L X > < a : K e y V a l u e O f D i a g r a m O b j e c t K e y a n y T y p e z b w N T n L X > < a : K e y > < K e y > T a b l e s \ I n c o m e \ C o l u m n s \ S o u r c e < / K e y > < / a : K e y > < a : V a l u e   i : t y p e = " D i a g r a m D i s p l a y N o d e V i e w S t a t e " > < H e i g h t > 1 5 0 < / H e i g h t > < I s E x p a n d e d > t r u e < / I s E x p a n d e d > < W i d t h > 2 0 0 < / W i d t h > < / a : V a l u e > < / a : K e y V a l u e O f D i a g r a m O b j e c t K e y a n y T y p e z b w N T n L X > < a : K e y V a l u e O f D i a g r a m O b j e c t K e y a n y T y p e z b w N T n L X > < a : K e y > < K e y > T a b l e s \ I n c o m e \ C o l u m n s \ A m o u n t < / K e y > < / a : K e y > < a : V a l u e   i : t y p e = " D i a g r a m D i s p l a y N o d e V i e w S t a t e " > < H e i g h t > 1 5 0 < / H e i g h t > < I s E x p a n d e d > t r u e < / I s E x p a n d e d > < W i d t h > 2 0 0 < / W i d t h > < / a : V a l u e > < / a : K e y V a l u e O f D i a g r a m O b j e c t K e y a n y T y p e z b w N T n L X > < a : K e y V a l u e O f D i a g r a m O b j e c t K e y a n y T y p e z b w N T n L X > < a : K e y > < K e y > T a b l e s \ I n c o m e \ C o l u m n s \ P a y m e n t _ M e t h o d < / K e y > < / a : K e y > < a : V a l u e   i : t y p e = " D i a g r a m D i s p l a y N o d e V i e w S t a t e " > < H e i g h t > 1 5 0 < / H e i g h t > < I s E x p a n d e d > t r u e < / I s E x p a n d e d > < W i d t h > 2 0 0 < / W i d t h > < / a : V a l u e > < / a : K e y V a l u e O f D i a g r a m O b j e c t K e y a n y T y p e z b w N T n L X > < a : K e y V a l u e O f D i a g r a m O b j e c t K e y a n y T y p e z b w N T n L X > < a : K e y > < K e y > T a b l e s \ I n c o m e \ M e a s u r e s \ S u m   o f   A m o u n t < / K e y > < / a : K e y > < a : V a l u e   i : t y p e = " D i a g r a m D i s p l a y N o d e V i e w S t a t e " > < H e i g h t > 1 5 0 < / H e i g h t > < I s E x p a n d e d > t r u e < / I s E x p a n d e d > < W i d t h > 2 0 0 < / W i d t h > < / a : V a l u e > < / a : K e y V a l u e O f D i a g r a m O b j e c t K e y a n y T y p e z b w N T n L X > < a : K e y V a l u e O f D i a g r a m O b j e c t K e y a n y T y p e z b w N T n L X > < a : K e y > < K e y > T a b l e s \ I n c o m e \ S u m   o f   A m o u n t \ A d d i t i o n a l   I n f o \ I m p l i c i t   M e a s u r e < / K e y > < / a : K e y > < a : V a l u e   i : t y p e = " D i a g r a m D i s p l a y V i e w S t a t e I D i a g r a m T a g A d d i t i o n a l I n f o " / > < / a : K e y V a l u e O f D i a g r a m O b j e c t K e y a n y T y p e z b w N T n L X > < a : K e y V a l u e O f D i a g r a m O b j e c t K e y a n y T y p e z b w N T n L X > < a : K e y > < K e y > T a b l e s \ S a v i n g s < / K e y > < / a : K e y > < a : V a l u e   i : t y p e = " D i a g r a m D i s p l a y N o d e V i e w S t a t e " > < H e i g h t > 1 5 0 < / H e i g h t > < I s E x p a n d e d > t r u e < / I s E x p a n d e d > < L a y e d O u t > t r u e < / L a y e d O u t > < L e f t > 6 5 9 . 6 1 5 2 4 2 2 7 0 6 6 3 2 < / L e f t > < S c r o l l V e r t i c a l O f f s e t > 7 . 5 9 9 9 9 9 9 9 9 9 9 9 9 9 4 3 < / S c r o l l V e r t i c a l O f f s e t > < T a b I n d e x > 2 < / T a b I n d e x > < T o p > 2 7 5 < / T o p > < W i d t h > 2 0 0 < / W i d t h > < / a : V a l u e > < / a : K e y V a l u e O f D i a g r a m O b j e c t K e y a n y T y p e z b w N T n L X > < a : K e y V a l u e O f D i a g r a m O b j e c t K e y a n y T y p e z b w N T n L X > < a : K e y > < K e y > T a b l e s \ S a v i n g s \ C o l u m n s \ I n v e s t m e n t _ I D < / K e y > < / a : K e y > < a : V a l u e   i : t y p e = " D i a g r a m D i s p l a y N o d e V i e w S t a t e " > < H e i g h t > 1 5 0 < / H e i g h t > < I s E x p a n d e d > t r u e < / I s E x p a n d e d > < W i d t h > 2 0 0 < / W i d t h > < / a : V a l u e > < / a : K e y V a l u e O f D i a g r a m O b j e c t K e y a n y T y p e z b w N T n L X > < a : K e y V a l u e O f D i a g r a m O b j e c t K e y a n y T y p e z b w N T n L X > < a : K e y > < K e y > T a b l e s \ S a v i n g s \ C o l u m n s \ D a t e < / K e y > < / a : K e y > < a : V a l u e   i : t y p e = " D i a g r a m D i s p l a y N o d e V i e w S t a t e " > < H e i g h t > 1 5 0 < / H e i g h t > < I s E x p a n d e d > t r u e < / I s E x p a n d e d > < W i d t h > 2 0 0 < / W i d t h > < / a : V a l u e > < / a : K e y V a l u e O f D i a g r a m O b j e c t K e y a n y T y p e z b w N T n L X > < a : K e y V a l u e O f D i a g r a m O b j e c t K e y a n y T y p e z b w N T n L X > < a : K e y > < K e y > T a b l e s \ S a v i n g s \ C o l u m n s \ C a t e g o r y < / K e y > < / a : K e y > < a : V a l u e   i : t y p e = " D i a g r a m D i s p l a y N o d e V i e w S t a t e " > < H e i g h t > 1 5 0 < / H e i g h t > < I s E x p a n d e d > t r u e < / I s E x p a n d e d > < W i d t h > 2 0 0 < / W i d t h > < / a : V a l u e > < / a : K e y V a l u e O f D i a g r a m O b j e c t K e y a n y T y p e z b w N T n L X > < a : K e y V a l u e O f D i a g r a m O b j e c t K e y a n y T y p e z b w N T n L X > < a : K e y > < K e y > T a b l e s \ S a v i n g s \ C o l u m n s \ I n s t i t u t i o n < / K e y > < / a : K e y > < a : V a l u e   i : t y p e = " D i a g r a m D i s p l a y N o d e V i e w S t a t e " > < H e i g h t > 1 5 0 < / H e i g h t > < I s E x p a n d e d > t r u e < / I s E x p a n d e d > < W i d t h > 2 0 0 < / W i d t h > < / a : V a l u e > < / a : K e y V a l u e O f D i a g r a m O b j e c t K e y a n y T y p e z b w N T n L X > < a : K e y V a l u e O f D i a g r a m O b j e c t K e y a n y T y p e z b w N T n L X > < a : K e y > < K e y > T a b l e s \ S a v i n g s \ C o l u m n s \ A m o u n t < / K e y > < / a : K e y > < a : V a l u e   i : t y p e = " D i a g r a m D i s p l a y N o d e V i e w S t a t e " > < H e i g h t > 1 5 0 < / H e i g h t > < I s E x p a n d e d > t r u e < / I s E x p a n d e d > < W i d t h > 2 0 0 < / W i d t h > < / a : V a l u e > < / a : K e y V a l u e O f D i a g r a m O b j e c t K e y a n y T y p e z b w N T n L X > < a : K e y V a l u e O f D i a g r a m O b j e c t K e y a n y T y p e z b w N T n L X > < a : K e y > < K e y > T a b l e s \ S a v i n g s \ C o l u m n s \ D a t e   ( Y e a r ) < / K e y > < / a : K e y > < a : V a l u e   i : t y p e = " D i a g r a m D i s p l a y N o d e V i e w S t a t e " > < H e i g h t > 1 5 0 < / H e i g h t > < I s E x p a n d e d > t r u e < / I s E x p a n d e d > < W i d t h > 2 0 0 < / W i d t h > < / a : V a l u e > < / a : K e y V a l u e O f D i a g r a m O b j e c t K e y a n y T y p e z b w N T n L X > < a : K e y V a l u e O f D i a g r a m O b j e c t K e y a n y T y p e z b w N T n L X > < a : K e y > < K e y > T a b l e s \ S a v i n g s \ C o l u m n s \ D a t e   ( Q u a r t e r ) < / K e y > < / a : K e y > < a : V a l u e   i : t y p e = " D i a g r a m D i s p l a y N o d e V i e w S t a t e " > < H e i g h t > 1 5 0 < / H e i g h t > < I s E x p a n d e d > t r u e < / I s E x p a n d e d > < W i d t h > 2 0 0 < / W i d t h > < / a : V a l u e > < / a : K e y V a l u e O f D i a g r a m O b j e c t K e y a n y T y p e z b w N T n L X > < a : K e y V a l u e O f D i a g r a m O b j e c t K e y a n y T y p e z b w N T n L X > < a : K e y > < K e y > T a b l e s \ S a v i n g s \ C o l u m n s \ D a t e   ( M o n t h   I n d e x ) < / K e y > < / a : K e y > < a : V a l u e   i : t y p e = " D i a g r a m D i s p l a y N o d e V i e w S t a t e " > < H e i g h t > 1 5 0 < / H e i g h t > < I s E x p a n d e d > t r u e < / I s E x p a n d e d > < W i d t h > 2 0 0 < / W i d t h > < / a : V a l u e > < / a : K e y V a l u e O f D i a g r a m O b j e c t K e y a n y T y p e z b w N T n L X > < a : K e y V a l u e O f D i a g r a m O b j e c t K e y a n y T y p e z b w N T n L X > < a : K e y > < K e y > T a b l e s \ S a v i n g s \ C o l u m n s \ D a t e   ( M o n t h ) < / K e y > < / a : K e y > < a : V a l u e   i : t y p e = " D i a g r a m D i s p l a y N o d e V i e w S t a t e " > < H e i g h t > 1 5 0 < / H e i g h t > < I s E x p a n d e d > t r u e < / I s E x p a n d e d > < W i d t h > 2 0 0 < / W i d t h > < / a : V a l u e > < / a : K e y V a l u e O f D i a g r a m O b j e c t K e y a n y T y p e z b w N T n L X > < a : K e y V a l u e O f D i a g r a m O b j e c t K e y a n y T y p e z b w N T n L X > < a : K e y > < K e y > T a b l e s \ S a v i n g s \ M e a s u r e s \ S u m   o f   A m o u n t   3 < / K e y > < / a : K e y > < a : V a l u e   i : t y p e = " D i a g r a m D i s p l a y N o d e V i e w S t a t e " > < H e i g h t > 1 5 0 < / H e i g h t > < I s E x p a n d e d > t r u e < / I s E x p a n d e d > < W i d t h > 2 0 0 < / W i d t h > < / a : V a l u e > < / a : K e y V a l u e O f D i a g r a m O b j e c t K e y a n y T y p e z b w N T n L X > < a : K e y V a l u e O f D i a g r a m O b j e c t K e y a n y T y p e z b w N T n L X > < a : K e y > < K e y > T a b l e s \ S a v i n g s \ S u m   o f   A m o u n t   3 \ A d d i t i o n a l   I n f o \ I m p l i c i t   M e a s u r e < / K e y > < / a : K e y > < a : V a l u e   i : t y p e = " D i a g r a m D i s p l a y V i e w S t a t e I D i a g r a m T a g A d d i t i o n a l I n f o " / > < / a : K e y V a l u e O f D i a g r a m O b j e c t K e y a n y T y p e z b w N T n L X > < a : K e y V a l u e O f D i a g r a m O b j e c t K e y a n y T y p e z b w N T n L X > < a : K e y > < K e y > R e l a t i o n s h i p s \ & l t ; T a b l e s \ E x p e n s e s \ C o l u m n s \ C a t e g o r y & g t ; - & l t ; T a b l e s \ C a t e g o r y \ C o l u m n s \ C a t e g o r y   N a m e & g t ; < / K e y > < / a : K e y > < a : V a l u e   i : t y p e = " D i a g r a m D i s p l a y L i n k V i e w S t a t e " > < A u t o m a t i o n P r o p e r t y H e l p e r T e x t > E n d   p o i n t   1 :   ( 1 0 9 3 . 8 0 7 6 2 1 1 3 5 3 3 , 7 8 ) .   E n d   p o i n t   2 :   ( 1 1 4 0 , 3 7 4 )   < / A u t o m a t i o n P r o p e r t y H e l p e r T e x t > < L a y e d O u t > t r u e < / L a y e d O u t > < P o i n t s   x m l n s : b = " h t t p : / / s c h e m a s . d a t a c o n t r a c t . o r g / 2 0 0 4 / 0 7 / S y s t e m . W i n d o w s " > < b : P o i n t > < b : _ x > 1 0 9 3 . 8 0 7 6 2 1 1 3 5 3 3 1 6 < / b : _ x > < b : _ y > 7 8 < / b : _ y > < / b : P o i n t > < b : P o i n t > < b : _ x > 1 1 2 6 . 2 5 6 9 9 5 4 3 1 5 6 0 9 < / b : _ x > < b : _ y > 7 8 < / b : _ y > < / b : P o i n t > < b : P o i n t > < b : _ x > 1 1 2 8 . 2 5 6 9 9 5 4 3 1 5 6 0 9 < / b : _ x > < b : _ y > 8 0 < / b : _ y > < / b : P o i n t > < b : P o i n t > < b : _ x > 1 1 2 8 . 2 5 6 9 9 5 4 3 1 5 6 0 9 < / b : _ x > < b : _ y > 3 7 2 < / b : _ y > < / b : P o i n t > < b : P o i n t > < b : _ x > 1 1 3 0 . 2 5 6 9 9 5 4 3 1 5 6 0 9 < / b : _ x > < b : _ y > 3 7 4 < / b : _ y > < / b : P o i n t > < b : P o i n t > < b : _ x > 1 1 4 0 < / b : _ x > < b : _ y > 3 7 4 < / b : _ y > < / b : P o i n t > < / P o i n t s > < / a : V a l u e > < / a : K e y V a l u e O f D i a g r a m O b j e c t K e y a n y T y p e z b w N T n L X > < a : K e y V a l u e O f D i a g r a m O b j e c t K e y a n y T y p e z b w N T n L X > < a : K e y > < K e y > R e l a t i o n s h i p s \ & l t ; T a b l e s \ E x p e n s e s \ C o l u m n s \ C a t e g o r y & g t ; - & l t ; T a b l e s \ C a t e g o r y \ C o l u m n s \ C a t e g o r y   N a m e & g t ; \ F K < / K e y > < / a : K e y > < a : V a l u e   i : t y p e = " D i a g r a m D i s p l a y L i n k E n d p o i n t V i e w S t a t e " > < H e i g h t > 1 6 < / H e i g h t > < L a b e l L o c a t i o n   x m l n s : b = " h t t p : / / s c h e m a s . d a t a c o n t r a c t . o r g / 2 0 0 4 / 0 7 / S y s t e m . W i n d o w s " > < b : _ x > 1 0 7 7 . 8 0 7 6 2 1 1 3 5 3 3 1 6 < / b : _ x > < b : _ y > 7 0 < / b : _ y > < / L a b e l L o c a t i o n > < L o c a t i o n   x m l n s : b = " h t t p : / / s c h e m a s . d a t a c o n t r a c t . o r g / 2 0 0 4 / 0 7 / S y s t e m . W i n d o w s " > < b : _ x > 1 0 7 7 . 8 0 7 6 2 1 1 3 5 3 3 1 6 < / b : _ x > < b : _ y > 7 8 < / b : _ y > < / L o c a t i o n > < S h a p e R o t a t e A n g l e > 3 6 0 < / S h a p e R o t a t e A n g l e > < W i d t h > 1 6 < / W i d t h > < / a : V a l u e > < / a : K e y V a l u e O f D i a g r a m O b j e c t K e y a n y T y p e z b w N T n L X > < a : K e y V a l u e O f D i a g r a m O b j e c t K e y a n y T y p e z b w N T n L X > < a : K e y > < K e y > R e l a t i o n s h i p s \ & l t ; T a b l e s \ E x p e n s e s \ C o l u m n s \ C a t e g o r y & g t ; - & l t ; T a b l e s \ C a t e g o r y \ C o l u m n s \ C a t e g o r y   N a m e & g t ; \ P K < / K e y > < / a : K e y > < a : V a l u e   i : t y p e = " D i a g r a m D i s p l a y L i n k E n d p o i n t V i e w S t a t e " > < H e i g h t > 1 6 < / H e i g h t > < L a b e l L o c a t i o n   x m l n s : b = " h t t p : / / s c h e m a s . d a t a c o n t r a c t . o r g / 2 0 0 4 / 0 7 / S y s t e m . W i n d o w s " > < b : _ x > 1 1 4 0 < / b : _ x > < b : _ y > 3 6 6 < / b : _ y > < / L a b e l L o c a t i o n > < L o c a t i o n   x m l n s : b = " h t t p : / / s c h e m a s . d a t a c o n t r a c t . o r g / 2 0 0 4 / 0 7 / S y s t e m . W i n d o w s " > < b : _ x > 1 1 5 6 < / b : _ x > < b : _ y > 3 7 4 < / b : _ y > < / L o c a t i o n > < S h a p e R o t a t e A n g l e > 1 8 0 < / S h a p e R o t a t e A n g l e > < W i d t h > 1 6 < / W i d t h > < / a : V a l u e > < / a : K e y V a l u e O f D i a g r a m O b j e c t K e y a n y T y p e z b w N T n L X > < a : K e y V a l u e O f D i a g r a m O b j e c t K e y a n y T y p e z b w N T n L X > < a : K e y > < K e y > R e l a t i o n s h i p s \ & l t ; T a b l e s \ E x p e n s e s \ C o l u m n s \ C a t e g o r y & g t ; - & l t ; T a b l e s \ C a t e g o r y \ C o l u m n s \ C a t e g o r y   N a m e & g t ; \ C r o s s F i l t e r < / K e y > < / a : K e y > < a : V a l u e   i : t y p e = " D i a g r a m D i s p l a y L i n k C r o s s F i l t e r V i e w S t a t e " > < P o i n t s   x m l n s : b = " h t t p : / / s c h e m a s . d a t a c o n t r a c t . o r g / 2 0 0 4 / 0 7 / S y s t e m . W i n d o w s " > < b : P o i n t > < b : _ x > 1 0 9 3 . 8 0 7 6 2 1 1 3 5 3 3 1 6 < / b : _ x > < b : _ y > 7 8 < / b : _ y > < / b : P o i n t > < b : P o i n t > < b : _ x > 1 1 2 6 . 2 5 6 9 9 5 4 3 1 5 6 0 9 < / b : _ x > < b : _ y > 7 8 < / b : _ y > < / b : P o i n t > < b : P o i n t > < b : _ x > 1 1 2 8 . 2 5 6 9 9 5 4 3 1 5 6 0 9 < / b : _ x > < b : _ y > 8 0 < / b : _ y > < / b : P o i n t > < b : P o i n t > < b : _ x > 1 1 2 8 . 2 5 6 9 9 5 4 3 1 5 6 0 9 < / b : _ x > < b : _ y > 3 7 2 < / b : _ y > < / b : P o i n t > < b : P o i n t > < b : _ x > 1 1 3 0 . 2 5 6 9 9 5 4 3 1 5 6 0 9 < / b : _ x > < b : _ y > 3 7 4 < / b : _ y > < / b : P o i n t > < b : P o i n t > < b : _ x > 1 1 4 0 < / b : _ x > < b : _ y > 3 7 4 < / b : _ y > < / b : P o i n t > < / P o i n t s > < / a : V a l u e > < / a : K e y V a l u e O f D i a g r a m O b j e c t K e y a n y T y p e z b w N T n L X > < a : K e y V a l u e O f D i a g r a m O b j e c t K e y a n y T y p e z b w N T n L X > < a : K e y > < K e y > R e l a t i o n s h i p s \ & l t ; T a b l e s \ E x p e n s e s \ C o l u m n s \ D a t e & g t ; - & l t ; T a b l e s \ D a t e \ C o l u m n s \ D a t e & g t ; < / K e y > < / a : K e y > < a : V a l u e   i : t y p e = " D i a g r a m D i s p l a y L i n k V i e w S t a t e " > < A u t o m a t i o n P r o p e r t y H e l p e r T e x t > E n d   p o i n t   1 :   ( 9 7 7 . 8 0 7 6 2 1 , 1 7 7 ) .   E n d   p o i n t   2 :   ( 9 9 8 . 9 0 3 8 1 1 , 2 9 2 )   < / A u t o m a t i o n P r o p e r t y H e l p e r T e x t > < L a y e d O u t > t r u e < / L a y e d O u t > < P o i n t s   x m l n s : b = " h t t p : / / s c h e m a s . d a t a c o n t r a c t . o r g / 2 0 0 4 / 0 7 / S y s t e m . W i n d o w s " > < b : P o i n t > < b : _ x > 9 7 7 . 8 0 7 6 2 1 0 0 0 0 0 0 1 5 < / b : _ x > < b : _ y > 1 7 7 < / b : _ y > < / b : P o i n t > < b : P o i n t > < b : _ x > 9 7 7 . 8 0 7 6 2 1 < / b : _ x > < b : _ y > 2 6 4 . 2 5 < / b : _ y > < / b : P o i n t > < b : P o i n t > < b : _ x > 9 7 9 . 8 0 7 6 2 1 < / b : _ x > < b : _ y > 2 6 6 . 2 5 < / b : _ y > < / b : P o i n t > < b : P o i n t > < b : _ x > 9 9 6 . 9 0 3 8 1 1 < / b : _ x > < b : _ y > 2 6 6 . 2 5 < / b : _ y > < / b : P o i n t > < b : P o i n t > < b : _ x > 9 9 8 . 9 0 3 8 1 1 < / b : _ x > < b : _ y > 2 6 8 . 2 5 < / b : _ y > < / b : P o i n t > < b : P o i n t > < b : _ x > 9 9 8 . 9 0 3 8 1 0 9 9 9 9 9 9 9 1 < / b : _ x > < b : _ y > 2 9 2 < / b : _ y > < / b : P o i n t > < / P o i n t s > < / a : V a l u e > < / a : K e y V a l u e O f D i a g r a m O b j e c t K e y a n y T y p e z b w N T n L X > < a : K e y V a l u e O f D i a g r a m O b j e c t K e y a n y T y p e z b w N T n L X > < a : K e y > < K e y > R e l a t i o n s h i p s \ & l t ; T a b l e s \ E x p e n s e s \ C o l u m n s \ D a t e & g t ; - & l t ; T a b l e s \ D a t e \ C o l u m n s \ D a t e & g t ; \ F K < / K e y > < / a : K e y > < a : V a l u e   i : t y p e = " D i a g r a m D i s p l a y L i n k E n d p o i n t V i e w S t a t e " > < H e i g h t > 1 6 < / H e i g h t > < L a b e l L o c a t i o n   x m l n s : b = " h t t p : / / s c h e m a s . d a t a c o n t r a c t . o r g / 2 0 0 4 / 0 7 / S y s t e m . W i n d o w s " > < b : _ x > 9 6 9 . 8 0 7 6 2 1 0 0 0 0 0 0 1 5 < / b : _ x > < b : _ y > 1 6 1 < / b : _ y > < / L a b e l L o c a t i o n > < L o c a t i o n   x m l n s : b = " h t t p : / / s c h e m a s . d a t a c o n t r a c t . o r g / 2 0 0 4 / 0 7 / S y s t e m . W i n d o w s " > < b : _ x > 9 7 7 . 8 0 7 6 2 1 0 0 0 0 0 0 1 5 < / b : _ x > < b : _ y > 1 6 1 < / b : _ y > < / L o c a t i o n > < S h a p e R o t a t e A n g l e > 9 0 < / S h a p e R o t a t e A n g l e > < W i d t h > 1 6 < / W i d t h > < / a : V a l u e > < / a : K e y V a l u e O f D i a g r a m O b j e c t K e y a n y T y p e z b w N T n L X > < a : K e y V a l u e O f D i a g r a m O b j e c t K e y a n y T y p e z b w N T n L X > < a : K e y > < K e y > R e l a t i o n s h i p s \ & l t ; T a b l e s \ E x p e n s e s \ C o l u m n s \ D a t e & g t ; - & l t ; T a b l e s \ D a t e \ C o l u m n s \ D a t e & g t ; \ P K < / K e y > < / a : K e y > < a : V a l u e   i : t y p e = " D i a g r a m D i s p l a y L i n k E n d p o i n t V i e w S t a t e " > < H e i g h t > 1 6 < / H e i g h t > < L a b e l L o c a t i o n   x m l n s : b = " h t t p : / / s c h e m a s . d a t a c o n t r a c t . o r g / 2 0 0 4 / 0 7 / S y s t e m . W i n d o w s " > < b : _ x > 9 9 0 . 9 0 3 8 1 0 9 9 9 9 9 9 9 1 < / b : _ x > < b : _ y > 2 9 2 < / b : _ y > < / L a b e l L o c a t i o n > < L o c a t i o n   x m l n s : b = " h t t p : / / s c h e m a s . d a t a c o n t r a c t . o r g / 2 0 0 4 / 0 7 / S y s t e m . W i n d o w s " > < b : _ x > 9 9 8 . 9 0 3 8 1 0 9 9 9 9 9 9 9 1 < / b : _ x > < b : _ y > 3 0 8 < / b : _ y > < / L o c a t i o n > < S h a p e R o t a t e A n g l e > 2 7 0 < / S h a p e R o t a t e A n g l e > < W i d t h > 1 6 < / W i d t h > < / a : V a l u e > < / a : K e y V a l u e O f D i a g r a m O b j e c t K e y a n y T y p e z b w N T n L X > < a : K e y V a l u e O f D i a g r a m O b j e c t K e y a n y T y p e z b w N T n L X > < a : K e y > < K e y > R e l a t i o n s h i p s \ & l t ; T a b l e s \ E x p e n s e s \ C o l u m n s \ D a t e & g t ; - & l t ; T a b l e s \ D a t e \ C o l u m n s \ D a t e & g t ; \ C r o s s F i l t e r < / K e y > < / a : K e y > < a : V a l u e   i : t y p e = " D i a g r a m D i s p l a y L i n k C r o s s F i l t e r V i e w S t a t e " > < P o i n t s   x m l n s : b = " h t t p : / / s c h e m a s . d a t a c o n t r a c t . o r g / 2 0 0 4 / 0 7 / S y s t e m . W i n d o w s " > < b : P o i n t > < b : _ x > 9 7 7 . 8 0 7 6 2 1 0 0 0 0 0 0 1 5 < / b : _ x > < b : _ y > 1 7 7 < / b : _ y > < / b : P o i n t > < b : P o i n t > < b : _ x > 9 7 7 . 8 0 7 6 2 1 < / b : _ x > < b : _ y > 2 6 4 . 2 5 < / b : _ y > < / b : P o i n t > < b : P o i n t > < b : _ x > 9 7 9 . 8 0 7 6 2 1 < / b : _ x > < b : _ y > 2 6 6 . 2 5 < / b : _ y > < / b : P o i n t > < b : P o i n t > < b : _ x > 9 9 6 . 9 0 3 8 1 1 < / b : _ x > < b : _ y > 2 6 6 . 2 5 < / b : _ y > < / b : P o i n t > < b : P o i n t > < b : _ x > 9 9 8 . 9 0 3 8 1 1 < / b : _ x > < b : _ y > 2 6 8 . 2 5 < / b : _ y > < / b : P o i n t > < b : P o i n t > < b : _ x > 9 9 8 . 9 0 3 8 1 0 9 9 9 9 9 9 9 1 < / b : _ x > < b : _ y > 2 9 2 < / b : _ y > < / b : P o i n t > < / P o i n t s > < / a : V a l u e > < / a : K e y V a l u e O f D i a g r a m O b j e c t K e y a n y T y p e z b w N T n L X > < a : K e y V a l u e O f D i a g r a m O b j e c t K e y a n y T y p e z b w N T n L X > < a : K e y > < K e y > R e l a t i o n s h i p s \ & l t ; T a b l e s \ I n c o m e \ C o l u m n s \ C a t e g o r y & g t ; - & l t ; T a b l e s \ C a t e g o r y \ C o l u m n s \ C a t e g o r y   N a m e & g t ; < / K e y > < / a : K e y > < a : V a l u e   i : t y p e = " D i a g r a m D i s p l a y L i n k V i e w S t a t e " > < A u t o m a t i o n P r o p e r t y H e l p e r T e x t > E n d   p o i n t   1 :   ( 1 2 4 1 . 8 5 5 7 1 6 , 1 8 1 ) .   E n d   p o i n t   2 :   ( 1 2 6 1 . 8 5 5 7 1 6 , 2 9 3 )   < / A u t o m a t i o n P r o p e r t y H e l p e r T e x t > < L a y e d O u t > t r u e < / L a y e d O u t > < P o i n t s   x m l n s : b = " h t t p : / / s c h e m a s . d a t a c o n t r a c t . o r g / 2 0 0 4 / 0 7 / S y s t e m . W i n d o w s " > < b : P o i n t > < b : _ x > 1 2 4 1 . 8 5 5 7 1 6 < / b : _ x > < b : _ y > 1 8 1 < / b : _ y > < / b : P o i n t > < b : P o i n t > < b : _ x > 1 2 4 1 . 8 5 5 7 1 6 < / b : _ x > < b : _ y > 2 3 5 < / b : _ y > < / b : P o i n t > < b : P o i n t > < b : _ x > 1 2 4 3 . 8 5 5 7 1 6 < / b : _ x > < b : _ y > 2 3 7 < / b : _ y > < / b : P o i n t > < b : P o i n t > < b : _ x > 1 2 5 9 . 8 5 5 7 1 6 < / b : _ x > < b : _ y > 2 3 7 < / b : _ y > < / b : P o i n t > < b : P o i n t > < b : _ x > 1 2 6 1 . 8 5 5 7 1 6 < / b : _ x > < b : _ y > 2 3 9 < / b : _ y > < / b : P o i n t > < b : P o i n t > < b : _ x > 1 2 6 1 . 8 5 5 7 1 6 < / b : _ x > < b : _ y > 2 9 2 . 9 9 9 9 9 9 9 9 9 9 9 9 9 4 < / b : _ y > < / b : P o i n t > < / P o i n t s > < / a : V a l u e > < / a : K e y V a l u e O f D i a g r a m O b j e c t K e y a n y T y p e z b w N T n L X > < a : K e y V a l u e O f D i a g r a m O b j e c t K e y a n y T y p e z b w N T n L X > < a : K e y > < K e y > R e l a t i o n s h i p s \ & l t ; T a b l e s \ I n c o m e \ C o l u m n s \ C a t e g o r y & g t ; - & l t ; T a b l e s \ C a t e g o r y \ C o l u m n s \ C a t e g o r y   N a m e & g t ; \ F K < / K e y > < / a : K e y > < a : V a l u e   i : t y p e = " D i a g r a m D i s p l a y L i n k E n d p o i n t V i e w S t a t e " > < H e i g h t > 1 6 < / H e i g h t > < L a b e l L o c a t i o n   x m l n s : b = " h t t p : / / s c h e m a s . d a t a c o n t r a c t . o r g / 2 0 0 4 / 0 7 / S y s t e m . W i n d o w s " > < b : _ x > 1 2 3 3 . 8 5 5 7 1 6 < / b : _ x > < b : _ y > 1 6 5 < / b : _ y > < / L a b e l L o c a t i o n > < L o c a t i o n   x m l n s : b = " h t t p : / / s c h e m a s . d a t a c o n t r a c t . o r g / 2 0 0 4 / 0 7 / S y s t e m . W i n d o w s " > < b : _ x > 1 2 4 1 . 8 5 5 7 1 6 < / b : _ x > < b : _ y > 1 6 5 < / b : _ y > < / L o c a t i o n > < S h a p e R o t a t e A n g l e > 9 0 < / S h a p e R o t a t e A n g l e > < W i d t h > 1 6 < / W i d t h > < / a : V a l u e > < / a : K e y V a l u e O f D i a g r a m O b j e c t K e y a n y T y p e z b w N T n L X > < a : K e y V a l u e O f D i a g r a m O b j e c t K e y a n y T y p e z b w N T n L X > < a : K e y > < K e y > R e l a t i o n s h i p s \ & l t ; T a b l e s \ I n c o m e \ C o l u m n s \ C a t e g o r y & g t ; - & l t ; T a b l e s \ C a t e g o r y \ C o l u m n s \ C a t e g o r y   N a m e & g t ; \ P K < / K e y > < / a : K e y > < a : V a l u e   i : t y p e = " D i a g r a m D i s p l a y L i n k E n d p o i n t V i e w S t a t e " > < H e i g h t > 1 6 < / H e i g h t > < L a b e l L o c a t i o n   x m l n s : b = " h t t p : / / s c h e m a s . d a t a c o n t r a c t . o r g / 2 0 0 4 / 0 7 / S y s t e m . W i n d o w s " > < b : _ x > 1 2 5 3 . 8 5 5 7 1 6 < / b : _ x > < b : _ y > 2 9 2 . 9 9 9 9 9 9 9 9 9 9 9 9 9 4 < / b : _ y > < / L a b e l L o c a t i o n > < L o c a t i o n   x m l n s : b = " h t t p : / / s c h e m a s . d a t a c o n t r a c t . o r g / 2 0 0 4 / 0 7 / S y s t e m . W i n d o w s " > < b : _ x > 1 2 6 1 . 8 5 5 7 1 6 < / b : _ x > < b : _ y > 3 0 8 . 9 9 9 9 9 9 9 9 9 9 9 9 9 4 < / b : _ y > < / L o c a t i o n > < S h a p e R o t a t e A n g l e > 2 7 0 < / S h a p e R o t a t e A n g l e > < W i d t h > 1 6 < / W i d t h > < / a : V a l u e > < / a : K e y V a l u e O f D i a g r a m O b j e c t K e y a n y T y p e z b w N T n L X > < a : K e y V a l u e O f D i a g r a m O b j e c t K e y a n y T y p e z b w N T n L X > < a : K e y > < K e y > R e l a t i o n s h i p s \ & l t ; T a b l e s \ I n c o m e \ C o l u m n s \ C a t e g o r y & g t ; - & l t ; T a b l e s \ C a t e g o r y \ C o l u m n s \ C a t e g o r y   N a m e & g t ; \ C r o s s F i l t e r < / K e y > < / a : K e y > < a : V a l u e   i : t y p e = " D i a g r a m D i s p l a y L i n k C r o s s F i l t e r V i e w S t a t e " > < P o i n t s   x m l n s : b = " h t t p : / / s c h e m a s . d a t a c o n t r a c t . o r g / 2 0 0 4 / 0 7 / S y s t e m . W i n d o w s " > < b : P o i n t > < b : _ x > 1 2 4 1 . 8 5 5 7 1 6 < / b : _ x > < b : _ y > 1 8 1 < / b : _ y > < / b : P o i n t > < b : P o i n t > < b : _ x > 1 2 4 1 . 8 5 5 7 1 6 < / b : _ x > < b : _ y > 2 3 5 < / b : _ y > < / b : P o i n t > < b : P o i n t > < b : _ x > 1 2 4 3 . 8 5 5 7 1 6 < / b : _ x > < b : _ y > 2 3 7 < / b : _ y > < / b : P o i n t > < b : P o i n t > < b : _ x > 1 2 5 9 . 8 5 5 7 1 6 < / b : _ x > < b : _ y > 2 3 7 < / b : _ y > < / b : P o i n t > < b : P o i n t > < b : _ x > 1 2 6 1 . 8 5 5 7 1 6 < / b : _ x > < b : _ y > 2 3 9 < / b : _ y > < / b : P o i n t > < b : P o i n t > < b : _ x > 1 2 6 1 . 8 5 5 7 1 6 < / b : _ x > < b : _ y > 2 9 2 . 9 9 9 9 9 9 9 9 9 9 9 9 9 4 < / b : _ y > < / b : P o i n t > < / P o i n t s > < / a : V a l u e > < / a : K e y V a l u e O f D i a g r a m O b j e c t K e y a n y T y p e z b w N T n L X > < a : K e y V a l u e O f D i a g r a m O b j e c t K e y a n y T y p e z b w N T n L X > < a : K e y > < K e y > R e l a t i o n s h i p s \ & l t ; T a b l e s \ I n c o m e \ C o l u m n s \ D a t e & g t ; - & l t ; T a b l e s \ D a t e \ C o l u m n s \ D a t e & g t ; < / K e y > < / a : K e y > < a : V a l u e   i : t y p e = " D i a g r a m D i s p l a y L i n k V i e w S t a t e " > < A u t o m a t i o n P r o p e r t y H e l p e r T e x t > E n d   p o i n t   1 :   ( 1 1 3 1 . 7 1 1 4 3 1 7 0 3 , 9 8 ) .   E n d   p o i n t   2 :   ( 1 1 1 4 . 9 0 3 8 1 0 5 6 7 6 7 , 3 8 3 )   < / A u t o m a t i o n P r o p e r t y H e l p e r T e x t > < L a y e d O u t > t r u e < / L a y e d O u t > < P o i n t s   x m l n s : b = " h t t p : / / s c h e m a s . d a t a c o n t r a c t . o r g / 2 0 0 4 / 0 7 / S y s t e m . W i n d o w s " > < b : P o i n t > < b : _ x > 1 1 3 1 . 7 1 1 4 3 1 7 0 2 9 9 7 3 < / b : _ x > < b : _ y > 9 8 < / b : _ y > < / b : P o i n t > < b : P o i n t > < b : _ x > 1 1 2 0 . 3 5 8 2 4 7 5 3 6 8 2 3 9 < / b : _ x > < b : _ y > 9 8 < / b : _ y > < / b : P o i n t > < b : P o i n t > < b : _ x > 1 1 1 8 . 3 5 8 2 4 7 5 3 6 8 2 3 9 < / b : _ x > < b : _ y > 1 0 0 < / b : _ y > < / b : P o i n t > < b : P o i n t > < b : _ x > 1 1 1 8 . 3 5 8 2 4 7 5 3 6 8 2 3 9 < / b : _ x > < b : _ y > 3 8 1 < / b : _ y > < / b : P o i n t > < b : P o i n t > < b : _ x > 1 1 1 6 . 3 5 8 2 4 7 5 3 6 8 2 3 9 < / b : _ x > < b : _ y > 3 8 3 < / b : _ y > < / b : P o i n t > < b : P o i n t > < b : _ x > 1 1 1 4 . 9 0 3 8 1 0 5 6 7 6 6 5 9 < / b : _ x > < b : _ y > 3 8 3 < / b : _ y > < / b : P o i n t > < / P o i n t s > < / a : V a l u e > < / a : K e y V a l u e O f D i a g r a m O b j e c t K e y a n y T y p e z b w N T n L X > < a : K e y V a l u e O f D i a g r a m O b j e c t K e y a n y T y p e z b w N T n L X > < a : K e y > < K e y > R e l a t i o n s h i p s \ & l t ; T a b l e s \ I n c o m e \ C o l u m n s \ D a t e & g t ; - & l t ; T a b l e s \ D a t e \ C o l u m n s \ D a t e & g t ; \ F K < / K e y > < / a : K e y > < a : V a l u e   i : t y p e = " D i a g r a m D i s p l a y L i n k E n d p o i n t V i e w S t a t e " > < H e i g h t > 1 6 < / H e i g h t > < L a b e l L o c a t i o n   x m l n s : b = " h t t p : / / s c h e m a s . d a t a c o n t r a c t . o r g / 2 0 0 4 / 0 7 / S y s t e m . W i n d o w s " > < b : _ x > 1 1 3 1 . 7 1 1 4 3 1 7 0 2 9 9 7 3 < / b : _ x > < b : _ y > 9 0 < / b : _ y > < / L a b e l L o c a t i o n > < L o c a t i o n   x m l n s : b = " h t t p : / / s c h e m a s . d a t a c o n t r a c t . o r g / 2 0 0 4 / 0 7 / S y s t e m . W i n d o w s " > < b : _ x > 1 1 4 7 . 7 1 1 4 3 1 7 0 2 9 9 7 3 < / b : _ x > < b : _ y > 9 8 < / b : _ y > < / L o c a t i o n > < S h a p e R o t a t e A n g l e > 1 8 0 < / S h a p e R o t a t e A n g l e > < W i d t h > 1 6 < / W i d t h > < / a : V a l u e > < / a : K e y V a l u e O f D i a g r a m O b j e c t K e y a n y T y p e z b w N T n L X > < a : K e y V a l u e O f D i a g r a m O b j e c t K e y a n y T y p e z b w N T n L X > < a : K e y > < K e y > R e l a t i o n s h i p s \ & l t ; T a b l e s \ I n c o m e \ C o l u m n s \ D a t e & g t ; - & l t ; T a b l e s \ D a t e \ C o l u m n s \ D a t e & g t ; \ P K < / K e y > < / a : K e y > < a : V a l u e   i : t y p e = " D i a g r a m D i s p l a y L i n k E n d p o i n t V i e w S t a t e " > < H e i g h t > 1 6 < / H e i g h t > < L a b e l L o c a t i o n   x m l n s : b = " h t t p : / / s c h e m a s . d a t a c o n t r a c t . o r g / 2 0 0 4 / 0 7 / S y s t e m . W i n d o w s " > < b : _ x > 1 0 9 8 . 9 0 3 8 1 0 5 6 7 6 6 5 9 < / b : _ x > < b : _ y > 3 7 5 < / b : _ y > < / L a b e l L o c a t i o n > < L o c a t i o n   x m l n s : b = " h t t p : / / s c h e m a s . d a t a c o n t r a c t . o r g / 2 0 0 4 / 0 7 / S y s t e m . W i n d o w s " > < b : _ x > 1 0 9 8 . 9 0 3 8 1 0 5 6 7 6 6 5 9 < / b : _ x > < b : _ y > 3 8 3 < / b : _ y > < / L o c a t i o n > < S h a p e R o t a t e A n g l e > 3 6 0 < / S h a p e R o t a t e A n g l e > < W i d t h > 1 6 < / W i d t h > < / a : V a l u e > < / a : K e y V a l u e O f D i a g r a m O b j e c t K e y a n y T y p e z b w N T n L X > < a : K e y V a l u e O f D i a g r a m O b j e c t K e y a n y T y p e z b w N T n L X > < a : K e y > < K e y > R e l a t i o n s h i p s \ & l t ; T a b l e s \ I n c o m e \ C o l u m n s \ D a t e & g t ; - & l t ; T a b l e s \ D a t e \ C o l u m n s \ D a t e & g t ; \ C r o s s F i l t e r < / K e y > < / a : K e y > < a : V a l u e   i : t y p e = " D i a g r a m D i s p l a y L i n k C r o s s F i l t e r V i e w S t a t e " > < P o i n t s   x m l n s : b = " h t t p : / / s c h e m a s . d a t a c o n t r a c t . o r g / 2 0 0 4 / 0 7 / S y s t e m . W i n d o w s " > < b : P o i n t > < b : _ x > 1 1 3 1 . 7 1 1 4 3 1 7 0 2 9 9 7 3 < / b : _ x > < b : _ y > 9 8 < / b : _ y > < / b : P o i n t > < b : P o i n t > < b : _ x > 1 1 2 0 . 3 5 8 2 4 7 5 3 6 8 2 3 9 < / b : _ x > < b : _ y > 9 8 < / b : _ y > < / b : P o i n t > < b : P o i n t > < b : _ x > 1 1 1 8 . 3 5 8 2 4 7 5 3 6 8 2 3 9 < / b : _ x > < b : _ y > 1 0 0 < / b : _ y > < / b : P o i n t > < b : P o i n t > < b : _ x > 1 1 1 8 . 3 5 8 2 4 7 5 3 6 8 2 3 9 < / b : _ x > < b : _ y > 3 8 1 < / b : _ y > < / b : P o i n t > < b : P o i n t > < b : _ x > 1 1 1 6 . 3 5 8 2 4 7 5 3 6 8 2 3 9 < / b : _ x > < b : _ y > 3 8 3 < / b : _ y > < / b : P o i n t > < b : P o i n t > < b : _ x > 1 1 1 4 . 9 0 3 8 1 0 5 6 7 6 6 5 9 < / b : _ x > < b : _ y > 3 8 3 < / b : _ y > < / b : P o i n t > < / P o i n t s > < / a : V a l u e > < / a : K e y V a l u e O f D i a g r a m O b j e c t K e y a n y T y p e z b w N T n L X > < a : K e y V a l u e O f D i a g r a m O b j e c t K e y a n y T y p e z b w N T n L X > < a : K e y > < K e y > R e l a t i o n s h i p s \ & l t ; T a b l e s \ S a v i n g s \ C o l u m n s \ C a t e g o r y & g t ; - & l t ; T a b l e s \ C a t e g o r y \ C o l u m n s \ C a t e g o r y   N a m e & g t ; < / K e y > < / a : K e y > < a : V a l u e   i : t y p e = " D i a g r a m D i s p l a y L i n k V i e w S t a t e " > < A u t o m a t i o n P r o p e r t y H e l p e r T e x t > E n d   p o i n t   1 :   ( 8 7 5 . 6 1 5 2 4 2 2 7 0 6 6 3 , 3 4 0 ) .   E n d   p o i n t   2 :   ( 1 1 4 0 , 3 9 4 )   < / A u t o m a t i o n P r o p e r t y H e l p e r T e x t > < L a y e d O u t > t r u e < / L a y e d O u t > < P o i n t s   x m l n s : b = " h t t p : / / s c h e m a s . d a t a c o n t r a c t . o r g / 2 0 0 4 / 0 7 / S y s t e m . W i n d o w s " > < b : P o i n t > < b : _ x > 8 7 5 . 6 1 5 2 4 2 2 7 0 6 6 3 2 < / b : _ x > < b : _ y > 3 4 0 < / b : _ y > < / b : P o i n t > < b : P o i n t > < b : _ x > 8 7 7 . 4 0 3 8 1 1 0 0 4 5 < / b : _ x > < b : _ y > 3 4 0 < / b : _ y > < / b : P o i n t > < b : P o i n t > < b : _ x > 8 7 9 . 4 0 3 8 1 1 0 0 4 5 < / b : _ x > < b : _ y > 3 3 8 < / b : _ y > < / b : P o i n t > < b : P o i n t > < b : _ x > 8 7 9 . 4 0 3 8 1 1 0 0 4 5 < / b : _ x > < b : _ y > 2 6 3 . 2 5 < / b : _ y > < / b : P o i n t > < b : P o i n t > < b : _ x > 8 8 1 . 4 0 3 8 1 1 0 0 4 5 < / b : _ x > < b : _ y > 2 6 1 . 2 5 < / b : _ y > < / b : P o i n t > < b : P o i n t > < b : _ x > 1 1 2 1 . 3 0 7 6 2 1 4 8 4 1 9 2 4 < / b : _ x > < b : _ y > 2 6 1 . 2 5 < / b : _ y > < / b : P o i n t > < b : P o i n t > < b : _ x > 1 1 2 3 . 3 0 7 6 2 1 4 8 4 1 9 2 4 < / b : _ x > < b : _ y > 2 6 3 . 2 5 < / b : _ y > < / b : P o i n t > < b : P o i n t > < b : _ x > 1 1 2 3 . 3 0 7 6 2 1 4 8 4 1 9 2 4 < / b : _ x > < b : _ y > 3 9 2 < / b : _ y > < / b : P o i n t > < b : P o i n t > < b : _ x > 1 1 2 5 . 3 0 7 6 2 1 4 8 4 1 9 2 4 < / b : _ x > < b : _ y > 3 9 4 < / b : _ y > < / b : P o i n t > < b : P o i n t > < b : _ x > 1 1 4 0 < / b : _ x > < b : _ y > 3 9 4 < / b : _ y > < / b : P o i n t > < / P o i n t s > < / a : V a l u e > < / a : K e y V a l u e O f D i a g r a m O b j e c t K e y a n y T y p e z b w N T n L X > < a : K e y V a l u e O f D i a g r a m O b j e c t K e y a n y T y p e z b w N T n L X > < a : K e y > < K e y > R e l a t i o n s h i p s \ & l t ; T a b l e s \ S a v i n g s \ C o l u m n s \ C a t e g o r y & g t ; - & l t ; T a b l e s \ C a t e g o r y \ C o l u m n s \ C a t e g o r y   N a m e & g t ; \ F K < / K e y > < / a : K e y > < a : V a l u e   i : t y p e = " D i a g r a m D i s p l a y L i n k E n d p o i n t V i e w S t a t e " > < H e i g h t > 1 6 < / H e i g h t > < L a b e l L o c a t i o n   x m l n s : b = " h t t p : / / s c h e m a s . d a t a c o n t r a c t . o r g / 2 0 0 4 / 0 7 / S y s t e m . W i n d o w s " > < b : _ x > 8 5 9 . 6 1 5 2 4 2 2 7 0 6 6 3 2 < / b : _ x > < b : _ y > 3 3 2 < / b : _ y > < / L a b e l L o c a t i o n > < L o c a t i o n   x m l n s : b = " h t t p : / / s c h e m a s . d a t a c o n t r a c t . o r g / 2 0 0 4 / 0 7 / S y s t e m . W i n d o w s " > < b : _ x > 8 5 9 . 6 1 5 2 4 2 2 7 0 6 6 3 2 < / b : _ x > < b : _ y > 3 4 0 < / b : _ y > < / L o c a t i o n > < S h a p e R o t a t e A n g l e > 3 6 0 < / S h a p e R o t a t e A n g l e > < W i d t h > 1 6 < / W i d t h > < / a : V a l u e > < / a : K e y V a l u e O f D i a g r a m O b j e c t K e y a n y T y p e z b w N T n L X > < a : K e y V a l u e O f D i a g r a m O b j e c t K e y a n y T y p e z b w N T n L X > < a : K e y > < K e y > R e l a t i o n s h i p s \ & l t ; T a b l e s \ S a v i n g s \ C o l u m n s \ C a t e g o r y & g t ; - & l t ; T a b l e s \ C a t e g o r y \ C o l u m n s \ C a t e g o r y   N a m e & g t ; \ P K < / K e y > < / a : K e y > < a : V a l u e   i : t y p e = " D i a g r a m D i s p l a y L i n k E n d p o i n t V i e w S t a t e " > < H e i g h t > 1 6 < / H e i g h t > < L a b e l L o c a t i o n   x m l n s : b = " h t t p : / / s c h e m a s . d a t a c o n t r a c t . o r g / 2 0 0 4 / 0 7 / S y s t e m . W i n d o w s " > < b : _ x > 1 1 4 0 < / b : _ x > < b : _ y > 3 8 6 < / b : _ y > < / L a b e l L o c a t i o n > < L o c a t i o n   x m l n s : b = " h t t p : / / s c h e m a s . d a t a c o n t r a c t . o r g / 2 0 0 4 / 0 7 / S y s t e m . W i n d o w s " > < b : _ x > 1 1 5 6 < / b : _ x > < b : _ y > 3 9 4 < / b : _ y > < / L o c a t i o n > < S h a p e R o t a t e A n g l e > 1 8 0 < / S h a p e R o t a t e A n g l e > < W i d t h > 1 6 < / W i d t h > < / a : V a l u e > < / a : K e y V a l u e O f D i a g r a m O b j e c t K e y a n y T y p e z b w N T n L X > < a : K e y V a l u e O f D i a g r a m O b j e c t K e y a n y T y p e z b w N T n L X > < a : K e y > < K e y > R e l a t i o n s h i p s \ & l t ; T a b l e s \ S a v i n g s \ C o l u m n s \ C a t e g o r y & g t ; - & l t ; T a b l e s \ C a t e g o r y \ C o l u m n s \ C a t e g o r y   N a m e & g t ; \ C r o s s F i l t e r < / K e y > < / a : K e y > < a : V a l u e   i : t y p e = " D i a g r a m D i s p l a y L i n k C r o s s F i l t e r V i e w S t a t e " > < P o i n t s   x m l n s : b = " h t t p : / / s c h e m a s . d a t a c o n t r a c t . o r g / 2 0 0 4 / 0 7 / S y s t e m . W i n d o w s " > < b : P o i n t > < b : _ x > 8 7 5 . 6 1 5 2 4 2 2 7 0 6 6 3 2 < / b : _ x > < b : _ y > 3 4 0 < / b : _ y > < / b : P o i n t > < b : P o i n t > < b : _ x > 8 7 7 . 4 0 3 8 1 1 0 0 4 5 < / b : _ x > < b : _ y > 3 4 0 < / b : _ y > < / b : P o i n t > < b : P o i n t > < b : _ x > 8 7 9 . 4 0 3 8 1 1 0 0 4 5 < / b : _ x > < b : _ y > 3 3 8 < / b : _ y > < / b : P o i n t > < b : P o i n t > < b : _ x > 8 7 9 . 4 0 3 8 1 1 0 0 4 5 < / b : _ x > < b : _ y > 2 6 3 . 2 5 < / b : _ y > < / b : P o i n t > < b : P o i n t > < b : _ x > 8 8 1 . 4 0 3 8 1 1 0 0 4 5 < / b : _ x > < b : _ y > 2 6 1 . 2 5 < / b : _ y > < / b : P o i n t > < b : P o i n t > < b : _ x > 1 1 2 1 . 3 0 7 6 2 1 4 8 4 1 9 2 4 < / b : _ x > < b : _ y > 2 6 1 . 2 5 < / b : _ y > < / b : P o i n t > < b : P o i n t > < b : _ x > 1 1 2 3 . 3 0 7 6 2 1 4 8 4 1 9 2 4 < / b : _ x > < b : _ y > 2 6 3 . 2 5 < / b : _ y > < / b : P o i n t > < b : P o i n t > < b : _ x > 1 1 2 3 . 3 0 7 6 2 1 4 8 4 1 9 2 4 < / b : _ x > < b : _ y > 3 9 2 < / b : _ y > < / b : P o i n t > < b : P o i n t > < b : _ x > 1 1 2 5 . 3 0 7 6 2 1 4 8 4 1 9 2 4 < / b : _ x > < b : _ y > 3 9 4 < / b : _ y > < / b : P o i n t > < b : P o i n t > < b : _ x > 1 1 4 0 < / b : _ x > < b : _ y > 3 9 4 < / b : _ y > < / b : P o i n t > < / P o i n t s > < / a : V a l u e > < / a : K e y V a l u e O f D i a g r a m O b j e c t K e y a n y T y p e z b w N T n L X > < a : K e y V a l u e O f D i a g r a m O b j e c t K e y a n y T y p e z b w N T n L X > < a : K e y > < K e y > R e l a t i o n s h i p s \ & l t ; T a b l e s \ S a v i n g s \ C o l u m n s \ D a t e & g t ; - & l t ; T a b l e s \ D a t e \ C o l u m n s \ D a t e & g t ; < / K e y > < / a : K e y > < a : V a l u e   i : t y p e = " D i a g r a m D i s p l a y L i n k V i e w S t a t e " > < A u t o m a t i o n P r o p e r t y H e l p e r T e x t > E n d   p o i n t   1 :   ( 8 7 5 . 6 1 5 2 4 2 2 7 0 6 6 3 , 3 6 0 ) .   E n d   p o i n t   2 :   ( 8 8 2 . 9 0 3 8 1 0 5 6 7 6 6 6 , 3 8 3 )   < / A u t o m a t i o n P r o p e r t y H e l p e r T e x t > < L a y e d O u t > t r u e < / L a y e d O u t > < P o i n t s   x m l n s : b = " h t t p : / / s c h e m a s . d a t a c o n t r a c t . o r g / 2 0 0 4 / 0 7 / S y s t e m . W i n d o w s " > < b : P o i n t > < b : _ x > 8 7 5 . 6 1 5 2 4 2 2 7 0 6 6 3 2 < / b : _ x > < b : _ y > 3 6 0 < / b : _ y > < / b : P o i n t > < b : P o i n t > < b : _ x > 8 7 7 . 2 5 9 5 2 6 5 < / b : _ x > < b : _ y > 3 6 0 < / b : _ y > < / b : P o i n t > < b : P o i n t > < b : _ x > 8 7 9 . 2 5 9 5 2 6 5 < / b : _ x > < b : _ y > 3 6 2 < / b : _ y > < / b : P o i n t > < b : P o i n t > < b : _ x > 8 7 9 . 2 5 9 5 2 6 5 < / b : _ x > < b : _ y > 3 8 1 < / b : _ y > < / b : P o i n t > < b : P o i n t > < b : _ x > 8 8 1 . 2 5 9 5 2 6 5 < / b : _ x > < b : _ y > 3 8 3 < / b : _ y > < / b : P o i n t > < b : P o i n t > < b : _ x > 8 8 2 . 9 0 3 8 1 0 5 6 7 6 6 5 9 1 < / b : _ x > < b : _ y > 3 8 3 < / b : _ y > < / b : P o i n t > < / P o i n t s > < / a : V a l u e > < / a : K e y V a l u e O f D i a g r a m O b j e c t K e y a n y T y p e z b w N T n L X > < a : K e y V a l u e O f D i a g r a m O b j e c t K e y a n y T y p e z b w N T n L X > < a : K e y > < K e y > R e l a t i o n s h i p s \ & l t ; T a b l e s \ S a v i n g s \ C o l u m n s \ D a t e & g t ; - & l t ; T a b l e s \ D a t e \ C o l u m n s \ D a t e & g t ; \ F K < / K e y > < / a : K e y > < a : V a l u e   i : t y p e = " D i a g r a m D i s p l a y L i n k E n d p o i n t V i e w S t a t e " > < H e i g h t > 1 6 < / H e i g h t > < L a b e l L o c a t i o n   x m l n s : b = " h t t p : / / s c h e m a s . d a t a c o n t r a c t . o r g / 2 0 0 4 / 0 7 / S y s t e m . W i n d o w s " > < b : _ x > 8 5 9 . 6 1 5 2 4 2 2 7 0 6 6 3 2 < / b : _ x > < b : _ y > 3 5 2 < / b : _ y > < / L a b e l L o c a t i o n > < L o c a t i o n   x m l n s : b = " h t t p : / / s c h e m a s . d a t a c o n t r a c t . o r g / 2 0 0 4 / 0 7 / S y s t e m . W i n d o w s " > < b : _ x > 8 5 9 . 6 1 5 2 4 2 2 7 0 6 6 3 2 < / b : _ x > < b : _ y > 3 6 0 < / b : _ y > < / L o c a t i o n > < S h a p e R o t a t e A n g l e > 3 6 0 < / S h a p e R o t a t e A n g l e > < W i d t h > 1 6 < / W i d t h > < / a : V a l u e > < / a : K e y V a l u e O f D i a g r a m O b j e c t K e y a n y T y p e z b w N T n L X > < a : K e y V a l u e O f D i a g r a m O b j e c t K e y a n y T y p e z b w N T n L X > < a : K e y > < K e y > R e l a t i o n s h i p s \ & l t ; T a b l e s \ S a v i n g s \ C o l u m n s \ D a t e & g t ; - & l t ; T a b l e s \ D a t e \ C o l u m n s \ D a t e & g t ; \ P K < / K e y > < / a : K e y > < a : V a l u e   i : t y p e = " D i a g r a m D i s p l a y L i n k E n d p o i n t V i e w S t a t e " > < H e i g h t > 1 6 < / H e i g h t > < L a b e l L o c a t i o n   x m l n s : b = " h t t p : / / s c h e m a s . d a t a c o n t r a c t . o r g / 2 0 0 4 / 0 7 / S y s t e m . W i n d o w s " > < b : _ x > 8 8 2 . 9 0 3 8 1 0 5 6 7 6 6 5 9 1 < / b : _ x > < b : _ y > 3 7 5 < / b : _ y > < / L a b e l L o c a t i o n > < L o c a t i o n   x m l n s : b = " h t t p : / / s c h e m a s . d a t a c o n t r a c t . o r g / 2 0 0 4 / 0 7 / S y s t e m . W i n d o w s " > < b : _ x > 8 9 8 . 9 0 3 8 1 0 5 6 7 6 6 5 9 1 < / b : _ x > < b : _ y > 3 8 3 < / b : _ y > < / L o c a t i o n > < S h a p e R o t a t e A n g l e > 1 8 0 < / S h a p e R o t a t e A n g l e > < W i d t h > 1 6 < / W i d t h > < / a : V a l u e > < / a : K e y V a l u e O f D i a g r a m O b j e c t K e y a n y T y p e z b w N T n L X > < a : K e y V a l u e O f D i a g r a m O b j e c t K e y a n y T y p e z b w N T n L X > < a : K e y > < K e y > R e l a t i o n s h i p s \ & l t ; T a b l e s \ S a v i n g s \ C o l u m n s \ D a t e & g t ; - & l t ; T a b l e s \ D a t e \ C o l u m n s \ D a t e & g t ; \ C r o s s F i l t e r < / K e y > < / a : K e y > < a : V a l u e   i : t y p e = " D i a g r a m D i s p l a y L i n k C r o s s F i l t e r V i e w S t a t e " > < P o i n t s   x m l n s : b = " h t t p : / / s c h e m a s . d a t a c o n t r a c t . o r g / 2 0 0 4 / 0 7 / S y s t e m . W i n d o w s " > < b : P o i n t > < b : _ x > 8 7 5 . 6 1 5 2 4 2 2 7 0 6 6 3 2 < / b : _ x > < b : _ y > 3 6 0 < / b : _ y > < / b : P o i n t > < b : P o i n t > < b : _ x > 8 7 7 . 2 5 9 5 2 6 5 < / b : _ x > < b : _ y > 3 6 0 < / b : _ y > < / b : P o i n t > < b : P o i n t > < b : _ x > 8 7 9 . 2 5 9 5 2 6 5 < / b : _ x > < b : _ y > 3 6 2 < / b : _ y > < / b : P o i n t > < b : P o i n t > < b : _ x > 8 7 9 . 2 5 9 5 2 6 5 < / b : _ x > < b : _ y > 3 8 1 < / b : _ y > < / b : P o i n t > < b : P o i n t > < b : _ x > 8 8 1 . 2 5 9 5 2 6 5 < / b : _ x > < b : _ y > 3 8 3 < / b : _ y > < / b : P o i n t > < b : P o i n t > < b : _ x > 8 8 2 . 9 0 3 8 1 0 5 6 7 6 6 5 9 1 < / b : _ x > < b : _ y > 3 8 3 < / b : _ y > < / b : P o i n t > < / P o i n t s > < / a : V a l u e > < / a : K e y V a l u e O f D i a g r a m O b j e c t K e y a n y T y p e z b w N T n L X > < / V i e w S t a t e s > < / D i a g r a m M a n a g e r . S e r i a l i z a b l e D i a g r a m > < / A r r a y O f D i a g r a m M a n a g e r . S e r i a l i z a b l e D i a g r a m > ] ] > < / C u s t o m C o n t e n t > < / G e m i n i > 
</file>

<file path=customXml/item13.xml>��< ? x m l   v e r s i o n = " 1 . 0 "   e n c o d i n g = " U T F - 1 6 " ? > < G e m i n i   x m l n s = " h t t p : / / g e m i n i / p i v o t c u s t o m i z a t i o n / T a b l e O r d e r " > < C u s t o m C o n t e n t > < ! [ C D A T A [ C a t e g o r y , D a t e , E x p e n s e s , I n c o m e , S a v i n g s ] ] > < / C u s t o m C o n t e n t > < / G e m i n i > 
</file>

<file path=customXml/item14.xml>��< ? x m l   v e r s i o n = " 1 . 0 "   e n c o d i n g = " U T F - 1 6 " ? > < G e m i n i   x m l n s = " h t t p : / / g e m i n i / p i v o t c u s t o m i z a t i o n / P o w e r P i v o t V e r s i o n " > < C u s t o m C o n t e n t > < ! [ C D A T A [ 2 0 1 5 . 1 3 0 . 1 6 0 6 . 1 ] ] > < / C u s t o m C o n t e n t > < / G e m i n i > 
</file>

<file path=customXml/item15.xml>��< ? x m l   v e r s i o n = " 1 . 0 "   e n c o d i n g = " u t f - 1 6 " ? > < D a t a M a s h u p   s q m i d = " d e d b 4 4 1 0 - 3 b 5 4 - 4 f 8 9 - b f f f - c 6 1 d a e b 6 3 c 5 0 "   x m l n s = " h t t p : / / s c h e m a s . m i c r o s o f t . c o m / D a t a M a s h u p " > A A A A A P g E A A B Q S w M E F A A C A A g A W r q D 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W r q D 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q 6 g 1 o m Q W s z 8 g E A A I 4 J A A A T A B w A R m 9 y b X V s Y X M v U 2 V j d G l v b j E u b S C i G A A o o B Q A A A A A A A A A A A A A A A A A A A A A A A A A A A C 9 l F 1 r 2 z A U h u 8 D + Q 9 C u 0 n A B A p l F x u 5 K E 7 L T N k o O N s u 4 h A U + z T 2 q o 8 i y c U h 5 L 9 P H 3 a a 4 M a 0 W 7 B v b O m V z n t 0 9 B w r S H U h O I r 9 + + r r c D A c q J x I y F B M X g q + U W i K K O j h A J k n F q V M w c z c V i n Q y W 8 h n 9 Z C P I 3 u C g q T U H A N X K s R D r 8 k P x V I l e S C E p n M R F o y q y R u G 3 q Q 4 o / x O x 2 p p P a b V F R V e B w g X l I a I C 1 L G A e 1 v V + x i n M A b b L w 6 e w W k Q Y 2 x b W K g / u C Z 2 Z o F + H l f j E j m i z r C J + w s W N C m + N 9 A 5 K Z H L G J M y d r k 3 + t 1 P O j E 7 M A L W r 5 h t I 4 J e Z Y a m p T W 4 4 P k c O c 8 I 0 J P N 8 + w 2 v U u S R c P Q r J Q k F L x q 2 o R m + k E e x 2 O O I v o L Q t 1 S q a 4 Q B F X H + + n t g t + w D t s D k I m F l t x i g z 3 2 4 y N B 8 b I b e N o K H S T o i 4 0 o U u 7 b W 2 t B s m S q 6 b a V 6 y N c j 9 f j w c F P z N 0 x x j E f F U M O i N C m / X A Y V f c I Y J L 1 4 K i W O r v o h w j v 9 P g y / L + 0 C w w g P Z O g 6 / g 8 5 F d r L v n Z z c V s / A F f T 3 / 2 g M O 1 h p l p y h p Z E v x c u p X T / E 1 J 4 X Q O Y X 8 E z I P p F p U u k N m c a w A x l 3 A 1 c r 9 2 o B 4 8 U G F z d q 4 / K B O z 0 2 s 5 d 5 K M g P w t r N e 1 B d 5 H + o t + W h t 1 p b s 4 4 6 W / l M W 3 p s L 9 O S r z b 9 t G O r 5 b q u 5 i 9 Q S w E C L Q A U A A I A C A B a u o N a S 0 D A 4 6 Q A A A D 2 A A A A E g A A A A A A A A A A A A A A A A A A A A A A Q 2 9 u Z m l n L 1 B h Y 2 t h Z 2 U u e G 1 s U E s B A i 0 A F A A C A A g A W r q D W g / K 6 a u k A A A A 6 Q A A A B M A A A A A A A A A A A A A A A A A 8 A A A A F t D b 2 5 0 Z W 5 0 X 1 R 5 c G V z X S 5 4 b W x Q S w E C L Q A U A A I A C A B a u o N a J k F r M / I B A A C O C Q A A E w A A A A A A A A A A A A A A A A D h A Q A A R m 9 y b X V s Y X M v U 2 V j d G l v b j E u b V B L B Q Y A A A A A A w A D A M I A A A A g 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M Q A A A A A A A E E 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X Z p b m d z P C 9 J d G V t U G F 0 a D 4 8 L 0 l 0 Z W 1 M b 2 N h d G l v b j 4 8 U 3 R h Y m x l R W 5 0 c m l l c z 4 8 R W 5 0 c n k g V H l w Z T 0 i S X N Q c m l 2 Y X R l I i B W Y W x 1 Z T 0 i b D A i I C 8 + P E V u d H J 5 I F R 5 c G U 9 I l F 1 Z X J 5 S U Q i I F Z h b H V l P S J z O G Y 1 N m R i O T U t Z D h i Z i 0 0 N T c w L T l i N z Y t N D Y z N T k w Z D c 2 Y j h 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X Z p b m d 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N h d m l u Z 3 M v Q X V 0 b 1 J l b W 9 2 Z W R D b 2 x 1 b W 5 z M S 5 7 S W 5 2 Z X N 0 b W V u d F 9 J R C w w f S Z x d W 9 0 O y w m c X V v d D t T Z W N 0 a W 9 u M S 9 T Y X Z p b m d z L 0 F 1 d G 9 S Z W 1 v d m V k Q 2 9 s d W 1 u c z E u e 0 R h d G U s M X 0 m c X V v d D s s J n F 1 b 3 Q 7 U 2 V j d G l v b j E v U 2 F 2 a W 5 n c y 9 B d X R v U m V t b 3 Z l Z E N v b H V t b n M x L n t D Y X R l Z 2 9 y e S w y f S Z x d W 9 0 O y w m c X V v d D t T Z W N 0 a W 9 u M S 9 T Y X Z p b m d z L 0 F 1 d G 9 S Z W 1 v d m V k Q 2 9 s d W 1 u c z E u e 0 l u c 3 R p d H V 0 a W 9 u L D N 9 J n F 1 b 3 Q 7 L C Z x d W 9 0 O 1 N l Y 3 R p b 2 4 x L 1 N h d m l u Z 3 M v Q X V 0 b 1 J l b W 9 2 Z W R D b 2 x 1 b W 5 z M S 5 7 Q W 1 v d W 5 0 L D R 9 J n F 1 b 3 Q 7 X S w m c X V v d D t D b 2 x 1 b W 5 D b 3 V u d C Z x d W 9 0 O z o 1 L C Z x d W 9 0 O 0 t l e U N v b H V t b k 5 h b W V z J n F 1 b 3 Q 7 O l t d L C Z x d W 9 0 O 0 N v b H V t b k l k Z W 5 0 a X R p Z X M m c X V v d D s 6 W y Z x d W 9 0 O 1 N l Y 3 R p b 2 4 x L 1 N h d m l u Z 3 M v Q X V 0 b 1 J l b W 9 2 Z W R D b 2 x 1 b W 5 z M S 5 7 S W 5 2 Z X N 0 b W V u d F 9 J R C w w f S Z x d W 9 0 O y w m c X V v d D t T Z W N 0 a W 9 u M S 9 T Y X Z p b m d z L 0 F 1 d G 9 S Z W 1 v d m V k Q 2 9 s d W 1 u c z E u e 0 R h d G U s M X 0 m c X V v d D s s J n F 1 b 3 Q 7 U 2 V j d G l v b j E v U 2 F 2 a W 5 n c y 9 B d X R v U m V t b 3 Z l Z E N v b H V t b n M x L n t D Y X R l Z 2 9 y e S w y f S Z x d W 9 0 O y w m c X V v d D t T Z W N 0 a W 9 u M S 9 T Y X Z p b m d z L 0 F 1 d G 9 S Z W 1 v d m V k Q 2 9 s d W 1 u c z E u e 0 l u c 3 R p d H V 0 a W 9 u L D N 9 J n F 1 b 3 Q 7 L C Z x d W 9 0 O 1 N l Y 3 R p b 2 4 x L 1 N h d m l u Z 3 M v Q X V 0 b 1 J l b W 9 2 Z W R D b 2 x 1 b W 5 z M S 5 7 Q W 1 v d W 5 0 L D R 9 J n F 1 b 3 Q 7 X S w m c X V v d D t S Z W x h d G l v b n N o a X B J b m Z v J n F 1 b 3 Q 7 O l t d f S I g L z 4 8 R W 5 0 c n k g V H l w Z T 0 i R m l s b F N 0 Y X R 1 c y I g V m F s d W U 9 I n N D b 2 1 w b G V 0 Z S I g L z 4 8 R W 5 0 c n k g V H l w Z T 0 i R m l s b E N v b H V t b k 5 h b W V z I i B W Y W x 1 Z T 0 i c 1 s m c X V v d D t J b n Z l c 3 R t Z W 5 0 X 0 l E J n F 1 b 3 Q 7 L C Z x d W 9 0 O 0 R h d G U m c X V v d D s s J n F 1 b 3 Q 7 Q 2 F 0 Z W d v c n k m c X V v d D s s J n F 1 b 3 Q 7 S W 5 z d G l 0 d X R p b 2 4 m c X V v d D s s J n F 1 b 3 Q 7 Q W 1 v d W 5 0 J n F 1 b 3 Q 7 X S I g L z 4 8 R W 5 0 c n k g V H l w Z T 0 i R m l s b E N v b H V t b l R 5 c G V z I i B W Y W x 1 Z T 0 i c 0 F 3 a 0 d C Z 1 U 9 I i A v P j x F b n R y e S B U e X B l P S J G a W x s T G F z d F V w Z G F 0 Z W Q i I F Z h b H V l P S J k M j A y N S 0 w N C 0 w M 1 Q y M j o x O D o 1 M i 4 1 N z M 5 N j E w W i I g L z 4 8 R W 5 0 c n k g V H l w Z T 0 i R m l s b E V y c m 9 y Q 2 9 1 b n Q i I F Z h b H V l P S J s M C I g L z 4 8 R W 5 0 c n k g V H l w Z T 0 i R m l s b E V y c m 9 y Q 2 9 k Z S I g V m F s d W U 9 I n N V b m t u b 3 d u I i A v P j x F b n R y e S B U e X B l P S J G a W x s Q 2 9 1 b n Q i I F Z h b H V l P S J s M j A w I i A v P j x F b n R y e S B U e X B l P S J B Z G R l Z F R v R G F 0 Y U 1 v Z G V s I i B W Y W x 1 Z T 0 i b D A i I C 8 + P C 9 T d G F i b G V F b n R y a W V z P j w v S X R l b T 4 8 S X R l b T 4 8 S X R l b U x v Y 2 F 0 a W 9 u P j x J d G V t V H l w Z T 5 G b 3 J t d W x h P C 9 J d G V t V H l w Z T 4 8 S X R l b V B h d G g + U 2 V j d G l v b j E v U 2 F 2 a W 5 n c y 9 T b 3 V y Y 2 U 8 L 0 l 0 Z W 1 Q Y X R o P j w v S X R l b U x v Y 2 F 0 a W 9 u P j x T d G F i b G V F b n R y a W V z I C 8 + P C 9 J d G V t P j x J d G V t P j x J d G V t T G 9 j Y X R p b 2 4 + P E l 0 Z W 1 U e X B l P k Z v c m 1 1 b G E 8 L 0 l 0 Z W 1 U e X B l P j x J d G V t U G F 0 a D 5 T Z W N 0 a W 9 u M S 9 T Y X Z p b m d z L 1 N h d m l u Z 3 N f U 2 h l Z X Q 8 L 0 l 0 Z W 1 Q Y X R o P j w v S X R l b U x v Y 2 F 0 a W 9 u P j x T d G F i b G V F b n R y a W V z I C 8 + P C 9 J d G V t P j x J d G V t P j x J d G V t T G 9 j Y X R p b 2 4 + P E l 0 Z W 1 U e X B l P k Z v c m 1 1 b G E 8 L 0 l 0 Z W 1 U e X B l P j x J d G V t U G F 0 a D 5 T Z W N 0 a W 9 u M S 9 T Y X Z p b m d z L 1 B y b 2 1 v d G V k J T I w S G V h Z G V y c z w v S X R l b V B h d G g + P C 9 J d G V t T G 9 j Y X R p b 2 4 + P F N 0 Y W J s Z U V u d H J p Z X M g L z 4 8 L 0 l 0 Z W 0 + P E l 0 Z W 0 + P E l 0 Z W 1 M b 2 N h d G l v b j 4 8 S X R l b V R 5 c G U + R m 9 y b X V s Y T w v S X R l b V R 5 c G U + P E l 0 Z W 1 Q Y X R o P l N l Y 3 R p b 2 4 x L 1 N h d m l u Z 3 M v Q 2 h h b m d l Z C U y M F R 5 c G U 8 L 0 l 0 Z W 1 Q Y X R o P j w v S X R l b U x v Y 2 F 0 a W 9 u P j x T d G F i b G V F b n R y a W V z I C 8 + P C 9 J d G V t P j x J d G V t P j x J d G V t T G 9 j Y X R p b 2 4 + P E l 0 Z W 1 U e X B l P k Z v c m 1 1 b G E 8 L 0 l 0 Z W 1 U e X B l P j x J d G V t U G F 0 a D 5 T Z W N 0 a W 9 u M S 9 J b m N v b W U 8 L 0 l 0 Z W 1 Q Y X R o P j w v S X R l b U x v Y 2 F 0 a W 9 u P j x T d G F i b G V F b n R y a W V z P j x F b n R y e S B U e X B l P S J J c 1 B y a X Z h d G U i I F Z h b H V l P S J s M C I g L z 4 8 R W 5 0 c n k g V H l w Z T 0 i U X V l c n l J R C I g V m F s d W U 9 I n M w M D c 1 M 2 Q 0 N y 0 x O T A x L T R k M 2 E t O D E w Y i 1 i Z G U x O W Y 4 M j k y O T 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u Y 2 9 t Z S 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J b m N v b W U v Q X V 0 b 1 J l b W 9 2 Z W R D b 2 x 1 b W 5 z M S 5 7 S W 5 j b 2 1 l X 0 l E L D B 9 J n F 1 b 3 Q 7 L C Z x d W 9 0 O 1 N l Y 3 R p b 2 4 x L 0 l u Y 2 9 t Z S 9 B d X R v U m V t b 3 Z l Z E N v b H V t b n M x L n t E Y X R l L D F 9 J n F 1 b 3 Q 7 L C Z x d W 9 0 O 1 N l Y 3 R p b 2 4 x L 0 l u Y 2 9 t Z S 9 B d X R v U m V t b 3 Z l Z E N v b H V t b n M x L n t D Y X R l Z 2 9 y e S w y f S Z x d W 9 0 O y w m c X V v d D t T Z W N 0 a W 9 u M S 9 J b m N v b W U v Q X V 0 b 1 J l b W 9 2 Z W R D b 2 x 1 b W 5 z M S 5 7 U 2 9 1 c m N l L D N 9 J n F 1 b 3 Q 7 L C Z x d W 9 0 O 1 N l Y 3 R p b 2 4 x L 0 l u Y 2 9 t Z S 9 B d X R v U m V t b 3 Z l Z E N v b H V t b n M x L n t B b W 9 1 b n Q s N H 0 m c X V v d D s s J n F 1 b 3 Q 7 U 2 V j d G l v b j E v S W 5 j b 2 1 l L 0 F 1 d G 9 S Z W 1 v d m V k Q 2 9 s d W 1 u c z E u e 1 B h e W 1 l b n R f T W V 0 a G 9 k L D V 9 J n F 1 b 3 Q 7 X S w m c X V v d D t D b 2 x 1 b W 5 D b 3 V u d C Z x d W 9 0 O z o 2 L C Z x d W 9 0 O 0 t l e U N v b H V t b k 5 h b W V z J n F 1 b 3 Q 7 O l t d L C Z x d W 9 0 O 0 N v b H V t b k l k Z W 5 0 a X R p Z X M m c X V v d D s 6 W y Z x d W 9 0 O 1 N l Y 3 R p b 2 4 x L 0 l u Y 2 9 t Z S 9 B d X R v U m V t b 3 Z l Z E N v b H V t b n M x L n t J b m N v b W V f S U Q s M H 0 m c X V v d D s s J n F 1 b 3 Q 7 U 2 V j d G l v b j E v S W 5 j b 2 1 l L 0 F 1 d G 9 S Z W 1 v d m V k Q 2 9 s d W 1 u c z E u e 0 R h d G U s M X 0 m c X V v d D s s J n F 1 b 3 Q 7 U 2 V j d G l v b j E v S W 5 j b 2 1 l L 0 F 1 d G 9 S Z W 1 v d m V k Q 2 9 s d W 1 u c z E u e 0 N h d G V n b 3 J 5 L D J 9 J n F 1 b 3 Q 7 L C Z x d W 9 0 O 1 N l Y 3 R p b 2 4 x L 0 l u Y 2 9 t Z S 9 B d X R v U m V t b 3 Z l Z E N v b H V t b n M x L n t T b 3 V y Y 2 U s M 3 0 m c X V v d D s s J n F 1 b 3 Q 7 U 2 V j d G l v b j E v S W 5 j b 2 1 l L 0 F 1 d G 9 S Z W 1 v d m V k Q 2 9 s d W 1 u c z E u e 0 F t b 3 V u d C w 0 f S Z x d W 9 0 O y w m c X V v d D t T Z W N 0 a W 9 u M S 9 J b m N v b W U v Q X V 0 b 1 J l b W 9 2 Z W R D b 2 x 1 b W 5 z M S 5 7 U G F 5 b W V u d F 9 N Z X R o b 2 Q s N X 0 m c X V v d D t d L C Z x d W 9 0 O 1 J l b G F 0 a W 9 u c 2 h p c E l u Z m 8 m c X V v d D s 6 W 1 1 9 I i A v P j x F b n R y e S B U e X B l P S J G a W x s U 3 R h d H V z I i B W Y W x 1 Z T 0 i c 0 N v b X B s Z X R l I i A v P j x F b n R y e S B U e X B l P S J G a W x s Q 2 9 s d W 1 u T m F t Z X M i I F Z h b H V l P S J z W y Z x d W 9 0 O 0 l u Y 2 9 t Z V 9 J R C Z x d W 9 0 O y w m c X V v d D t E Y X R l J n F 1 b 3 Q 7 L C Z x d W 9 0 O 0 N h d G V n b 3 J 5 J n F 1 b 3 Q 7 L C Z x d W 9 0 O 1 N v d X J j Z S Z x d W 9 0 O y w m c X V v d D t B b W 9 1 b n Q m c X V v d D s s J n F 1 b 3 Q 7 U G F 5 b W V u d F 9 N Z X R o b 2 Q m c X V v d D t d I i A v P j x F b n R y e S B U e X B l P S J G a W x s Q 2 9 s d W 1 u V H l w Z X M i I F Z h b H V l P S J z Q X d r R 0 J n V U c i I C 8 + P E V u d H J 5 I F R 5 c G U 9 I k Z p b G x M Y X N 0 V X B k Y X R l Z C I g V m F s d W U 9 I m Q y M D I 1 L T A 0 L T A z V D I y O j E 4 O j U y L j Y 2 N z c x M j R a I i A v P j x F b n R y e S B U e X B l P S J G a W x s R X J y b 3 J D b 3 V u d C I g V m F s d W U 9 I m w w I i A v P j x F b n R y e S B U e X B l P S J G a W x s R X J y b 3 J D b 2 R l I i B W Y W x 1 Z T 0 i c 1 V u a 2 5 v d 2 4 i I C 8 + P E V u d H J 5 I F R 5 c G U 9 I k Z p b G x D b 3 V u d C I g V m F s d W U 9 I m w z M D A i I C 8 + P E V u d H J 5 I F R 5 c G U 9 I k F k Z G V k V G 9 E Y X R h T W 9 k Z W w i I F Z h b H V l P S J s M C I g L z 4 8 L 1 N 0 Y W J s Z U V u d H J p Z X M + P C 9 J d G V t P j x J d G V t P j x J d G V t T G 9 j Y X R p b 2 4 + P E l 0 Z W 1 U e X B l P k Z v c m 1 1 b G E 8 L 0 l 0 Z W 1 U e X B l P j x J d G V t U G F 0 a D 5 T Z W N 0 a W 9 u M S 9 J b m N v b W U v U 2 9 1 c m N l P C 9 J d G V t U G F 0 a D 4 8 L 0 l 0 Z W 1 M b 2 N h d G l v b j 4 8 U 3 R h Y m x l R W 5 0 c m l l c y A v P j w v S X R l b T 4 8 S X R l b T 4 8 S X R l b U x v Y 2 F 0 a W 9 u P j x J d G V t V H l w Z T 5 G b 3 J t d W x h P C 9 J d G V t V H l w Z T 4 8 S X R l b V B h d G g + U 2 V j d G l v b j E v S W 5 j b 2 1 l L 0 l u Y 2 9 t Z V 9 T a G V l d D w v S X R l b V B h d G g + P C 9 J d G V t T G 9 j Y X R p b 2 4 + P F N 0 Y W J s Z U V u d H J p Z X M g L z 4 8 L 0 l 0 Z W 0 + P E l 0 Z W 0 + P E l 0 Z W 1 M b 2 N h d G l v b j 4 8 S X R l b V R 5 c G U + R m 9 y b X V s Y T w v S X R l b V R 5 c G U + P E l 0 Z W 1 Q Y X R o P l N l Y 3 R p b 2 4 x L 0 l u Y 2 9 t Z S 9 Q c m 9 t b 3 R l Z C U y M E h l Y W R l c n M 8 L 0 l 0 Z W 1 Q Y X R o P j w v S X R l b U x v Y 2 F 0 a W 9 u P j x T d G F i b G V F b n R y a W V z I C 8 + P C 9 J d G V t P j x J d G V t P j x J d G V t T G 9 j Y X R p b 2 4 + P E l 0 Z W 1 U e X B l P k Z v c m 1 1 b G E 8 L 0 l 0 Z W 1 U e X B l P j x J d G V t U G F 0 a D 5 T Z W N 0 a W 9 u M S 9 J b m N v b W U v Q 2 h h b m d l Z C U y M F R 5 c G U 8 L 0 l 0 Z W 1 Q Y X R o P j w v S X R l b U x v Y 2 F 0 a W 9 u P j x T d G F i b G V F b n R y a W V z I C 8 + P C 9 J d G V t P j x J d G V t P j x J d G V t T G 9 j Y X R p b 2 4 + P E l 0 Z W 1 U e X B l P k Z v c m 1 1 b G E 8 L 0 l 0 Z W 1 U e X B l P j x J d G V t U G F 0 a D 5 T Z W N 0 a W 9 u M S 9 F e H B l b n N l c z w v S X R l b V B h d G g + P C 9 J d G V t T G 9 j Y X R p b 2 4 + P F N 0 Y W J s Z U V u d H J p Z X M + P E V u d H J 5 I F R 5 c G U 9 I k l z U H J p d m F 0 Z S I g V m F s d W U 9 I m w w I i A v P j x F b n R y e S B U e X B l P S J R d W V y e U l E I i B W Y W x 1 Z T 0 i c 2 V l N T R j Z D M 2 L T F i Z T k t N D l k N i 0 4 Z j J i L T J m M T Y 3 N j c 0 O D I w 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X h w Z W 5 z Z X M 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R X h w Z W 5 z Z X M v Q X V 0 b 1 J l b W 9 2 Z W R D b 2 x 1 b W 5 z M S 5 7 R X h w Z W 5 z Z V 9 J R C w w f S Z x d W 9 0 O y w m c X V v d D t T Z W N 0 a W 9 u M S 9 F e H B l b n N l c y 9 B d X R v U m V t b 3 Z l Z E N v b H V t b n M x L n t E Y X R l L D F 9 J n F 1 b 3 Q 7 L C Z x d W 9 0 O 1 N l Y 3 R p b 2 4 x L 0 V 4 c G V u c 2 V z L 0 F 1 d G 9 S Z W 1 v d m V k Q 2 9 s d W 1 u c z E u e 0 N h d G V n b 3 J 5 L D J 9 J n F 1 b 3 Q 7 L C Z x d W 9 0 O 1 N l Y 3 R p b 2 4 x L 0 V 4 c G V u c 2 V z L 0 F 1 d G 9 S Z W 1 v d m V k Q 2 9 s d W 1 u c z E u e 1 Z l b m R v c i w z f S Z x d W 9 0 O y w m c X V v d D t T Z W N 0 a W 9 u M S 9 F e H B l b n N l c y 9 B d X R v U m V t b 3 Z l Z E N v b H V t b n M x L n t B b W 9 1 b n Q s N H 0 m c X V v d D s s J n F 1 b 3 Q 7 U 2 V j d G l v b j E v R X h w Z W 5 z Z X M v Q X V 0 b 1 J l b W 9 2 Z W R D b 2 x 1 b W 5 z M S 5 7 U G F 5 b W V u d F 9 N Z X R o b 2 Q s N X 0 m c X V v d D t d L C Z x d W 9 0 O 0 N v b H V t b k N v d W 5 0 J n F 1 b 3 Q 7 O j Y s J n F 1 b 3 Q 7 S 2 V 5 Q 2 9 s d W 1 u T m F t Z X M m c X V v d D s 6 W 1 0 s J n F 1 b 3 Q 7 Q 2 9 s d W 1 u S W R l b n R p d G l l c y Z x d W 9 0 O z p b J n F 1 b 3 Q 7 U 2 V j d G l v b j E v R X h w Z W 5 z Z X M v Q X V 0 b 1 J l b W 9 2 Z W R D b 2 x 1 b W 5 z M S 5 7 R X h w Z W 5 z Z V 9 J R C w w f S Z x d W 9 0 O y w m c X V v d D t T Z W N 0 a W 9 u M S 9 F e H B l b n N l c y 9 B d X R v U m V t b 3 Z l Z E N v b H V t b n M x L n t E Y X R l L D F 9 J n F 1 b 3 Q 7 L C Z x d W 9 0 O 1 N l Y 3 R p b 2 4 x L 0 V 4 c G V u c 2 V z L 0 F 1 d G 9 S Z W 1 v d m V k Q 2 9 s d W 1 u c z E u e 0 N h d G V n b 3 J 5 L D J 9 J n F 1 b 3 Q 7 L C Z x d W 9 0 O 1 N l Y 3 R p b 2 4 x L 0 V 4 c G V u c 2 V z L 0 F 1 d G 9 S Z W 1 v d m V k Q 2 9 s d W 1 u c z E u e 1 Z l b m R v c i w z f S Z x d W 9 0 O y w m c X V v d D t T Z W N 0 a W 9 u M S 9 F e H B l b n N l c y 9 B d X R v U m V t b 3 Z l Z E N v b H V t b n M x L n t B b W 9 1 b n Q s N H 0 m c X V v d D s s J n F 1 b 3 Q 7 U 2 V j d G l v b j E v R X h w Z W 5 z Z X M v Q X V 0 b 1 J l b W 9 2 Z W R D b 2 x 1 b W 5 z M S 5 7 U G F 5 b W V u d F 9 N Z X R o b 2 Q s N X 0 m c X V v d D t d L C Z x d W 9 0 O 1 J l b G F 0 a W 9 u c 2 h p c E l u Z m 8 m c X V v d D s 6 W 1 1 9 I i A v P j x F b n R y e S B U e X B l P S J G a W x s U 3 R h d H V z I i B W Y W x 1 Z T 0 i c 0 N v b X B s Z X R l I i A v P j x F b n R y e S B U e X B l P S J G a W x s Q 2 9 s d W 1 u T m F t Z X M i I F Z h b H V l P S J z W y Z x d W 9 0 O 0 V 4 c G V u c 2 V f S U Q m c X V v d D s s J n F 1 b 3 Q 7 R G F 0 Z S Z x d W 9 0 O y w m c X V v d D t D Y X R l Z 2 9 y e S Z x d W 9 0 O y w m c X V v d D t W Z W 5 k b 3 I m c X V v d D s s J n F 1 b 3 Q 7 Q W 1 v d W 5 0 J n F 1 b 3 Q 7 L C Z x d W 9 0 O 1 B h e W 1 l b n R f T W V 0 a G 9 k J n F 1 b 3 Q 7 X S I g L z 4 8 R W 5 0 c n k g V H l w Z T 0 i R m l s b E N v b H V t b l R 5 c G V z I i B W Y W x 1 Z T 0 i c 0 F 3 a 0 d C Z 1 V H I i A v P j x F b n R y e S B U e X B l P S J G a W x s T G F z d F V w Z G F 0 Z W Q i I F Z h b H V l P S J k M j A y N S 0 w N C 0 w M 1 Q y M j o x O D o 1 M i 4 2 M j A 4 M z c y W i I g L z 4 8 R W 5 0 c n k g V H l w Z T 0 i R m l s b E V y c m 9 y Q 2 9 1 b n Q i I F Z h b H V l P S J s M C I g L z 4 8 R W 5 0 c n k g V H l w Z T 0 i R m l s b E V y c m 9 y Q 2 9 k Z S I g V m F s d W U 9 I n N V b m t u b 3 d u I i A v P j x F b n R y e S B U e X B l P S J G a W x s Q 2 9 1 b n Q i I F Z h b H V l P S J s N T A w I i A v P j x F b n R y e S B U e X B l P S J B Z G R l Z F R v R G F 0 Y U 1 v Z G V s I i B W Y W x 1 Z T 0 i b D A i I C 8 + P C 9 T d G F i b G V F b n R y a W V z P j w v S X R l b T 4 8 S X R l b T 4 8 S X R l b U x v Y 2 F 0 a W 9 u P j x J d G V t V H l w Z T 5 G b 3 J t d W x h P C 9 J d G V t V H l w Z T 4 8 S X R l b V B h d G g + U 2 V j d G l v b j E v R X h w Z W 5 z Z X M v U 2 9 1 c m N l P C 9 J d G V t U G F 0 a D 4 8 L 0 l 0 Z W 1 M b 2 N h d G l v b j 4 8 U 3 R h Y m x l R W 5 0 c m l l c y A v P j w v S X R l b T 4 8 S X R l b T 4 8 S X R l b U x v Y 2 F 0 a W 9 u P j x J d G V t V H l w Z T 5 G b 3 J t d W x h P C 9 J d G V t V H l w Z T 4 8 S X R l b V B h d G g + U 2 V j d G l v b j E v R X h w Z W 5 z Z X M v R X h w Z W 5 z Z X N f U 2 h l Z X Q 8 L 0 l 0 Z W 1 Q Y X R o P j w v S X R l b U x v Y 2 F 0 a W 9 u P j x T d G F i b G V F b n R y a W V z I C 8 + P C 9 J d G V t P j x J d G V t P j x J d G V t T G 9 j Y X R p b 2 4 + P E l 0 Z W 1 U e X B l P k Z v c m 1 1 b G E 8 L 0 l 0 Z W 1 U e X B l P j x J d G V t U G F 0 a D 5 T Z W N 0 a W 9 u M S 9 F e H B l b n N l c y 9 Q c m 9 t b 3 R l Z C U y M E h l Y W R l c n M 8 L 0 l 0 Z W 1 Q Y X R o P j w v S X R l b U x v Y 2 F 0 a W 9 u P j x T d G F i b G V F b n R y a W V z I C 8 + P C 9 J d G V t P j x J d G V t P j x J d G V t T G 9 j Y X R p b 2 4 + P E l 0 Z W 1 U e X B l P k Z v c m 1 1 b G E 8 L 0 l 0 Z W 1 U e X B l P j x J d G V t U G F 0 a D 5 T Z W N 0 a W 9 u M S 9 F e H B l b n N l c y 9 D a G F u Z 2 V k J T I w V H l w Z T w v S X R l b V B h d G g + P C 9 J d G V t T G 9 j Y X R p b 2 4 + P F N 0 Y W J s Z U V u d H J p Z X M g L z 4 8 L 0 l 0 Z W 0 + P E l 0 Z W 0 + P E l 0 Z W 1 M b 2 N h d G l v b j 4 8 S X R l b V R 5 c G U + R m 9 y b X V s Y T w v S X R l b V R 5 c G U + P E l 0 Z W 1 Q Y X R o P l N l Y 3 R p b 2 4 x L 0 N h d G V n b 3 J 5 P C 9 J d G V t U G F 0 a D 4 8 L 0 l 0 Z W 1 M b 2 N h d G l v b j 4 8 U 3 R h Y m x l R W 5 0 c m l l c z 4 8 R W 5 0 c n k g V H l w Z T 0 i S X N Q c m l 2 Y X R l I i B W Y W x 1 Z T 0 i b D A i I C 8 + P E V u d H J 5 I F R 5 c G U 9 I l F 1 Z X J 5 S U Q i I F Z h b H V l P S J z Y T g z N m M 2 M j k t M 2 E 0 N y 0 0 O G Q 5 L W I 0 N m U t M D k x N G M z Y z Y x Z D R 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Y X R l Z 2 9 y e S 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D Y X R l Z 2 9 y e S 9 B d X R v U m V t b 3 Z l Z E N v b H V t b n M x L n t D Y X R l Z 2 9 y e S B O Y W 1 l L D B 9 J n F 1 b 3 Q 7 L C Z x d W 9 0 O 1 N l Y 3 R p b 2 4 x L 0 N h d G V n b 3 J 5 L 0 F 1 d G 9 S Z W 1 v d m V k Q 2 9 s d W 1 u c z E u e 0 N h d G V n b 3 J 5 I F R 5 c G U s M X 0 m c X V v d D t d L C Z x d W 9 0 O 0 N v b H V t b k N v d W 5 0 J n F 1 b 3 Q 7 O j I s J n F 1 b 3 Q 7 S 2 V 5 Q 2 9 s d W 1 u T m F t Z X M m c X V v d D s 6 W 1 0 s J n F 1 b 3 Q 7 Q 2 9 s d W 1 u S W R l b n R p d G l l c y Z x d W 9 0 O z p b J n F 1 b 3 Q 7 U 2 V j d G l v b j E v Q 2 F 0 Z W d v c n k v Q X V 0 b 1 J l b W 9 2 Z W R D b 2 x 1 b W 5 z M S 5 7 Q 2 F 0 Z W d v c n k g T m F t Z S w w f S Z x d W 9 0 O y w m c X V v d D t T Z W N 0 a W 9 u M S 9 D Y X R l Z 2 9 y e S 9 B d X R v U m V t b 3 Z l Z E N v b H V t b n M x L n t D Y X R l Z 2 9 y e S B U e X B l L D F 9 J n F 1 b 3 Q 7 X S w m c X V v d D t S Z W x h d G l v b n N o a X B J b m Z v J n F 1 b 3 Q 7 O l t d f S I g L z 4 8 R W 5 0 c n k g V H l w Z T 0 i R m l s b F N 0 Y X R 1 c y I g V m F s d W U 9 I n N D b 2 1 w b G V 0 Z S I g L z 4 8 R W 5 0 c n k g V H l w Z T 0 i R m l s b E N v b H V t b k 5 h b W V z I i B W Y W x 1 Z T 0 i c 1 s m c X V v d D t D Y X R l Z 2 9 y e S B O Y W 1 l J n F 1 b 3 Q 7 L C Z x d W 9 0 O 0 N h d G V n b 3 J 5 I F R 5 c G U m c X V v d D t d I i A v P j x F b n R y e S B U e X B l P S J G a W x s Q 2 9 s d W 1 u V H l w Z X M i I F Z h b H V l P S J z Q m d Z P S I g L z 4 8 R W 5 0 c n k g V H l w Z T 0 i R m l s b E x h c 3 R V c G R h d G V k I i B W Y W x 1 Z T 0 i Z D I w M j U t M D Q t M D N U M j I 6 M T g 6 N T E u M j M w M j E 3 M V o i I C 8 + P E V u d H J 5 I F R 5 c G U 9 I k Z p b G x F c n J v c k N v d W 5 0 I i B W Y W x 1 Z T 0 i b D A i I C 8 + P E V u d H J 5 I F R 5 c G U 9 I k Z p b G x F c n J v c k N v Z G U i I F Z h b H V l P S J z V W 5 r b m 9 3 b i I g L z 4 8 R W 5 0 c n k g V H l w Z T 0 i R m l s b E N v d W 5 0 I i B W Y W x 1 Z T 0 i b D E 1 I i A v P j x F b n R y e S B U e X B l P S J B Z G R l Z F R v R G F 0 Y U 1 v Z G V s I i B W Y W x 1 Z T 0 i b D A i I C 8 + P C 9 T d G F i b G V F b n R y a W V z P j w v S X R l b T 4 8 S X R l b T 4 8 S X R l b U x v Y 2 F 0 a W 9 u P j x J d G V t V H l w Z T 5 G b 3 J t d W x h P C 9 J d G V t V H l w Z T 4 8 S X R l b V B h d G g + U 2 V j d G l v b j E v Q 2 F 0 Z W d v c n k v U 2 9 1 c m N l P C 9 J d G V t U G F 0 a D 4 8 L 0 l 0 Z W 1 M b 2 N h d G l v b j 4 8 U 3 R h Y m x l R W 5 0 c m l l c y A v P j w v S X R l b T 4 8 S X R l b T 4 8 S X R l b U x v Y 2 F 0 a W 9 u P j x J d G V t V H l w Z T 5 G b 3 J t d W x h P C 9 J d G V t V H l w Z T 4 8 S X R l b V B h d G g + U 2 V j d G l v b j E v Q 2 F 0 Z W d v c n k v V G F i b G U x X 1 R h Y m x l P C 9 J d G V t U G F 0 a D 4 8 L 0 l 0 Z W 1 M b 2 N h d G l v b j 4 8 U 3 R h Y m x l R W 5 0 c m l l c y A v P j w v S X R l b T 4 8 S X R l b T 4 8 S X R l b U x v Y 2 F 0 a W 9 u P j x J d G V t V H l w Z T 5 G b 3 J t d W x h P C 9 J d G V t V H l w Z T 4 8 S X R l b V B h d G g + U 2 V j d G l v b j E v Q 2 F 0 Z W d v c n k v Q 2 h h b m d l Z C U y M F R 5 c G U 8 L 0 l 0 Z W 1 Q Y X R o P j w v S X R l b U x v Y 2 F 0 a W 9 u P j x T d G F i b G V F b n R y a W V z I C 8 + P C 9 J d G V t P j x J d G V t P j x J d G V t T G 9 j Y X R p b 2 4 + P E l 0 Z W 1 U e X B l P k Z v c m 1 1 b G E 8 L 0 l 0 Z W 1 U e X B l P j x J d G V t U G F 0 a D 5 T Z W N 0 a W 9 u M S 9 E Y X R l P C 9 J d G V t U G F 0 a D 4 8 L 0 l 0 Z W 1 M b 2 N h d G l v b j 4 8 U 3 R h Y m x l R W 5 0 c m l l c z 4 8 R W 5 0 c n k g V H l w Z T 0 i S X N Q c m l 2 Y X R l I i B W Y W x 1 Z T 0 i b D A i I C 8 + P E V u d H J 5 I F R 5 c G U 9 I l F 1 Z X J 5 S U Q i I F Z h b H V l P S J z N j B j N z J i M T U t Y j Y w N i 0 0 Y z c 0 L T l i Z m U t N 2 I 5 N G N k M T Q 4 Y j k 0 I i A v P j x F b n R y e S B U e X B l P S J G a W x s R X J y b 3 J D b 3 V u d C I g V m F s d W U 9 I m w w I i A v P j x F b n R y e S B U e X B l P S J G a W x s T G F z d F V w Z G F 0 Z W Q i I F Z h b H V l P S J k M j A y N S 0 w N C 0 w M 1 Q y M j o x O D o 1 M S 4 y N z c w O T Q 0 W i I g L z 4 8 R W 5 0 c n k g V H l w Z T 0 i T m F 2 a W d h d G l v b l N 0 Z X B O Y W 1 l I i B W Y W x 1 Z T 0 i c 0 5 h d m l n Y X R p b 2 4 i I C 8 + P E V u d H J 5 I F R 5 c G U 9 I k 5 h b W V V c G R h d G V k Q W Z 0 Z X J G a W x s I i B W Y W x 1 Z T 0 i b D A i I C 8 + P E V u d H J 5 I F R 5 c G U 9 I l J l c 3 V s d F R 5 c G U i I F Z h b H V l P S J z V G F i b G U i I C 8 + P E V u d H J 5 I F R 5 c G U 9 I k J 1 Z m Z l c k 5 l e H R S Z W Z y Z X N o I i B W Y W x 1 Z T 0 i b D E i I C 8 + P E V u d H J 5 I F R 5 c G U 9 I k Z p b G x D b 2 x 1 b W 5 U e X B l c y I g V m F s d W U 9 I n N D U T 0 9 I i A v P j x F b n R y e S B U e X B l P S J S Z W x h d G l v b n N o a X B J b m Z v Q 2 9 u d G F p b m V y I i B W Y W x 1 Z T 0 i c 3 s m c X V v d D t j b 2 x 1 b W 5 D b 3 V u d C Z x d W 9 0 O z o x L C Z x d W 9 0 O 2 t l e U N v b H V t b k 5 h b W V z J n F 1 b 3 Q 7 O l t d L C Z x d W 9 0 O 3 F 1 Z X J 5 U m V s Y X R p b 2 5 z a G l w c y Z x d W 9 0 O z p b X S w m c X V v d D t j b 2 x 1 b W 5 J Z G V u d G l 0 a W V z J n F 1 b 3 Q 7 O l s m c X V v d D t T Z W N 0 a W 9 u M S 9 E Y X R l L 0 F 1 d G 9 S Z W 1 v d m V k Q 2 9 s d W 1 u c z E u e 0 R h d G U s M H 0 m c X V v d D t d L C Z x d W 9 0 O 0 N v b H V t b k N v d W 5 0 J n F 1 b 3 Q 7 O j E s J n F 1 b 3 Q 7 S 2 V 5 Q 2 9 s d W 1 u T m F t Z X M m c X V v d D s 6 W 1 0 s J n F 1 b 3 Q 7 Q 2 9 s d W 1 u S W R l b n R p d G l l c y Z x d W 9 0 O z p b J n F 1 b 3 Q 7 U 2 V j d G l v b j E v R G F 0 Z S 9 B d X R v U m V t b 3 Z l Z E N v b H V t b n M x L n t E Y X R l L D B 9 J n F 1 b 3 Q 7 X S w m c X V v d D t S Z W x h d G l v b n N o a X B J b m Z v J n F 1 b 3 Q 7 O l t d f S I g L z 4 8 R W 5 0 c n k g V H l w Z T 0 i R m l s b G V k Q 2 9 t c G x l d G V S Z X N 1 b H R U b 1 d v c m t z a G V l d C I g V m F s d W U 9 I m w x I i A v P j x F b n R y e S B U e X B l P S J G a W x s V G F y Z 2 V 0 I i B W Y W x 1 Z T 0 i c 0 R h d G U i I C 8 + P E V u d H J 5 I F R 5 c G U 9 I k Z p b G x D b 2 x 1 b W 5 O Y W 1 l c y I g V m F s d W U 9 I n N b J n F 1 b 3 Q 7 R G F 0 Z S Z x d W 9 0 O 1 0 i I C 8 + P E V u d H J 5 I F R 5 c G U 9 I k Z p b G x T d G F 0 d X M i I F Z h b H V l P S J z Q 2 9 t c G x l d G U i I C 8 + P E V u d H J 5 I F R 5 c G U 9 I k Z p b G x U b 0 R h d G F N b 2 R l b E V u Y W J s Z W Q i I F Z h b H V l P S J s M C I g L z 4 8 R W 5 0 c n k g V H l w Z T 0 i R m l s b E 9 i a m V j d F R 5 c G U i I F Z h b H V l P S J z V G F i b G U i I C 8 + P E V u d H J 5 I F R 5 c G U 9 I k Z p b G x F b m F i b G V k I i B W Y W x 1 Z T 0 i b D E i I C 8 + P E V u d H J 5 I F R 5 c G U 9 I k Z p b G x F c n J v c k N v Z G U i I F Z h b H V l P S J z V W 5 r b m 9 3 b i I g L z 4 8 R W 5 0 c n k g V H l w Z T 0 i R m l s b E N v d W 5 0 I i B W Y W x 1 Z T 0 i b D E x M D E i I C 8 + P E V u d H J 5 I F R 5 c G U 9 I k F k Z G V k V G 9 E Y X R h T W 9 k Z W w i I F Z h b H V l P S J s M C I g L z 4 8 L 1 N 0 Y W J s Z U V u d H J p Z X M + P C 9 J d G V t P j x J d G V t P j x J d G V t T G 9 j Y X R p b 2 4 + P E l 0 Z W 1 U e X B l P k Z v c m 1 1 b G E 8 L 0 l 0 Z W 1 U e X B l P j x J d G V t U G F 0 a D 5 T Z W N 0 a W 9 u M S 9 E Y X R l L 1 N v d X J j Z T w v S X R l b V B h d G g + P C 9 J d G V t T G 9 j Y X R p b 2 4 + P F N 0 Y W J s Z U V u d H J p Z X M g L z 4 8 L 0 l 0 Z W 0 + P E l 0 Z W 0 + P E l 0 Z W 1 M b 2 N h d G l v b j 4 8 S X R l b V R 5 c G U + R m 9 y b X V s Y T w v S X R l b V R 5 c G U + P E l 0 Z W 1 Q Y X R o P l N l Y 3 R p b 2 4 x L 0 R h d G U v R G F 0 Z V 9 T a G V l d D w v S X R l b V B h d G g + P C 9 J d G V t T G 9 j Y X R p b 2 4 + P F N 0 Y W J s Z U V u d H J p Z X M g L z 4 8 L 0 l 0 Z W 0 + P E l 0 Z W 0 + P E l 0 Z W 1 M b 2 N h d G l v b j 4 8 S X R l b V R 5 c G U + R m 9 y b X V s Y T w v S X R l b V R 5 c G U + P E l 0 Z W 1 Q Y X R o P l N l Y 3 R p b 2 4 x L 0 R h d G U v U H J v b W 9 0 Z W Q l M j B I Z W F k Z X J z P C 9 J d G V t U G F 0 a D 4 8 L 0 l 0 Z W 1 M b 2 N h d G l v b j 4 8 U 3 R h Y m x l R W 5 0 c m l l c y A v P j w v S X R l b T 4 8 S X R l b T 4 8 S X R l b U x v Y 2 F 0 a W 9 u P j x J d G V t V H l w Z T 5 G b 3 J t d W x h P C 9 J d G V t V H l w Z T 4 8 S X R l b V B h d G g + U 2 V j d G l v b j E v R G F 0 Z S 9 D a G F u Z 2 V k J T I w V H l w Z T w v S X R l b V B h d G g + P C 9 J d G V t T G 9 j Y X R p b 2 4 + P F N 0 Y W J s Z U V u d H J p Z X M g L z 4 8 L 0 l 0 Z W 0 + P C 9 J d G V t c z 4 8 L 0 x v Y 2 F s U G F j a 2 F n Z U 1 l d G F k Y X R h R m l s Z T 4 W A A A A U E s F B g A A A A A A A A A A A A A A A A A A A A A A A C Y B A A A B A A A A 0 I y d 3 w E V 0 R G M e g D A T 8 K X 6 w E A A A C 9 K 9 r r I B B / S L N G E g Q 7 / f i u A A A A A A I A A A A A A B B m A A A A A Q A A I A A A A N y g q M 4 8 7 A z + 4 5 V / x c w o C d C v k y 5 F o s X x K p 0 1 U R N A 4 a X i A A A A A A 6 A A A A A A g A A I A A A A N 3 I e e S q N J Q t L a P w K n O L U T R B h O g j m k 1 L G D D S + b d 3 h o X W U A A A A L H B 1 F U g H W z h H i I L R F M y 1 s T / k x Q w D 0 W x L b 9 b y 7 1 H I s 7 f N l f a L t Y G r Q 0 B y N Z H W l o L K I T R 9 N Z p E s u h S l r f 6 j B x T c b a 0 D o T x E 8 G z q e H G v y 7 u U V e Q A A A A A h n 2 + t E g D q S V z 5 y i m e 4 f 7 t R K 1 + e 2 a + S 6 3 p 3 Y E j D Q J J D B i 8 6 n o i L Z T f v / r 8 i v L 8 / D w e Z E s g J F W g 7 8 4 G i Y 9 x O j C k = < / D a t a M a s h u p > 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 2 0 2 5 - 0 4 - 0 4 T 1 3 : 0 8 : 5 1 . 8 8 2 0 9 9 2 + 0 1 : 0 0 < / L a s t P r o c e s s e d T i m e > < / D a t a M o d e l i n g S a n d b o x . S e r i a l i z e d S a n d b o x E r r o r C a c h e > ] ] > < / C u s t o m C o n t e n t > < / G e m i n i > 
</file>

<file path=customXml/item17.xml>��< ? x m l   v e r s i o n = " 1 . 0 "   e n c o d i n g = " U T F - 1 6 " ? > < G e m i n i   x m l n s = " h t t p : / / g e m i n i / p i v o t c u s t o m i z a t i o n / T a b l e X M L _ S a v i n g s " > < C u s t o m C o n t e n t > < ! [ C D A T A [ < T a b l e W i d g e t G r i d S e r i a l i z a t i o n   x m l n s : x s d = " h t t p : / / w w w . w 3 . o r g / 2 0 0 1 / X M L S c h e m a "   x m l n s : x s i = " h t t p : / / w w w . w 3 . o r g / 2 0 0 1 / X M L S c h e m a - i n s t a n c e " > < C o l u m n S u g g e s t e d T y p e   / > < C o l u m n F o r m a t   / > < C o l u m n A c c u r a c y   / > < C o l u m n C u r r e n c y S y m b o l   / > < C o l u m n P o s i t i v e P a t t e r n   / > < C o l u m n N e g a t i v e P a t t e r n   / > < C o l u m n W i d t h s > < i t e m > < k e y > < s t r i n g > I n v e s t m e n t _ I D < / s t r i n g > < / k e y > < v a l u e > < i n t > 1 2 8 < / i n t > < / v a l u e > < / i t e m > < i t e m > < k e y > < s t r i n g > D a t e < / s t r i n g > < / k e y > < v a l u e > < i n t > 6 6 < / i n t > < / v a l u e > < / i t e m > < i t e m > < k e y > < s t r i n g > C a t e g o r y < / s t r i n g > < / k e y > < v a l u e > < i n t > 9 5 < / i n t > < / v a l u e > < / i t e m > < i t e m > < k e y > < s t r i n g > I n s t i t u t i o n < / s t r i n g > < / k e y > < v a l u e > < i n t > 9 7 < / i n t > < / v a l u e > < / i t e m > < i t e m > < k e y > < s t r i n g > A m o u n t < / s t r i n g > < / k e y > < v a l u e > < i n t > 8 6 < / i n t > < / v a l u e > < / i t e m > < i t e m > < k e y > < s t r i n g > D a t e   ( Y e a r ) < / s t r i n g > < / k e y > < v a l u e > < i n t > 1 1 0 < / i n t > < / v a l u e > < / i t e m > < i t e m > < k e y > < s t r i n g > D a t e   ( Q u a r t e r ) < / s t r i n g > < / k e y > < v a l u e > < i n t > 1 3 0 < / i n t > < / v a l u e > < / i t e m > < i t e m > < k e y > < s t r i n g > D a t e   ( M o n t h   I n d e x ) < / s t r i n g > < / k e y > < v a l u e > < i n t > 1 6 0 < / i n t > < / v a l u e > < / i t e m > < i t e m > < k e y > < s t r i n g > D a t e   ( M o n t h ) < / s t r i n g > < / k e y > < v a l u e > < i n t > 1 2 2 < / i n t > < / v a l u e > < / i t e m > < / C o l u m n W i d t h s > < C o l u m n D i s p l a y I n d e x > < i t e m > < k e y > < s t r i n g > I n v e s t m e n t _ I D < / s t r i n g > < / k e y > < v a l u e > < i n t > 0 < / i n t > < / v a l u e > < / i t e m > < i t e m > < k e y > < s t r i n g > D a t e < / s t r i n g > < / k e y > < v a l u e > < i n t > 1 < / i n t > < / v a l u e > < / i t e m > < i t e m > < k e y > < s t r i n g > C a t e g o r y < / s t r i n g > < / k e y > < v a l u e > < i n t > 2 < / i n t > < / v a l u e > < / i t e m > < i t e m > < k e y > < s t r i n g > I n s t i t u t i o n < / s t r i n g > < / k e y > < v a l u e > < i n t > 3 < / i n t > < / v a l u e > < / i t e m > < i t e m > < k e y > < s t r i n g > A m o u n t < / s t r i n g > < / k e y > < v a l u e > < i n t > 4 < / i n t > < / v a l u e > < / i t e m > < i t e m > < k e y > < s t r i n g > D a t e   ( Y e a r ) < / s t r i n g > < / k e y > < v a l u e > < i n t > 5 < / i n t > < / v a l u e > < / i t e m > < i t e m > < k e y > < s t r i n g > D a t e   ( Q u a r t e r ) < / s t r i n g > < / k e y > < v a l u e > < i n t > 6 < / i n t > < / v a l u e > < / i t e m > < i t e m > < k e y > < s t r i n g > D a t e   ( M o n t h   I n d e x ) < / s t r i n g > < / k e y > < v a l u e > < i n t > 7 < / i n t > < / v a l u e > < / i t e m > < i t e m > < k e y > < s t r i n g > D a t e   ( M o n t h ) < / s t r i n g > < / k e y > < v a l u e > < i n t > 8 < / 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  N a m e < / K e y > < / a : K e y > < a : V a l u e   i : t y p e = " T a b l e W i d g e t B a s e V i e w S t a t e " / > < / a : K e y V a l u e O f D i a g r a m O b j e c t K e y a n y T y p e z b w N T n L X > < a : K e y V a l u e O f D i a g r a m O b j e c t K e y a n y T y p e z b w N T n L X > < a : K e y > < K e y > C o l u m n s \ C a t e g o r y 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 S a v i n g s 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 S a v i n g s 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 C o l u m n s \ I n v e s t m e n t _ I D 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 C o l u m n s \ I n s t i t u t i o n < / 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 I n c o m e 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 I n c o m e 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 C o l u m n s \ I n c o m e _ I D 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 C o l u m n s \ P a y m e n t _ M e t h o d 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 E x p e n s e s 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 E x p e n s e s 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 C o l u m n s \ E x p e n s e _ I D 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 C o l u m n s \ V e n d o r 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 C o l u m n s \ P a y m e n t _ M e t h o d 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I s S a n d b o x E m b e d d e d " > < C u s t o m C o n t e n t > < ! [ C D A T A [ y e s ] ] > < / C u s t o m C o n t e n t > < / G e m i n i > 
</file>

<file path=customXml/item20.xml>��< ? x m l   v e r s i o n = " 1 . 0 "   e n c o d i n g = " U T F - 1 6 " ? > < G e m i n i   x m l n s = " h t t p : / / g e m i n i / p i v o t c u s t o m i z a t i o n / C l i e n t W i n d o w X M L " > < C u s t o m C o n t e n t > < ! [ C D A T A [ S a v i n g s ] ] > < / C u s t o m C o n t e n t > < / G e m i n i > 
</file>

<file path=customXml/item21.xml>��< ? x m l   v e r s i o n = " 1 . 0 "   e n c o d i n g = " U T F - 1 6 " ? > < G e m i n i   x m l n s = " h t t p : / / g e m i n i / p i v o t c u s t o m i z a t i o n / T a b l e X M L _ C a t e g o r y " > < C u s t o m C o n t e n t > < ! [ C D A T A [ < T a b l e W i d g e t G r i d S e r i a l i z a t i o n   x m l n s : x s d = " h t t p : / / w w w . w 3 . o r g / 2 0 0 1 / X M L S c h e m a "   x m l n s : x s i = " h t t p : / / w w w . w 3 . o r g / 2 0 0 1 / X M L S c h e m a - i n s t a n c e " > < C o l u m n S u g g e s t e d T y p e   / > < C o l u m n F o r m a t   / > < C o l u m n A c c u r a c y   / > < C o l u m n C u r r e n c y S y m b o l   / > < C o l u m n P o s i t i v e P a t t e r n   / > < C o l u m n N e g a t i v e P a t t e r n   / > < C o l u m n W i d t h s > < i t e m > < k e y > < s t r i n g > C a t e g o r y   N a m e < / s t r i n g > < / k e y > < v a l u e > < i n t > 1 3 9 < / i n t > < / v a l u e > < / i t e m > < i t e m > < k e y > < s t r i n g > C a t e g o r y   T y p e < / s t r i n g > < / k e y > < v a l u e > < i n t > 1 3 1 < / i n t > < / v a l u e > < / i t e m > < / C o l u m n W i d t h s > < C o l u m n D i s p l a y I n d e x > < i t e m > < k e y > < s t r i n g > C a t e g o r y   N a m e < / s t r i n g > < / k e y > < v a l u e > < i n t > 0 < / i n t > < / v a l u e > < / i t e m > < i t e m > < k e y > < s t r i n g > C a t e g o r y   T y p e < / 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I n c o m e " > < C u s t o m C o n t e n t > < ! [ C D A T A [ < T a b l e W i d g e t G r i d S e r i a l i z a t i o n   x m l n s : x s d = " h t t p : / / w w w . w 3 . o r g / 2 0 0 1 / X M L S c h e m a "   x m l n s : x s i = " h t t p : / / w w w . w 3 . o r g / 2 0 0 1 / X M L S c h e m a - i n s t a n c e " > < C o l u m n S u g g e s t e d T y p e   / > < C o l u m n F o r m a t   / > < C o l u m n A c c u r a c y   / > < C o l u m n C u r r e n c y S y m b o l   / > < C o l u m n P o s i t i v e P a t t e r n   / > < C o l u m n N e g a t i v e P a t t e r n   / > < C o l u m n W i d t h s > < i t e m > < k e y > < s t r i n g > I n c o m e _ I D < / s t r i n g > < / k e y > < v a l u e > < i n t > 1 0 6 < / i n t > < / v a l u e > < / i t e m > < i t e m > < k e y > < s t r i n g > D a t e < / s t r i n g > < / k e y > < v a l u e > < i n t > 6 6 < / i n t > < / v a l u e > < / i t e m > < i t e m > < k e y > < s t r i n g > C a t e g o r y < / s t r i n g > < / k e y > < v a l u e > < i n t > 9 5 < / i n t > < / v a l u e > < / i t e m > < i t e m > < k e y > < s t r i n g > S o u r c e < / s t r i n g > < / k e y > < v a l u e > < i n t > 8 3 < / i n t > < / v a l u e > < / i t e m > < i t e m > < k e y > < s t r i n g > A m o u n t < / s t r i n g > < / k e y > < v a l u e > < i n t > 8 6 < / i n t > < / v a l u e > < / i t e m > < i t e m > < k e y > < s t r i n g > P a y m e n t _ M e t h o d < / s t r i n g > < / k e y > < v a l u e > < i n t > 1 5 1 < / i n t > < / v a l u e > < / i t e m > < / C o l u m n W i d t h s > < C o l u m n D i s p l a y I n d e x > < i t e m > < k e y > < s t r i n g > I n c o m e _ I D < / s t r i n g > < / k e y > < v a l u e > < i n t > 0 < / i n t > < / v a l u e > < / i t e m > < i t e m > < k e y > < s t r i n g > D a t e < / s t r i n g > < / k e y > < v a l u e > < i n t > 1 < / i n t > < / v a l u e > < / i t e m > < i t e m > < k e y > < s t r i n g > C a t e g o r y < / s t r i n g > < / k e y > < v a l u e > < i n t > 2 < / i n t > < / v a l u e > < / i t e m > < i t e m > < k e y > < s t r i n g > S o u r c e < / s t r i n g > < / k e y > < v a l u e > < i n t > 3 < / i n t > < / v a l u e > < / i t e m > < i t e m > < k e y > < s t r i n g > A m o u n t < / s t r i n g > < / k e y > < v a l u e > < i n t > 4 < / i n t > < / v a l u e > < / i t e m > < i t e m > < k e y > < s t r i n g > P a y m e n t _ M e t h o d < / 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D a t 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K e y > < V a l u e   x m l n s : a = " h t t p : / / s c h e m a s . d a t a c o n t r a c t . o r g / 2 0 0 4 / 0 7 / M i c r o s o f t . A n a l y s i s S e r v i c e s . C o m m o n " > < a : H a s F o c u s > t r u e < / a : H a s F o c u s > < a : S i z e A t D p i 9 6 > 1 1 3 < / a : S i z e A t D p i 9 6 > < a : V i s i b l e > t r u e < / a : V i s i b l e > < / V a l u e > < / K e y V a l u e O f s t r i n g S a n d b o x E d i t o r . M e a s u r e G r i d S t a t e S c d E 3 5 R y > < K e y V a l u e O f s t r i n g S a n d b o x E d i t o r . M e a s u r e G r i d S t a t e S c d E 3 5 R y > < K e y > D a t e < / K e y > < V a l u e   x m l n s : a = " h t t p : / / s c h e m a s . d a t a c o n t r a c t . o r g / 2 0 0 4 / 0 7 / M i c r o s o f t . A n a l y s i s S e r v i c e s . C o m m o n " > < a : H a s F o c u s > t r u e < / a : H a s F o c u s > < a : S i z e A t D p i 9 6 > 1 1 3 < / a : S i z e A t D p i 9 6 > < a : V i s i b l e > t r u e < / a : V i s i b l e > < / V a l u e > < / K e y V a l u e O f s t r i n g S a n d b o x E d i t o r . M e a s u r e G r i d S t a t e S c d E 3 5 R y > < K e y V a l u e O f s t r i n g S a n d b o x E d i t o r . M e a s u r e G r i d S t a t e S c d E 3 5 R y > < K e y > E x p e n s e s < / K e y > < V a l u e   x m l n s : a = " h t t p : / / s c h e m a s . d a t a c o n t r a c t . o r g / 2 0 0 4 / 0 7 / M i c r o s o f t . A n a l y s i s S e r v i c e s . C o m m o n " > < a : H a s F o c u s > t r u e < / a : H a s F o c u s > < a : S i z e A t D p i 9 6 > 1 1 3 < / a : S i z e A t D p i 9 6 > < a : V i s i b l e > t r u e < / a : V i s i b l e > < / V a l u e > < / K e y V a l u e O f s t r i n g S a n d b o x E d i t o r . M e a s u r e G r i d S t a t e S c d E 3 5 R y > < K e y V a l u e O f s t r i n g S a n d b o x E d i t o r . M e a s u r e G r i d S t a t e S c d E 3 5 R y > < K e y > I n c o m e < / K e y > < V a l u e   x m l n s : a = " h t t p : / / s c h e m a s . d a t a c o n t r a c t . o r g / 2 0 0 4 / 0 7 / M i c r o s o f t . A n a l y s i s S e r v i c e s . C o m m o n " > < a : H a s F o c u s > t r u e < / a : H a s F o c u s > < a : S i z e A t D p i 9 6 > 1 1 3 < / a : S i z e A t D p i 9 6 > < a : V i s i b l e > t r u e < / a : V i s i b l e > < / V a l u e > < / K e y V a l u e O f s t r i n g S a n d b o x E d i t o r . M e a s u r e G r i d S t a t e S c d E 3 5 R y > < K e y V a l u e O f s t r i n g S a n d b o x E d i t o r . M e a s u r e G r i d S t a t e S c d E 3 5 R y > < K e y > S a v i n g s 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A3E6E581-7257-4D3D-8D0B-AE163FA1D37C}">
  <ds:schemaRefs/>
</ds:datastoreItem>
</file>

<file path=customXml/itemProps10.xml><?xml version="1.0" encoding="utf-8"?>
<ds:datastoreItem xmlns:ds="http://schemas.openxmlformats.org/officeDocument/2006/customXml" ds:itemID="{2E36B812-EEC2-44AC-8451-39CAD745015B}">
  <ds:schemaRefs/>
</ds:datastoreItem>
</file>

<file path=customXml/itemProps11.xml><?xml version="1.0" encoding="utf-8"?>
<ds:datastoreItem xmlns:ds="http://schemas.openxmlformats.org/officeDocument/2006/customXml" ds:itemID="{5E892FFA-8B38-4922-A33E-8ECF5D24B78F}">
  <ds:schemaRefs/>
</ds:datastoreItem>
</file>

<file path=customXml/itemProps12.xml><?xml version="1.0" encoding="utf-8"?>
<ds:datastoreItem xmlns:ds="http://schemas.openxmlformats.org/officeDocument/2006/customXml" ds:itemID="{78FB9CCD-F133-42BD-92EC-8B6CDB75A616}">
  <ds:schemaRefs/>
</ds:datastoreItem>
</file>

<file path=customXml/itemProps13.xml><?xml version="1.0" encoding="utf-8"?>
<ds:datastoreItem xmlns:ds="http://schemas.openxmlformats.org/officeDocument/2006/customXml" ds:itemID="{A73C1338-101E-422E-922F-E7413EFEE0F2}">
  <ds:schemaRefs/>
</ds:datastoreItem>
</file>

<file path=customXml/itemProps14.xml><?xml version="1.0" encoding="utf-8"?>
<ds:datastoreItem xmlns:ds="http://schemas.openxmlformats.org/officeDocument/2006/customXml" ds:itemID="{DB3E80FB-6AC4-4F8C-B3F9-45AAAC91C4BF}">
  <ds:schemaRefs/>
</ds:datastoreItem>
</file>

<file path=customXml/itemProps15.xml><?xml version="1.0" encoding="utf-8"?>
<ds:datastoreItem xmlns:ds="http://schemas.openxmlformats.org/officeDocument/2006/customXml" ds:itemID="{3F2529E5-476C-4EDA-899C-D9A6A3A7593C}">
  <ds:schemaRefs>
    <ds:schemaRef ds:uri="http://schemas.microsoft.com/DataMashup"/>
  </ds:schemaRefs>
</ds:datastoreItem>
</file>

<file path=customXml/itemProps16.xml><?xml version="1.0" encoding="utf-8"?>
<ds:datastoreItem xmlns:ds="http://schemas.openxmlformats.org/officeDocument/2006/customXml" ds:itemID="{BB1EBA38-5F89-4179-97B5-D6F7B4B198DA}">
  <ds:schemaRefs/>
</ds:datastoreItem>
</file>

<file path=customXml/itemProps17.xml><?xml version="1.0" encoding="utf-8"?>
<ds:datastoreItem xmlns:ds="http://schemas.openxmlformats.org/officeDocument/2006/customXml" ds:itemID="{0BBBEE28-B36A-45E5-A0E2-99A023424A64}">
  <ds:schemaRefs/>
</ds:datastoreItem>
</file>

<file path=customXml/itemProps18.xml><?xml version="1.0" encoding="utf-8"?>
<ds:datastoreItem xmlns:ds="http://schemas.openxmlformats.org/officeDocument/2006/customXml" ds:itemID="{FFE6FBDA-0097-4694-97EF-C32C5DF9323D}">
  <ds:schemaRefs/>
</ds:datastoreItem>
</file>

<file path=customXml/itemProps19.xml><?xml version="1.0" encoding="utf-8"?>
<ds:datastoreItem xmlns:ds="http://schemas.openxmlformats.org/officeDocument/2006/customXml" ds:itemID="{954E9DFE-5681-424C-A519-5FD21B3E51C1}">
  <ds:schemaRefs/>
</ds:datastoreItem>
</file>

<file path=customXml/itemProps2.xml><?xml version="1.0" encoding="utf-8"?>
<ds:datastoreItem xmlns:ds="http://schemas.openxmlformats.org/officeDocument/2006/customXml" ds:itemID="{E0C0C713-B38B-4FC5-A72B-C22A2D8A791F}">
  <ds:schemaRefs/>
</ds:datastoreItem>
</file>

<file path=customXml/itemProps20.xml><?xml version="1.0" encoding="utf-8"?>
<ds:datastoreItem xmlns:ds="http://schemas.openxmlformats.org/officeDocument/2006/customXml" ds:itemID="{D19BEE95-A705-458B-9AA4-3EDAF8E1C620}">
  <ds:schemaRefs/>
</ds:datastoreItem>
</file>

<file path=customXml/itemProps21.xml><?xml version="1.0" encoding="utf-8"?>
<ds:datastoreItem xmlns:ds="http://schemas.openxmlformats.org/officeDocument/2006/customXml" ds:itemID="{EA28905B-431E-495B-83AE-56B2845AAEF6}">
  <ds:schemaRefs/>
</ds:datastoreItem>
</file>

<file path=customXml/itemProps3.xml><?xml version="1.0" encoding="utf-8"?>
<ds:datastoreItem xmlns:ds="http://schemas.openxmlformats.org/officeDocument/2006/customXml" ds:itemID="{9A0E4084-684F-47B7-BA0E-BB62155013BC}">
  <ds:schemaRefs/>
</ds:datastoreItem>
</file>

<file path=customXml/itemProps4.xml><?xml version="1.0" encoding="utf-8"?>
<ds:datastoreItem xmlns:ds="http://schemas.openxmlformats.org/officeDocument/2006/customXml" ds:itemID="{6D37CFBD-2613-43D1-A1E4-58EFF3DEFDE0}">
  <ds:schemaRefs/>
</ds:datastoreItem>
</file>

<file path=customXml/itemProps5.xml><?xml version="1.0" encoding="utf-8"?>
<ds:datastoreItem xmlns:ds="http://schemas.openxmlformats.org/officeDocument/2006/customXml" ds:itemID="{884E5D9B-3C31-412B-BCA8-C53AC1306B1D}">
  <ds:schemaRefs/>
</ds:datastoreItem>
</file>

<file path=customXml/itemProps6.xml><?xml version="1.0" encoding="utf-8"?>
<ds:datastoreItem xmlns:ds="http://schemas.openxmlformats.org/officeDocument/2006/customXml" ds:itemID="{1F34C17E-3402-4BE9-B912-8FB98262529E}">
  <ds:schemaRefs/>
</ds:datastoreItem>
</file>

<file path=customXml/itemProps7.xml><?xml version="1.0" encoding="utf-8"?>
<ds:datastoreItem xmlns:ds="http://schemas.openxmlformats.org/officeDocument/2006/customXml" ds:itemID="{F18468D0-35F3-41A4-94AD-C8420699CC22}">
  <ds:schemaRefs/>
</ds:datastoreItem>
</file>

<file path=customXml/itemProps8.xml><?xml version="1.0" encoding="utf-8"?>
<ds:datastoreItem xmlns:ds="http://schemas.openxmlformats.org/officeDocument/2006/customXml" ds:itemID="{BDB0DC19-E2FC-411F-9663-9B947AC5AC04}">
  <ds:schemaRefs/>
</ds:datastoreItem>
</file>

<file path=customXml/itemProps9.xml><?xml version="1.0" encoding="utf-8"?>
<ds:datastoreItem xmlns:ds="http://schemas.openxmlformats.org/officeDocument/2006/customXml" ds:itemID="{1409E566-8C19-4C40-895F-4288FBBA2B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Expenses</vt:lpstr>
      <vt:lpstr>Income</vt:lpstr>
      <vt:lpstr>Savings</vt:lpstr>
      <vt:lpstr>Date</vt:lpstr>
      <vt:lpstr>Category</vt:lpstr>
      <vt:lpstr>KPI</vt:lpstr>
      <vt:lpstr>Dashboard</vt:lpstr>
      <vt:lpstr>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Pamilerin Asipita</dc:creator>
  <cp:lastModifiedBy>Pamilerin Asipita</cp:lastModifiedBy>
  <dcterms:created xsi:type="dcterms:W3CDTF">2025-04-03T21:44:31Z</dcterms:created>
  <dcterms:modified xsi:type="dcterms:W3CDTF">2025-04-06T08:40:05Z</dcterms:modified>
</cp:coreProperties>
</file>