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olar\Documents\Excel Project\Excel Projects\"/>
    </mc:Choice>
  </mc:AlternateContent>
  <xr:revisionPtr revIDLastSave="0" documentId="13_ncr:1_{6F7D8A67-2B53-4AAE-82CB-E0C6383BF530}" xr6:coauthVersionLast="47" xr6:coauthVersionMax="47" xr10:uidLastSave="{00000000-0000-0000-0000-000000000000}"/>
  <bookViews>
    <workbookView xWindow="-120" yWindow="-120" windowWidth="20730" windowHeight="11160" activeTab="2" xr2:uid="{36216116-D1DC-4BD2-A714-5DC5EFA580C2}"/>
  </bookViews>
  <sheets>
    <sheet name="Furniture_Sales" sheetId="2" r:id="rId1"/>
    <sheet name="CALCULATIONS" sheetId="1" r:id="rId2"/>
    <sheet name="DASHBOARD" sheetId="3" r:id="rId3"/>
  </sheets>
  <definedNames>
    <definedName name="_xlchart.v5.0" hidden="1">CALCULATIONS!$I$20</definedName>
    <definedName name="_xlchart.v5.1" hidden="1">CALCULATIONS!$I$21:$I$68</definedName>
    <definedName name="_xlchart.v5.2" hidden="1">CALCULATIONS!$J$20</definedName>
    <definedName name="_xlchart.v5.3" hidden="1">CALCULATIONS!$J$21:$J$68</definedName>
    <definedName name="ExternalData_1" localSheetId="0" hidden="1">Furniture_Sales!$A$1:$T$2122</definedName>
    <definedName name="HighestSales">CALCULATIONS!$L$55</definedName>
    <definedName name="MostOrder">CALCULATIONS!$L$30</definedName>
    <definedName name="MostOrderUsed">CALCULATIONS!$L$44</definedName>
    <definedName name="peakSalesMonth">CALCULATIONS!$B$21</definedName>
    <definedName name="Profit">CALCULATIONS!$H$11</definedName>
    <definedName name="ProfitYoY">CALCULATIONS!$L$11</definedName>
    <definedName name="Quantity">CALCULATIONS!$H$10</definedName>
    <definedName name="QuantityYoY">CALCULATIONS!$L$10</definedName>
    <definedName name="Sales">CALCULATIONS!$H$9</definedName>
    <definedName name="SalesYoY">CALCULATIONS!$L$9</definedName>
    <definedName name="Slicer_Region">#N/A</definedName>
    <definedName name="Slicer_Segment">#N/A</definedName>
    <definedName name="TopSellingCity">CALCULATIONS!$L$19</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1" i="1" l="1" a="1"/>
  <c r="N21" i="1"/>
  <c r="I21" i="1" a="1"/>
  <c r="I21" i="1"/>
  <c r="N57" i="1" a="1"/>
  <c r="P56" i="1" s="1"/>
  <c r="N57" i="1"/>
  <c r="L55" i="1"/>
  <c r="L44" i="1"/>
  <c r="L30" i="1"/>
  <c r="L19" i="1"/>
  <c r="P20" i="1"/>
  <c r="B21" i="1"/>
  <c r="J11" i="1"/>
  <c r="J10" i="1"/>
  <c r="J9" i="1"/>
  <c r="I11" i="1"/>
  <c r="K11" i="1" s="1"/>
  <c r="L11" i="1" s="1"/>
  <c r="I10" i="1"/>
  <c r="K10" i="1" s="1"/>
  <c r="L10" i="1" s="1"/>
  <c r="I9" i="1"/>
  <c r="K9" i="1" s="1"/>
  <c r="L9" i="1" s="1"/>
  <c r="H11" i="1"/>
  <c r="H10" i="1"/>
  <c r="H9" i="1"/>
  <c r="P22" i="1" l="1"/>
  <c r="P23" i="1"/>
  <c r="P24" i="1"/>
  <c r="P25" i="1"/>
  <c r="P21" i="1"/>
  <c r="P58" i="1"/>
  <c r="P59" i="1"/>
  <c r="P60" i="1"/>
  <c r="P5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B19927-A12B-49C2-B0B6-0EB5DDCA89A7}"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<sst xmlns="http://schemas.openxmlformats.org/spreadsheetml/2006/main" count="31963" uniqueCount="4434">
  <si>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</si>
  <si>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</si>
  <si>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</si>
  <si>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</si>
  <si>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</si>
  <si>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</si>
  <si>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</si>
  <si>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</si>
  <si>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</si>
  <si>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</si>
  <si>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</si>
  <si>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</si>
  <si>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</si>
  <si>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</si>
  <si>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</si>
  <si>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</si>
  <si>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</si>
  <si>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</si>
  <si>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</si>
  <si>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</si>
  <si>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</si>
  <si>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</si>
  <si>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</si>
  <si>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</si>
  <si>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</si>
  <si>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</si>
  <si>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</si>
  <si>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</si>
  <si>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</si>
  <si>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</si>
  <si>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</si>
  <si>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</si>
  <si>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</si>
  <si>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</si>
  <si>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</si>
  <si>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</si>
  <si>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</si>
  <si>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</si>
  <si>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</si>
  <si>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</si>
  <si>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</si>
  <si>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</si>
  <si>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</si>
  <si>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</si>
  <si>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</si>
  <si>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</si>
  <si>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</si>
  <si>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</si>
  <si>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</si>
  <si>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</si>
  <si>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</si>
  <si>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</si>
  <si>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</si>
  <si>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</si>
  <si>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</si>
  <si>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</si>
  <si>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</si>
  <si>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</si>
  <si>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</si>
  <si>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</si>
  <si>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</si>
  <si>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</si>
  <si>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</si>
  <si>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</si>
  <si>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</si>
  <si>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</si>
  <si>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</si>
  <si>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</si>
  <si>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</si>
  <si>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</si>
  <si>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</si>
  <si>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</si>
  <si>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</si>
  <si>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</si>
  <si>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</si>
  <si>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</si>
  <si>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</si>
  <si>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</si>
  <si>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</si>
  <si>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</si>
  <si>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</si>
  <si>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</si>
  <si>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</si>
  <si>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</si>
  <si>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</si>
  <si>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</si>
  <si>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</si>
  <si>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</si>
  <si>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</si>
  <si>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</si>
  <si>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</si>
  <si>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</si>
  <si>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</si>
  <si>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</si>
  <si>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</si>
  <si>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</si>
  <si>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</si>
  <si>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</si>
  <si>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</si>
  <si>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</si>
  <si>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</si>
  <si>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</si>
  <si>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</si>
  <si>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</si>
  <si>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</si>
  <si>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</si>
  <si>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</si>
  <si>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</si>
  <si>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</si>
  <si>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</si>
  <si>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</si>
  <si>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</si>
  <si>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</si>
  <si>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</si>
  <si>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</si>
  <si>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</si>
  <si>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</si>
  <si>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</si>
  <si>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</si>
  <si>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</si>
  <si>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</si>
  <si>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</si>
  <si>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</si>
  <si>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</si>
  <si>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</si>
  <si>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</si>
  <si>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</si>
  <si>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</si>
  <si>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</si>
  <si>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</si>
  <si>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</si>
  <si>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</si>
  <si>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</si>
  <si>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</si>
  <si>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</si>
  <si>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</si>
  <si>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</si>
  <si>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</si>
  <si>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</si>
  <si>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</si>
  <si>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</si>
  <si>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</si>
  <si>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</si>
  <si>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</si>
  <si>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</si>
  <si>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</si>
  <si>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</si>
  <si>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</si>
  <si>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</si>
  <si>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</si>
  <si>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</si>
  <si>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</si>
  <si>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</si>
  <si>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</si>
  <si>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</si>
  <si>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</si>
  <si>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</si>
  <si>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</si>
  <si>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</si>
  <si>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</si>
  <si>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</si>
  <si>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</si>
  <si>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</si>
  <si>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</si>
  <si>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</si>
  <si>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</si>
  <si>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</si>
  <si>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</si>
  <si>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</si>
  <si>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</si>
  <si>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</si>
  <si>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</si>
  <si>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</si>
  <si>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</si>
  <si>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</si>
  <si>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</si>
  <si>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</si>
  <si>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</si>
  <si>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</si>
  <si>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</si>
  <si>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</si>
  <si>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</si>
  <si>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</si>
  <si>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</si>
  <si>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</si>
  <si>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</si>
  <si>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</si>
  <si>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</si>
  <si>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</si>
  <si>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</si>
  <si>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</si>
  <si>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</si>
  <si>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</si>
  <si>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</si>
  <si>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</si>
  <si>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</si>
  <si>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</si>
  <si>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</si>
  <si>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</si>
  <si>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</si>
  <si>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</si>
  <si>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</si>
  <si>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</si>
  <si>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</si>
  <si>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</si>
  <si>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</si>
  <si>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</si>
  <si>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</si>
  <si>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</si>
  <si>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</si>
  <si>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</si>
  <si>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</si>
  <si>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</si>
  <si>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</si>
  <si>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</si>
  <si>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</si>
  <si>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</si>
  <si>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</si>
  <si>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</si>
  <si>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</si>
  <si>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</si>
  <si>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</si>
  <si>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</si>
  <si>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</si>
  <si>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</si>
  <si>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</si>
  <si>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</si>
  <si>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</si>
  <si>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</si>
  <si>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</si>
  <si>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</si>
  <si>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</si>
  <si>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</si>
  <si>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</si>
  <si>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</si>
  <si>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</si>
  <si>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</si>
  <si>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</si>
  <si>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</si>
  <si>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</si>
  <si>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</si>
  <si>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</si>
  <si>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</si>
  <si>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</si>
  <si>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</si>
  <si>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</si>
  <si>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</si>
  <si>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</si>
  <si>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</si>
  <si>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</si>
  <si>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</si>
  <si>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</si>
  <si>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</si>
  <si>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</si>
  <si>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</si>
  <si>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</si>
  <si>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</si>
  <si>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</si>
  <si>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</si>
  <si>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</si>
  <si>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</si>
  <si>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</si>
  <si>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</si>
  <si>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</si>
  <si>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</si>
  <si>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</si>
  <si>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</si>
  <si>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</si>
  <si>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</si>
  <si>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</si>
  <si>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</si>
  <si>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</si>
  <si>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</si>
  <si>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</si>
  <si>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</si>
  <si>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</si>
  <si>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</si>
  <si>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</si>
  <si>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</si>
  <si>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</si>
  <si>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</si>
  <si>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</si>
  <si>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</si>
  <si>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</si>
  <si>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</si>
  <si>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</si>
  <si>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</si>
  <si>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</si>
  <si>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</si>
  <si>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</si>
  <si>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</si>
  <si>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</si>
  <si>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</si>
  <si>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</si>
  <si>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</si>
  <si>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</si>
  <si>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</si>
  <si>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</si>
  <si>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</si>
  <si>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</si>
  <si>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</si>
  <si>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</si>
  <si>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</si>
  <si>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</si>
  <si>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</si>
  <si>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</si>
  <si>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</si>
  <si>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</si>
  <si>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</si>
  <si>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</si>
  <si>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</si>
  <si>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</si>
  <si>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</si>
  <si>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</si>
  <si>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</si>
  <si>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</si>
  <si>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</si>
  <si>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</si>
  <si>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</si>
  <si>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</si>
  <si>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</si>
  <si>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</si>
  <si>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</si>
  <si>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</si>
  <si>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</si>
  <si>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</si>
  <si>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</si>
  <si>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</si>
  <si>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</si>
  <si>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</si>
  <si>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</si>
  <si>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</si>
  <si>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</si>
  <si>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</si>
  <si>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</si>
  <si>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</si>
  <si>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</si>
  <si>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</si>
  <si>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</si>
  <si>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</si>
  <si>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</si>
  <si>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</si>
  <si>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</si>
  <si>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</si>
  <si>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</si>
  <si>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</si>
  <si>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</si>
  <si>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</si>
  <si>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</si>
  <si>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</si>
  <si>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</si>
  <si>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</si>
  <si>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</si>
  <si>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</si>
  <si>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</si>
  <si>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</si>
  <si>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</si>
  <si>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</si>
  <si>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</si>
  <si>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</si>
  <si>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</si>
  <si>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</si>
  <si>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</si>
  <si>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</si>
  <si>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</si>
  <si>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</si>
  <si>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</si>
  <si>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</si>
  <si>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</si>
  <si>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</si>
  <si>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</si>
  <si>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</si>
  <si>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</si>
  <si>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</si>
  <si>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</si>
  <si>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</si>
  <si>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</si>
  <si>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</si>
  <si>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</si>
  <si>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</si>
  <si>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</si>
  <si>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</si>
  <si>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</si>
  <si>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</si>
  <si>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</si>
  <si>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</si>
  <si>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</si>
  <si>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</si>
  <si>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</si>
  <si>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</si>
  <si>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</si>
  <si>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</si>
  <si>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</si>
  <si>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</si>
  <si>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</si>
  <si>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</si>
  <si>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</si>
  <si>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</si>
  <si>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</si>
  <si>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</si>
  <si>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</si>
  <si>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</si>
  <si>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</si>
  <si>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</si>
  <si>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</si>
  <si>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</si>
  <si>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</si>
  <si>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</si>
  <si>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</si>
  <si>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</si>
  <si>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</si>
  <si>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</si>
  <si>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</si>
  <si>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</si>
  <si>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</si>
  <si>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</si>
  <si>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</si>
  <si>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</si>
  <si>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</si>
  <si>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</si>
  <si>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</si>
  <si>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</si>
  <si>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</si>
  <si>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</si>
  <si>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</si>
  <si>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</si>
  <si>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</si>
  <si>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</si>
  <si>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</si>
  <si>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</si>
  <si>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</si>
  <si>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</si>
  <si>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</si>
  <si>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</si>
  <si>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</si>
  <si>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</si>
  <si>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</si>
  <si>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</si>
  <si>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</si>
  <si>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</si>
  <si>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</si>
  <si>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</si>
  <si>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</si>
  <si>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</si>
  <si>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</si>
  <si>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</si>
  <si>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</si>
  <si>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</si>
  <si>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</si>
  <si>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</si>
  <si>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</si>
  <si>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</si>
  <si>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</si>
  <si>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</si>
  <si>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</si>
  <si>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</si>
  <si>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</si>
  <si>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</si>
  <si>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</si>
  <si>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</si>
  <si>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</si>
  <si>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</si>
  <si>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</si>
  <si>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</si>
  <si>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</si>
  <si>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</si>
  <si>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</si>
  <si>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</si>
  <si>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</si>
  <si>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</si>
  <si>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</si>
  <si>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</si>
  <si>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</si>
  <si>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</si>
  <si>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</si>
  <si>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</si>
  <si>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</si>
  <si>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</si>
  <si>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</si>
  <si>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</si>
  <si>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</si>
  <si>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</si>
  <si>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</si>
  <si>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</si>
  <si>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</si>
  <si>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</si>
  <si>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</si>
  <si>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</si>
  <si>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</si>
  <si>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</si>
  <si>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</si>
  <si>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</si>
  <si>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</si>
  <si>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</si>
  <si>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</si>
  <si>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</si>
  <si>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</si>
  <si>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</si>
  <si>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</si>
  <si>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</si>
  <si>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</si>
  <si>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</si>
  <si>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</si>
  <si>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</si>
  <si>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</si>
  <si>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</si>
  <si>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</si>
  <si>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</si>
  <si>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</si>
  <si>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</si>
  <si>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</si>
  <si>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</si>
  <si>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</si>
  <si>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</si>
  <si>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</si>
  <si>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</si>
  <si>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</si>
  <si>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</si>
  <si>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</si>
  <si>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</si>
  <si>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</si>
  <si>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</si>
  <si>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</si>
  <si>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</si>
  <si>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</si>
  <si>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</si>
  <si>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</si>
  <si>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</si>
  <si>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</si>
  <si>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</si>
  <si>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</si>
  <si>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</si>
  <si>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</si>
  <si>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</si>
  <si>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</si>
  <si>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</si>
  <si>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</si>
  <si>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</si>
  <si>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</si>
  <si>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</si>
  <si>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</si>
  <si>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</si>
  <si>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</si>
  <si>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</si>
  <si>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</si>
  <si>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</si>
  <si>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</si>
  <si>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</si>
  <si>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</si>
  <si>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</si>
  <si>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</si>
  <si>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</si>
  <si>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</si>
  <si>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</si>
  <si>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</si>
  <si>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</si>
  <si>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</si>
  <si>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</si>
  <si>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</si>
  <si>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</si>
  <si>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</si>
  <si>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</si>
  <si>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</si>
  <si>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</si>
  <si>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</si>
  <si>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</si>
  <si>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</si>
  <si>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</si>
  <si>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</si>
  <si>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</si>
  <si>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</si>
  <si>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</si>
  <si>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</si>
  <si>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</si>
  <si>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</si>
  <si>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</si>
  <si>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</si>
  <si>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</si>
  <si>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</si>
  <si>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</si>
  <si>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</si>
  <si>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</si>
  <si>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</si>
  <si>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</si>
  <si>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</si>
  <si>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</si>
  <si>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</si>
  <si>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</si>
  <si>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</si>
  <si>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</si>
  <si>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</si>
  <si>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</si>
  <si>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</si>
  <si>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</si>
  <si>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</si>
  <si>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</si>
  <si>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</si>
  <si>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</si>
  <si>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</si>
  <si>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</si>
  <si>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</si>
  <si>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</si>
  <si>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</si>
  <si>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</si>
  <si>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</si>
  <si>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</si>
  <si>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</si>
  <si>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</si>
  <si>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</si>
  <si>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</si>
  <si>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</si>
  <si>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</si>
  <si>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</si>
  <si>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</si>
  <si>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</si>
  <si>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</si>
  <si>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</si>
  <si>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</si>
  <si>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</si>
  <si>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</si>
  <si>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</si>
  <si>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</si>
  <si>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</si>
  <si>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</si>
  <si>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</si>
  <si>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</si>
  <si>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</si>
  <si>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</si>
  <si>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</si>
  <si>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</si>
  <si>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</si>
  <si>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</si>
  <si>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</si>
  <si>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</si>
  <si>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</si>
  <si>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</si>
  <si>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</si>
  <si>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</si>
  <si>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</si>
  <si>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</si>
  <si>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</si>
  <si>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</si>
  <si>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</si>
  <si>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</si>
  <si>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</si>
  <si>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</si>
  <si>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</si>
  <si>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</si>
  <si>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</si>
  <si>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</si>
  <si>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</si>
  <si>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</si>
  <si>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</si>
  <si>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</si>
  <si>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</si>
  <si>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</si>
  <si>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</si>
  <si>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</si>
  <si>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</si>
  <si>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</si>
  <si>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</si>
  <si>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</si>
  <si>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</si>
  <si>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</si>
  <si>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</si>
  <si>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</si>
  <si>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</si>
  <si>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</si>
  <si>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</si>
  <si>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</si>
  <si>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</si>
  <si>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</si>
  <si>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</si>
  <si>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</si>
  <si>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</si>
  <si>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</si>
  <si>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</si>
  <si>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</si>
  <si>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</si>
  <si>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</si>
  <si>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</si>
  <si>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</si>
  <si>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</si>
  <si>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</si>
  <si>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</si>
  <si>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</si>
  <si>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</si>
  <si>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</si>
  <si>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</si>
  <si>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</si>
  <si>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</si>
  <si>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</si>
  <si>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</si>
  <si>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</si>
  <si>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</si>
  <si>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</si>
  <si>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</si>
  <si>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</si>
  <si>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</si>
  <si>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</si>
  <si>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</si>
  <si>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</si>
  <si>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</si>
  <si>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</si>
  <si>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</si>
  <si>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</si>
  <si>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</si>
  <si>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</si>
  <si>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</si>
  <si>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</si>
  <si>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</si>
  <si>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</si>
  <si>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</si>
  <si>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</si>
  <si>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</si>
  <si>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</si>
  <si>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</si>
  <si>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</si>
  <si>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</si>
  <si>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</si>
  <si>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</si>
  <si>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</si>
  <si>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</si>
  <si>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</si>
  <si>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</si>
  <si>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</si>
  <si>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</si>
  <si>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</si>
  <si>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</si>
  <si>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</si>
  <si>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</si>
  <si>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</si>
  <si>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</si>
  <si>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</si>
  <si>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</si>
  <si>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</si>
  <si>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</si>
  <si>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</si>
  <si>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</si>
  <si>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</si>
  <si>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</si>
  <si>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</si>
  <si>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</si>
  <si>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</si>
  <si>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</si>
  <si>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</si>
  <si>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</si>
  <si>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</si>
  <si>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</si>
  <si>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</si>
  <si>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</si>
  <si>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</si>
  <si>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</si>
  <si>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</si>
  <si>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</si>
  <si>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</si>
  <si>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</si>
  <si>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</si>
  <si>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</si>
  <si>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</si>
  <si>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</si>
  <si>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</si>
  <si>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</si>
  <si>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</si>
  <si>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</si>
  <si>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</si>
  <si>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</si>
  <si>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</si>
  <si>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</si>
  <si>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</si>
  <si>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</si>
  <si>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</si>
  <si>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</si>
  <si>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</si>
  <si>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</si>
  <si>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</si>
  <si>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</si>
  <si>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</si>
  <si>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</si>
  <si>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</si>
  <si>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</si>
  <si>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</si>
  <si>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</si>
  <si>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</si>
  <si>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</si>
  <si>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</si>
  <si>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</si>
  <si>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</si>
  <si>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</si>
  <si>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</si>
  <si>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</si>
  <si>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</si>
  <si>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</si>
  <si>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</si>
  <si>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</si>
  <si>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</si>
  <si>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</si>
  <si>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</si>
  <si>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</si>
  <si>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</si>
  <si>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</si>
  <si>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</si>
  <si>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</si>
  <si>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</si>
  <si>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</si>
  <si>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</si>
  <si>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</si>
  <si>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</si>
  <si>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</si>
  <si>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</si>
  <si>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</si>
  <si>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</si>
  <si>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</si>
  <si>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</si>
  <si>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</si>
  <si>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</si>
  <si>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</si>
  <si>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</si>
  <si>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</si>
  <si>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</si>
  <si>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</si>
  <si>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</si>
  <si>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</si>
  <si>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</si>
  <si>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</si>
  <si>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</si>
  <si>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</si>
  <si>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</si>
  <si>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</si>
  <si>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</si>
  <si>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</si>
  <si>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</si>
  <si>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</si>
  <si>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</si>
  <si>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</si>
  <si>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</si>
  <si>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</si>
  <si>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</si>
  <si>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</si>
  <si>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</si>
  <si>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</si>
  <si>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</si>
  <si>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</si>
  <si>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</si>
  <si>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</si>
  <si>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</si>
  <si>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</si>
  <si>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</si>
  <si>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</si>
  <si>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</si>
  <si>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</si>
  <si>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</si>
  <si>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</si>
  <si>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</si>
  <si>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</si>
  <si>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</si>
  <si>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</si>
  <si>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</si>
  <si>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</si>
  <si>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</si>
  <si>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</si>
  <si>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</si>
  <si>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</si>
  <si>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</si>
  <si>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</si>
  <si>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</si>
  <si>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</si>
  <si>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</si>
  <si>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</si>
  <si>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</si>
  <si>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</si>
  <si>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</si>
  <si>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</si>
  <si>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</si>
  <si>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</si>
  <si>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</si>
  <si>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</si>
  <si>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</si>
  <si>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</si>
  <si>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</si>
  <si>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</si>
  <si>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</si>
  <si>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</si>
  <si>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</si>
  <si>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</si>
  <si>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</si>
  <si>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</si>
  <si>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</si>
  <si>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</si>
  <si>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</si>
  <si>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</si>
  <si>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</si>
  <si>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</si>
  <si>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</si>
  <si>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</si>
  <si>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</si>
  <si>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</si>
  <si>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</si>
  <si>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</si>
  <si>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</si>
  <si>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</si>
  <si>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</si>
  <si>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</si>
  <si>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</si>
  <si>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</si>
  <si>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</si>
  <si>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</si>
  <si>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</si>
  <si>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</si>
  <si>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</si>
  <si>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</si>
  <si>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</si>
  <si>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</si>
  <si>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</si>
  <si>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</si>
  <si>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</si>
  <si>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</si>
  <si>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</si>
  <si>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</si>
  <si>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</si>
  <si>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</si>
  <si>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</si>
  <si>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</si>
  <si>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</si>
  <si>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</si>
  <si>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</si>
  <si>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</si>
  <si>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</si>
  <si>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</si>
  <si>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</si>
  <si>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</si>
  <si>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</si>
  <si>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</si>
  <si>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</si>
  <si>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</si>
  <si>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</si>
  <si>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</si>
  <si>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</si>
  <si>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</si>
  <si>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</si>
  <si>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</si>
  <si>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</si>
  <si>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</si>
  <si>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</si>
  <si>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</si>
  <si>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</si>
  <si>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</si>
  <si>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</si>
  <si>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</si>
  <si>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</si>
  <si>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</si>
  <si>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</si>
  <si>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</si>
  <si>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</si>
  <si>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</si>
  <si>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</si>
  <si>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</si>
  <si>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</si>
  <si>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</si>
  <si>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</si>
  <si>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</si>
  <si>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</si>
  <si>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</si>
  <si>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</si>
  <si>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</si>
  <si>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</si>
  <si>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</si>
  <si>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</si>
  <si>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</si>
  <si>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</si>
  <si>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</si>
  <si>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</si>
  <si>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</si>
  <si>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</si>
  <si>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</si>
  <si>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</si>
  <si>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</si>
  <si>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</si>
  <si>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</si>
  <si>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</si>
  <si>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</si>
  <si>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</si>
  <si>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</si>
  <si>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</si>
  <si>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</si>
  <si>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</si>
  <si>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</si>
  <si>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</si>
  <si>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</si>
  <si>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</si>
  <si>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</si>
  <si>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</si>
  <si>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</si>
  <si>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</si>
  <si>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</si>
  <si>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</si>
  <si>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</si>
  <si>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</si>
  <si>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</si>
  <si>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</si>
  <si>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</si>
  <si>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</si>
  <si>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</si>
  <si>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</si>
  <si>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</si>
  <si>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</si>
  <si>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</si>
  <si>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</si>
  <si>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</si>
  <si>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</si>
  <si>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</si>
  <si>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</si>
  <si>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</si>
  <si>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</si>
  <si>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</si>
  <si>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</si>
  <si>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</si>
  <si>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</si>
  <si>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</si>
  <si>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</si>
  <si>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</si>
  <si>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</si>
  <si>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</si>
  <si>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</si>
  <si>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</si>
  <si>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</si>
  <si>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</si>
  <si>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</si>
  <si>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</si>
  <si>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</si>
  <si>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</si>
  <si>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</si>
  <si>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</si>
  <si>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</si>
  <si>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</si>
  <si>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</si>
  <si>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</si>
  <si>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</si>
  <si>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</si>
  <si>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</si>
  <si>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</si>
  <si>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</si>
  <si>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</si>
  <si>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</si>
  <si>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</si>
  <si>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</si>
  <si>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</si>
  <si>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</si>
  <si>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</si>
  <si>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</si>
  <si>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</si>
  <si>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</si>
  <si>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</si>
  <si>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</si>
  <si>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</si>
  <si>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</si>
  <si>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</si>
  <si>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</si>
  <si>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</si>
  <si>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</si>
  <si>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</si>
  <si>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</si>
  <si>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</si>
  <si>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</si>
  <si>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</si>
  <si>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</si>
  <si>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</si>
  <si>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</si>
  <si>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</si>
  <si>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</si>
  <si>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</si>
  <si>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</si>
  <si>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</si>
  <si>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</si>
  <si>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</si>
  <si>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</si>
  <si>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</si>
  <si>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</si>
  <si>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</si>
  <si>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</si>
  <si>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</si>
  <si>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</si>
  <si>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</si>
  <si>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</si>
  <si>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</si>
  <si>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</si>
  <si>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</si>
  <si>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</si>
  <si>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</si>
  <si>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</si>
  <si>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</si>
  <si>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</si>
  <si>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</si>
  <si>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</si>
  <si>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</si>
  <si>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</si>
  <si>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</si>
  <si>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</si>
  <si>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</si>
  <si>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</si>
  <si>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</si>
  <si>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</si>
  <si>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</si>
  <si>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</si>
  <si>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</si>
  <si>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</si>
  <si>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</si>
  <si>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</si>
  <si>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</si>
  <si>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</si>
  <si>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</si>
  <si>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</si>
  <si>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</si>
  <si>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</si>
  <si>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</si>
  <si>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</si>
  <si>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</si>
  <si>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</si>
  <si>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</si>
  <si>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</si>
  <si>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</si>
  <si>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</si>
  <si>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</si>
  <si>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</si>
  <si>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</si>
  <si>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</si>
  <si>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</si>
  <si>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</si>
  <si>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</si>
  <si>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</si>
  <si>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</si>
  <si>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</si>
  <si>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</si>
  <si>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</si>
  <si>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</si>
  <si>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</si>
  <si>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</si>
  <si>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</si>
  <si>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</si>
  <si>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</si>
  <si>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</si>
  <si>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</si>
  <si>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</si>
  <si>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</si>
  <si>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</si>
  <si>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</si>
  <si>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</si>
  <si>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</si>
  <si>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</si>
  <si>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</si>
  <si>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</si>
  <si>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</si>
  <si>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</si>
  <si>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</si>
  <si>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</si>
  <si>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</si>
  <si>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</si>
  <si>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</si>
  <si>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</si>
  <si>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</si>
  <si>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</si>
  <si>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</si>
  <si>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</si>
  <si>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</si>
  <si>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</si>
  <si>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</si>
  <si>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</si>
  <si>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</si>
  <si>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</si>
  <si>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</si>
  <si>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</si>
  <si>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</si>
  <si>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</si>
  <si>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</si>
  <si>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</si>
  <si>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</si>
  <si>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</si>
  <si>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</si>
  <si>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</si>
  <si>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</si>
  <si>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</si>
  <si>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</si>
  <si>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</si>
  <si>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</si>
  <si>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</si>
  <si>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</si>
  <si>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</si>
  <si>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</si>
  <si>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</si>
  <si>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</si>
  <si>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</si>
  <si>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</si>
  <si>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</si>
  <si>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</si>
  <si>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</si>
  <si>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</si>
  <si>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</si>
  <si>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</si>
  <si>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</si>
  <si>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</si>
  <si>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</si>
  <si>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</si>
  <si>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</si>
  <si>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</si>
  <si>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</si>
  <si>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</si>
  <si>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</si>
  <si>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</si>
  <si>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</si>
  <si>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</si>
  <si>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</si>
  <si>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</si>
  <si>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</si>
  <si>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</si>
  <si>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</si>
  <si>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</si>
  <si>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</si>
  <si>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</si>
  <si>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</si>
  <si>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</si>
  <si>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</si>
  <si>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</si>
  <si>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</si>
  <si>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</si>
  <si>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</si>
  <si>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</si>
  <si>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</si>
  <si>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</si>
  <si>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</si>
  <si>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</si>
  <si>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</si>
  <si>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</si>
  <si>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</si>
  <si>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</si>
  <si>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</si>
  <si>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</si>
  <si>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</si>
  <si>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</si>
  <si>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</si>
  <si>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</si>
  <si>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</si>
  <si>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</si>
  <si>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</si>
  <si>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</si>
  <si>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</si>
  <si>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</si>
  <si>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</si>
  <si>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</si>
  <si>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</si>
  <si>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</si>
  <si>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</si>
  <si>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</si>
  <si>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</si>
  <si>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</si>
  <si>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</si>
  <si>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</si>
  <si>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</si>
  <si>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</si>
  <si>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</si>
  <si>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</si>
  <si>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</si>
  <si>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</si>
  <si>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</si>
  <si>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</si>
  <si>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</si>
  <si>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</si>
  <si>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</si>
  <si>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</si>
  <si>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</si>
  <si>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</si>
  <si>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</si>
  <si>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</si>
  <si>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</si>
  <si>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</si>
  <si>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</si>
  <si>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</si>
  <si>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</si>
  <si>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</si>
  <si>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</si>
  <si>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</si>
  <si>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</si>
  <si>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</si>
  <si>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</si>
  <si>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</si>
  <si>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</si>
  <si>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</si>
  <si>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</si>
  <si>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</si>
  <si>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</si>
  <si>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</si>
  <si>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</si>
  <si>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</si>
  <si>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</si>
  <si>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</si>
  <si>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</si>
  <si>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</si>
  <si>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</si>
  <si>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</si>
  <si>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</si>
  <si>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</si>
  <si>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</si>
  <si>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</si>
  <si>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</si>
  <si>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</si>
  <si>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</si>
  <si>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</si>
  <si>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</si>
  <si>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</si>
  <si>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</si>
  <si>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</si>
  <si>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</si>
  <si>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</si>
  <si>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</si>
  <si>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</si>
  <si>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</si>
  <si>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</si>
  <si>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</si>
  <si>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</si>
  <si>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</si>
  <si>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</si>
  <si>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</si>
  <si>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</si>
  <si>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</si>
  <si>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</si>
  <si>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</si>
  <si>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</si>
  <si>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</si>
  <si>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</si>
  <si>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</si>
  <si>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</si>
  <si>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</si>
  <si>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</si>
  <si>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</si>
  <si>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</si>
  <si>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</si>
  <si>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</si>
  <si>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</si>
  <si>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</si>
  <si>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</si>
  <si>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</si>
  <si>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</si>
  <si>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</si>
  <si>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</si>
  <si>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</si>
  <si>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</si>
  <si>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</si>
  <si>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</si>
  <si>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</si>
  <si>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</si>
  <si>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</si>
  <si>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</si>
  <si>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</si>
  <si>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</si>
  <si>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</si>
  <si>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</si>
  <si>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</si>
  <si>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</si>
  <si>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</si>
  <si>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</si>
  <si>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</si>
  <si>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</si>
  <si>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</si>
  <si>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</si>
  <si>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</si>
  <si>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</si>
  <si>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</si>
  <si>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</si>
  <si>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</si>
  <si>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</si>
  <si>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</si>
  <si>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</si>
  <si>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</si>
  <si>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</si>
  <si>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</si>
  <si>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</si>
  <si>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</si>
  <si>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</si>
  <si>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</si>
  <si>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</si>
  <si>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</si>
  <si>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</si>
  <si>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</si>
  <si>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</si>
  <si>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</si>
  <si>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</si>
  <si>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</si>
  <si>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</si>
  <si>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</si>
  <si>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</si>
  <si>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</si>
  <si>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</si>
  <si>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</si>
  <si>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</si>
  <si>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</si>
  <si>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</si>
  <si>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</si>
  <si>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</si>
  <si>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</si>
  <si>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</si>
  <si>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</si>
  <si>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</si>
  <si>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</si>
  <si>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</si>
  <si>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</si>
  <si>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</si>
  <si>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</si>
  <si>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</si>
  <si>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</si>
  <si>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</si>
  <si>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</si>
  <si>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</si>
  <si>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</si>
  <si>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</si>
  <si>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</si>
  <si>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</si>
  <si>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</si>
  <si>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</si>
  <si>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</si>
  <si>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</si>
  <si>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</si>
  <si>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</si>
  <si>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</si>
  <si>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</si>
  <si>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</si>
  <si>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</si>
  <si>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</si>
  <si>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</si>
  <si>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</si>
  <si>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</si>
  <si>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</si>
  <si>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</si>
  <si>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</si>
  <si>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</si>
  <si>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</si>
  <si>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</si>
  <si>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</si>
  <si>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</si>
  <si>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</si>
  <si>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</si>
  <si>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</si>
  <si>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</si>
  <si>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</si>
  <si>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</si>
  <si>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</si>
  <si>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</si>
  <si>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</si>
  <si>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</si>
  <si>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</si>
  <si>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</si>
  <si>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</si>
  <si>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</si>
  <si>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</si>
  <si>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</si>
  <si>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</si>
  <si>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</si>
  <si>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</si>
  <si>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</si>
  <si>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</si>
  <si>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</si>
  <si>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</si>
  <si>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</si>
  <si>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</si>
  <si>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</si>
  <si>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</si>
  <si>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</si>
  <si>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</si>
  <si>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</si>
  <si>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</si>
  <si>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</si>
  <si>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</si>
  <si>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</si>
  <si>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</si>
  <si>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</si>
  <si>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</si>
  <si>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</si>
  <si>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</si>
  <si>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</si>
  <si>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</si>
  <si>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</si>
  <si>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</si>
  <si>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</si>
  <si>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</si>
  <si>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</si>
  <si>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</si>
  <si>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</si>
  <si>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</si>
  <si>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</si>
  <si>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</si>
  <si>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</si>
  <si>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</si>
  <si>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</si>
  <si>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</si>
  <si>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</si>
  <si>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</si>
  <si>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</si>
  <si>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</si>
  <si>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</si>
  <si>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</si>
  <si>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</si>
  <si>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</si>
  <si>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</si>
  <si>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</si>
  <si>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</si>
  <si>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</si>
  <si>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</si>
  <si>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</si>
  <si>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</si>
  <si>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</si>
  <si>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</si>
  <si>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</si>
  <si>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</si>
  <si>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</si>
  <si>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</si>
  <si>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</si>
  <si>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</si>
  <si>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</si>
  <si>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</si>
  <si>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</si>
  <si>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</si>
  <si>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</si>
  <si>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</si>
  <si>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</si>
  <si>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</si>
  <si>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</si>
  <si>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</si>
  <si>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</si>
  <si>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</si>
  <si>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</si>
  <si>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</si>
  <si>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</si>
  <si>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</si>
  <si>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</si>
  <si>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</si>
  <si>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</si>
  <si>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</si>
  <si>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</si>
  <si>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</si>
  <si>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</si>
  <si>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</si>
  <si>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</si>
  <si>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</si>
  <si>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</si>
  <si>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</si>
  <si>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</si>
  <si>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</si>
  <si>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</si>
  <si>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</si>
  <si>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</si>
  <si>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</si>
  <si>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</si>
  <si>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</si>
  <si>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</si>
  <si>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</si>
  <si>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</si>
  <si>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</si>
  <si>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</si>
  <si>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</si>
  <si>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</si>
  <si>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</si>
  <si>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</si>
  <si>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</si>
  <si>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</si>
  <si>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</si>
  <si>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</si>
  <si>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</si>
  <si>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</si>
  <si>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</si>
  <si>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</si>
  <si>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</si>
  <si>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</si>
  <si>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</si>
  <si>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</si>
  <si>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</si>
  <si>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</si>
  <si>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</si>
  <si>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</si>
  <si>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</si>
  <si>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</si>
  <si>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</si>
  <si>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</si>
  <si>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</si>
  <si>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</si>
  <si>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</si>
  <si>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</si>
  <si>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</si>
  <si>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</si>
  <si>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</si>
  <si>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</si>
  <si>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</si>
  <si>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</si>
  <si>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</si>
  <si>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</si>
  <si>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</si>
  <si>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</si>
  <si>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</si>
  <si>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</si>
  <si>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</si>
  <si>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</si>
  <si>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</si>
  <si>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</si>
  <si>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</si>
  <si>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</si>
  <si>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</si>
  <si>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</si>
  <si>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</si>
  <si>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</si>
  <si>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</si>
  <si>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</si>
  <si>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</si>
  <si>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</si>
  <si>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</si>
  <si>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</si>
  <si>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</si>
  <si>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</si>
  <si>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</si>
  <si>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</si>
  <si>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</si>
  <si>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</si>
  <si>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</si>
  <si>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</si>
  <si>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</si>
  <si>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</si>
  <si>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</si>
  <si>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</si>
  <si>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</si>
  <si>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</si>
  <si>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</si>
  <si>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</si>
  <si>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</si>
  <si>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</si>
  <si>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</si>
  <si>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</si>
  <si>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</si>
  <si>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</si>
  <si>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</si>
  <si>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</si>
  <si>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</si>
  <si>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</si>
  <si>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</si>
  <si>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</si>
  <si>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</si>
  <si>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</si>
  <si>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</si>
  <si>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</si>
  <si>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</si>
  <si>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</si>
  <si>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</si>
  <si>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</si>
  <si>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</si>
  <si>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</si>
  <si>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</si>
  <si>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</si>
  <si>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</si>
  <si>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</si>
  <si>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</si>
  <si>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</si>
  <si>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</si>
  <si>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</si>
  <si>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</si>
  <si>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</si>
  <si>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</si>
  <si>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</si>
  <si>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</si>
  <si>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</si>
  <si>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</si>
  <si>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</si>
  <si>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</si>
  <si>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</si>
  <si>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</si>
  <si>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</si>
  <si>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</si>
  <si>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</si>
  <si>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</si>
  <si>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</si>
  <si>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</si>
  <si>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</si>
  <si>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</si>
  <si>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</si>
  <si>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</si>
  <si>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</si>
  <si>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</si>
  <si>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</si>
  <si>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</si>
  <si>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</si>
  <si>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</si>
  <si>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</si>
  <si>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</si>
  <si>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</si>
  <si>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</si>
  <si>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</si>
  <si>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</si>
  <si>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</si>
  <si>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</si>
  <si>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</si>
  <si>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</si>
  <si>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</si>
  <si>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</si>
  <si>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</si>
  <si>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</si>
  <si>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</si>
  <si>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</si>
  <si>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</si>
  <si>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</si>
  <si>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</si>
  <si>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</si>
  <si>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</si>
  <si>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</si>
  <si>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</si>
  <si>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</si>
  <si>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</si>
  <si>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</si>
  <si>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</si>
  <si>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</si>
  <si>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</si>
  <si>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</si>
  <si>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</si>
  <si>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</si>
  <si>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</si>
  <si>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</si>
  <si>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</si>
  <si>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</si>
  <si>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</si>
  <si>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</si>
  <si>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</si>
  <si>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</si>
  <si>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</si>
  <si>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</si>
  <si>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</si>
  <si>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</si>
  <si>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</si>
  <si>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</si>
  <si>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</si>
  <si>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</si>
  <si>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</si>
  <si>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</si>
  <si>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</si>
  <si>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</si>
  <si>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</si>
  <si>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</si>
  <si>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</si>
  <si>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</si>
  <si>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</si>
  <si>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</si>
  <si>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</si>
  <si>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</si>
  <si>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</si>
  <si>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</si>
  <si>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</si>
  <si>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</si>
  <si>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</si>
  <si>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</si>
  <si>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</si>
  <si>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</si>
  <si>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</si>
  <si>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</si>
  <si>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</si>
  <si>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</si>
  <si>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</si>
  <si>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</si>
  <si>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</si>
  <si>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</si>
  <si>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</si>
  <si>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</si>
  <si>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</si>
  <si>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</si>
  <si>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</si>
  <si>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</si>
  <si>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</si>
  <si>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</si>
  <si>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</si>
  <si>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</si>
  <si>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</si>
  <si>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</si>
  <si>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</si>
  <si>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</si>
  <si>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</si>
  <si>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</si>
  <si>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</si>
  <si>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</si>
  <si>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</si>
  <si>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</si>
  <si>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</si>
  <si>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</si>
  <si>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</si>
  <si>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</si>
  <si>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</si>
  <si>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</si>
  <si>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</si>
  <si>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</si>
  <si>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</si>
  <si>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</si>
  <si>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</si>
  <si>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</si>
  <si>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</si>
  <si>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</si>
  <si>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</si>
  <si>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</si>
  <si>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</si>
  <si>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</si>
  <si>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</si>
  <si>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</si>
  <si>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</si>
  <si>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</si>
  <si>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</si>
  <si>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</si>
  <si>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</si>
  <si>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</si>
  <si>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</si>
  <si>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</si>
  <si>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</si>
  <si>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</si>
  <si>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</si>
  <si>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</si>
  <si>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</si>
  <si>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</si>
  <si>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</si>
  <si>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</si>
  <si>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</si>
  <si>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</si>
  <si>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</si>
  <si>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</si>
  <si>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</si>
  <si>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</si>
  <si>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</si>
  <si>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</si>
  <si>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</si>
  <si>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</si>
  <si>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</si>
  <si>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</si>
  <si>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</si>
  <si>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</si>
  <si>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</si>
  <si>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</si>
  <si>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</si>
  <si>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</si>
  <si>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</si>
  <si>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</si>
  <si>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</si>
  <si>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</si>
  <si>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</si>
  <si>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</si>
  <si>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</si>
  <si>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</si>
  <si>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</si>
  <si>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</si>
  <si>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</si>
  <si>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</si>
  <si>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</si>
  <si>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</si>
  <si>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</si>
  <si>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</si>
  <si>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</si>
  <si>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</si>
  <si>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</si>
  <si>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</si>
  <si>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</si>
  <si>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</si>
  <si>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</si>
  <si>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</si>
  <si>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</si>
  <si>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</si>
  <si>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</si>
  <si>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</si>
  <si>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</si>
  <si>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</si>
  <si>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</si>
  <si>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</si>
  <si>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</si>
  <si>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</si>
  <si>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</si>
  <si>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</si>
  <si>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</si>
  <si>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</si>
  <si>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</si>
  <si>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</si>
  <si>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</si>
  <si>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</si>
  <si>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</si>
  <si>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</si>
  <si>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</si>
  <si>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</si>
  <si>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</si>
  <si>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</si>
  <si>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</si>
  <si>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</si>
  <si>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</si>
  <si>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</si>
  <si>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</si>
  <si>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</si>
  <si>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</si>
  <si>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</si>
  <si>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</si>
  <si>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</si>
  <si>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</si>
  <si>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</si>
  <si>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</si>
  <si>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</si>
  <si>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</si>
  <si>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</si>
  <si>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</si>
  <si>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</si>
  <si>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</si>
  <si>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</si>
  <si>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</si>
  <si>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</si>
  <si>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</si>
  <si>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</si>
  <si>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</si>
  <si>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</si>
  <si>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</si>
  <si>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</si>
  <si>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</si>
  <si>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</si>
  <si>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</si>
  <si>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</si>
  <si>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</si>
  <si>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</si>
  <si>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</si>
  <si>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</si>
  <si>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</si>
  <si>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</si>
  <si>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</si>
  <si>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</si>
  <si>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</si>
  <si>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</si>
  <si>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</si>
  <si>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</si>
  <si>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</si>
  <si>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</si>
  <si>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</si>
  <si>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</si>
  <si>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</si>
  <si>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</si>
  <si>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</si>
  <si>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</si>
  <si>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</si>
  <si>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</si>
  <si>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</si>
  <si>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</si>
  <si>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</si>
  <si>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</si>
  <si>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</si>
  <si>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</si>
  <si>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</si>
  <si>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</si>
  <si>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</si>
  <si>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</si>
  <si>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</si>
  <si>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</si>
  <si>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</si>
  <si>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</si>
  <si>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</si>
  <si>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</si>
  <si>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</si>
  <si>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</si>
  <si>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</si>
  <si>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</si>
  <si>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</si>
  <si>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</si>
  <si>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</si>
  <si>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</si>
  <si>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</si>
  <si>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</si>
  <si>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</si>
  <si>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</si>
  <si>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</si>
  <si>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</si>
  <si>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</si>
  <si>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</si>
  <si>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</si>
  <si>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</si>
  <si>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</si>
  <si>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</si>
  <si>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</si>
  <si>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</si>
  <si>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</si>
  <si>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</si>
  <si>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</si>
  <si>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</si>
  <si>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</si>
  <si>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</si>
  <si>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</si>
  <si>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</si>
  <si>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</si>
  <si>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</si>
  <si>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</si>
  <si>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</si>
  <si>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</si>
  <si>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</si>
  <si>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</si>
  <si>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</si>
  <si>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</si>
  <si>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</si>
  <si>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</si>
  <si>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</si>
  <si>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</si>
  <si>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</si>
  <si>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</si>
  <si>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</si>
  <si>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</si>
  <si>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</si>
  <si>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</si>
  <si>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</si>
  <si>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</si>
  <si>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</si>
  <si>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</si>
  <si>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</si>
  <si>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</si>
  <si>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</si>
  <si>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</si>
  <si>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</si>
  <si>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</si>
  <si>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</si>
  <si>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</si>
  <si>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</si>
  <si>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</si>
  <si>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</si>
  <si>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</si>
  <si>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</si>
  <si>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</si>
  <si>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</si>
  <si>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</si>
  <si>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</si>
  <si>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</si>
  <si>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</si>
  <si>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</si>
  <si>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</si>
  <si>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</si>
  <si>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</si>
  <si>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</si>
  <si>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</si>
  <si>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</si>
  <si>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</si>
  <si>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</si>
  <si>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</si>
  <si>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</si>
  <si>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</si>
  <si>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</si>
  <si>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</si>
  <si>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</si>
  <si>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</si>
  <si>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</si>
  <si>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</si>
  <si>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</si>
  <si>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</si>
  <si>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</si>
  <si>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</si>
  <si>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</si>
  <si>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</si>
  <si>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</si>
  <si>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</si>
  <si>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</si>
  <si>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</si>
  <si>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</si>
  <si>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</si>
  <si>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</si>
  <si>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</si>
  <si>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</si>
  <si>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</si>
  <si>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</si>
  <si>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</si>
  <si>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</si>
  <si>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</si>
  <si>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</si>
  <si>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</si>
  <si>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</si>
  <si>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</si>
  <si>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</si>
  <si>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</si>
  <si>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</si>
  <si>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</si>
  <si>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</si>
  <si>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</si>
  <si>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</si>
  <si>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</si>
  <si>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</si>
  <si>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</si>
  <si>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</si>
  <si>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</si>
  <si>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</si>
  <si>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</si>
  <si>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</si>
  <si>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</si>
  <si>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</si>
  <si>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</si>
  <si>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</si>
  <si>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</si>
  <si>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</si>
  <si>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</si>
  <si>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</si>
  <si>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</si>
  <si>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</si>
  <si>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</si>
  <si>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</si>
  <si>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</si>
  <si>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</si>
  <si>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</si>
  <si>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</si>
  <si>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</si>
  <si>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</si>
  <si>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</si>
  <si>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</si>
  <si>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</si>
  <si>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</si>
  <si>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</si>
  <si>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</si>
  <si>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</si>
  <si>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</si>
  <si>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</si>
  <si>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</si>
  <si>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</si>
  <si>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</si>
  <si>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</si>
  <si>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</si>
  <si>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</si>
  <si>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</si>
  <si>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</si>
  <si>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</si>
  <si>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</si>
  <si>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</si>
  <si>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</si>
  <si>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</si>
  <si>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</si>
  <si>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</si>
  <si>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</si>
  <si>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</si>
  <si>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</si>
  <si>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</si>
  <si>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</si>
  <si>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</si>
  <si>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</si>
  <si>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</si>
  <si>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</si>
  <si>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</si>
  <si>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</si>
  <si>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</si>
  <si>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</si>
  <si>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</si>
  <si>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</si>
  <si>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</si>
  <si>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</si>
  <si>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</si>
  <si>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</si>
  <si>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</si>
  <si>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</si>
  <si>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</si>
  <si>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</si>
  <si>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</si>
  <si>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</si>
  <si>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</si>
  <si>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</si>
  <si>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</si>
  <si>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</si>
  <si>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</si>
  <si>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</si>
  <si>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</si>
  <si>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</si>
  <si>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</si>
  <si>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</si>
  <si>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</si>
  <si>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</si>
  <si>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</si>
  <si>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</si>
  <si>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</si>
  <si>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</si>
  <si>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</si>
  <si>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</si>
  <si>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</si>
  <si>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</si>
  <si>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</si>
  <si>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</si>
  <si>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</si>
  <si>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</si>
  <si>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</si>
  <si>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</si>
  <si>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</si>
  <si>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</si>
  <si>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</si>
  <si>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</si>
  <si>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</si>
  <si>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</si>
  <si>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</si>
  <si>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</si>
  <si>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</si>
  <si>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</si>
  <si>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</si>
  <si>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</si>
  <si>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</si>
  <si>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</si>
  <si>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</si>
  <si>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</si>
  <si>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</si>
  <si>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</si>
  <si>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</si>
  <si>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</si>
  <si>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</si>
  <si>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</si>
  <si>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</si>
  <si>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</si>
  <si>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</si>
  <si>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</si>
  <si>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</si>
  <si>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</si>
  <si>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</si>
  <si>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</si>
  <si>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</si>
  <si>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</si>
  <si>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</si>
  <si>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</si>
  <si>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</si>
  <si>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</si>
  <si>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</si>
  <si>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</si>
  <si>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</si>
  <si>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</si>
  <si>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</si>
  <si>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</si>
  <si>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</si>
  <si>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</si>
  <si>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</si>
  <si>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</si>
  <si>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</si>
  <si>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</si>
  <si>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</si>
  <si>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</si>
  <si>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</si>
  <si>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</si>
  <si>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</si>
  <si>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</si>
  <si>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</si>
  <si>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</si>
  <si>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</si>
  <si>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</si>
  <si>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</si>
  <si>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</si>
  <si>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</si>
  <si>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</si>
  <si>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</si>
  <si>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</si>
  <si>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</si>
  <si>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</si>
  <si>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</si>
  <si>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</si>
  <si>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</si>
  <si>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</si>
  <si>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</si>
  <si>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</si>
  <si>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</si>
  <si>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</si>
  <si>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</si>
  <si>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</si>
  <si>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</si>
  <si>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</si>
  <si>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</si>
  <si>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</si>
  <si>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</si>
  <si>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</si>
  <si>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</si>
  <si>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</si>
  <si>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</si>
  <si>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</si>
  <si>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</si>
  <si>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</si>
  <si>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</si>
  <si>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</si>
  <si>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</si>
  <si>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</si>
  <si>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</si>
  <si>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</si>
  <si>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</si>
  <si>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</si>
  <si>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</si>
  <si>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</si>
  <si>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</si>
  <si>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</si>
  <si>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</si>
  <si>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</si>
  <si>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</si>
  <si>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</si>
  <si>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</si>
  <si>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</si>
  <si>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</si>
  <si>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</si>
  <si>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</si>
  <si>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</si>
  <si>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</si>
  <si>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</si>
  <si>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</si>
  <si>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</si>
  <si>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</si>
  <si>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</si>
  <si>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</si>
  <si>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</si>
  <si>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</si>
  <si>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</si>
  <si>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</si>
  <si>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</si>
  <si>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</si>
  <si>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</si>
  <si>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</si>
  <si>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</si>
  <si>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</si>
  <si>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</si>
  <si>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</si>
  <si>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</si>
  <si>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</si>
  <si>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</si>
  <si>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</si>
  <si>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</si>
  <si>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</si>
  <si>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</si>
  <si>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</si>
  <si>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</si>
  <si>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</si>
  <si>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</si>
  <si>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</si>
  <si>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</si>
  <si>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</si>
  <si>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</si>
  <si>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</si>
  <si>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</si>
  <si>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</si>
  <si>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</si>
  <si>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</si>
  <si>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</si>
  <si>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</si>
  <si>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</si>
  <si>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</si>
  <si>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</si>
  <si>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</si>
  <si>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</si>
  <si>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</si>
  <si>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</si>
  <si>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</si>
  <si>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</si>
  <si>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</si>
  <si>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</si>
  <si>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</si>
  <si>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</si>
  <si>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</si>
  <si>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</si>
  <si>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</si>
  <si>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</si>
  <si>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</si>
  <si>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</si>
  <si>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</si>
  <si>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</si>
  <si>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</si>
  <si>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</si>
  <si>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</si>
  <si>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</si>
  <si>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</si>
  <si>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</si>
  <si>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</si>
  <si>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</si>
  <si>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</si>
  <si>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</si>
  <si>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</si>
  <si>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</si>
  <si>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</si>
  <si>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</si>
  <si>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</si>
  <si>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</si>
  <si>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</si>
  <si>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</si>
  <si>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</si>
  <si>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</si>
  <si>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</si>
  <si>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</si>
  <si>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</si>
  <si>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</si>
  <si>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</si>
  <si>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</si>
  <si>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</si>
  <si>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</si>
  <si>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</si>
  <si>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</si>
  <si>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</si>
  <si>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</si>
  <si>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</si>
  <si>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</si>
  <si>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</si>
  <si>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</si>
  <si>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</si>
  <si>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</si>
  <si>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</si>
  <si>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</si>
  <si>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</si>
  <si>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</si>
  <si>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</si>
  <si>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</si>
  <si>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</si>
  <si>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</si>
  <si>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</si>
  <si>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</si>
  <si>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</si>
  <si>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</si>
  <si>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</si>
  <si>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</si>
  <si>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</si>
  <si>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</si>
  <si>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</si>
  <si>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</si>
  <si>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</si>
  <si>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</si>
  <si>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</si>
  <si>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</si>
  <si>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</si>
  <si>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</si>
  <si>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</si>
  <si>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</si>
  <si>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</si>
  <si>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</si>
  <si>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</si>
  <si>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</si>
  <si>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</si>
  <si>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</si>
  <si>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</si>
  <si>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</si>
  <si>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</si>
  <si>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</si>
  <si>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</si>
  <si>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</si>
  <si>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</si>
  <si>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</si>
  <si>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</si>
  <si>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</si>
  <si>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</si>
  <si>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</si>
  <si>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</si>
  <si>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</si>
  <si>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</si>
  <si>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</si>
  <si>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</si>
  <si>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</si>
  <si>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</si>
  <si>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</si>
  <si>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</si>
  <si>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</si>
  <si>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</si>
  <si>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</si>
  <si>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</si>
  <si>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</si>
  <si>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</si>
  <si>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</si>
  <si>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</si>
  <si>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</si>
  <si>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</si>
  <si>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</si>
  <si>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</si>
  <si>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</si>
  <si>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</si>
  <si>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</si>
  <si>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</si>
  <si>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</si>
  <si>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</si>
  <si>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</si>
  <si>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</si>
  <si>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</si>
  <si>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</si>
  <si>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</si>
  <si>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</si>
  <si>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</si>
  <si>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</si>
  <si>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</si>
  <si>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</si>
  <si>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</si>
  <si>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</si>
  <si>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</si>
  <si>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</si>
  <si>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</si>
  <si>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</si>
  <si>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</si>
  <si>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</si>
  <si>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</si>
  <si>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</si>
  <si>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</si>
  <si>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</si>
  <si>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</si>
  <si>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</si>
  <si>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</si>
  <si>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</si>
  <si>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</si>
  <si>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</si>
  <si>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</si>
  <si>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</si>
  <si>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</si>
  <si>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</si>
  <si>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</si>
  <si>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</si>
  <si>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</si>
  <si>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</si>
  <si>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</si>
  <si>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</si>
  <si>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</si>
  <si>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</si>
  <si>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</si>
  <si>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</si>
  <si>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</si>
  <si>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</si>
  <si>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</si>
  <si>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</si>
  <si>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</si>
  <si>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</si>
  <si>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</si>
  <si>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</si>
  <si>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</si>
  <si>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</si>
  <si>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</si>
  <si>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</si>
  <si>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</si>
  <si>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</si>
  <si>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</si>
  <si>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</si>
  <si>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</si>
  <si>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</si>
  <si>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</si>
  <si>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</si>
  <si>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</si>
  <si>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</si>
  <si>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</si>
  <si>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</si>
  <si>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</si>
  <si>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</si>
  <si>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</si>
  <si>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</si>
  <si>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</si>
  <si>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</si>
  <si>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</si>
  <si>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</si>
  <si>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</si>
  <si>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</si>
  <si>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</si>
  <si>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</si>
  <si>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</si>
  <si>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</si>
  <si>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</si>
  <si>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</si>
  <si>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</si>
  <si>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</si>
  <si>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</si>
  <si>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</si>
  <si>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</si>
  <si>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</si>
  <si>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</si>
  <si>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</si>
  <si>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</si>
  <si>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</si>
  <si>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</si>
  <si>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</si>
  <si>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</si>
  <si>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</si>
  <si>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</si>
  <si>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</si>
  <si>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</si>
  <si>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</si>
  <si>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</si>
  <si>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</si>
  <si>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</si>
  <si>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</si>
  <si>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</si>
  <si>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</si>
  <si>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</si>
  <si>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</si>
  <si>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</si>
  <si>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</si>
  <si>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</si>
  <si>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</si>
  <si>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</si>
  <si>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</si>
  <si>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</si>
  <si>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</si>
  <si>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</si>
  <si>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</si>
  <si>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</si>
  <si>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</si>
  <si>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</si>
  <si>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</si>
  <si>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</si>
  <si>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</si>
  <si>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</si>
  <si>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</si>
  <si>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</si>
  <si>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</si>
  <si>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</si>
  <si>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</si>
  <si>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</si>
  <si>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</si>
  <si>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</si>
  <si>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</si>
  <si>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</si>
  <si>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</si>
  <si>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</si>
  <si>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</si>
  <si>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</si>
  <si>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</si>
  <si>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</si>
  <si>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</si>
  <si>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</si>
  <si>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</si>
  <si>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</si>
  <si>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</si>
  <si>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</si>
  <si>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</si>
  <si>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</si>
  <si>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</si>
  <si>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</si>
  <si>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</si>
  <si>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</si>
  <si>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</si>
  <si>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</si>
  <si>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</si>
  <si>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</si>
  <si>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</si>
  <si>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</si>
  <si>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</si>
  <si>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</si>
  <si>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</si>
  <si>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</si>
  <si>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</si>
  <si>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</si>
  <si>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</si>
  <si>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</si>
  <si>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</si>
  <si>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</si>
  <si>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</si>
  <si>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</si>
  <si>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</si>
  <si>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</si>
  <si>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</si>
  <si>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</si>
  <si>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</si>
  <si>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</si>
  <si>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</si>
  <si>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</si>
  <si>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</si>
  <si>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</si>
  <si>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</si>
  <si>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</si>
  <si>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</si>
  <si>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</si>
  <si>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</si>
  <si>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</si>
  <si>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</si>
  <si>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</si>
  <si>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</si>
  <si>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</si>
  <si>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</si>
  <si>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</si>
  <si>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</si>
  <si>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</si>
  <si>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</si>
  <si>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</si>
  <si>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</si>
  <si>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</si>
  <si>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</si>
  <si>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</si>
  <si>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</si>
  <si>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</si>
  <si>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</si>
  <si>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</si>
  <si>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</si>
  <si>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</si>
  <si>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</si>
  <si>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</si>
  <si>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</si>
  <si>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</si>
  <si>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</si>
  <si>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</si>
  <si>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</si>
  <si>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</si>
  <si>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</si>
  <si>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</si>
  <si>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</si>
  <si>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</si>
  <si>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</si>
  <si>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</si>
  <si>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</si>
  <si>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</si>
  <si>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</si>
  <si>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</si>
  <si>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</si>
  <si>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</si>
  <si>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</si>
  <si>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</si>
  <si>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</si>
  <si>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</si>
  <si>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</si>
  <si>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</si>
  <si>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</si>
  <si>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</si>
  <si>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</si>
  <si>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</si>
  <si>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</si>
  <si>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</si>
  <si>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</si>
  <si>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</si>
  <si>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</si>
  <si>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</si>
  <si>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</si>
  <si>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</si>
  <si>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</si>
  <si>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</si>
  <si>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</si>
  <si>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</si>
  <si>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</si>
  <si>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</si>
  <si>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</si>
  <si>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</si>
  <si>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</si>
  <si>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</si>
  <si>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</si>
  <si>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</si>
  <si>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</si>
  <si>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</si>
  <si>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</si>
  <si>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</si>
  <si>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</si>
  <si>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</si>
  <si>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</si>
  <si>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</si>
  <si>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</si>
  <si>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</si>
  <si>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</si>
  <si>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</si>
  <si>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</si>
  <si>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</si>
  <si>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</si>
  <si>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</si>
  <si>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</si>
  <si>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</si>
  <si>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</si>
  <si>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</si>
  <si>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</si>
  <si>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</si>
  <si>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</si>
  <si>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</si>
  <si>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</si>
  <si>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</si>
  <si>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</si>
  <si>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</si>
  <si>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</si>
  <si>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</si>
  <si>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</si>
  <si>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</si>
  <si>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</si>
  <si>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</si>
  <si>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</si>
  <si>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</si>
  <si>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</si>
  <si>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</si>
  <si>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</si>
  <si>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</si>
  <si>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</si>
  <si>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</si>
  <si>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</si>
  <si>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</si>
  <si>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</si>
  <si>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</si>
  <si>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</si>
  <si>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</si>
  <si>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</si>
  <si>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</si>
  <si>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</si>
  <si>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</si>
  <si>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</si>
  <si>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</si>
  <si>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</si>
  <si>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</si>
  <si>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</si>
  <si>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</si>
  <si>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</si>
  <si>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</si>
  <si>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</si>
  <si>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</si>
  <si>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</si>
  <si>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</si>
  <si>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</si>
  <si>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</si>
  <si>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</si>
  <si>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</si>
  <si>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</si>
  <si>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</si>
  <si>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</si>
  <si>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</si>
  <si>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</si>
  <si>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</si>
  <si>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</si>
  <si>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</si>
  <si>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</si>
  <si>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</si>
  <si>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</si>
  <si>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</si>
  <si>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</si>
  <si>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</si>
  <si>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</si>
  <si>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</si>
  <si>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</si>
  <si>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</si>
  <si>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</si>
  <si>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</si>
  <si>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</si>
  <si>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</si>
  <si>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</si>
  <si>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</si>
  <si>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</si>
  <si>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</si>
  <si>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</si>
  <si>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</si>
  <si>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</si>
  <si>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</si>
  <si>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</si>
  <si>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</si>
  <si>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</si>
  <si>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</si>
  <si>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</si>
  <si>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</si>
  <si>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</si>
  <si>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</si>
  <si>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</si>
  <si>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</si>
  <si>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</si>
  <si>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</si>
  <si>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</si>
  <si>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</si>
  <si>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</si>
  <si>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</si>
  <si>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</si>
  <si>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</si>
  <si>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</si>
  <si>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</si>
  <si>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</si>
  <si>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</si>
  <si>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</si>
  <si>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</si>
  <si>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</si>
  <si>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</si>
  <si>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</si>
  <si>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</si>
  <si>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</si>
  <si>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</si>
  <si>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</si>
  <si>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</si>
  <si>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</si>
  <si>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</si>
  <si>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</si>
  <si>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</si>
  <si>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</si>
  <si>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</si>
  <si>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</si>
  <si>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</si>
  <si>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</si>
  <si>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</si>
  <si>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</si>
  <si>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</si>
  <si>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</si>
  <si>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</si>
  <si>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</si>
  <si>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</si>
  <si>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</si>
  <si>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</si>
  <si>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</si>
  <si>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</si>
  <si>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</si>
  <si>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</si>
  <si>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</si>
  <si>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</si>
  <si>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</si>
  <si>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</si>
  <si>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</si>
  <si>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</si>
  <si>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</si>
  <si>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</si>
  <si>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</si>
  <si>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</si>
  <si>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</si>
  <si>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</si>
  <si>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</si>
  <si>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</si>
  <si>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</si>
  <si>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</si>
  <si>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</si>
  <si>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</si>
  <si>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</si>
  <si>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</si>
  <si>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</si>
  <si>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</si>
  <si>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</si>
  <si>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</si>
  <si>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</si>
  <si>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</si>
  <si>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</si>
  <si>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</si>
  <si>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</si>
  <si>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</si>
  <si>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</si>
  <si>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</si>
  <si>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</si>
  <si>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</si>
  <si>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</si>
  <si>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</si>
  <si>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</si>
  <si>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</si>
  <si>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</si>
  <si>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</si>
  <si>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</si>
  <si>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</si>
  <si>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</si>
  <si>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</si>
  <si>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</si>
  <si>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</si>
  <si>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</si>
  <si>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</si>
  <si>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</si>
  <si>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</si>
  <si>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</si>
  <si>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</si>
  <si>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</si>
  <si>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</si>
  <si>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</si>
  <si>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</si>
  <si>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</si>
  <si>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</si>
  <si>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</si>
  <si>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</si>
  <si>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</si>
  <si>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</si>
  <si>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</si>
  <si>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</si>
  <si>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</si>
  <si>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</si>
  <si>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</si>
  <si>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</si>
  <si>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</si>
  <si>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</si>
  <si>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</si>
  <si>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</si>
  <si>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</si>
  <si>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</si>
  <si>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</si>
  <si>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</si>
  <si>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</si>
  <si>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</si>
  <si>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</si>
  <si>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</si>
  <si>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</si>
  <si>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</si>
  <si>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</si>
  <si>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</si>
  <si>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</si>
  <si>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</si>
  <si>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</si>
  <si>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</si>
  <si>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</si>
  <si>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</si>
  <si>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</si>
  <si>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</si>
  <si>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</si>
  <si>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</si>
  <si>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</si>
  <si>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</si>
  <si>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</si>
  <si>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</si>
  <si>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</si>
  <si>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</si>
  <si>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</si>
  <si>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</si>
  <si>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</si>
  <si>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</si>
  <si>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</si>
  <si>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</si>
  <si>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</si>
  <si>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</si>
  <si>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</si>
  <si>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</si>
  <si>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</si>
  <si>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</si>
  <si>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</si>
  <si>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</si>
  <si>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</si>
  <si>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</si>
  <si>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</si>
  <si>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</si>
  <si>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</si>
  <si>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</si>
  <si>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</si>
  <si>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</si>
  <si>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</si>
  <si>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</si>
  <si>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</si>
  <si>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</si>
  <si>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</si>
  <si>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</si>
  <si>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</si>
  <si>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</si>
  <si>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</si>
  <si>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</si>
  <si>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</si>
  <si>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</si>
  <si>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</si>
  <si>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</si>
  <si>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</si>
  <si>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</si>
  <si>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</si>
  <si>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</si>
  <si>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</si>
  <si>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</si>
  <si>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</si>
  <si>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</si>
  <si>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</si>
  <si>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</si>
  <si>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</si>
  <si>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</si>
  <si>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</si>
  <si>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</si>
  <si>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</si>
  <si>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</si>
  <si>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</si>
  <si>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</si>
  <si>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</si>
  <si>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</si>
  <si>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</si>
  <si>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</si>
  <si>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</si>
  <si>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</si>
  <si>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</si>
  <si>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</si>
  <si>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</si>
  <si>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</si>
  <si>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</si>
  <si>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</si>
  <si>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</si>
  <si>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</si>
  <si>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</si>
  <si>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</si>
  <si>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</si>
  <si>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</si>
  <si>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</si>
  <si>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</si>
  <si>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</si>
  <si>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</si>
  <si>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</si>
  <si>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</si>
  <si>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</si>
  <si>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</si>
  <si>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</si>
  <si>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</si>
  <si>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</si>
  <si>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</si>
  <si>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</si>
  <si>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</si>
  <si>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</si>
  <si>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</si>
  <si>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</si>
  <si>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</si>
  <si>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</si>
  <si>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</si>
  <si>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</si>
  <si>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</si>
  <si>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</si>
  <si>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</si>
  <si>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</si>
  <si>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</si>
  <si>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</si>
  <si>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</si>
  <si>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</si>
  <si>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</si>
  <si>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</si>
  <si>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</si>
  <si>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</si>
  <si>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</si>
  <si>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</si>
  <si>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</si>
  <si>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</si>
  <si>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</si>
  <si>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</si>
  <si>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</si>
  <si>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</si>
  <si>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</si>
  <si>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</si>
  <si>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</si>
  <si>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</si>
  <si>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</si>
  <si>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</si>
  <si>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</si>
  <si>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</si>
  <si>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</si>
  <si>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</si>
  <si>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</si>
  <si>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</si>
  <si>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</si>
  <si>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</si>
  <si>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</si>
  <si>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</si>
  <si>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</si>
  <si>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</si>
  <si>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</si>
  <si>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</si>
  <si>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</si>
  <si>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</si>
  <si>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</si>
  <si>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</si>
  <si>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</si>
  <si>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</si>
  <si>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</si>
  <si>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</si>
  <si>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</si>
  <si>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</si>
  <si>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</si>
  <si>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</si>
  <si>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</si>
  <si>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</si>
  <si>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</si>
  <si>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</si>
  <si>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</si>
  <si>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</si>
  <si>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</si>
  <si>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</si>
  <si>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</si>
  <si>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</si>
  <si>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</si>
  <si>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</si>
  <si>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</si>
  <si>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</si>
  <si>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</si>
  <si>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</si>
  <si>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</si>
  <si>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</si>
  <si>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</si>
  <si>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</si>
  <si>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</si>
  <si>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</si>
  <si>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</si>
  <si>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</si>
  <si>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</si>
  <si>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</si>
  <si>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</si>
  <si>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</si>
  <si>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</si>
  <si>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</si>
  <si>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</si>
  <si>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</si>
  <si>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</si>
  <si>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</si>
  <si>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</si>
  <si>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</si>
  <si>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</si>
  <si>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</si>
  <si>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</si>
  <si>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</si>
  <si>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</si>
  <si>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</si>
  <si>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</si>
  <si>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</si>
  <si>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</si>
  <si>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</si>
  <si>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</si>
  <si>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</si>
  <si>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</si>
  <si>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</si>
  <si>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</si>
  <si>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</si>
  <si>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</si>
  <si>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</si>
  <si>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</si>
  <si>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</si>
  <si>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</si>
  <si>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</si>
  <si>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</si>
  <si>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</si>
  <si>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</si>
  <si>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</si>
  <si>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</si>
  <si>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</si>
  <si>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</si>
  <si>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</si>
  <si>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</si>
  <si>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</si>
  <si>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</si>
  <si>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</si>
  <si>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</si>
  <si>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</si>
  <si>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</si>
  <si>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</si>
  <si>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</si>
  <si>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</si>
  <si>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</si>
  <si>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</si>
  <si>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</si>
  <si>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</si>
  <si>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</si>
  <si>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</si>
  <si>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</si>
  <si>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</si>
  <si>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</si>
  <si>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</si>
  <si>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</si>
  <si>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</si>
  <si>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</si>
  <si>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</si>
  <si>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</si>
  <si>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</si>
  <si>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</si>
  <si>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</si>
  <si>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</si>
  <si>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</si>
  <si>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</si>
  <si>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</si>
  <si>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</si>
  <si>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</si>
  <si>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</si>
  <si>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</si>
  <si>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</si>
  <si>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</si>
  <si>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</si>
  <si>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</si>
  <si>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</si>
  <si>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</si>
  <si>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</si>
  <si>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</si>
  <si>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</si>
  <si>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</si>
  <si>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</si>
  <si>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</si>
  <si>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</si>
  <si>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</si>
  <si>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</si>
  <si>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</si>
  <si>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</si>
  <si>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</si>
  <si>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</si>
  <si>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</si>
  <si>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</si>
  <si>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</si>
  <si>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</si>
  <si>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</si>
  <si>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</si>
  <si>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</si>
  <si>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</si>
  <si>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</si>
  <si>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</si>
  <si>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</si>
  <si>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</si>
  <si>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</si>
  <si>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</si>
  <si>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</si>
  <si>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</si>
  <si>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</si>
  <si>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</si>
  <si>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</si>
  <si>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</si>
  <si>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</si>
  <si>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</si>
  <si>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</si>
  <si>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</si>
  <si>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</si>
  <si>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</si>
  <si>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</si>
  <si>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</si>
  <si>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</si>
  <si>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</si>
  <si>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</si>
  <si>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</si>
  <si>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</si>
  <si>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</si>
  <si>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</si>
  <si>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</si>
  <si>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</si>
  <si>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</si>
  <si>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</si>
  <si>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</si>
  <si>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</si>
  <si>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</si>
  <si>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</si>
  <si>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</si>
  <si>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</si>
  <si>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</si>
  <si>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</si>
  <si>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</si>
  <si>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</si>
  <si>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</si>
  <si>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</si>
  <si>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</si>
  <si>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</si>
  <si>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</si>
  <si>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</si>
  <si>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</si>
  <si>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</si>
  <si>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</si>
  <si>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</si>
  <si>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</si>
  <si>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</si>
  <si>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</si>
  <si>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</si>
  <si>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</si>
  <si>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</si>
  <si>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</si>
  <si>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</si>
  <si>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</si>
  <si>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</si>
  <si>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</si>
  <si>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</si>
  <si>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</si>
  <si>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</si>
  <si>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</si>
  <si>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</si>
  <si>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</si>
  <si>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</si>
  <si>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</si>
  <si>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</si>
  <si>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</si>
  <si>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</si>
  <si>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</si>
  <si>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</si>
  <si>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</si>
  <si>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</si>
  <si>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</si>
  <si>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</si>
  <si>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</si>
  <si>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</si>
  <si>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</si>
  <si>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</si>
  <si>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</si>
  <si>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</si>
  <si>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</si>
  <si>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</si>
  <si>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</si>
  <si>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</si>
  <si>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</si>
  <si>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</si>
  <si>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</si>
  <si>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</si>
  <si>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</si>
  <si>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</si>
  <si>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</si>
  <si>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</si>
  <si>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</si>
  <si>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</si>
  <si>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</si>
  <si>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</si>
  <si>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</si>
  <si>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</si>
  <si>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</si>
  <si>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</si>
  <si>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</si>
  <si>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</si>
  <si>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</si>
  <si>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</si>
  <si>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</si>
  <si>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</si>
  <si>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</si>
  <si>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</si>
  <si>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</si>
  <si>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</si>
  <si>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</si>
  <si>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</si>
  <si>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</si>
  <si>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</si>
  <si>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</si>
  <si>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</si>
  <si>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</si>
  <si>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</si>
  <si>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</si>
  <si>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</si>
  <si>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</si>
  <si>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</si>
  <si>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</si>
  <si>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</si>
  <si>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</si>
  <si>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</si>
  <si>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</si>
  <si>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</si>
  <si>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</si>
  <si>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</si>
  <si>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</si>
  <si>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</si>
  <si>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</si>
  <si>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</si>
  <si>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</si>
  <si>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</si>
  <si>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</si>
  <si>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</si>
  <si>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</si>
  <si>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</si>
  <si>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</si>
  <si>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</si>
  <si>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</si>
  <si>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</si>
  <si>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</si>
  <si>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</si>
  <si>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</si>
  <si>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</si>
  <si>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</si>
  <si>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</si>
  <si>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</si>
  <si>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</si>
  <si>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</si>
  <si>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</si>
  <si>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</si>
  <si>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</si>
  <si>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</si>
  <si>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</si>
  <si>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</si>
  <si>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</si>
  <si>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</si>
  <si>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</si>
  <si>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</si>
  <si>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</si>
  <si>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</si>
  <si>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</si>
  <si>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</si>
  <si>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</si>
  <si>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</si>
  <si>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</si>
  <si>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</si>
  <si>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</si>
  <si>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</si>
  <si>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</si>
  <si>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</si>
  <si>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</si>
  <si>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</si>
  <si>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</si>
  <si>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</si>
  <si>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</si>
  <si>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</si>
  <si>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</si>
  <si>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</si>
  <si>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</si>
  <si>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</si>
  <si>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</si>
  <si>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</si>
  <si>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</si>
  <si>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</si>
  <si>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</si>
  <si>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</si>
  <si>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</si>
  <si>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</si>
  <si>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</si>
  <si>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</si>
  <si>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</si>
  <si>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</si>
  <si>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</si>
  <si>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</si>
  <si>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</si>
  <si>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</si>
  <si>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</si>
  <si>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</si>
  <si>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</si>
  <si>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</si>
  <si>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</si>
  <si>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</si>
  <si>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</si>
  <si>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</si>
  <si>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</si>
  <si>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</si>
  <si>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</si>
  <si>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</si>
  <si>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</si>
  <si>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</si>
  <si>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</si>
  <si>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</si>
  <si>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</si>
  <si>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</si>
  <si>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</si>
  <si>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</si>
  <si>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</si>
  <si>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</si>
  <si>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</si>
  <si>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</si>
  <si>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</si>
  <si>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</si>
  <si>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</si>
  <si>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</si>
  <si>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</si>
  <si>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</si>
  <si>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</si>
  <si>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</si>
  <si>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</si>
  <si>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</si>
  <si>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</si>
  <si>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</si>
  <si>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</si>
  <si>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</si>
  <si>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</si>
  <si>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</si>
  <si>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</si>
  <si>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</si>
  <si>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</si>
  <si>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</si>
  <si>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</si>
  <si>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</si>
  <si>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</si>
  <si>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</si>
  <si>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</si>
  <si>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</si>
  <si>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</si>
  <si>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</si>
  <si>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</si>
  <si>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</si>
  <si>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</si>
  <si>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</si>
  <si>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</si>
  <si>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</si>
  <si>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</si>
  <si>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</si>
  <si>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</si>
  <si>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</si>
  <si>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</si>
  <si>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</si>
  <si>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</si>
  <si>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</si>
  <si>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</si>
  <si>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</si>
  <si>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</si>
  <si>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</si>
  <si>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</si>
  <si>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</si>
  <si>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</si>
  <si>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</si>
  <si>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</si>
  <si>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</si>
  <si>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</si>
  <si>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</si>
  <si>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</si>
  <si>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</si>
  <si>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</si>
  <si>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</si>
  <si>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</si>
  <si>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</si>
  <si>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</si>
  <si>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</si>
  <si>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</si>
  <si>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</si>
  <si>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</si>
  <si>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</si>
  <si>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</si>
  <si>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</si>
  <si>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</si>
  <si>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</si>
  <si>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</si>
  <si>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</si>
  <si>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</si>
  <si>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</si>
  <si>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</si>
  <si>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</si>
  <si>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</si>
  <si>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</si>
  <si>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</si>
  <si>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</si>
  <si>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</si>
  <si>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</si>
  <si>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</si>
  <si>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</si>
  <si>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</si>
  <si>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</si>
  <si>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</si>
  <si>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</si>
  <si>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</si>
  <si>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</si>
  <si>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</si>
  <si>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</si>
  <si>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</si>
  <si>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</si>
  <si>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</si>
  <si>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</si>
  <si>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</si>
  <si>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</si>
  <si>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</si>
  <si>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</si>
  <si>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</si>
  <si>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</si>
  <si>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</si>
  <si>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</si>
  <si>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</si>
  <si>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</si>
  <si>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</si>
  <si>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</si>
  <si>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</si>
  <si>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</si>
  <si>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</si>
  <si>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</si>
  <si>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</si>
  <si>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</si>
  <si>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</si>
  <si>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</si>
  <si>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</si>
  <si>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</si>
  <si>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</si>
  <si>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</si>
  <si>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</si>
  <si>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</si>
  <si>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</si>
  <si>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</si>
  <si>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</si>
  <si>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</si>
  <si>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</si>
  <si>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</si>
  <si>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</si>
  <si>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</si>
  <si>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</si>
  <si>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</si>
  <si>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</si>
  <si>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</si>
  <si>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</si>
  <si>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</si>
  <si>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</si>
  <si>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</si>
  <si>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</si>
  <si>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</si>
  <si>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</si>
  <si>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</si>
  <si>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</si>
  <si>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</si>
  <si>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</si>
  <si>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</si>
  <si>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</si>
  <si>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</si>
  <si>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</si>
  <si>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</si>
  <si>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</si>
  <si>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</si>
  <si>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</si>
  <si>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</si>
  <si>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</si>
  <si>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</si>
  <si>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</si>
  <si>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</si>
  <si>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</si>
  <si>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</si>
  <si>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</si>
  <si>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</si>
  <si>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</si>
  <si>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</si>
  <si>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</si>
  <si>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</si>
  <si>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</si>
  <si>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</si>
  <si>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</si>
  <si>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</si>
  <si>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</si>
  <si>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</si>
  <si>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</si>
  <si>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</si>
  <si>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</si>
  <si>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</si>
  <si>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</si>
  <si>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</si>
  <si>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</si>
  <si>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</si>
  <si>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</si>
  <si>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</si>
  <si>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</si>
  <si>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</si>
  <si>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</si>
  <si>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</si>
  <si>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</si>
  <si>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</si>
  <si>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</si>
  <si>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</si>
  <si>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</si>
  <si>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</si>
  <si>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</si>
  <si>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</si>
  <si>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</si>
  <si>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</si>
  <si>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</si>
  <si>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</si>
  <si>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</si>
  <si>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</si>
  <si>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</si>
  <si>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</si>
  <si>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</si>
  <si>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</si>
  <si>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</si>
  <si>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</si>
  <si>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</si>
  <si>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</si>
  <si>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</si>
  <si>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</si>
  <si>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</si>
  <si>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</si>
  <si>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</si>
  <si>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</si>
  <si>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</si>
  <si>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</si>
  <si>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</si>
  <si>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</si>
  <si>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</si>
  <si>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</si>
  <si>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</si>
  <si>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</si>
  <si>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</si>
  <si>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</si>
  <si>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</si>
  <si>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</si>
  <si>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</si>
  <si>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</si>
  <si>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</si>
  <si>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</si>
  <si>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</si>
  <si>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</si>
  <si>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</si>
  <si>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</si>
  <si>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</si>
  <si>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</si>
  <si>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</si>
  <si>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</si>
  <si>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</si>
  <si>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</si>
  <si>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</si>
  <si>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</si>
  <si>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</si>
  <si>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</si>
  <si>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</si>
  <si>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</si>
  <si>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</si>
  <si>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</si>
  <si>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</si>
  <si>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</si>
  <si>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</si>
  <si>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</si>
  <si>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</si>
  <si>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</si>
  <si>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</si>
  <si>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</si>
  <si>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</si>
  <si>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</si>
  <si>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</si>
  <si>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</si>
  <si>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</si>
  <si>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</si>
  <si>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</si>
  <si>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</si>
  <si>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</si>
  <si>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</si>
  <si>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</si>
  <si>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</si>
  <si>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</si>
  <si>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</si>
  <si>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</si>
  <si>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</si>
  <si>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</si>
  <si>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</si>
  <si>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</si>
  <si>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</si>
  <si>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</si>
  <si>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</si>
  <si>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</si>
  <si>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</si>
  <si>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</si>
  <si>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</si>
  <si>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</si>
  <si>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</si>
  <si>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</si>
  <si>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</si>
  <si>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</si>
  <si>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</si>
  <si>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</si>
  <si>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</si>
  <si>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</si>
  <si>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</si>
  <si>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</si>
  <si>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</si>
  <si>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</si>
  <si>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</si>
  <si>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</si>
  <si>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</si>
  <si>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</si>
  <si>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</si>
  <si>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</si>
  <si>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</si>
  <si>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</si>
  <si>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</si>
  <si>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</si>
  <si>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</si>
  <si>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</si>
  <si>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</si>
  <si>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</si>
  <si>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</si>
  <si>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</si>
  <si>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</si>
  <si>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</si>
  <si>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</si>
  <si>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</si>
  <si>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</si>
  <si>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</si>
  <si>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</si>
  <si>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</si>
  <si>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</si>
  <si>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</si>
  <si>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</si>
  <si>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</si>
  <si>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</si>
  <si>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</si>
  <si>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</si>
  <si>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</si>
  <si>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</si>
  <si>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</si>
  <si>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</si>
  <si>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</si>
  <si>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</si>
  <si>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</si>
  <si>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</si>
  <si>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</si>
  <si>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</si>
  <si>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</si>
  <si>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</si>
  <si>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</si>
  <si>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</si>
  <si>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</si>
  <si>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</si>
  <si>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</si>
  <si>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</si>
  <si>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</si>
  <si>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</si>
  <si>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</si>
  <si>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</si>
  <si>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</si>
  <si>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</si>
  <si>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</si>
  <si>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</si>
  <si>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</si>
  <si>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</si>
  <si>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</si>
  <si>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</si>
  <si>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</si>
  <si>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</si>
  <si>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</si>
  <si>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</si>
  <si>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</si>
  <si>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</si>
  <si>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</si>
  <si>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</si>
  <si>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</si>
  <si>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</si>
  <si>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</si>
  <si>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</si>
  <si>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</si>
  <si>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</si>
  <si>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</si>
  <si>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</si>
  <si>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</si>
  <si>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</si>
  <si>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</si>
  <si>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</si>
  <si>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</si>
  <si>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</si>
  <si>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</si>
  <si>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</si>
  <si>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</si>
  <si>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</si>
  <si>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</si>
  <si>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</si>
  <si>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</si>
  <si>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</si>
  <si>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</si>
  <si>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</si>
  <si>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</si>
  <si>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</si>
  <si>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</si>
  <si>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</si>
  <si>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</si>
  <si>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</si>
  <si>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</si>
  <si>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</si>
  <si>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</si>
  <si>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</si>
  <si>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</si>
  <si>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</si>
  <si>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</si>
  <si>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</si>
  <si>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</si>
  <si>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</si>
  <si>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</si>
  <si>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</si>
  <si>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</si>
  <si>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</si>
  <si>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</si>
  <si>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</si>
  <si>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</si>
  <si>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</si>
  <si>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</si>
  <si>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</si>
  <si>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</si>
  <si>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</si>
  <si>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</si>
  <si>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</si>
  <si>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</si>
  <si>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</si>
  <si>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</si>
  <si>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</si>
  <si>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</si>
  <si>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</si>
  <si>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</si>
  <si>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</si>
  <si>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</si>
  <si>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</si>
  <si>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</si>
  <si>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</si>
  <si>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</si>
  <si>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</si>
  <si>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</si>
  <si>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</si>
  <si>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</si>
  <si>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</si>
  <si>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</si>
  <si>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</si>
  <si>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</si>
  <si>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</si>
  <si>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</si>
  <si>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</si>
  <si>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</si>
  <si>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</si>
  <si>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</si>
  <si>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</si>
  <si>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</si>
  <si>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</si>
  <si>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</si>
  <si>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</si>
  <si>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</si>
  <si>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</si>
  <si>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</si>
  <si>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</si>
  <si>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</si>
  <si>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</si>
  <si>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</si>
  <si>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</si>
  <si>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</si>
  <si>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</si>
  <si>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</si>
  <si>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</si>
  <si>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</si>
  <si>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</si>
  <si>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</si>
  <si>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</si>
  <si>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</si>
  <si>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</si>
  <si>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</si>
  <si>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</si>
  <si>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</si>
  <si>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</si>
  <si>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</si>
  <si>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</si>
  <si>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</si>
  <si>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</si>
  <si>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</si>
  <si>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</si>
  <si>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</si>
  <si>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</si>
  <si>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</si>
  <si>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</si>
  <si>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</si>
  <si>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</si>
  <si>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</si>
  <si>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</si>
  <si>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</si>
  <si>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</si>
  <si>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</si>
  <si>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</si>
  <si>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</si>
  <si>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</si>
  <si>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</si>
  <si>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</si>
  <si>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</si>
  <si>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</si>
  <si>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</si>
  <si>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</si>
  <si>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</si>
  <si>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</si>
  <si>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</si>
  <si>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</si>
  <si>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</si>
  <si>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</si>
  <si>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</si>
  <si>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</si>
  <si>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</si>
  <si>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</si>
  <si>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</si>
  <si>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</si>
  <si>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</si>
  <si>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</si>
  <si>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</si>
  <si>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</si>
  <si>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</si>
  <si>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</si>
  <si>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</si>
  <si>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</si>
  <si>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</si>
  <si>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</si>
  <si>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</si>
  <si>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</si>
  <si>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</si>
  <si>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</si>
  <si>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</si>
  <si>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</si>
  <si>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</si>
  <si>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</si>
  <si>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</si>
  <si>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</si>
  <si>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</si>
  <si>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</si>
  <si>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</si>
  <si>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</si>
  <si>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</si>
  <si>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</si>
  <si>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</si>
  <si>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</si>
  <si>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</si>
  <si>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</si>
  <si>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</si>
  <si>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</si>
  <si>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</si>
  <si>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</si>
  <si>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</si>
  <si>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</si>
  <si>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</si>
  <si>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</si>
  <si>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</si>
  <si>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</si>
  <si>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</si>
  <si>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</si>
  <si>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</si>
  <si>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</si>
  <si>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</si>
  <si>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</si>
  <si>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</si>
  <si>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</si>
  <si>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</si>
  <si>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</si>
  <si>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</si>
  <si>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</si>
  <si>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</si>
  <si>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</si>
  <si>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</si>
  <si>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</si>
  <si>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</si>
  <si>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</si>
  <si>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</si>
  <si>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</si>
  <si>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</si>
  <si>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</si>
  <si>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</si>
  <si>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</si>
  <si>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</si>
  <si>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</si>
  <si>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</si>
  <si>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</si>
  <si>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</si>
  <si>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</si>
  <si>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</si>
  <si>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</si>
  <si>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</si>
  <si>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</si>
  <si>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</si>
  <si>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</si>
  <si>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</si>
  <si>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</si>
  <si>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</si>
  <si>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</si>
  <si>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</si>
  <si>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</si>
  <si>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</si>
  <si>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</si>
  <si>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</si>
  <si>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</si>
  <si>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</si>
  <si>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</si>
  <si>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</si>
  <si>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</si>
  <si>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</si>
  <si>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</si>
  <si>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</si>
  <si>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</si>
  <si>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</si>
  <si>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</si>
  <si>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</si>
  <si>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</si>
  <si>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</si>
  <si>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</si>
  <si>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</si>
  <si>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</si>
  <si>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</si>
  <si>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</si>
  <si>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</si>
  <si>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</si>
  <si>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</si>
  <si>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</si>
  <si>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</si>
  <si>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</si>
  <si>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</si>
  <si>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</si>
  <si>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</si>
  <si>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</si>
  <si>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</si>
  <si>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</si>
  <si>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</si>
  <si>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</si>
  <si>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</si>
  <si>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</si>
  <si>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</si>
  <si>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</si>
  <si>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</si>
  <si>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</si>
  <si>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</si>
  <si>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</si>
  <si>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</si>
  <si>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</si>
  <si>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</si>
  <si>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</si>
  <si>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</si>
  <si>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</si>
  <si>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</si>
  <si>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</si>
  <si>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</si>
  <si>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</si>
  <si>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</si>
  <si>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</si>
  <si>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</si>
  <si>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</si>
  <si>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</si>
  <si>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</si>
  <si>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</si>
  <si>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</si>
  <si>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</si>
  <si>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</si>
  <si>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</si>
  <si>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</si>
  <si>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</si>
  <si>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</si>
  <si>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</si>
  <si>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</si>
  <si>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</si>
  <si>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</si>
  <si>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</si>
  <si>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</si>
  <si>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</si>
  <si>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</si>
  <si>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</si>
  <si>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</si>
  <si>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</si>
  <si>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</si>
  <si>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</si>
  <si>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</si>
  <si>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</si>
  <si>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</si>
  <si>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</si>
  <si>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</si>
  <si>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</si>
  <si>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</si>
  <si>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</si>
  <si>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</si>
  <si>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</si>
  <si>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</si>
  <si>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</si>
  <si>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</si>
  <si>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</si>
  <si>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</si>
  <si>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</si>
  <si>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</si>
  <si>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</si>
  <si>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</si>
  <si>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</si>
  <si>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</si>
  <si>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</si>
  <si>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</si>
  <si>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</si>
  <si>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</si>
  <si>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</si>
  <si>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</si>
  <si>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</si>
  <si>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</si>
  <si>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</si>
  <si>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</si>
  <si>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</si>
  <si>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</si>
  <si>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</si>
  <si>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</si>
  <si>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</si>
  <si>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</si>
  <si>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</si>
  <si>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</si>
  <si>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</si>
  <si>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</si>
  <si>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</si>
  <si>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</si>
  <si>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</si>
  <si>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</si>
  <si>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</si>
  <si>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</si>
  <si>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</si>
  <si>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</si>
  <si>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</si>
  <si>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</si>
  <si>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</si>
  <si>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</si>
  <si>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</si>
  <si>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</si>
  <si>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</si>
  <si>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</si>
  <si>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</si>
  <si>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</si>
  <si>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</si>
  <si>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</si>
  <si>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</si>
  <si>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</si>
  <si>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</si>
  <si>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</si>
  <si>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</si>
  <si>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</si>
  <si>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</si>
  <si>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</si>
  <si>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</si>
  <si>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</si>
  <si>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</si>
  <si>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</si>
  <si>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</si>
  <si>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</si>
  <si>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</si>
  <si>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</si>
  <si>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</si>
  <si>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</si>
  <si>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</si>
  <si>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</si>
  <si>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</si>
  <si>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</si>
  <si>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</si>
  <si>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</si>
  <si>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</si>
  <si>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</si>
  <si>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</si>
  <si>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</si>
  <si>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</si>
  <si>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</si>
  <si>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</si>
  <si>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</si>
  <si>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</si>
  <si>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</si>
  <si>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</si>
  <si>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</si>
  <si>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</si>
  <si>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</si>
  <si>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</si>
  <si>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</si>
  <si>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</si>
  <si>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</si>
  <si>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</si>
  <si>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</si>
  <si>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</si>
  <si>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</si>
  <si>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</si>
  <si>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</si>
  <si>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</si>
  <si>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</si>
  <si>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</si>
  <si>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</si>
  <si>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</si>
  <si>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</si>
  <si>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</si>
  <si>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</si>
  <si>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</si>
  <si>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</si>
  <si>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</si>
  <si>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</si>
  <si>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</si>
  <si>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</si>
  <si>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</si>
  <si>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</si>
  <si>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</si>
  <si>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</si>
  <si>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</si>
  <si>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</si>
  <si>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</si>
  <si>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</si>
  <si>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</si>
  <si>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</si>
  <si>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</si>
  <si>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</si>
  <si>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</si>
  <si>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</si>
  <si>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</si>
  <si>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</si>
  <si>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</si>
  <si>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</si>
  <si>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</si>
  <si>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</si>
  <si>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</si>
  <si>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</si>
  <si>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</si>
  <si>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</si>
  <si>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</si>
  <si>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</si>
  <si>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</si>
  <si>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</si>
  <si>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</si>
  <si>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</si>
  <si>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</si>
  <si>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</si>
  <si>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</si>
  <si>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</si>
  <si>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</si>
  <si>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</si>
  <si>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</si>
  <si>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</si>
  <si>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</si>
  <si>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</si>
  <si>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</si>
  <si>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</si>
  <si>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</si>
  <si>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</si>
  <si>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</si>
  <si>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</si>
  <si>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</si>
  <si>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</si>
  <si>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</si>
  <si>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</si>
  <si>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</si>
  <si>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</si>
  <si>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</si>
  <si>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</si>
  <si>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</si>
  <si>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</si>
  <si>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</si>
  <si>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</si>
  <si>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</si>
  <si>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</si>
  <si>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</si>
  <si>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</si>
  <si>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</si>
  <si>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</si>
  <si>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</si>
  <si>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</si>
  <si>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</si>
  <si>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</si>
  <si>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</si>
  <si>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</si>
  <si>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</si>
  <si>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</si>
  <si>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</si>
  <si>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</si>
  <si>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</si>
  <si>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</si>
  <si>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</si>
  <si>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</si>
  <si>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</si>
  <si>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</si>
  <si>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</si>
  <si>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</si>
  <si>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</si>
  <si>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</si>
  <si>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</si>
  <si>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</si>
  <si>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</si>
  <si>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</si>
  <si>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</si>
  <si>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</si>
  <si>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</si>
  <si>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</si>
  <si>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</si>
  <si>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</si>
  <si>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</si>
  <si>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</si>
  <si>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</si>
  <si>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</si>
  <si>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</si>
  <si>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</si>
  <si>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</si>
  <si>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</si>
  <si>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</si>
  <si>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</si>
  <si>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</si>
  <si>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</si>
  <si>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</si>
  <si>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</si>
  <si>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</si>
  <si>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</si>
  <si>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</si>
  <si>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</si>
  <si>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</si>
  <si>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</si>
  <si>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</si>
  <si>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</si>
  <si>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</si>
  <si>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</si>
  <si>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</si>
  <si>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</si>
  <si>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</si>
  <si>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</si>
  <si>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</si>
  <si>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</si>
  <si>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</si>
  <si>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</si>
  <si>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</si>
  <si>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</si>
  <si>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</si>
  <si>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</si>
  <si>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</si>
  <si>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</si>
  <si>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</si>
  <si>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</si>
  <si>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</si>
  <si>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</si>
  <si>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</si>
  <si>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</si>
  <si>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</si>
  <si>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</si>
  <si>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</si>
  <si>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</si>
  <si>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</si>
  <si>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</si>
  <si>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</si>
  <si>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</si>
  <si>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</si>
  <si>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</si>
  <si>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</si>
  <si>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</si>
  <si>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</si>
  <si>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</si>
  <si>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</si>
  <si>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</si>
  <si>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SALES</t>
  </si>
  <si>
    <t>QUANTITY</t>
  </si>
  <si>
    <t>PROFIT</t>
  </si>
  <si>
    <t>PY</t>
  </si>
  <si>
    <t>CY</t>
  </si>
  <si>
    <t>YOY%</t>
  </si>
  <si>
    <t>Totals</t>
  </si>
  <si>
    <t>SALES TREND</t>
  </si>
  <si>
    <t>SALES BY STATE</t>
  </si>
  <si>
    <t>Top Selling Cities</t>
  </si>
  <si>
    <t>Count of Order ID</t>
  </si>
  <si>
    <t>ORDER BY DURATION</t>
  </si>
  <si>
    <t>Orders By Shipping Mode</t>
  </si>
  <si>
    <t>Sales By Category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</si>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</sst>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0]&quot;$&quot;0.0,,&quot;M&quot;;[&gt;=1000]&quot;$&quot;0.0,&quot;K&quot;;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EFDFCD"/>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0" fontId="2" fillId="0" borderId="0" xfId="0" applyFont="1"/>
    <xf numFmtId="164" fontId="0" fillId="0" borderId="0" xfId="0" applyNumberFormat="1"/>
    <xf numFmtId="0" fontId="2" fillId="0" borderId="0" xfId="0" applyFont="1" applyAlignment="1">
      <alignment horizontal="left"/>
    </xf>
    <xf numFmtId="9" fontId="0" fillId="0" borderId="0" xfId="0" applyNumberFormat="1"/>
    <xf numFmtId="0" fontId="2" fillId="2" borderId="0" xfId="0" applyFont="1" applyFill="1" applyAlignment="1">
      <alignment horizontal="center"/>
    </xf>
    <xf numFmtId="0" fontId="0" fillId="2" borderId="0" xfId="0" applyFill="1" applyAlignment="1">
      <alignment horizontal="center"/>
    </xf>
    <xf numFmtId="0" fontId="0" fillId="3" borderId="0" xfId="0" applyFill="1"/>
  </cellXfs>
  <cellStyles count="2">
    <cellStyle name="Normal" xfId="0" builtinId="0"/>
    <cellStyle name="Percent" xfId="1" builtinId="5"/>
  </cellStyles>
  <dxfs count="33">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14" formatCode="0.00%"/>
    </dxf>
    <dxf>
      <numFmt numFmtId="164" formatCode="[&gt;=1000000]&quot;$&quot;0.0,,&quot;M&quot;;[&gt;=1000]&quot;$&quot;0.0,&quot;K&quot;;0"/>
    </dxf>
    <dxf>
      <numFmt numFmtId="13" formatCode="0%"/>
    </dxf>
    <dxf>
      <numFmt numFmtId="14" formatCode="0.00%"/>
    </dxf>
    <dxf>
      <numFmt numFmtId="164"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font>
        <b/>
        <i val="0"/>
        <sz val="12"/>
        <color theme="1"/>
        <name val="Calibri"/>
        <family val="2"/>
      </font>
      <fill>
        <patternFill>
          <bgColor rgb="FFE7CFB4"/>
        </patternFill>
      </fill>
      <border diagonalUp="0" diagonalDown="0">
        <left/>
        <right/>
        <top/>
        <bottom/>
        <vertical/>
        <horizontal/>
      </border>
    </dxf>
    <dxf>
      <font>
        <b/>
        <i val="0"/>
        <sz val="12"/>
        <color theme="1"/>
        <name val="Calibri"/>
        <family val="2"/>
        <scheme val="none"/>
      </font>
      <fill>
        <patternFill>
          <bgColor rgb="FFE7CFB4"/>
        </patternFill>
      </fill>
      <border>
        <vertical/>
        <horizontal/>
      </border>
    </dxf>
  </dxfs>
  <tableStyles count="1" defaultTableStyle="TableStyleMedium2" defaultPivotStyle="PivotStyleLight16">
    <tableStyle name="SlicerStyleLight1 2" pivot="0" table="0" count="10" xr9:uid="{5982EEDD-9E36-43FF-AAA5-F8FABDBF1E89}">
      <tableStyleElement type="wholeTable" dxfId="32"/>
      <tableStyleElement type="headerRow" dxfId="31"/>
    </tableStyle>
  </tableStyles>
  <colors>
    <mruColors>
      <color rgb="FFEFDFCD"/>
      <color rgb="FFF5EBDF"/>
      <color rgb="FFDCB890"/>
      <color rgb="FFE7CFB4"/>
      <color rgb="FFC48948"/>
      <color rgb="FF854D4D"/>
      <color rgb="FFF9F2EB"/>
      <color rgb="FFBA8888"/>
      <color rgb="FFC8A0A0"/>
      <color rgb="FFFFC18C"/>
    </mruColors>
  </colors>
  <extLst>
    <ext xmlns:x14="http://schemas.microsoft.com/office/spreadsheetml/2009/9/main" uri="{46F421CA-312F-682f-3DD2-61675219B42D}">
      <x14:dxfs count="8">
        <dxf>
          <font>
            <b/>
            <i val="0"/>
            <sz val="9"/>
            <color rgb="FF000000"/>
            <name val="Calibri"/>
            <family val="2"/>
            <scheme val="none"/>
          </font>
          <fill>
            <patternFill patternType="solid">
              <fgColor auto="1"/>
              <bgColor rgb="FFDCB89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1"/>
            <color rgb="FF000000"/>
            <name val="Calibri"/>
            <family val="2"/>
          </font>
          <fill>
            <patternFill patternType="solid">
              <fgColor auto="1"/>
              <bgColor rgb="FFE7CFB4"/>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1"/>
            <color theme="1"/>
            <name val="Arial"/>
            <family val="2"/>
            <scheme val="none"/>
          </font>
          <fill>
            <patternFill patternType="solid">
              <fgColor theme="4" tint="0.79995117038483843"/>
              <bgColor rgb="FFE7CFB4"/>
            </patternFill>
          </fill>
          <border>
            <left style="thin">
              <color rgb="FFCCCCCC"/>
            </left>
            <right style="thin">
              <color rgb="FFCCCCCC"/>
            </right>
            <top style="thin">
              <color rgb="FFCCCCCC"/>
            </top>
            <bottom style="thin">
              <color rgb="FFCCCCCC"/>
            </bottom>
            <vertical/>
            <horizontal/>
          </border>
        </dxf>
        <dxf>
          <font>
            <b/>
            <i val="0"/>
            <sz val="11"/>
            <color rgb="FF000000"/>
            <name val="Arial"/>
            <family val="2"/>
            <scheme val="none"/>
          </font>
          <fill>
            <patternFill patternType="solid">
              <fgColor theme="4" tint="0.59999389629810485"/>
              <bgColor rgb="FFC48948"/>
            </patternFill>
          </fill>
          <border>
            <left style="thin">
              <color rgb="FF999999"/>
            </left>
            <right style="thin">
              <color rgb="FF999999"/>
            </right>
            <top style="thin">
              <color rgb="FF999999"/>
            </top>
            <bottom style="thin">
              <color rgb="FF999999"/>
            </bottom>
            <vertical/>
            <horizontal/>
          </border>
        </dxf>
        <dxf>
          <font>
            <b/>
            <i val="0"/>
            <sz val="11"/>
            <color theme="1"/>
            <name val="Arial"/>
            <family val="2"/>
            <scheme val="none"/>
          </font>
          <fill>
            <patternFill patternType="solid">
              <fgColor rgb="FFFFFFFF"/>
              <bgColor rgb="FFE7CFB4"/>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[Furniture_Sales.xlsx]CALCULATIONS!PivotTable3</c:name>
    <c:fmtId val="5"/>
  </c:pivotSource>
  <c:chart>
    <c:autoTitleDeleted val="1"/>
    <c:pivotFmts>
      <c:pivotFmt>
        <c:idx val="0"/>
        <c:spPr>
          <a:solidFill>
            <a:schemeClr val="accent1"/>
          </a:solidFill>
          <a:ln w="19050" cap="rnd">
            <a:solidFill>
              <a:srgbClr val="563232"/>
            </a:solidFill>
            <a:prstDash val="sysDot"/>
            <a:round/>
          </a:ln>
          <a:effectLst/>
        </c:spPr>
        <c:marker>
          <c:symbol val="circle"/>
          <c:size val="5"/>
          <c:spPr>
            <a:solidFill>
              <a:srgbClr val="5632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563232"/>
            </a:solidFill>
            <a:prstDash val="sysDot"/>
            <a:round/>
          </a:ln>
          <a:effectLst/>
        </c:spPr>
        <c:marker>
          <c:symbol val="circle"/>
          <c:size val="5"/>
          <c:spPr>
            <a:solidFill>
              <a:srgbClr val="5632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854D4D"/>
            </a:solidFill>
            <a:prstDash val="sysDot"/>
            <a:round/>
          </a:ln>
          <a:effectLst/>
        </c:spPr>
        <c:marker>
          <c:symbol val="circle"/>
          <c:size val="7"/>
          <c:spPr>
            <a:solidFill>
              <a:srgbClr val="854D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86868354995992E-2"/>
          <c:y val="3.7124172562118439E-2"/>
          <c:w val="0.94262626329000798"/>
          <c:h val="0.78488539495101517"/>
        </c:manualLayout>
      </c:layout>
      <c:lineChart>
        <c:grouping val="standard"/>
        <c:varyColors val="0"/>
        <c:ser>
          <c:idx val="0"/>
          <c:order val="0"/>
          <c:tx>
            <c:strRef>
              <c:f>CALCULATIONS!$C$22</c:f>
              <c:strCache>
                <c:ptCount val="1"/>
                <c:pt idx="0">
                  <c:v>Total</c:v>
                </c:pt>
              </c:strCache>
            </c:strRef>
          </c:tx>
          <c:spPr>
            <a:ln w="28575" cap="rnd">
              <a:solidFill>
                <a:srgbClr val="854D4D"/>
              </a:solidFill>
              <a:prstDash val="sysDot"/>
              <a:round/>
            </a:ln>
            <a:effectLst/>
          </c:spPr>
          <c:marker>
            <c:symbol val="circle"/>
            <c:size val="7"/>
            <c:spPr>
              <a:solidFill>
                <a:srgbClr val="854D4D"/>
              </a:solidFill>
              <a:ln w="9525">
                <a:noFill/>
              </a:ln>
              <a:effectLst/>
            </c:spPr>
          </c:marker>
          <c:cat>
            <c:strRef>
              <c:f>CALCULATIONS!$B$23:$B$35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CALCULATIONS!$C$23:$C$35</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83B-4FF1-8571-C65468C83DC7}"/>
            </c:ext>
          </c:extLst>
        </c:ser>
        <c:dLbls>
          <c:showLegendKey val="0"/>
          <c:showVal val="0"/>
          <c:showCatName val="0"/>
          <c:showSerName val="0"/>
          <c:showPercent val="0"/>
          <c:showBubbleSize val="0"/>
        </c:dLbls>
        <c:marker val="1"/>
        <c:smooth val="0"/>
        <c:axId val="353177696"/>
        <c:axId val="353180096"/>
      </c:lineChart>
      <c:catAx>
        <c:axId val="3531776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rgbClr val="563232"/>
                </a:solidFill>
                <a:latin typeface="Calibri" panose="020F0502020204030204" pitchFamily="34" charset="0"/>
                <a:ea typeface="+mn-ea"/>
                <a:cs typeface="Calibri" panose="020F0502020204030204" pitchFamily="34" charset="0"/>
              </a:defRPr>
            </a:pPr>
            <a:endParaRPr lang="en-US"/>
          </a:p>
        </c:txPr>
        <c:crossAx val="353180096"/>
        <c:crosses val="autoZero"/>
        <c:auto val="1"/>
        <c:lblAlgn val="ctr"/>
        <c:lblOffset val="100"/>
        <c:noMultiLvlLbl val="0"/>
      </c:catAx>
      <c:valAx>
        <c:axId val="353180096"/>
        <c:scaling>
          <c:orientation val="minMax"/>
        </c:scaling>
        <c:delete val="1"/>
        <c:axPos val="l"/>
        <c:numFmt formatCode="[&gt;=1000000]&quot;$&quot;0.0,,&quot;M&quot;;[&gt;=1000]&quot;$&quot;0.0,&quot;K&quot;;0" sourceLinked="1"/>
        <c:majorTickMark val="none"/>
        <c:minorTickMark val="none"/>
        <c:tickLblPos val="nextTo"/>
        <c:crossAx val="35317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[Furniture_Sales.xlsx]CALCULATIONS!PivotTable6</c:name>
    <c:fmtId val="5"/>
  </c:pivotSource>
  <c:chart>
    <c:autoTitleDeleted val="1"/>
    <c:pivotFmts>
      <c:pivotFmt>
        <c:idx val="0"/>
        <c:spPr>
          <a:solidFill>
            <a:schemeClr val="accent1"/>
          </a:solidFill>
          <a:ln w="28575" cap="rnd">
            <a:noFill/>
            <a:round/>
          </a:ln>
          <a:effectLst/>
        </c:spPr>
        <c:marker>
          <c:symbol val="circle"/>
          <c:size val="8"/>
          <c:spPr>
            <a:solidFill>
              <a:srgbClr val="5632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5632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854D4D"/>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63232"/>
                  </a:solidFill>
                  <a:latin typeface="Calibri" panose="020F0502020204030204" pitchFamily="34" charset="0"/>
                  <a:ea typeface="+mn-ea"/>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CALCULATIONS!$M$31</c:f>
              <c:strCache>
                <c:ptCount val="1"/>
                <c:pt idx="0">
                  <c:v>Total</c:v>
                </c:pt>
              </c:strCache>
            </c:strRef>
          </c:tx>
          <c:spPr>
            <a:ln w="28575" cap="rnd">
              <a:noFill/>
              <a:round/>
            </a:ln>
            <a:effectLst/>
          </c:spPr>
          <c:marker>
            <c:symbol val="circle"/>
            <c:size val="10"/>
            <c:spPr>
              <a:solidFill>
                <a:srgbClr val="854D4D"/>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63232"/>
                    </a:solidFill>
                    <a:latin typeface="Calibri" panose="020F0502020204030204" pitchFamily="34" charset="0"/>
                    <a:ea typeface="+mn-ea"/>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CALCULATIONS!$L$32:$L$40</c:f>
              <c:strCache>
                <c:ptCount val="8"/>
                <c:pt idx="0">
                  <c:v>0- days</c:v>
                </c:pt>
                <c:pt idx="1">
                  <c:v>1- days</c:v>
                </c:pt>
                <c:pt idx="2">
                  <c:v>2- days</c:v>
                </c:pt>
                <c:pt idx="3">
                  <c:v>3- days</c:v>
                </c:pt>
                <c:pt idx="4">
                  <c:v>4- days</c:v>
                </c:pt>
                <c:pt idx="5">
                  <c:v>5- days</c:v>
                </c:pt>
                <c:pt idx="6">
                  <c:v>6- days</c:v>
                </c:pt>
                <c:pt idx="7">
                  <c:v>7- days</c:v>
                </c:pt>
              </c:strCache>
            </c:strRef>
          </c:cat>
          <c:val>
            <c:numRef>
              <c:f>CALCULATIONS!$M$32:$M$40</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C55E-41B2-934B-EB52A63C6021}"/>
            </c:ext>
          </c:extLst>
        </c:ser>
        <c:dLbls>
          <c:dLblPos val="t"/>
          <c:showLegendKey val="0"/>
          <c:showVal val="1"/>
          <c:showCatName val="0"/>
          <c:showSerName val="0"/>
          <c:showPercent val="0"/>
          <c:showBubbleSize val="0"/>
        </c:dLbls>
        <c:dropLines>
          <c:spPr>
            <a:ln w="22225" cap="flat" cmpd="sng" algn="ctr">
              <a:solidFill>
                <a:srgbClr val="854D4D"/>
              </a:solidFill>
              <a:prstDash val="sysDot"/>
              <a:round/>
            </a:ln>
            <a:effectLst/>
          </c:spPr>
        </c:dropLines>
        <c:marker val="1"/>
        <c:smooth val="0"/>
        <c:axId val="549546448"/>
        <c:axId val="549544528"/>
      </c:lineChart>
      <c:catAx>
        <c:axId val="5495464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rgbClr val="563232"/>
                </a:solidFill>
                <a:latin typeface="Calibri" panose="020F0502020204030204" pitchFamily="34" charset="0"/>
                <a:ea typeface="+mn-ea"/>
                <a:cs typeface="Calibri" panose="020F0502020204030204" pitchFamily="34" charset="0"/>
              </a:defRPr>
            </a:pPr>
            <a:endParaRPr lang="en-US"/>
          </a:p>
        </c:txPr>
        <c:crossAx val="549544528"/>
        <c:crosses val="autoZero"/>
        <c:auto val="1"/>
        <c:lblAlgn val="ctr"/>
        <c:lblOffset val="100"/>
        <c:noMultiLvlLbl val="0"/>
      </c:catAx>
      <c:valAx>
        <c:axId val="549544528"/>
        <c:scaling>
          <c:orientation val="minMax"/>
        </c:scaling>
        <c:delete val="1"/>
        <c:axPos val="l"/>
        <c:numFmt formatCode="0%" sourceLinked="1"/>
        <c:majorTickMark val="none"/>
        <c:minorTickMark val="none"/>
        <c:tickLblPos val="nextTo"/>
        <c:crossAx val="54954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EFDFCD"/>
            </a:solidFill>
            <a:ln>
              <a:noFill/>
            </a:ln>
            <a:effectLst/>
          </c:spPr>
          <c:invertIfNegative val="0"/>
          <c:dLbls>
            <c:delete val="1"/>
          </c:dLbls>
          <c:cat>
            <c:strRef>
              <c:f>CALCULATIONS!$N$21:$N$25</c:f>
              <c:strCache>
                <c:ptCount val="5"/>
                <c:pt idx="0">
                  <c:v>Los Angeles</c:v>
                </c:pt>
                <c:pt idx="1">
                  <c:v>New York City</c:v>
                </c:pt>
                <c:pt idx="2">
                  <c:v>Philadelphia</c:v>
                </c:pt>
                <c:pt idx="3">
                  <c:v>San Francisco</c:v>
                </c:pt>
                <c:pt idx="4">
                  <c:v>Seattle</c:v>
                </c:pt>
              </c:strCache>
            </c:strRef>
          </c:cat>
          <c:val>
            <c:numRef>
              <c:f>CALCULATIONS!$O$21:$O$25</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4500-4FB1-87FF-B9FF864F084F}"/>
            </c:ext>
          </c:extLst>
        </c:ser>
        <c:ser>
          <c:idx val="1"/>
          <c:order val="1"/>
          <c:spPr>
            <a:solidFill>
              <a:srgbClr val="F9F2EB">
                <a:alpha val="62000"/>
              </a:srgbClr>
            </a:solidFill>
            <a:ln>
              <a:noFill/>
            </a:ln>
            <a:effectLst/>
          </c:spPr>
          <c:invertIfNegative val="0"/>
          <c:dLbls>
            <c:dLbl>
              <c:idx val="0"/>
              <c:tx>
                <c:rich>
                  <a:bodyPr/>
                  <a:lstStyle/>
                  <a:p>
                    <a:fld id="{9551D13E-CDCD-4CF7-BE06-72893A0D916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500-4FB1-87FF-B9FF864F084F}"/>
                </c:ext>
              </c:extLst>
            </c:dLbl>
            <c:dLbl>
              <c:idx val="1"/>
              <c:tx>
                <c:rich>
                  <a:bodyPr/>
                  <a:lstStyle/>
                  <a:p>
                    <a:fld id="{CC158F71-B085-4F5D-B43F-F2FCDCBFE58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500-4FB1-87FF-B9FF864F084F}"/>
                </c:ext>
              </c:extLst>
            </c:dLbl>
            <c:dLbl>
              <c:idx val="2"/>
              <c:tx>
                <c:rich>
                  <a:bodyPr/>
                  <a:lstStyle/>
                  <a:p>
                    <a:fld id="{FD532C2D-CAF6-4DFB-BA93-DDFD23D13D0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00-4FB1-87FF-B9FF864F084F}"/>
                </c:ext>
              </c:extLst>
            </c:dLbl>
            <c:dLbl>
              <c:idx val="3"/>
              <c:tx>
                <c:rich>
                  <a:bodyPr/>
                  <a:lstStyle/>
                  <a:p>
                    <a:fld id="{3D221D84-934C-4E37-B2C5-A3F2716034C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00-4FB1-87FF-B9FF864F084F}"/>
                </c:ext>
              </c:extLst>
            </c:dLbl>
            <c:dLbl>
              <c:idx val="4"/>
              <c:tx>
                <c:rich>
                  <a:bodyPr/>
                  <a:lstStyle/>
                  <a:p>
                    <a:fld id="{574C72B7-063A-4689-AE4B-EC1D5E565B0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00-4FB1-87FF-B9FF864F084F}"/>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CALCULATIONS!$N$21:$N$25</c:f>
              <c:strCache>
                <c:ptCount val="5"/>
                <c:pt idx="0">
                  <c:v>Los Angeles</c:v>
                </c:pt>
                <c:pt idx="1">
                  <c:v>New York City</c:v>
                </c:pt>
                <c:pt idx="2">
                  <c:v>Philadelphia</c:v>
                </c:pt>
                <c:pt idx="3">
                  <c:v>San Francisco</c:v>
                </c:pt>
                <c:pt idx="4">
                  <c:v>Seattle</c:v>
                </c:pt>
              </c:strCache>
            </c:strRef>
          </c:cat>
          <c:val>
            <c:numRef>
              <c:f>CALCULATIONS!$P$21:$P$25</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CALCULATIONS!$O$21:$O$25</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4500-4FB1-87FF-B9FF864F084F}"/>
            </c:ext>
          </c:extLst>
        </c:ser>
        <c:dLbls>
          <c:dLblPos val="ctr"/>
          <c:showLegendKey val="0"/>
          <c:showVal val="1"/>
          <c:showCatName val="0"/>
          <c:showSerName val="0"/>
          <c:showPercent val="0"/>
          <c:showBubbleSize val="0"/>
        </c:dLbls>
        <c:gapWidth val="150"/>
        <c:overlap val="100"/>
        <c:axId val="1487435776"/>
        <c:axId val="1487433856"/>
      </c:barChart>
      <c:catAx>
        <c:axId val="1487435776"/>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crossAx val="1487433856"/>
        <c:crosses val="autoZero"/>
        <c:auto val="1"/>
        <c:lblAlgn val="ctr"/>
        <c:lblOffset val="100"/>
        <c:noMultiLvlLbl val="0"/>
      </c:catAx>
      <c:valAx>
        <c:axId val="1487433856"/>
        <c:scaling>
          <c:orientation val="minMax"/>
        </c:scaling>
        <c:delete val="1"/>
        <c:axPos val="b"/>
        <c:numFmt formatCode="[&gt;=1000000]&quot;$&quot;0.0,,&quot;M&quot;;[&gt;=1000]&quot;$&quot;0.0,&quot;K&quot;;0" sourceLinked="1"/>
        <c:majorTickMark val="out"/>
        <c:minorTickMark val="none"/>
        <c:tickLblPos val="nextTo"/>
        <c:crossAx val="1487435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[Furniture_Sales.xlsx]CALCULATIONS!PivotTable7</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54D4D"/>
          </a:solidFill>
          <a:ln w="19050">
            <a:noFill/>
          </a:ln>
          <a:effectLst/>
        </c:spPr>
      </c:pivotFmt>
      <c:pivotFmt>
        <c:idx val="2"/>
        <c:spPr>
          <a:solidFill>
            <a:srgbClr val="FFC18C"/>
          </a:solidFill>
          <a:ln w="19050">
            <a:noFill/>
          </a:ln>
          <a:effectLst/>
        </c:spPr>
      </c:pivotFmt>
      <c:pivotFmt>
        <c:idx val="3"/>
        <c:spPr>
          <a:solidFill>
            <a:srgbClr val="F5EBDF"/>
          </a:solidFill>
          <a:ln w="19050">
            <a:noFill/>
          </a:ln>
          <a:effectLst/>
        </c:spPr>
      </c:pivotFmt>
      <c:pivotFmt>
        <c:idx val="4"/>
        <c:spPr>
          <a:solidFill>
            <a:srgbClr val="C8A0A0"/>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8A0A0"/>
          </a:solidFill>
          <a:ln w="19050">
            <a:noFill/>
          </a:ln>
          <a:effectLst/>
        </c:spPr>
      </c:pivotFmt>
      <c:pivotFmt>
        <c:idx val="7"/>
        <c:spPr>
          <a:solidFill>
            <a:srgbClr val="F5EBDF"/>
          </a:solidFill>
          <a:ln w="19050">
            <a:noFill/>
          </a:ln>
          <a:effectLst/>
        </c:spPr>
      </c:pivotFmt>
      <c:pivotFmt>
        <c:idx val="8"/>
        <c:spPr>
          <a:solidFill>
            <a:srgbClr val="FFC18C"/>
          </a:solidFill>
          <a:ln w="19050">
            <a:noFill/>
          </a:ln>
          <a:effectLst/>
        </c:spPr>
      </c:pivotFmt>
      <c:pivotFmt>
        <c:idx val="9"/>
        <c:spPr>
          <a:solidFill>
            <a:srgbClr val="854D4D"/>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8A0A0"/>
          </a:solidFill>
          <a:ln w="19050">
            <a:noFill/>
          </a:ln>
          <a:effectLst/>
        </c:spPr>
        <c:dLbl>
          <c:idx val="0"/>
          <c:layout>
            <c:manualLayout>
              <c:x val="-0.14130434782608697"/>
              <c:y val="2.804939122330131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5EBDF"/>
          </a:solidFill>
          <a:ln w="19050">
            <a:noFill/>
          </a:ln>
          <a:effectLst/>
        </c:spPr>
        <c:dLbl>
          <c:idx val="0"/>
          <c:layout>
            <c:manualLayout>
              <c:x val="-0.13949275362318841"/>
              <c:y val="-7.0120717291400599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1177393586671226E-2"/>
                  <c:h val="9.8067960141152474E-2"/>
                </c:manualLayout>
              </c15:layout>
            </c:ext>
          </c:extLst>
        </c:dLbl>
      </c:pivotFmt>
      <c:pivotFmt>
        <c:idx val="13"/>
        <c:spPr>
          <a:solidFill>
            <a:srgbClr val="FFC18C"/>
          </a:solidFill>
          <a:ln w="19050">
            <a:noFill/>
          </a:ln>
          <a:effectLst/>
        </c:spPr>
        <c:dLbl>
          <c:idx val="0"/>
          <c:layout>
            <c:manualLayout>
              <c:x val="-0.11231884057971014"/>
              <c:y val="-1.6069778082235349E-1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854D4D"/>
          </a:solidFill>
          <a:ln w="19050">
            <a:noFill/>
          </a:ln>
          <a:effectLst/>
        </c:spPr>
        <c:dLbl>
          <c:idx val="0"/>
          <c:layout>
            <c:manualLayout>
              <c:x val="7.2314814287585197E-2"/>
              <c:y val="0.2454321732038864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75804198471944"/>
          <c:y val="8.1142910555263389E-2"/>
          <c:w val="0.37199760465936921"/>
          <c:h val="0.87685220406885911"/>
        </c:manualLayout>
      </c:layout>
      <c:doughnutChart>
        <c:varyColors val="1"/>
        <c:ser>
          <c:idx val="0"/>
          <c:order val="0"/>
          <c:tx>
            <c:strRef>
              <c:f>CALCULATIONS!$M$45</c:f>
              <c:strCache>
                <c:ptCount val="1"/>
                <c:pt idx="0">
                  <c:v>Total</c:v>
                </c:pt>
              </c:strCache>
            </c:strRef>
          </c:tx>
          <c:spPr>
            <a:ln>
              <a:noFill/>
            </a:ln>
          </c:spPr>
          <c:dPt>
            <c:idx val="0"/>
            <c:bubble3D val="0"/>
            <c:spPr>
              <a:solidFill>
                <a:srgbClr val="C8A0A0"/>
              </a:solidFill>
              <a:ln w="19050">
                <a:noFill/>
              </a:ln>
              <a:effectLst/>
            </c:spPr>
            <c:extLst>
              <c:ext xmlns:c16="http://schemas.microsoft.com/office/drawing/2014/chart" uri="{C3380CC4-5D6E-409C-BE32-E72D297353CC}">
                <c16:uniqueId val="{00000001-9C98-4E28-8DC8-0C2440173D85}"/>
              </c:ext>
            </c:extLst>
          </c:dPt>
          <c:dPt>
            <c:idx val="1"/>
            <c:bubble3D val="0"/>
            <c:spPr>
              <a:solidFill>
                <a:srgbClr val="F5EBDF"/>
              </a:solidFill>
              <a:ln w="19050">
                <a:noFill/>
              </a:ln>
              <a:effectLst/>
            </c:spPr>
            <c:extLst>
              <c:ext xmlns:c16="http://schemas.microsoft.com/office/drawing/2014/chart" uri="{C3380CC4-5D6E-409C-BE32-E72D297353CC}">
                <c16:uniqueId val="{00000003-9C98-4E28-8DC8-0C2440173D85}"/>
              </c:ext>
            </c:extLst>
          </c:dPt>
          <c:dPt>
            <c:idx val="2"/>
            <c:bubble3D val="0"/>
            <c:spPr>
              <a:solidFill>
                <a:srgbClr val="FFC18C"/>
              </a:solidFill>
              <a:ln w="19050">
                <a:noFill/>
              </a:ln>
              <a:effectLst/>
            </c:spPr>
            <c:extLst>
              <c:ext xmlns:c16="http://schemas.microsoft.com/office/drawing/2014/chart" uri="{C3380CC4-5D6E-409C-BE32-E72D297353CC}">
                <c16:uniqueId val="{00000005-9C98-4E28-8DC8-0C2440173D85}"/>
              </c:ext>
            </c:extLst>
          </c:dPt>
          <c:dPt>
            <c:idx val="3"/>
            <c:bubble3D val="0"/>
            <c:spPr>
              <a:solidFill>
                <a:srgbClr val="854D4D"/>
              </a:solidFill>
              <a:ln w="19050">
                <a:noFill/>
              </a:ln>
              <a:effectLst/>
            </c:spPr>
            <c:extLst>
              <c:ext xmlns:c16="http://schemas.microsoft.com/office/drawing/2014/chart" uri="{C3380CC4-5D6E-409C-BE32-E72D297353CC}">
                <c16:uniqueId val="{00000007-9C98-4E28-8DC8-0C2440173D85}"/>
              </c:ext>
            </c:extLst>
          </c:dPt>
          <c:dLbls>
            <c:dLbl>
              <c:idx val="0"/>
              <c:layout>
                <c:manualLayout>
                  <c:x val="-0.14130434782608697"/>
                  <c:y val="2.80493912233013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C98-4E28-8DC8-0C2440173D85}"/>
                </c:ext>
              </c:extLst>
            </c:dLbl>
            <c:dLbl>
              <c:idx val="1"/>
              <c:layout>
                <c:manualLayout>
                  <c:x val="-0.13949275362318841"/>
                  <c:y val="-7.0120717291400599E-3"/>
                </c:manualLayout>
              </c:layout>
              <c:showLegendKey val="0"/>
              <c:showVal val="1"/>
              <c:showCatName val="0"/>
              <c:showSerName val="0"/>
              <c:showPercent val="0"/>
              <c:showBubbleSize val="0"/>
              <c:extLst>
                <c:ext xmlns:c15="http://schemas.microsoft.com/office/drawing/2012/chart" uri="{CE6537A1-D6FC-4f65-9D91-7224C49458BB}">
                  <c15:layout>
                    <c:manualLayout>
                      <c:w val="8.1177393586671226E-2"/>
                      <c:h val="9.8067960141152474E-2"/>
                    </c:manualLayout>
                  </c15:layout>
                </c:ext>
                <c:ext xmlns:c16="http://schemas.microsoft.com/office/drawing/2014/chart" uri="{C3380CC4-5D6E-409C-BE32-E72D297353CC}">
                  <c16:uniqueId val="{00000003-9C98-4E28-8DC8-0C2440173D85}"/>
                </c:ext>
              </c:extLst>
            </c:dLbl>
            <c:dLbl>
              <c:idx val="2"/>
              <c:layout>
                <c:manualLayout>
                  <c:x val="-0.11231884057971014"/>
                  <c:y val="-1.606977808223534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C98-4E28-8DC8-0C2440173D85}"/>
                </c:ext>
              </c:extLst>
            </c:dLbl>
            <c:dLbl>
              <c:idx val="3"/>
              <c:layout>
                <c:manualLayout>
                  <c:x val="7.2314814287585197E-2"/>
                  <c:y val="0.245432173203886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C98-4E28-8DC8-0C2440173D85}"/>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CALCULATIONS!$L$46:$L$50</c:f>
              <c:strCache>
                <c:ptCount val="4"/>
                <c:pt idx="0">
                  <c:v>First Class</c:v>
                </c:pt>
                <c:pt idx="1">
                  <c:v>Same Day</c:v>
                </c:pt>
                <c:pt idx="2">
                  <c:v>Second Class</c:v>
                </c:pt>
                <c:pt idx="3">
                  <c:v>Standard Class</c:v>
                </c:pt>
              </c:strCache>
            </c:strRef>
          </c:cat>
          <c:val>
            <c:numRef>
              <c:f>CALCULATIONS!$M$46:$M$50</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9C98-4E28-8DC8-0C2440173D85}"/>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layout>
        <c:manualLayout>
          <c:xMode val="edge"/>
          <c:yMode val="edge"/>
          <c:x val="0.69582537103434849"/>
          <c:y val="0.11707390950163606"/>
          <c:w val="0.28505005268042738"/>
          <c:h val="0.6626701805707168"/>
        </c:manualLayout>
      </c:layout>
      <c:overlay val="0"/>
      <c:spPr>
        <a:noFill/>
        <a:ln>
          <a:noFill/>
        </a:ln>
        <a:effectLst/>
      </c:spPr>
      <c:txPr>
        <a:bodyPr rot="0" spcFirstLastPara="1" vertOverflow="ellipsis" vert="horz" wrap="square" anchor="ctr" anchorCtr="1"/>
        <a:lstStyle/>
        <a:p>
          <a:pPr>
            <a:defRPr sz="1050" b="0"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534674048361895E-3"/>
          <c:y val="7.5458938346212312E-2"/>
          <c:w val="0.77906817645730153"/>
          <c:h val="0.84908212330757538"/>
        </c:manualLayout>
      </c:layout>
      <c:barChart>
        <c:barDir val="bar"/>
        <c:grouping val="stacked"/>
        <c:varyColors val="0"/>
        <c:ser>
          <c:idx val="0"/>
          <c:order val="0"/>
          <c:spPr>
            <a:solidFill>
              <a:srgbClr val="EFDFCD"/>
            </a:solidFill>
            <a:ln>
              <a:noFill/>
            </a:ln>
            <a:effectLst/>
          </c:spPr>
          <c:invertIfNegative val="0"/>
          <c:cat>
            <c:strRef>
              <c:f>CALCULATIONS!$N$57:$N$60</c:f>
              <c:strCache>
                <c:ptCount val="4"/>
                <c:pt idx="0">
                  <c:v>Bookcases</c:v>
                </c:pt>
                <c:pt idx="1">
                  <c:v>Chairs</c:v>
                </c:pt>
                <c:pt idx="2">
                  <c:v>Furnishings</c:v>
                </c:pt>
                <c:pt idx="3">
                  <c:v>Tables</c:v>
                </c:pt>
              </c:strCache>
            </c:strRef>
          </c:cat>
          <c:val>
            <c:numRef>
              <c:f>CALCULATIONS!$O$57:$O$60</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5E11-4313-B91C-7C74C9DDD68C}"/>
            </c:ext>
          </c:extLst>
        </c:ser>
        <c:ser>
          <c:idx val="1"/>
          <c:order val="1"/>
          <c:spPr>
            <a:solidFill>
              <a:srgbClr val="F9F2EB"/>
            </a:solidFill>
            <a:ln>
              <a:noFill/>
            </a:ln>
            <a:effectLst/>
          </c:spPr>
          <c:invertIfNegative val="0"/>
          <c:dLbls>
            <c:dLbl>
              <c:idx val="0"/>
              <c:tx>
                <c:rich>
                  <a:bodyPr/>
                  <a:lstStyle/>
                  <a:p>
                    <a:fld id="{5C492EF2-C628-4763-85AA-2347013F59C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E11-4313-B91C-7C74C9DDD68C}"/>
                </c:ext>
              </c:extLst>
            </c:dLbl>
            <c:dLbl>
              <c:idx val="1"/>
              <c:tx>
                <c:rich>
                  <a:bodyPr/>
                  <a:lstStyle/>
                  <a:p>
                    <a:fld id="{5D65BFF4-5295-4B4A-9B7E-38CAF100E6E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11-4313-B91C-7C74C9DDD68C}"/>
                </c:ext>
              </c:extLst>
            </c:dLbl>
            <c:dLbl>
              <c:idx val="2"/>
              <c:tx>
                <c:rich>
                  <a:bodyPr/>
                  <a:lstStyle/>
                  <a:p>
                    <a:fld id="{8DD7A02D-4A1B-464D-AB96-DC690D63395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11-4313-B91C-7C74C9DDD68C}"/>
                </c:ext>
              </c:extLst>
            </c:dLbl>
            <c:dLbl>
              <c:idx val="3"/>
              <c:tx>
                <c:rich>
                  <a:bodyPr/>
                  <a:lstStyle/>
                  <a:p>
                    <a:fld id="{F397AA81-7A5D-433A-9E1A-8BCD297D84F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11-4313-B91C-7C74C9DDD68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CALCULATIONS!$N$57:$N$60</c:f>
              <c:strCache>
                <c:ptCount val="4"/>
                <c:pt idx="0">
                  <c:v>Bookcases</c:v>
                </c:pt>
                <c:pt idx="1">
                  <c:v>Chairs</c:v>
                </c:pt>
                <c:pt idx="2">
                  <c:v>Furnishings</c:v>
                </c:pt>
                <c:pt idx="3">
                  <c:v>Tables</c:v>
                </c:pt>
              </c:strCache>
            </c:strRef>
          </c:cat>
          <c:val>
            <c:numRef>
              <c:f>CALCULATIONS!$P$57:$P$60</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CALCULATIONS!$O$57:$O$60</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5E11-4313-B91C-7C74C9DDD68C}"/>
            </c:ext>
          </c:extLst>
        </c:ser>
        <c:dLbls>
          <c:showLegendKey val="0"/>
          <c:showVal val="0"/>
          <c:showCatName val="0"/>
          <c:showSerName val="0"/>
          <c:showPercent val="0"/>
          <c:showBubbleSize val="0"/>
        </c:dLbls>
        <c:gapWidth val="150"/>
        <c:overlap val="100"/>
        <c:axId val="1487374336"/>
        <c:axId val="1487386816"/>
      </c:barChart>
      <c:catAx>
        <c:axId val="1487374336"/>
        <c:scaling>
          <c:orientation val="minMax"/>
        </c:scaling>
        <c:delete val="0"/>
        <c:axPos val="r"/>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rgbClr val="854D4D"/>
                </a:solidFill>
                <a:latin typeface="Calibri" panose="020F0502020204030204" pitchFamily="34" charset="0"/>
                <a:ea typeface="+mn-ea"/>
                <a:cs typeface="Calibri" panose="020F0502020204030204" pitchFamily="34" charset="0"/>
              </a:defRPr>
            </a:pPr>
            <a:endParaRPr lang="en-US"/>
          </a:p>
        </c:txPr>
        <c:crossAx val="1487386816"/>
        <c:crosses val="autoZero"/>
        <c:auto val="1"/>
        <c:lblAlgn val="ctr"/>
        <c:lblOffset val="100"/>
        <c:noMultiLvlLbl val="0"/>
      </c:catAx>
      <c:valAx>
        <c:axId val="1487386816"/>
        <c:scaling>
          <c:orientation val="maxMin"/>
        </c:scaling>
        <c:delete val="1"/>
        <c:axPos val="b"/>
        <c:numFmt formatCode="[&gt;=1000000]&quot;$&quot;0.0,,&quot;M&quot;;[&gt;=1000]&quot;$&quot;0.0,&quot;K&quot;;0" sourceLinked="1"/>
        <c:majorTickMark val="out"/>
        <c:minorTickMark val="none"/>
        <c:tickLblPos val="nextTo"/>
        <c:crossAx val="1487374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5B86A240-8CC8-4DAE-874F-0C08FA6E48E1}">
          <cx:tx>
            <cx:txData>
              <cx:f>_xlchart.v5.2</cx:f>
              <cx:v>SALES</cx:v>
            </cx:txData>
          </cx:tx>
          <cx:spPr>
            <a:solidFill>
              <a:srgbClr val="F5EBDF"/>
            </a:solidFill>
          </cx:spPr>
          <cx:dataId val="0"/>
          <cx:layoutPr>
            <cx:geography cultureLanguage="en-US" cultureRegion="US" attribution="Powered by Bing">
              <cx:geoCache provider="{E9337A44-BEBE-4D9F-B70C-5C5E7DAFC167}">
                <cx:binary>1F1rc9u2tv0rmXy+dIkniTOnZ6ak/IpjJ42dtM0XjmK7fBN8v379XbDkxGaU2GfqO3ekdqKxJAgb
WNivhQ3o39fjv66z23X9asyzovnX9fjr66hty3/98ktzHd3m6+Ygj69r3ei/24Nrnf+i//47vr79
5aZeD3ER/kJtwn+5jtZ1ezu+/s+/8W3hrX6rr9dtrIvfu9t6+nDbdFnb/OS9nW+9Wt/kcbGKm7aO
r1vy6+vfsvWXdb5+/eq2aON2uprK219fP/rQ61e/LL/qu25fZZCs7W7QltEDR0pOKXVev8p0EW5f
t1x54HKbMWpTtXncd3qxztHwGZLcybG+ualvmwYjuXt+0PCR2Hj97etX17orWjNbISbu19cfi7i9
vXl12a7b2+b1q7jR/uYDvjayf7y8G+wvj+f7P/9evIDhL155AMlyrp566ztE3uoubuJ18ZKY2AfK
JbYtJfk69Q+hUeTAVcSl1LU37/PH0DxLpN3gPGi6gOftb3sJz+o2Ww/r+vZ+hl5AY9SBbbuOpEzs
RMcRB1y6kjPibt4X931vFOc5Eu0G51vLBTarw73E5lJ3bfTKX9c6i19Uf9iBspnilECJzIMtTJsN
/eG2S8hWv+RjhJ4v126clu0XaF36e4nWuS7aFzVz3DmAfxFEOXwnTMRWB5ILQiVbGLhniLIbma8N
F5CcX+0lJKc360jfr91/btk4P2Cush3Kt3rhPtYbQviBFIo5rr2waU8KshuObbMFGKervQTjtzqe
9YuaMX5AFYOXJ3zjSBYRGszXAUI3oaSQdwpE7pfCNkJ7WqDdsHwdyQKY3z7vJTDvb4uimbJ+XcQv
GKRx40SkVO7Gdtk2Zv9hkOY4By5zXeU42yANyrQJ2jfoPFeq3RA9br3A6f2ehmrbNOeV/vuVr7Mu
//KSeDEXQQF3XGKcyQIom0iqJGzf3WPhbO6zr+eKtRuw3d+yAG61n5HBb3W6Lpp1c7/A/7knYhzK
BdViZBtjLzyRogecKSKE2Krfwh89R6LdOH1rucDmtw97afzepRlihBdlDMSBcBnnUmwt38LwKedA
2C6zbcfZ6JO6Xxcbw/cciXZj863lApt3Z3uJzXl8HcXhurifn3+uN4jgXIc7CmZuM/cLvXHFgcNs
BWB2Zz7PkWg3Nt9aLrA5P91LbM5e2qK5B9zlDjXxwH2w9tALKRext01g8rYWD8Hew3DhaXl243Lf
boHK2eVeouKvs/hvXb9oIMecAyo4IjmidiIDkuBAEoc65D4teozM82Tajc7DtguE/P0M4i5uh1cn
67xsovglSTfODqQrwIeyrddhiyCOHAgHnJyytyDSxyA9W6zdOC2aL6C6ONlLZbq4/VKvm3R9P1Mv
4H6AAvSEAYmNKgGFR0ZOHYDXhhG8z5oWYdtzJPoRQPdjWWKzn9Qo8h9dr29ekNwx+Y9yhbA53W3m
bMR1yI+YhGo99DzPEWU3KN9aLkDx3+2lwpwWNy+80aMOTCDmwGp9DZUf6gv24MD+uLZUW6u3SE2f
IdBuZL42XABzerGXwPi6KG6v2/i6a+/X7ssYM0cQAYp6p8I42DllLvChCyv2TGl2I/Oo8QId/2ov
0TmCKYtvXtDNUPdAKCGIzbfZ/8LNuGAHXIdxarJQ81hYtGcItBucrw0XwBzt59b1H3FzrYsmftkE
VDKlBJP3Ju1xBOAqKA0FeGo3NM8SaTc4D5ou4PljP1PQ41tdhy9KgVLsp8FicbXdF10wNy474Jwz
bMdt9WqhN88QaDc0XxsugDnezxznNMN+tY6bF/Q19gHBrhtHeLabt1EHhLuSCfdbzcHDGO05Eu2G
5lvLBTan+2nTTvXwgp6G0wPbAdPp8N1b1IqB60ShDlzRnaOxF5UET0nzA0zuxrDEYz915XzdNOvr
qGtu2/YlFYYegJKBqQKdefdYmDIHW6O2QHmBu+DRni3PbmgWzRcYne8nRmcwJd11Or2cPQOnBiKA
URRCLfy/QEYDChTbBxtDt8honiPKbmS+tVyAcvbXXkbNhnL6S9fpy4ECY6aYotzUdN494N4fZpso
XJN4Byzbtt5gYcyeI9FubL61XGBzsZ/YnK/j4vYFgREHDAQ0Fw+4/4fASHVACVCBK9qpNE+KsxuV
bbMFJOf7SZh9iFAS/Oq0ydbFzQsiAzdCXeQr29IAtTBncDOCuCBoUIVz91hEzM+VajdAj1svcPqw
n0nN+bqeXhYjQ2waZyPUwpzJA8cmqKBSW61ZYPMcSXbj8q3lApPz1V66mvMY9Fmj25cMnCVMmiIo
0timkov4TPEDokDPoLztXls31QHPkuUHsHwbxhKX/aQ1/5g0Tn+E9xP0ApQmIgClJJU/KKvB3swB
eDXOkdRs7Nl93xtwniHQbmi+NlwA88ee+v+4acz/ZRnfT9A/B8ecxKE4WPA1xV/YM1BnKPSk2L/Z
hm+L8Oz8eULtBuhR4wVI55d7adU+3dY5StZfDiAU19iOoPhvGTiDV4NSKemC+jSPxYbAMyTZjcrX
hgtEPl3tJSJXKMTFUbDbFwydmcApNewn2wjC7h7LrQDjh0weyrc70osg4Fki7QbnQdMFPFf76W6M
DdBd/ZImDUVN0kGNJt8Szgt0TBmn42DH+T6+3mHSnpJoNzjfxrLA5nw/t54vbvv1S26hMXXAhISj
RzXg3WOR2BAi4W0E6LOtYiF+e0g4Py3Pblzu2y1Qufi0lwbN8BpvbuvmdrqfnX8eBuBcAWEoCBBs
t844OIODGAFHjjfAKX7f9yZGe55MP0Ln23iWCL3ZW4TOb8f4+iUrafgBjhYy1AN+8ykP6RpiywOC
Cmg4pe+0Znj1tDQ/xua+7RKb873A5vqnh7s31mWjP48++d8eaFfYkmHYsWHbQttFsKZwfJeYKqd7
WmChP4sz5z8WazdMi+aPRrIfB9ovdP1/cyoX9WUMhwe/upzFcTYHe5wuPI6UW7VaBAPPl2s3Msv2
SyXy90KJHkmNCyEu785Qr9bpy9I3MHEMjDNqajdeZoEVXNMBZTYYHrlQn+fKsxujx60fjRVDXe0l
Qu+i+AWdD8IDjnNPINd2mzfUPuHAIQJqeh8fPA4PnpJmNy6bVgs83u1n2fO7+jbUL1nyhNsGYLVQ
nbHd0lzwNoTaINVw2QBbRANPC/IDMLYDWMLxYS/V4+p2fNGTgwS3bzCXY743hMCSeEbigw1QHMPZ
XmuDxOdhYvOkOLsx2TZbQHL1515C8sdt0776FKP47GUP2rgoP6MCZ9O2U79wKq6NczbMQdy8hW7B
1TxbrN0QLZovoPpjPzPQj+06ul/A/zz3NKwAimpwjmZb8rzga+5uHHBw8RCVi+DsKTl2Q7JptUDi
49VeKs3/gb5gM4ZQV4FC28nRONAnbK9xdn/Yc0k7P0ODd+PybSwLbD79tpfY/LHGcbQibF/U7TsI
xAgSTfcHIfKd20e97T35ufD+z5NpNz4P2y4Q+uP/CaEf37D29fa51bpdH95dW/fgkrWfv3s3fNyl
t2i69dg7Dd7GmZ/e4Go7qcyldl+vwzNf8sjXf92V/K7N7bppf31toazzwBaM4jgbNt4IKg5fvxrg
HM1buHzFFg72sLHFDa4BuleYxPnX11yAYLApQkKO0lHE4ogwGpOl4S1c7IbjPnBvd+fj4Qi/3hb4
XmcTwtKv07H9+1XR5e91XLQNWr9+VW4+ZUaHM/YocDQ77DASKNtGzI/3r9cfsNDxYfI/QTeQWATV
cNHlN2GTraLsy4PZ2NEBJuunHcDmP+ygHlmWlyM6cBPpRW7udWod9xex8qP85uddCczk475QRgPK
kzJkNsLsPz/uayINyUTGyXkisslOSi+3kIDKyVMuTSvxuUnG0L2OdOC29rFd0saacfxMTHHxxmZ2
FeY3utKuE74LOx7hBPxxUIf28eQW3W3s2m6cv+1q3lj8zJblfJo1KgnqKzexpzPJLR1cTVV7lNBY
vGnahLxPKp3E3pQEVdH6tKCh57JatB7tpTU03tAz1a5ElldRelkpGva1L3nRO3oFIfLWi+VEG6/o
6JualPHHacy6syyoOsef+ykbjvI+zlh+5rQiWYlRzhcuScXw2dK29FIrzGPPbWntYzuSs3fccsr5
LGlVZF0OthXz4pD1YaCs0m/TpB2DYyer4+b4DpGtnm7R3yy3a11OdRxG2/spv/75nyud4/+72xO/
vWiut/z2F879b+7F/OmncADAsNPN8kNGmq/fBWG20hlNffTHd2bjB4Zhc83mD958ZDWuH5KR9xGU
0Svo0oOl+53NWPB73yzHXbut3ZDyQDmMoW4cRCOqYExZ+MZuwIQYpw5qGPqKU+cujMPWbqCWjOEA
JpjJ7ZmyrdEgqG9iFNekKYKztQoH0f8bo8EQRD9QNNMjElKFQBtWDbaJQoCHSp2RpC7IkIpblwRt
pw5pyUsr8+2yj+dPQnRluuZWLZqjopqaia9aOopo9KEj9pewqHlh+ZqOqfNGRWLqVqmyiupkUHnW
nGciL63J0+koyi8ibZNRrywps4T5oeNwcuuMeuo+ZNHoZGuYgzK4Zjmr5EUo46pkXk7iBqLwUtT5
u4jY7VCswkzUaenpQeT5W+JMFUQO85xMZzRnRfK31fQabR5Aul36Dy3rY8OH0mQbZbIK+2PmgidM
l7G8DyyrQ/K4i2Tk3gaDLpLqpM15xk8y3je1czI3YRsP/hyXuKsgs4OYBkc/7x5u4DFGyE6RB6FS
F5sIOFugzPsP+p8T5jZwSfFNQlKWxn6rmWCRpxS1quSoHoewbld11IY88ixuzWXxfuBsaqhP+CwH
9qaVUdGkntYVq8kFyhsrvPdzIY3x/+Z9uIPaeoYjKYhOUS5sluVjGccotmhUM+tGWnVv01U4O6FT
HWUub5ntFXUr5edU2EF7+vN+F9iYfrnCRRpIUSi877Lfspu0oy3m3oQT1pz0ervMmj8jHtAi9IYk
7uJ3RYDLfVsvijQSGe/n3YPMWQzbAbeAU1SKg2ODDj0edij62LLHiN1YTuZUzBeDLcUaimS1p3qO
newitogm5yytpu4ybWx7jjxEpxkm5b+VBJuzqGvA9vrdbZcLjxk5UZAlk13fcDlA5Y4mImeSHol6
6Bp+GLsBl5/rDlNQeY1EzvdZ21Nfq8M+1nY5PIGKiTUerQZBEeqC5jIlSiiQWayGVsZ2MqVFcB2o
uRD1sa7KPJgOrSBv1AQ3XI9YIj8fP1lYMscWuNALWgJFxdVduD1lAYWaE6HK1vqCqyic3DoZ28go
RD7qCBcJd0PCZ+7HeTPR0hsVZZgIEdtRd5mXMpn8wiJ1canyKK+LVSV0TT/ALRfNl5+Laezpw5lB
joDTDjbuscRhYmjLwpZ0Q+DWdjWPX8a6rbEI7C61gY89DkxY3liz3rosEeIYpWkHbZ7iMuyewOe7
ycKGPqJRREwmWuUwbY8ny61o006N1F+KTFiw4Qms1zx4/WS3kzhjgYDdb8ION33liShgUesyr4k4
ca3E6lOvimBtjeWfIrQq4jnrz/iYljp/wqyQpYLhuhUkvBR73BQIS3OA5KHtG9lQlKqY2ZcmoNLK
D5O2KbPufTW3cVn4QzVVEM5y8h7v6anK9bRy03lCaFSWwWmj6iwJ/XyeEdnlEcK3wCuULYPW74Rt
ZR9krsI59ylTI0witZKJIIKcVYZvTeNgqKon1JQgz3u0AFBtiYsClbSRLOL2TLGwGFiZRdUXffnZ
EVokwi9t7O5XXhB0StU+mR0Lpj2YNtYz6zje6+7MSUkCF2+NQ8tkddQN7Gkd4ksrjrtVEYwIRRB5
G91dLIt0TJs8iHT5uayhRdUha1KXn1MSsemMNd2E6VBBn82f8micJsfronqoIh8Gf5AfwmoOrJM6
58n8qba6Rl64McJgyx95n2fqOO2EgUc3TGEJTb0j+g9lnaTzpzmT6ZB6dpYZpxVj9gGQLlSEFxli
1fmTm48jsGMimfDUzHbYuqtSNKw5kk5nsEvHMEaAUd11r9zQmgbP1WOCr9AIHiB5bBUmNmhLkafr
sZFFVR6pvib9JWd6bt/WdRrUXpblNc19Kwzy8STkcK5/FW4R8E+93RMsMscNEWf0VaERovzcNiyt
JmbfwTVp2I7mjkT2s1gaLJiKkKgy+zyTvKlDb6S2UyK90InOTllXDTAUP+9xaY2oOclICfw2qhfU
dz02td1EQ86Gv9jcmcU4dNyYP9o4KZy37CshPwcJm7EIB9q1TXjuwLBgnf5cDHNFwiOlYLh0njrw
FShkoRxR8mMtn1nfVZaS+aecF3nLvFZ3wrrVVVTBGkVpU5DDOnB0/L5v3BAWp4yEDg9DZEW99nDA
bMh6r6VhhazKlZcjqzN38pqByP5D61p27FdiHvUZFpEdeYnNg7j0eCCJUfbIxjrUfYTo4jRI0tZo
fo9KqXfmkvxy8lhas7HfpFObq+ffbwz+w5ByadfAE7i24U3p3RUryAkejziVQVQMVeN87LvCRhAr
6poiiO1ns245gix+EpFhxLIdU8XwFLZ3ka0lS7OkWZcMNLgMRmmWNK3iOa9P4pIyYyKrubHJUZX1
ZRMfz2JKoXXBkJuYmkxuDu10SAU1egLEhWVzEQG5cJuwakAQ+y0LU12xIp91UtCPbhsx6FZbhkaA
1mKdUd07PUYt8wTZgmg0Kg5baUxKXVZwNFZEEMaTUZiXdJXiqqJMJQ4/iYfMzEM1DVpeBNWIT8UR
M0Ocwlw2R6nl1OyodOueNf4Ef4HhPjG0RZSJoSlcFEoJVMUWOJi9GFo7psTJOj19ZGFvLFVbV1ha
czbH+rq13ZQW3tTqav7k0ML4x9zSBICMMs/C6XDOJWnDI8WsbviIKLXGdAxOwrD6WD/DmhSxpbDE
+JCVxrp1MJsnMS0HmLUWEQk6jNvAxl/IsQimIg85pqJtnchqfZF1CVQiUjTBX5v5MabQ3PT0lQzb
sWQXOuoiXEB05VDhIu20vwt1yTBzOcnKuupzR8M6bMJbGrljn/rILKOweMosLNyR6ZLjuhVqwy3h
UNUy8bITjai1HJ2rpiNYIe2EQ8XxMXw/5ocnJdfiMBgsPTaezNiECc/6oEDIAqOHWRrqMWvfO7Jx
g+QoaLkLYwCF7D/UKN+CB8gtKH47FnBUW9jCaigwlWPmFtAVaJGBI0xHA4SVxARPakpU/8HWuYYk
Ik3hm1LZmjz157MNwu6xTcTgjROAkcA924iClpkNwsHGCu1xuoqiSWaB13YpK/1gsIPkQtKZ19Nh
FdWydD1FqUoir66ruHpjZx0bhVci2rHO6jC3+HmQRw7zq0GP4bUdZ/bJEHRcrlKn0NkNT7K5/pBr
mePXTWaSDe94T+xxXrlJoUTpV4gfm+5oGITbX9RVFIzak7mdk7fMrolaFUWtiJ+MbVcHnh7dak68
qOhrPvrhmPZQhn6uhynzRkskPDlSlHT8UmbtxEPfHkk3dMelGiISIH4Lwva0jRxEZr4zZ8M8I63F
UixPx3QKOq9qykQe9coJ2Urk1jhfDVLT+FPHszBYMd5S4k/IT/XkybBt1ErFdEj9UGThCY6Pt6Dj
7GE+C1Rh28dkIBE9Cq3GjezDMtU5/ziJPkytj0rb43g1tiNrz62mLawP8BhOdyNqKeuPs9OHhfZK
rUnU/K7GOUuPgxjsxtGsuZtrT6Wa0ch36rmp3C8kT9ziJqKl7scVlspU3aquHQbbT7OhIclJGxSV
cFfIA0Qmj4PcSuWFIo6Vpse9BLOZRbeRW7AWszwS5tb8fGa6x5KeSd2U0e+4e6WV9mFR8LJ0TjsV
xFH2thBjWoWHSR+2Q/92EEEYx0cBz4dOfAgKyqpTmfAodI+wViRLvbKfbbj1rHHjQXmhxWXVrqKg
npPpdAgbK4qPhziHt/FTNXAY2L6MO/GntjopmlMsjsEK/IEhbCEXXYmoS3ntxNxRvsuo4+Cp3bxo
xXGG90CTc3Q364ZXX+YOnGn/JpF1GdITMlqW4/hTItLOOR6LhOSZJ3hv/KItrBjDCZmAU1mPwQS+
3U9EpET4bhrKoXTeJ4GVDNmRkzKLlqdpNym3fycTJmLlVUoZTsKpWxGln5wwCKz5jPOswUxZUwWT
fQ6rXUXizGJB7WRvSVzFJHufJEPiBodDAkMQHuoYBbsgeBk1Ik29ldn00A6jKa5WdpkmtbsqWtsS
xZ80pAX6y5NMqY9d6FaVXyP1xsxSt4vhQXwiI/MlkB8hi1dVysT0PGower+MSMHkURINZsZY1qZ4
0k3UWpdF7hiTz/s2dB1fDa3GApgLxBvHrapzfK7cDDVqxYzpqxIHD/iSJkBvWUSQZBYkNvCQkkdU
/EGy0cxzwVUCLsnqrBpQWEXqRvy2qpDQVEd1HCPS8geXTE7lx24kOgsI8q7qPrVJ0cUF5suKZn0c
dTMn47mbOEbkGEiX86XEykIPDG9VXwJrNAtM1pZBXkwWXstUbqam7wk+ChfrVgNk6HFhEca4HU9d
M1Z9AeEW4TUxllpepoIHivl8UCCAvNKJCOZiu3qCuVH4SiexzOCCdrqbjA6rpva3Ma4SszB/sUak
58yOa+tyO9XW5uP3k7z5HJgCmp47tMwhACmsqP+SxrKM6+O4YBMGXdEZPyrlhZSFsX2JBDzUyhMb
oPTct1hqyLy7OjwtiJoC4ZE06if5TuWdxiz1NM/wEVqCY6t90BxBr7zUnkzQG+aC4sXMCe3qi9rM
oC6hQbBrmzFFNEaO5pe6kAM5mTrXZOf2BtrN8pBBmmF+JI/R4lA4mRn8KKcI6zQktekm4pHEi5Ou
bCf6OGODoWvfYKTMTO9mIc3d1EFKDNJ8C4nrBu2wN8qwupo2MqJvJtSahxl/6Ixp7hxatijS5HRG
UchYHoc2SCT7cIg7DZ1WSWiYj2YAvnHv0OoLkWGB5dMIRKwYfN0j2H3XgMs2X4idFzzxPnTxlBW2
UYd8Fkb+opNhNHzssjAL46MidPG9UcVIyE7SZnJIe8Y2ayVOGtU6x9spV0lfQ5wxZim+BB5Ao/Ok
jFP4+Z5Us7Q/InJL3H5VVlZbxL7dYNOl9kUS4YbaVZuV4DYzEAagbABT1J06OjTq3MG/4rV06mTi
HqUIFsfpDVNNNuqTlms7z/1M8SzvvaAJQRsSRTp8PmqrBk8IGkV2kVcd/p3yAbydsAcCqqgCl59d
9GkbgBQY6gS9kyjU/SdZBCOygGCazdofFEx5cjSyisLCuHWUde5hlsPF5oejVQSqORUKrmr8y5Zj
AnsTZlqn6cmWTk7aLKqToy7KkO9eT7zBdRInZRJhOo7Znc5ghyvDhDXBkAbzJxa5emg/VmyIBnnS
boY+qrDBFLFynFOMKA2HRhzK2Sawcm3NzfSRsTSrBnyVWeIb/tRt0gEzQDpqxtvGMcVTjQWOz1cx
2EfLi7MZvDJ++ictlAfKYpL5OStJjU/IiZgcthddg3W1IVlmIrI6OOqKqg7oaRhUM75j3lBvAdJy
sIaV4CkoygAbcPJzniN3Kvw2AzEhzvJUGn1q+RCDhA9Tt4WpZDKY4POaCZYmOUJmayavi5mhCmjn
puDik6wI0RwH4THKvwaEZ4H1Zgiauo4vFEsMSak7uLtzJw2YbH/noLGm4HAMEmuKjuRQiqxZgbpA
8a3ngASSn3mIrdPKgzNUAH+2+IxRySI3biMXgVluNa2xK73azGTSajDRLLZj1r8ZZpEHzu/p3A3W
ZY1gGqzCXFZKfoa9xfqyhnLGDCTcNmMIysKC8Ud6aViqLEa8isha5XooP0s1RRX5wsdMZhdSVuUU
HHGqm9b6e4hJMgaH8GgsE16Tgf+2fDcjTv0JjOSQtld2WCVh6AdiYtH4YXAQ21Q3qo/7iv7VBC6o
ieM67fpc+Radm/TTzDvKtdfBO4xI9gnRiCkdR6iOdFjleaKo3+NFy+k9Z8DO1LjajmSDZVUmIIh9
1NJOZlh35ibLemP/1BQaa4Lo3yhv3OTmE8Udex8k1LyGywctfGIKJ/PBgIGdyA+RuZu9jTgLSqhy
iGgxuJjbiZSHCRTVaKXCfrk+2S5ZxJSwRAo11nhrQ8Ebc2qFfj1ONXM8Qmvbfd9FTjhob7ALEPZ8
mgNFT4eqMFoeWrOhAxvsE+GJIyxrT6vZxvrmNvYfLsBbGsnTGDuNn7cdiVrBpVVYKtblJmMr4mR2
Ui8pyo7/nm4MVrohGitc14vVYGWVISGbWtacr/Iwr3TgRZXsrMsuFiXG3A7YxevfxDQ0YVzER/Th
9JkRq7tTOEun8CNeIDqj5CU124yrYhjNmnSCmaaxJ6KmyPPDKMmgjUebCQEPbIxeiupafC9viJWc
RZRljvsE8bVI6MHlwD5gBVMYN0m+o5WjFnsI4KvpZaS1hNROGI7QhkHDzFYWNxqU9SBeIq+PKyP7
E9nd49zOdI8LXvCTCebeSvS/4FnrbtQoHHBAVW1MYwIOGFIgD4Am/byrBYEObbJRGo6+QFnhX2nS
+gebh4ObVm6AUPJ+jdjpqLVflQHn7/DLAWZ1KxkZULs4AcKa1xyQbY3jz2V5TCGgigPrx8UVqq7E
djjWOX0sS9AzCvo2CS/xG2AwY7EgJh5vGtzeeThrhM5PzfP3HaK2FMSBdBUFuagWvGIa1TbJcjv4
UI0FHEWYwuOfOlMKM7fV7J8PkBja7tv2jhkhuFsUAqFQj6JcaElkjlnCw6LN5IetxRii2ZD2k2ST
EEcjb9z+KCmDuf69G9iUrPKuMPac1TANVjNz+KMnJHq80iERUinz85DMQSENKLoF0Tgp2xqciVUf
so1SDYjroONjlwaw67Hbx4Ag4t0EzVQMzgGhhRUZQZKSVd3s9xUy+yORMy1sb4RpmXyY+gofh34E
5CKeGPJJf9jsZ5UbM/vzQSxhBHD47VGUXuEyKkLwY4uP1w38btXS0eovoiY1lmm+C4TKRhTd75Pl
dhyXFz6f6hLYAMENPvh1oLuScXMA6XF/zohoBL+22V1s3d4YRlXi2RqWVXt1gx/x+O/6A+Vvrg2C
YuD6Ov6dOWBDACa6j5OLjVtCkGzQcNIMelE0lXEYP+/Q2JcHyxQLAttP5qw16lE4GM0FnzlM8xjX
s0hPnMKqU+E7ee6wz7KGwjylgt93Behc7ODhYD6SzKWpywOaT10ow5NNKNILsCNYR7TK8fTzUW1L
MR4MDFwhulIokLFxGaCLYxiPkbNt7Ms4cdQc1zO1o+aQitFUI3S4RqPTfzdzgT10XzchuFXl5cGM
bNFrRdiS/AzeGiU4oa/TEszPW8rBPdjv80CEoT6ZEBsIfRGMcUrGyQ8otpz+aqoqRxpUJ5QX1WGe
dTNtfRtFW02+cmsBqu0tG4lm8r3a7OelEskIexcUOanG8zSMeoWSma6XMQEnkqBU4wSJhhPnq8xK
SkCxDVAcC80iL92EFYjQXTgLeWfGNqlGOtgw3UOUU5hupIYmDBh6aiGg1dRFnlDQDh9AiCU754I1
mQnmrE1sU2JzFNpuly6ZYy9t2pzMXtHUqohXsnSypPPuKY8KbjPytoHMXQSFnbUB8ztXrnHiTtWD
WUJukUp6WLoaXeYpsor+jY3dijj0szHHPSrH4POzJPvIEPYqdiGnVvHyNJG2ZciApq/Bs06bPEwN
U8OqVZR2OWhXMDAOdhm8JGpdHfhWp8PBzr0KP7wm6HtVqdIZDsMKyl1diUn1s77CfoPZ0UIMaFN5
odsGmwhXcQm2OVyhCAnlBEdRXRGS+DlB0Pn3hNSzcd8IOQ70MxHj1LoXoM2C8vdCqSSlh0nRWDYy
YVwDOrY+SkCxl35Y6AnYroaRzvXk2RaYid5HaEaE6098Coa3qWraZvawHT3EyKaVW2NfNI7s5pjb
WTt8kXaeTtEq4Ai4Cy93irz+swDzYnWeu9ly29qiCvvhoXzr5rDbyVERZZJ2iKLv4iwQ3yZOnIrW
OJ3N0sjuosHCyVKkbLVCRUzp9bUtcwJLFmoHYtA0pd6QWr26ghHX7mVZKCs7ymMRCi8Kw+EShZUo
TZziITiOec9OYpvNp3k99idgMvQHp5bUH5WILpy4zWxwxn19FWBRn/BQ6MaD9kVfkrrM/gztWK9G
RQLkohlrj5HsglKihThzS/uzTqGOxVDKt3KIy5XDowjo2lZ9lDgjP0x03L2bk6y1DxGVt4fuZLMM
K1bm11HZXVLCy7OaW+FZ3jftoWhAQaP2JTzpdadWkRrc350yqrCvX8Y3cVMFqywqQ2/iRbESgare
uDPNj6agwC5wUQqOr3anwv9f9s5kOXKcy9JPxDbOw7JJ+qx5Cik2MEkRSRIgQBAgQIBP38f//Ks6
s8qs0nrfZrnKkEvudBC495zvXKZUFPsVv/JUoh/7Um4yB3AP5NdcsfHAXDRuta9otu9pOD3LFNp8
PUKi0XWQTN3r6rbycwxEhlbe8Je1jIddGC/hOQ2rfqinIEhuUsh0e7VojEuhBXmEeDiAV1qS6lcE
qwf9TCSjJxvTfthLL4JdpPnypG0KwQFbQau9M+dEK8/qjK9lQ4qK9OX7YOPKn0AgmG8dpzTaTUYu
aHMG3vvaIjP4u1yygrcBCdSZV8AR2jRa6KOzCUOfxKdLppdobkjZT58h1fLGYVb0RefRdYWS7Oqh
dnY9O5Szt2HB7Anqd3AeWNLHbYnd71e0romot62MerTNMvhY5bz+noPANfEQbZ9a0ykGUSCBD26b
xsrtRznWIKaUaeW2MnfOTTd3dQhs9s5HBTZitFSNXZMxOYO1H+VZuVntY2niCwBcV0PpfctW/x0a
Qu7SCLeP1WZpIS2GQ905bos281OyS4tF3Mk+VR9eOtRkIeztTteGgYFgTTF0mawDk6SfcKanOolH
cZggFNRxyJdHFwn2qHu/sIYtS/c6935+V07yuJ6dcQ2JlKQ1xfuD41pCc8ON5/qtSV25PlSx7sdG
bJZ+Ui63GiYPf8N86bmW0kaPFUyEk4xV2RgVknM6iPRTl7m7odD7LWyH1OCPkqUmJpjRkZruJi+D
aajHiFWfKkBR05aoz2idUT0/5GvOQDLPed5Uw1Ycl2jqH8DpgO1Ye/UaT0IerHHRgUqbf6qEvK7o
k1+3mW/lYZapr+nMu98eF+TQL4UxO5SB/nlRVUZqlc5wbFm31GFv7SmvmDzMqEOjuit09VqJpfpK
nExeqCLTl93s9ttggbcgo+PbFGDBIcRJ0c5uXp5RXwZ1tgp7EyjNfm7hJA7JGBGQWZCT73ofpjjL
HHakkA4l9KCM5UdMliWN1IIeWGbUK9iuBO/fxucoFMme5on+gC43P1SiV8fIj9Uz52q7dJrOO1dg
y0UbzIc7kYbLWZl0fRAaHLgqy/Q7YRabQzx7e5d6jpsHmtZ9lCzm4lSxnobVJRN0m1IcSM7TFu0x
CEvIHtVpCxS5IaRXj1tc9q8lpJOPeSuXFxz43RE3W3G7RcEChikf9mNFshs43FHSLLwa23LzIsF6
V2K/dcH0wCDBP3RuknMDMiTcq5XOH3IxaYfmettuVJWaC0AlBnWATy9dslUcezZ3u6Rg5TGC59dY
uaX3pe0SKPMq+BWQGAzajc/SDey+5w61blsYSNrlDcsSWyy7EJNox6UeK0lu1kB2D1BZxrsg9eJt
XNQnXtNB6B2iN81RwVBT0DtXUeCXmYyGczXJ+KcJkEhoxn4Nb4H6mNchtnY+9PGYpE3VR8UlJZMq
91XIRXXmfSlb+LjpVlv43W1Zbbyo6bZUtuYJEXdTAL//4oO5wLXOw3VRN3NlYfRETkXrSaQzv09c
GjwWohpkkzvVT7u+kuqJdoPlO1i+vr/wgU1DGyiRAUIkJAoOhdV6e0IuQJn+cC09wraaHZ7Gw3DV
prVjZ4aeXI1NVKByaTJuiL2FWkJ1k5ioe1mLbfLNFI75DXA9ErVrhBLxsqARX96yAd2fwj6i5JLl
KJw6AazoaJe8OGexCwV92RJPYlt7N4eVOcfY7MJTmcIROMyjF6rtrc7McxV0jILA6cZK1Sog3cia
IK3c85CAmqnjPh0fJx8F22FFo0kRFJjj8GatqBNNrKDj3xYjttMWgNzWTlC2zjRehgaPOWPnJfBO
0/vRB3m1Jbj8InS8hU7D2ZXSknHG75clpeXS+pzmYwyBXU+4H0rYm42JfMx3aWTG/ob1cGdrLiDz
NtviZlEn3MP4KQxlRzGk2bTrYBTesgEyaUvd4I5Jl0Zlm5dhX0ASoyo6sU5J2JEmK3wdr3C/8yVe
7oKsckXDKUl1XaQsgRQHze4tkoH6ZSuUJomSPj5ME4mSXWf72MQNSrg+mBp480DR1rro8ycfpFOB
wsyUfhgb7KQLfmBChgITY7AJzWW+6+Uo66ybI1ftGC+iot/J2E1ZdhsFNjevMHM5OdK5TD87a39u
W9+9dr382VUyozXaBP68gu3YkZKoQ4jDI8QmkSvYX8V2GX083qlkMHvbq6qRs9xkXQDTRL6FZ/xZ
iTFvlULMxZRDiv3VLvx76ci2L6YRNl7nyC0cxjJsIqfXud1w2KQPle6T5wIAkWoHC60H6wELpgYP
t/6KJske5Sx0udNF0d3oSUzPZtZLtzOus+QE1bgr6oC76sQnOrexmMc9m0n2LFgY7aqlny6MZMFt
zFx6iSVMy6nTMK8rtEVtHBM8Z9kU5rC5OB5rJFRG3oaVnfVORvl0B35wXU5SraSu9Bq6ZmYdbdJc
W1lXESdgSAFEmpPO8eF2HiL380bw+BgC33s+UPhrrcJNudabZ+oOpzwO/yFnYztQ1Bd4C+QJp86w
N0WVN0bI/o0OXfQTypvbA9qpDlNY8X0hC/oQ0FA1luf9eyj460hBgnVo3PZFTOjHtMbLVGfJNH0k
IVFnEyfE1UQ5WjYDxNEzkTE+dBdC4R6cbdDsJvcUbcnZInb1zfqk+MlIF72zKFlvLJzbNpPzdEog
Gb9BfI/ZdU9zsk5oON/mhCSoW7E5Xhdh+p2yazPsBb+e2i7WX5Mtg2E35gOMUIjJU34SmRimRqvB
LfCatgliYbHSqElG7CN1Hgw0ux2ljr/6vl9YHY94DzUdi75sGH5vA/kLa6L3Mjvx3MRFu/QAORVq
LdaduZyWHxJdW98wmSThTxy8q6qroFztMVhY3i6SBsdhzuLXKzewjzbLTD34QN5nmaNfxpYSxwM6
z/1kCGioiWTJDaw7dZEeUEmtOpQ0N04b+cXixQ2Nhsxo68GO7ntZPO4V3JTo04yEivnLwrWyNRw5
uxPUJmeI1B2QqcFtKOaBjf5GDM6SPS/65ZJ69G91gHJkaZGpCrJdMHMwv+Fms7dFj+NHIa1rmE50
O4bBHN6ZtYie4a6VFagg1HB1vqz9eFhRVJ2x+4l15+a+pyjlKpSeoDiC6S7p1yhoDLmSeJ6Hmdwp
aZEwAJGCRdSkPe9pyuy+szmsFM4aylCkqd21jbUN8fMQo6ZOBNnehTaC3cdTtOoWXQVh2NKqfNpk
oyLTjf4QhDEV6X1uElLWLJqH5HMENhqIxgalo2QPw4y58Jb1Uz5VDbptl8rabD3Xpilw4Ga+7eFf
lWNtQHOnvhXWE84uviRxEjbaoAGTD6OFOpTUDph3ZfbKyHl47zqWTl274laBjYI0TiJUbd085cu+
Q60mTqY3Af9Dz9rZbNeDf+Jil83w2p5JGMN7OUiAUotolU+DkD5QIxm+B2Tq9GAoSGZ4ABaYOz7+
bx5URYjrqKnwbSV7l71ncJn65z/F2kBeDYdlrK7SaBwRJy9IU16te/ACVx8E9+FW/OpSErr8AK56
w/02R7oaPoxc+6CvRQmhK0BnS+ia44jAdry8mR6CQnmzoKB0dyGtQp82ptNmZocN7ha+LRx5dKJf
SWmE5Yj1LcaLS2Lw8bZ6mEBZ6AbQS8LJc7Jkcsh3OUDVITmHxsx+Aoc0LKhx0Dt0817KkmI/Dpap
ZaCQbmPAXCjdZYUd01cDiqgyPQxLwb2XUGEtlNShAVJlxjXddcKlw7iTK4ibCtqBmMqbDaVfuSPB
mBO4YJZU0tRROlfprvBbkh7g+/E3WZrxNQBdg4jihPBZnRrcOzvQJvxXKBiqLNDvvWK7KddV31oF
TsXVWzzDfNxy4/9F2Z+robMPEEvtETrwcDOFJGlYnJtbGnnPdzLhgLVsBSNYBuMzrdxanGaUcEWd
COnT2omViYNaQlCMrpSrQDjHsl9yCwnD1ppyUuc4R027JJt/0kOwOhQIwbhDBYoOkVCZZQeVpwtv
CS/dV7AR52UddescPZVsYFm7Ygb0t0K+U9WaWrQGYgssuhFFo36HckLpo+kzZn91gbsqLqioY9Fs
rO/2yGlZEuy5iUrAOfFciYaE6TTtUh/qY6Sn4mO0SKDqpiBxNzUQFIcMHWrh9R0v89C0cZiZ5R3o
A7AJMKyg7BowHbNFgRTF4Iogbt116Lx5nc6ow28dDDdXrwkrdgXLx3PQ6Qkou8kQrgBbJznQjdgb
3ZYiq2BJBUt/QG4BX0zhuqBOwNYdZznOtDEQzL42AAtYG6R6NEE44XNucp9H0j14fNltWpGy2lGw
Fb8DwEsQD6nsbgJsw/onmsu1fywoV9eqK4mHIyqY/KzSIhu+sEUm/pDYlD5Na0JugUl2vzoV4cqX
6+aAqxEDZWTbBlfLIVxfS5eZh1WNPT4CYmxwhws+YTctOMIKLKueIsiHRVvRaT1FEC2GdgUb82NN
UuQIM6bTo0gpBZ6osueZdNN+iUX4nisd1VUBDrFX4wZCX2++RuTI3yFTGQ9tbLRFqGsUAOSrwVb2
1OUKdJoWG3DQjqwOb7car2gEuuFGisLHezhE8FnxmPlBt51NLLbeAHmHoV5kAbww6fSMokB4fZsY
aW66OLJlG2adLPYAIeTL6ooF1PEi8ClBAxQ/U9WXXc1RgN/PwbXi1RhFI2rU1H6oc0Yq4ChsHvoW
BzoFeQW55GHjUADqLZcy3zELwK5NQj7sttnhNV0GnA7YCJetTeQfq+7FLibaNeuS+Y8Cu4W9uEUo
2Y6zLZ90phaDP5dlMxqCASoQj6fbZCTxpexHVgATIp7XKiLVJQj6+MuPAzu7QOoHsHq0AQMWfyIV
YwR8hqLyzZBpqppiTQffmtVTXY+qXMjO9EM5Yv9VyXihUeyz/ZKv2VtAeunuoFyxBGLAxH09Sh59
DBWIh5oDxLibQJiEu2LNPJqCKkaqYSZhxnc8ov0Ly5xaG5ybqOpQn7d9oubyet3y+zVZIUMn8UTu
ypEn7zMoi662ZvxINJ/e1TJNNYY8QHsEUQlQqrNY8qP66II17FBbuaAJUHncKoN4j4bu8lN0Jjgp
ipu6VQMr7hezTOclm5H1UAW7gS5QHAMSlm9QjIcCy6DLv2S8JTuXhvrJKh+fGKbmxw215Xqt1kIO
dEZA4im0Lo866UXeblWAwokPlTuILLbjE9KyQ6sgbrUKSz1t5iQzO5Qv0UX4qQcbuEbvPfHuvSJL
VEttQkQnM7bj5Uj+AFYctmmWLq8lyv1DlJLoawKB/h7iJVkdOFw4IP/vyNyUtw4m/0HaBXddaT4B
KC8P0oSeIDs+hRHug+2h6gKGiiZK+QHngRJoM3TSlgXgFLz6Zp1j9YNC7GhLh0ZlxiCCrXZ9NL0F
5Zg+0z5JeZNC1T9JKSJYYSAtWZJ8ewP1X+2YhB6kvnBAMW5beOBIMb2jo524fFKpntLsfqH9jF1e
l+WVTVIz8s+ABJynfIbXAMNxuk89UBp/WGNkNeI2mUK39KfQ9JxuJ4Dcfnklg1uz70ykEzvSa74+
bUiqwiVoS5ulq8LmxUCzwNMCH0GraMjDFuBdtKFsLEM/NIrlKnQn4x1UzDqPXbZPU7GWP3MhFmwq
s2SjG7GPZX2YtajzwCm0gc+7DkBLCsYKODLKeFBVHllo3DTA2NMMKGgvp9/hHPhCtzA0AerttFw9
6+FYDh0DLSQ7coXIsQZn2CAd7bZwfrRJuaCFGRKXK/U2lSuxtIURW6LvQ2RocPSO0kmbqdUr5o5F
u1AmRs9fhm028jV+ixx8s04pSrJ6kz12hiNBTJJWDRTr6ydJ8y6sxkPfOVvMP0zQbXFWD6Rk+Dew
8EXuLsGi0TBfqNdkzBsXVmVh9/9gz/09IALzDwHqClnZ6zO6qhzgw9/NORGi56BOVt8hRYrk3653
nLMM9pNKeAfacy2t4E3IUxUXdaFGBJHqET6KbpZEuOKV/svo+p/f19/dZbwtDAfNEVfFjF2Yh/CK
/v62hswjmtQNxS82yWu2if8JfnBWjViIwQS77B+Myr978te/iBg3rsY1OwzL9zpi4K9MBkTDcgmR
l/jN//yL9k+qJsmEgjWviz41gOBs6AJEPgYKs/LPr+L/T3P4hxkwUXh9+Ot/ogD/bZzD/x4/vz45
3Pv/O8jhz5f8e5JDmf6vEkQNwnLAECLcw1jC/54AU5YYXh5hXFZUxhDO4Of/5ygHTKUPoXxgOkx4
fbATqJr/HAGTYHAmgv14RgAwAwyqraL/l2kO/9Vrx2+58icRQnRXB/y/rmQayTjVSRocqyBIaT1Q
vx1NleqXv1yTf0wCZdeEdVmgUro+4SBE6v2/3DBbBKsJYn5wBLASvSA5gRLGhOU9X5HC/Ydb5bon
/MXQv/4tpFER8kcEF/DA9VkLf71V8F2A0rUJOfpoqu7DXNlb7Cwwf7bQPcicD/+ERiTR3/eD68fD
0Dk8EyVEzgsD6MLrNvYXYsoxnc0AFclx8IpAZp+n5QaGVAe5HxJ7hmJjrd5C0DTxPjQoI9EiInl/
yKEhicOcdabJrE3X2jiBA5kO6lhNLsD8mEqFXwLgBaRrXR1Q61aHdVPDgWM8TANqV5xR5PDHkSEs
OwZqeY2WXJwRUZV7JOeHO+KX4S7tEMhuk070Bz+jBBk6jSDQovljDA70Nwze7a1nqXorZHcbGj/s
1mIUjYF5cNzihN2mKViNpqeJeYy14X9syTbdb8lKX+NwoLUIybjP5l6gOOS2MZNYj+FEkKzd5vhQ
2hAEDKJ4u6iHmjUuib4U0TLdoYUBGoty4DMcu+A45ld5UgXrcfY4B+vUVSTHcRRP37rE6I584w5W
19abOpxX1NCqTPehjtXHwIJqZa3rVaHRBPkVtPAHnviUeX3TC0n3hSjQq60E67wJewwvQEHPxZdR
hfygSFn8oBWLnyqceH2zhrr6RUvEhmrgxQVsy9hPDOTD4PbKlqgUAXT1X6wfy6yB0zbehyOkLEzv
6aabAtGki4di8Vb6DaFQMigInlfjkW6wClNIbvcAfZ96N4QNcdQ/9aBodzoK1QcicnY/uXDZlzYP
stohX/VLcd4fetF/e0Vl2wFRvHRVCT8+2rKe7zQuTi/IeDuPfPuBUQfBY4Jo/U24AYettYsY1Fob
Bi0bKAnrYAL3mQ/ZiSA4h5NT6F3iB3YT0s5gAFS+fLHI03G3dVsudsEyVGdcAo1UT/49L2OzQuK7
E2MIOaYYf4WJW1F5pxcSLK5mrHutNOrJmcjxEMgSFQw0YhTSqwB8n4YNYkZ5XcjlQgOVQkVaOmBh
YUk/QaAR/HDxMyEmaSFReTht+fxE1jG+yXv9kLl1jeqyLFIsbdw9DnUy5mOkQCsi+9vxIthnKlhu
EarcvhaMiGnwzWZfEr7sPRoLYGfbsjzNiAA14ByegBgPO5Nt74FRyV289fEu9pu+C4pt261Vvj4L
UZmmiyq79zx9FCv/USRkio8DtGmb1gv8Av8t8gEQBLEGZVZuAK2MtS9lTOsNwkLLOs6ArMfGs8aP
c77dlOvo3WmsQswdaXrYNmFNAhRWb0yviCUAcDJ67XAhprk13mr6kiI80C1jDTC6tOtL4Zd+V0W6
6GBIQ4tpAgK8rM5mzHyqllKIw2rBAr27IEVMC8xiDOW2XHXYDmPgy72mephThEIWMPts3bony7Jr
oEsOtrvLZxha9QT0ZX3ooPyWSS3zWfeXigQWZjFw/ewjlvADwbUJEvQ7pCWr+I0CCs/2UD6z4lfh
IHoCQ0Di6Mw8hlCoZ8bBLqERqTT7CDLJnivLh4MKBbbhiRfZ0YbL+FYQH1wp6Zj4ejV5cgaENYX1
utnV1FnQV4dsSaDqxmS+iZzLjjEPwgJigUfXybcqeon7qaO1nq//uyA5efberN95LKCIikjIPTyg
5DSNIGhqk0I+ZGZMT1KH4ozmoNot3Gyi4TOB0gQRe7rMaQq3qrBFtI9yPbWYkAXdUlZLI3RYuhpk
B/pAQqqfcA55My+BeN40opZ1JgKDZtyu/NElqfydopK8wRsZuj0DkA59u+Jbi8zJ2O8UIsonuP7V
/ZgN+ScGguH9JZDi90QX/DFYWQFiAHkW0SDHjX/LgoX/ATd2fEvCxT2MjOYIXm58eu54D77i+oSW
CJsHyw3u27H91zn+/6vAf6oCQSD8peL571UgssRCf+q/lYH/es1/lIF49haGpiCNgvQMRnL+pQzE
k+zAc2NQFKLSmH+TXZ/H8e+JXkmORxFchxCmFeqzP4cE4vu7TgJMEgwJjPDTSHShTLyO4fqPqWX/
rsf+p0mAmDz096oJ4Xv8B2C2iDAc/L+Pd0EOOE5lbNJTNpYASTKgs0os9rAheH8euzk7YmPC0Jtp
Xf0vEFrFTcZSmB1lFK1P02QAg2sZfI7FCJsBFdPdhgDCS05hrtW5zDGHS6fFXT9a/eSpHV64zoBC
GTuceJdHPydJEDKiBT2jVt5h0Mz8hR2QHl1QqgFl6eqg1xq5fSMvGTQD6YCPEcfiZ7C17AxNRVxI
kYwHk2jInou4nbJ4aKqRoA2nvD9HVsPzHziiUzzIkzYOuuKMjBTYITK6+0mW40GOZXXjdWcpHFYX
P7rAVMDTWHgb+QFMAmIgtrZTMu/jIhoP0RR371E1VHdRwB4iB5mbxNEL9NepjXKIg2KGvYViRSZ/
JN5DV+QeBU1kRdworhYgnlGKvR3ELubtQIJU42AO2RjKX4Cg5n2ikLKdBzUehJnY65zSHKMdxpQe
JHf0CDoQWa10hXla+KhZotj8mMqBQKXq18dlGrbvyq/+Hc5A8tiBSzvC51d3eULdY5bj4iCXM+xh
25oL3JD5iyfGtTCoir20oz0UEcPH6JyrUyZGhCpXkEosNb+CKqkHlfkmqeQFI7NOKaKZO4OQOFKH
k2h1Rm45k/wUlMEJgiJroeegOLFqPsyzzf7ooOtCe18GMA/pekC0kpxiDFF6wCSbLd5XAWXnHqJC
sEs2ai4Aiuhb54fqo5hzjKpAdhLWKg5padf5pSLpcLuFeXiLcw4+EU704QeS+/qGmnB8TqdUHiB1
xVW9Isl9zNxY0JqNSfK4+WK47bp02/uigFWOkqV4wuSkCGr8MpftoBN7hQrDh0phrUzdkpOGbun4
bQB73xGMpTuCoksu+YKCh8scJlJZDO8zUrh3opPZIwS57eh6D9MosMklXrNrsmfq7pHh0y90S6oG
cOt44oE5SUGuhrfIyrt4lvGHqKL8du5SdkKcWB4pHWEKcBjA+zXts/tRrpe4X1Msx1kdg3CB3Nph
0rOBWgU0hEW7WJLiEwDS72x2/NR5CSzG8+w0zSTdF6UsW1+I+C1J2bdfE9k1QZfGH0UpXiabbG9a
Sw8rQYSPU5/nApoeEmiYLwAL/DpI6663URY1K4Jen+Cf6EPRsRmqEWadfkMl6g/C4kXdNoyv5RDy
xiaB2oWW8Qvt8CWuSTKccgN0oUSM8blI9ALzDG1LvbDoBVN4T1285ucJCqZA2qFBVcMFYlOUPWKM
yPiUkfGY+3U552QTJ4iHELqkYRAnq+RjmarhVCCxtoeVOreFRnVKhKNPOOzT3xusySZhtG+2HvQj
HCP2DvzYvRZCBo8y5lODL7RAHK5n4MxgjzwEyu3XMZ8vMxoA2lTVPlsoPxANUAmy5Ajw5tESYt8D
TPtDYD+JHmmI7KjAaBDdjGto70Ro1XeywJlB6d2CaigOcHPdzo6RCXaYtVC+LxhNKAEJb+MAHdFP
iJP57n7TEzsEbgFn7X1WNMq6/CrSIe/VYTyaEZuGMzAZU7ZVZV+7zaOLH1kFtV91YDMCPYw1oKbw
0slZ3npBkL6NgncaM1XWXQexehgrVFL5jApdibwZg+EHytzwNIaQ4aeQznVM2fQ1Isp4IVNfPWYw
s05aZ47XAM6Wx2EJGMho0WSwVj5zgLcHGmblQwjMdmkkQIU7W05hUxK+jTUyqPkO6F71VuHUuNtA
7P5AKzfc8M3+rDCo44gTcWtgJNg73aUDltJKbzTNkar0QXXDTaoeFgxWvaXhOsNPGEYwI1zupkh3
+6iCGb3Fvdxlek5+sJXHx3zBp1SknPa9o/FvjBk0tysGv32myXw9XAALvvd8HF4xDMKONcr6ap/Q
qjvAIIfh6bu1CSLSP0QR6i9wBlltu9k9hwaXXvTZ1nq/yJ12cXkpryJq68apv08KumKhRSvo+jQD
qhma7eC7xBwEiIwTqzb5OhrQ0ZGkO8yq2B6YTdKdtJhHiNEw4QbTLhApyCK3z+fJ3kW2i89V1LGf
UN1Zu6Inr22E43bALX7BsDN5hMaEWRtsVtUHy/Oh5WIN30cCYQI7U38iS9z6OM8eNkODb4k0y1li
2NEePI++jwYxnrI0QCwUOcHH0a/la7eWZB+Fc/jc2wGmsC2A33hwX/ukL9Sd8vOXgMv2HW4G279R
ywb3x6XdAUPYonZDeKXGnN1LJsIYHqsAioK037RiEEcdCQO8lrMhfIRkpHD2U9q9mAyFSE0NULZG
YETu49zN43HqcUvXThaMoblSsIULUs5/YEgAO9mxj6EVrMHNAKwMWB5/sFaw45KZD7AB0BGmq0VX
ojP/Ykv+AcLuMyTmj2LcPjDs60lEcHsQOpf4ezM/Kbh+O0xFeYnnTp5lXxQvVrL4jdFVfEMDcj8U
wQutyAMs9cEvip1lh09hznLWs10OY+6Aad6i1IIdBIccQzp2QzwtKUz/ob9xiLLDJ3OmfJiX2efv
Oid/GCSiSoyiWfHFoa+Iod5ALWvIFB6Qm5fbgcMnuB3kHEwfEhsoaq/KIgFN2H5mGGl0LoP/w955
LcmNXF33iTABlzC3BZRt75t9gyCn2fA2kXBP/y+QI33TTYr8R9dShBQzmmGhCiZx8py91847ev2Z
iQzPys+MeK5OBDW6n8Qs2hfdjeLsOpqS4sxNhNHdM/lNon2x5AX7CnRhzP2hRYns1UsmqT2INpoE
7RrQODSwUEAeWze1wkrTZ2TJdbUbHPnENnTcdFNchPCZmIfG9hPN5/HgpA0sjrJXl/yb087HiRmg
9TulnX2ufJPGja7VYpOjO31E/aEdqEUeqiUptgnoqxNvEMz3WhojHS+MIK6M+XJgt3zZcTVPS0/L
KEnHz6vl+tT5jraRtqb2RjXNDNHXcgv0mAKPYXVnaXrMox3OPdgjddQfsA/YAd7GdC9prAZzZN+U
SyLDrNXi42IDkkEBHp260kxPvY5I2ijA2qKkP6cBgpYR5+GLspwiYH4979N2SJnxSn+LHDvadmlR
b8fIbibgcTkvsqhB/MllPii9MelzmeUemKn+ZitGUkGTN0gIYVNbxqvjVY73JHVVufJPZbttLh6i
FlVNH6RtkQJR+N8m7hsV/jebOAsqEr68/9zLv/sWhRV87uoird619P/6o39t5shNAOmlu6vPz6BW
ph38r5a+taZismejp45gd/0n/9rKiT9Qd+DeMdFIfQsx+b+OvvmHjvNAsPujh8w+z/5HW7lvcN93
DXAXiQ1eRD6TWoPR2ftutEI4VnVZWh+Y3Rnj1k9ya0QhlPp0EoGsOZWJIaCKM+/GT61l2JikuFyO
DihEFlPPCztLGfdZlFpPDo6Fa9zO1d3AMgU1waCDTuOXNw3TxkPDCI6ilXN0ltIjwn5Y1egOptwp
Q/Q4SAEQOfrWuVdoyWVu1BqTOfr1J7W0RbulC7eqYOZ5NIJcOckUYnCo3mSpaGOgLLDBtEkbjHM2
XedJZEOQxg6/ZVpqnTrAhyW7NFFlIT43MzkOk8SlVM/OhYmYHrC5GVlHhRztNOKnPfp0XKvtxKDz
k17ypcK2jPqvHIVyHyQ1pKRIVdLaeGjaEj64mLf+LKzjFFVOFwBhqvMtciOBj8nzXXYmevmWcsEP
IhLTtVOJMd5ihoteF0cg+OO1L58aepp8Lt/syW6EfOJlnN/6OVMITIHJ1aii6r6RXn3Vy26Yz6YW
q0IIs4AaO0pcGrhFiZsh0A12LpslabybKed7tU7DicyMKCpZ7VJEp3Y2uTdLujQvRux511FRUx4y
rdeNMGKiWIV+MdYU/aXciMU94jpprlAJ+tdCJrySMoqWg+T87dhN+OdoSNv9kiTjecJ6vZuSgU1z
KlABG0br3Wg2d0uW0/LyZ08cSiNmSx11xn1U5/YRgad10orUPk7Kra/yrkWLt9jlvHXczDjZchyD
tsiVHaY06CVNhbLnNxvWjsZ1+2VcyvbTyhx+alDZWYG/tMIJMJXJV9AS3hbzXO8g05n9m6mJ0VbN
tn9ngqan07ZM8daf4AMxTLFezGiiPOPOEyAtEm387C05wlZp+OcNoqN4h305PtlTVqWHyG375ajU
bLKsY5I5N2l5jpjM3HJr6ZNXQTaw/Kw/IgwTgGXGRt26hi/y88Sa/OvG0wxcO6C+Hnhb2RcJdr8x
RmeLnnHjMYhfBML5brH28TSz22WYkI1gIjVORHeYRVp7n9qhHjZa749tgLDKirg+2jhsYMCpdtyu
Ibs7FFW82g54ILT+1DsoNY5F287pk9ngUT8J/oMLjdvnmde9djePnQzMPLpA1TCcpUMvn5K2vIR8
FJ8XCr3Jn5nQML5sTKusbe0Ul7pbha5Z6A8CqtEuXWhZ6Eu/bCNsYjuSFHBkWXoBPyIeH9MeRZXm
J/WFRKCBaKG/zZSR0GluTLr8mWkgROUeenQcejUHHm/tvoqtaF933dIhJrTKJsD53yDLNlFywGLd
ab0p41dR8R0OlBQTRixlqnDuJ8QGnp4d2S+IcPar23pBjpnJ6JgNzPl96rjTCIpg606IH+0e9URb
T/sRsvmrWFhpKIGDNlr2k2dk+zk1DVwKvQuCZbqjZMXWGY97r8/Eo9FhxsyUUqjHVX01evotk0Zz
M3QLl21VPsZr02sA4MFS4cS7qJKBZLx2prP3+ZrNLkgNM/oEnXI8TGNb3FXO4F1lQw1nclVR2oUc
rg1UwbsWDCcC5WTe28Q3pK037wtMRUGSsMlHHUsTFwlsYOQMENKuq5sw95ZPdeQK5gnu1dJ0Fz06
VbSnyRDkVo0eOqqwPTqaftF10XjlyMIDTVJ/8Vlt2XQY3jaN4K0QQpIxOxQyqEHCHJa6ToNiGLRT
VqYYZoqZLoobv9SpieTNSNIgd2cAr76qGd7V3RN2IuZ7Zdw/ZFT83Bijto+76U11TrGfk2ze9t1o
3A+GGb1YuWC+O0WJvdLjyozWuqkfFYPP/GCVtjir2hSkLsCRdNPENcNPldsnD7FqsELdblRD6z8F
xBpmJfKXXtgld4WzuJd0CPEUDvmSZluvTftbH3vmo98iFLPY+29poyaXi++xQ6lzBnjY1/NnvMnl
zlD0GYDue7tS9sj9l6H5hChSf6LPo217GC00OavlsvLM+gx7RncordK7AThbXUhn0q4AyoKCa0s8
FX6rdrFcnMvOjIyJ+S39C2YXWXzu56UHFq9CZlf0KbkduWkxRWmddAlp2s0bQRcoGIgJvrRwfgEo
SGhxag0DYJeMkj0GhPwEUw3pGXMUAAtKe+wbXT5xx1VtmKqxOdOt7taJsvpmWnr90sryKvR6zrQq
uA3scadjDAgmI7EPpglqcaBUPgLFzb5a0i6/qrIrQwdIF8CGnuEO70FnPlUub+wgm1sROiI1HupE
DbeJn3uvaMTibeOjhG4j80Xz1VtKksyzYzrrMKRCJW6Lh8rG+MEzlaMyy+mWGqxzy9xGD3FnsyvM
XiK8pXjRxR4OXL9ZIrY5Vjo/z8Ps41KoYRi43ee2LIBAWvoxT6Z82xlm8zWOkJfnmYaDxLOyw2Cq
qg5M2h3bxYmM60I6yMnkmN9UhkP7ra/oJ3RqW/YmHTHyVdI+wL04sk83yuUyBiqybUr5qtAU0q+l
lKK+SBcL1Zs1FGykswWHr45mnMF7j6ULc25itV7Q253c4Ja3tgxe088Yoe8106lDa2z1l8R000MN
fe5rZ3S3ajDeorLd0MHGiqe5n6rC0EPGkOl+ynUMrGz6z2kLwGiy2k91jBp3wdI1VnnE2tk026Fq
MYGgFzhk01weraE5CjAPm8wxHlJUYudwCKGTpw4jqg59gJn1SdDo2b4bsLnW/XRns7/BepFUG7hF
gUqy5RWluY00StV3EVikIJXQKDdRac0h9rFhK5y6R6koy92kanSgmvdnFJvPBnaKT3oL4xjRRRGU
nrhpjZ77SvxZmqVxTBeFf4cB1FlTDfWZas2vbjkG1AWvEp5MEiq+UmBUcjx4DTMyaTdEDLR4JgbP
SfZULO6toc0xGURjtkOZN12hMI+ucYGeOi56XcDLS+g7ztIOhNtwixpeHM7JZIadkRmXVpM9THnj
3LLNBQ86pkJtYLTWt9gP6iCT2sYdHH4dmgybV/q51konlM4CiDDdr8Vma1RXtdvHgT36uJbqN5HG
hxa43ibR9KtolFdrZ65Iehl0EqdhU750hY9XWU73o1TXjdFfMQO8oFrDq+IsM899NNEtUTk1IJQI
woAY33monkNhkbvEEN0W51WGh9Ip2ypInG5jzq5AYZyXy7WJZePsfxu//5+N3zrZYt71nzd+u6LG
IfZux/fXn/nX+E7/g49g/4ZI53sC5f9t+dw/0O04Yk3XMUDn/C3IyyLhSzd8ijS+ANBZi8neX+M7
0/6DnR5ZCuzRSEt0fPFP9nyrfOrdjs8h+MeymdzRgrJgVL3f8cXjpC9eUyueR0XXgP4vJTsEBf/c
VnADN1j9qnMmwilbgQSB+t/O1e/FXUI3GaCgezJ1dL+Ed3wQd+G0WgBnTP1+VOaAqaR0ADyaBQOG
tDz8F4fyPRhFYOg5dR8O1VkUfEYp+r1toIIqTAOIpKTZa3lG+1/8Kk6lbzl0TZ0fuEyLwWoy2zYN
vWliwbaWNux67Pv95P4uW+M9cEt8O4FAq3Wb2HnTgon+/vJNA6DmQnAC/TTySdQwbxjaOW/T4IRx
FWWBW1sgllAmsLhTNPz6lHIP/v3e+evga7+Cu5hNyweJbc9kJ7Kavke2ajur1CTZVtiD/hkfiaMI
k/uSfQrjb0SzH44ikZPIoY0U/UObDbVtVjiNxNS6w5aVFAHvr3/Ue7nsekYFOwxPN6Eacpt8lMuK
djCtxOjVPp4duBh59xW02JsX80aD7nVG0dR8b6r9Rzz/j6cR3prpm2IN9zEYOL6/hlFCh9izAH0w
+hCU137BxfLr7a9/1wdt47ffZdrgijxXZ9BgrULEvwkN6R3CkWhztbfSgZwBTTuHRn01GyYwFb0U
v/lNPzuLfz/ah4uGmBWSBrB4NHzIeiLK13ggm67J1jwt3+83XZ5/+fUPNFep5N+Wsm+/kO0sHHMi
JrghPyxlcwIVB/canJfEsa+Y3xaPMWSOI3ZHWql1nIeqvXWH2aONYMtXB5b+CQfoQcVdvR+UP+BS
NmlMj27z5zRZ2nEmpGtjRn17t4J2sLfG7Kna5TcLk/GT648sG+kncUouUUbrP//blfEkioQaK8A+
HXEzbOxVubNBqTRswbWsiEiwKA2k05AyvdmaTEle9MWdrjGTNZcuE6ogbmL/CvF3/JtnQfz0q7E+
r0+44L8fvlrmk5WyYErc44vAGpSIMO0wUuFd77eArOUDBFsIAKMDTKJmInACY9WdywhVe1hOPVU8
fuHclvhbKfM3ltFEYVR55AyZ8XwWK7O7NJ1FOy45409GIMgS3BUDD/HjUY0p+xY85oFvUQV3tubu
2FCnVPedt1Vs3PucghoPnwr6SPgIHIjvsPMHNXryMrdnazNbS76jJ4kLTOuvat9dDm3qQtCxMdJM
URGd6zgznzRaTfusQh0CIPQtn63bHpMEhrCYYZCT9Fd8crX79d364wMCE5LCgKceowKJ4O8vOkZY
ocS4XnSZXGq5SoBc60cjne7VEjVbpUAm/RdHFGtzmX7xut68P6IPQAlXeN7vuyjCG2dvCyP+06/s
886qGG74zvOvj7cuKO8fR29VodPNIj6Q0ufDsiZjfyDLSfX7bIZyYCJSPsaY/Lae2c3hrw/1423q
0R13zFUjpa9N8vc/LVZiyMah5i2IKees1lrjWI/K/c0J/OlRbMejTCF/jnP4/iiQHek4QpPdazh6
OizxvnaATO1d//rHfAhtWt9A/BrETx7zPPyF3+JK/7Ye5Km2GE7jy/0Ezy1kNp3tnKmMQ0eSBGAj
7qOk4MbXXSs+dd5TZ8b72s7T3y1L1k+uHyUMcwcgmobxMTSmbWuQLYMLMwzly3Zs/WIXjVm/s8c+
9QKLgLMjszN/2+n112+bMEIXx30s9OGCCCx0mDkg11+fGvOn38lF08B0y6dm/fBaiW1NwwVoyT3+
uuqod2Lr6wpeA7KbywgdR5CAlvlUCB5lsLLzlVrNSuTDQZv0KqYMVfEVLvJwmXuMDJbxhWG2GdAC
au5mmPKbpk9pywP0PlUzBBq9/11x8fMf8M1jQEnP87++w/52bWE1+eWMsHZvJ/NtjNZ4p0Y7fkhY
xSB0uFkYoegOStfpeWN15YnIs89e6t6Dx/WPqomiAGvxsE302r+pF7e+95DhLyIi3MVL/N3YxHM4
0uvgXdEXUPRxo/76Eqxjrx8eazYs9C6//4IPT8HYYxaP61nuZy2LT9HiV/gapyrMND3s045FXoEU
yTL9aNXzEMgG9dGvv4L107sAfwsRbYBPf6A8ejNrySyUXJEdPTAC9PRfKKuuXVvSrfD117oYpieX
JLE/5cr3HuIA9FcSwgqj7xfLnamjysXs7a4MpZFpkKmaIOGA+0ngDraz2Pg6V4bBUukiMcq3gnSY
0NH8Jxz2sJ0GoZ9rwijWDuhnd9DvnJkDgZdRQTP6UvzmnP9YumHxxiACrBMdKLul9zeNAEMJVYAF
oc2Kp4rI3SErQm1h2MN8wPpNnfiTZduhBmbnSfwOteKHHYUE3Vd1LDr7Jq7efKIceWsja7Snxf/N
kdZP+vCC4EjAcn3bdsgi+/AwY0lROKEFd1IX34MyiZ9Ih4HVV87sJgiSQlmnO5p3Ijrrd76bn7x9
HR3ribt6fXQK7/dntI/RrEYZPETlzp+i3rue3HbNXXkr3P4LW17nNy+ob7XnD79VEBpqYKJkzPvh
EoKVkFOacsuyDa9ulUXdM0dWOFd04Ill+qpHpCGnxRTGc0NxY3tpMMi4Q6C5/Obp+enNJBybNwvU
UuKO3v/0VPWDAPkk96NX96HeuM7GTmgvaWkdByLJ3n79sP7kpYl02eIyozjGl/bhIjtgLONSTVzk
uZv2MbmCwUJUxG/2iD89vwadDO4kTq/tfagAMmnENURGuWePTJTFMAGaqPCkOhFS0lHCcIoH4A8E
rxRILZg70g0otgyFzxbM8b95Xn/clHuY8qiWceC5JIt/uNjjjEMEeDBfZoAemcSMDGW3QCab4yAu
Qbs0sqz2idub5BUr/TeP1UdL2Vo/sC46nGzqds/+eK9hMYG8UundHpFw8qVxOyxBYCP6K5kaotyQ
YgSfD04Udgdt9hmfDE5biJDgc0wpZesmOerMebwYEgsQjtn3yvg+R/31nfGThYYoF2joPPrUOR8N
uonmpbOonHbvTFG3U/YybLFNYKcA9vibU/KTQyElsF0fyY3+I6g3zQzZtJ3b7vslKt9IK2bmXSUl
QxNHl6//+GdRg4J7d9aW2g+rWlM1S994drtHRd7dIPR3dvXsRmdE3dBF/Hej8fr76vH3WL+fLGIc
ibYIJSK24o/7RnNBmlUrjpRaehxGfdXclTF8WN5uywaumo2ADfjmrw/601PJ/hpTKrmAsKvfLx9x
rMNZTES7n1E8BiX+KiT2JZ103ZS/ORTKqh/fEFQauu/jYkXO9LHi9uADqXgxuEXsTiciErVkF6SJ
PTJhwRxUBE4nzdChJi9gHQyjtmPnqKbtArm3REQteLhSix7jMZJz8WgiT09CmuMewM8CsQJSqzb5
jKpQu8gxyMldnBSrFYi4IoA+/CQrcJ0aXYs/iNHYERBCNOk3TxFuTXfZgq9nDBHniXEP5moxwsLG
YLYjRWpytojcE/PZh9hVfnWgNpvxBqyXk5zhNrSiFQvRJQ+yqI35WIBygXiZGiV5CHpjnMplmrS9
VPkgL0VZKe/CBgwU3TjSKKodf6+Nu5Ipfc7g0PYZ3lX5YMcXnlutEkHIYqSoCEbIA8Q+ZGmVVh/I
tKuizRx3JqytJH0sgbGAzVF2nR0ZYsdN4CnCWHZzns7xtgT92p1nA9tJ0H1+MxZ7KUcfq+Qg5gnC
yBzpZ6UmI52+Q9mYYVOKtbhKsZt8dtF1zwgt+ylYPBJX7hqRasiWe5nN1yPTuDsAfV2/hbDou7fE
23kA4uYhVkeK2GnXepOf7mw0kDBfm3hZAtCt/r5i0ltvC4aYMHc008fhIIX3gIaAiW9R1hZTRLTl
jFcatCWeuqHPu1ODaJ7AqRXPBTqA256sIiZW2XTQVrei1fpXqpiJm5eIVdzqFpjtZiCqbJsvTFNN
Ox/hzuflLlbDyRrmMUAw8TnLHbS1yoxClU3WDqHQq21pIzO3mYm+3bl7B3331rdTZ2/7C7PvkfE9
AXfxGbOr6YvbtyPClRn7qzt8XloHJ5s1AaNEiCjS4lHXoTwhj78WftltgYum18iwlgDVq3HmlUVy
YY1cD3YLWOvS6HFaLLEXmnGTpkkDdW2KjpFv58GU5YqiQroBwegilNJdbmBNHNue8SkaDagMS76q
eYJptLtTPjEQW/QcWGlPek8Gso35Pbr70UKcwZW9jjz7ttSSaWuMXrJblg6ttdarMDLBIS6UrrfA
IpuXypP6eYUMCf1F64T4Urs3R2NMpfVDE3o0rJlT1+LIDGzZuFiRj4hGzCNxSah0puFkGtMORoGx
y8X8XOqqfa7S6OAK+y5V87NAV7UddWA3nYqeS+yGHU9g6R0H5SIv1SAtL0K7z30vOsnIAise195W
z2yN69Aio8h8MD/sG26J3xqu27iDbKMQpI+WPAcO5yJDXiXzGnzkFrmaZ/XpgZiW8lCV3vBmSxg4
sKlh0oU5o2GGdapuyYxma27qXUywYOr3+NSJw9qY3DxPpYndNXRb9hG8TFkksMyOnxrO/SUJkCnt
EbSyXm4c8XeTWl73NWSlxTvjL+rtxAOxjb4bkr3v9mT8m6tZeTYjG+vyIs3uEyKiHU5cBLKayXfe
u6v1eXKXvDlYeYEQpvQ6ZuBzbbiMLzWnx8jieuBxUGwI7UR7Vpc0adv00HWcKawUVREuXjncf5PQ
mUVm3kdllafHkeC8rfDT9tIYkUHU6TBCbUEyc0pSqQMWj6gn6e82W3fRi7OGl+yfPaoHZ1vMcK2y
UaTW+TRJ584e8ujNp7mPg73CWr9pokEPl9mbHpgzlW9d0+EDmUtpvMDiwAwNre8KR26zAn/GUJJb
t++pWO49fAufBsnnzFoxbYHmtKdlDapNp8o+wkOQT3ThGINkMll2iDS4ExLLb59JJGz/bBs73+WT
1j67LWwq2ME98ceIMXYpaK4nUbcgjVysa6ETCQRnChU5HBNTE0Gu2ziUHEcEGQXXUbUCLwMt5C27
Ur/b5eybygO0Q/79HrrZYxuN8bL1kEaQohmPUQoNFJhaUDIaxMWTFOs9qI0nXE7JnV4mxaZ2O2Xu
UBE02mPl2/xEt8n95Cw2F76qkw+Pgzmp8YJwwfgq9bAe4VBfLuqewbCd2HwqBl2Y76lzN/SmWDZU
Iu3JaZLkKhslmj8Gk1saZ+Iq7nhUIcuXy25RU74jvhNujwvF86oomoFMPIF3iIeo5aHi6tKEb095
6RPrkiTNl26IO2huSPlkyvlOsxwL0FzNe4+UuAOm7RkilNneNKJrvsBSrrqgcpYGr3PLDJ0zmx7w
hPCxmpquDcg+p8bI/PNlkM2Xfm6654Fp/XZx3fbP2oi7drMQBg6jFDzqCS7nvFd+L1/9UYore2k1
suVrP76a0hUbPjoka70uGcklQMTM0YK1jscgms8NXstNCLkWC1NCYCKamyRDCKNUJJGB6cZ9Y8zY
7kUdPTROgtFZqPrFiZ08xCm3wD6FEmcgQ6CIFMoytzE5gmAV9CiMNTWcrXLwA2CW6YEke9bFOEoP
VsOfbnQtvlI+1u5N4hEzCQfBY2JhtcWRWHCEsaj58ixM8zE6JWXPv0Ay3+q5GYs+zJamRmTGc04b
q5JPmHvmNwA68tWNbRFE0Vwcja5f73KVAOxr4N/cgWEfHu26R0001nzJQiAo9fqu+WxliXOnoZYk
ZqAakytSzSoDkUXVPRftMl17jlSPOob423S93KiBvHOBhPQW7j4HyrV557su0hKKjOTKlpw1L0P7
qxOK/qYvCLO0yRbgeTsvujXLzD62elKdO9bIJ9ZLjhxSnx58nYnMMg6oCZeOlvhWgxv/5qJfgpSn
kqje0G+RiBQdDSiAo9XgFSAjlBg6NSe6tRO2XJtGyXY+lsMA/jhR3EmL1nYsvY7NncaalVzhea4N
wheW+loDjgpuci641jqxrBDFrdqrAsyRb7WnsWca9BJSXDm2b9hXjUc7bsZwGKXx1RkypRBgTe0N
q8XyVptZQ0anWaG36zKhvpK4uQiuGZIerWk4LQ5vcrnXx9zoNiuC5H4xC+3W73VWM9cBRNB47Q3Z
rDT+W7O57Ie5+QR8s70xei++IjsHAZuPUSuVnnVkHfOBfXo83yCe+6cWMZV+g9xGssbX+erUm2tO
nme5F+yJo12jom6VPJsufVP0OwyELe9lkV5/GZVNvB9I/jjYTsml4bV5bnV2jnXejdNrx0ba21S2
fIBACiJ4Sd76uOb/kk3ThNHQWF+EH0O0aoolwG6JxMoCA42K1tkbnK8NE007zPuO57C3yvnWKDsk
2QW7Bjh80aNZxDa2sfoOxuAFFqGUWaSespcBLzwqPyMeyzvB4yKwtWw6Dps7V/pYGpeJCwrAsRbG
63qqXUwOcNhqFtGdE5n1KtlWMYtuuWAWYtjYGkI/irQ/DfMMzZdn80KPx+4cy2p1ipOKFA0iJHcw
CcYNLdTPhEu0RxKLp9scS+MrZMZTm+oGS5rH/1iy3VaO0QRTb59NU2Y/UW/DaCPF8QvxqMyZ6p58
Bs08tlHtMi1LKEiHrJ6fvGmMb/UqGXfu1BycumhDf8Swsknb+gDw8DP9v/ITJOgFEkHNSYKyErPQ
s8MJXATLSQDpVR5zTYedHaEtyku72UmlxFkZ4cG1sYrc8BcuTflIu1et5rDU+fGtIkYI5WzkXisd
4RGNabyebmR/xoPsPDqyLw5p6j5OmV7uaZcm1IGUcqDlZjg06ZhcpB6NG0Sfx8hajC+JHo07qMH6
Ht8bDIEU+MY48DASEdyDQKVVGM+zc0ZxYT9ltgBPN9U7HicW4Dpjdxo7rb+HeOW/gfY1n6bGNi79
0l9QLZT2PXTWLJioYXeCtYufJotHQ7juzUzo+k4MciJXl7pwQ4AIwaB4ar8ujJrMoIlh1rQZtwGO
tDiFWVfh0m4a9McoSBE0NvAGGSBsMAuagXIdCnoQN58zfK+neKwOPVZUKAy2dl7PmJ0X3XzqU63c
8SiCTFsyCjUQxFvymS+RoEYPRV5TZtgDViFXzzaN16e3nt4tIYxl70zO6cr5TLaJQCiXW524KhtB
IFoy+gZDi2I5znO9MoY0XjslTiweOCA8TTzBSM+spCZMdyGNm4hJtqXE9PAYMUMbLuD3Zc+laTt7
YdCAp7WGDatdGloaKtWmax928PlMM5tdnTvAdQa9gdcdS/KtAIXSYbQ8REMfDJ7MLwqu8pmsRvic
dg2JhAEPuSiyP6fvS7a1zA7GpPnPPjNT9jlYYCoVlJgXyXUD0J25VYK9b+iN52m2u2Ntul+Mxfka
dXX7QsVavBQwFFm0cIeRAKvtUMPG295V5Q0B7x7Swc5g6O33CxHeEB4phyY0muWQnog0Ge1wcHXp
HtzcMHjH2E59pUHKjzfVjEmA9g0GB9PL0OYpgjMX7lGREaWZVTdm65U3+OzyAnY0CyjZxv1rIU2w
SAjPXyFDQkE2NT6wRQVwEl1W38226Y3PHRUP143U4V2ZOHCrB82xjkXj8Ubxp+YTb0t6Z0uBb56m
P/+oRhN8T33MzjQvE/sU55N8LfO6f5VK0kSQM+ijHPcDboClj150mRlwgDre9LU9T9eynaIXbLVs
wu0oxYbQLJF8hXmCAtpciCDfLrmo7op2YmGQybRaMuJ+qHe2P9LRUFPC7ZGYigKnror6LgEqQwQM
wPIXfEX8Gb+Zio5oYh+MrV3p3EaVBYw6HCTfcpvhSiJHGpWWyyaGPNdNltqVPEsX0bNv1KvBgG6E
MDLeUbzyyYuGWfRoj7Qfw8QmB3IPhpASoGdCGiFlLv3zLNFxjzgdbICgiByukkbGJR7hSUUvQzcg
tI8V5MpNFAuoJEpxVNVaM6EGEMxevp9MMWgxpFTGk2kAIAVlmmug6N6wn6j3FkHWARlTCIbpBXHq
cWJVdwL9WLUv0ox2D8qClA0mISuHxqALdIV4eDJ25N+Isxmo550YUVRwCZm3wnhqV8qKK+iHdI2e
Z2cSFcOwL5HMJxf+0A9vg0NvdKNM0SQXjmaAFJ0HE8RCVT2Vhk/Kqeu3qOobT78fk0bOh4k2fHRl
K370wRx0viNVOd86rSIunjNPlcb8jxjIgGvCs0vvP5lD+jKcxQFIIirnypSvKbsXIixHKuJZDvJr
msms2Puqaxlg+GWa7fU8BVZf6Dw/m5HLuRwq+n84G/CTbLgPqehEYjfZEaYZTRTyNgpICm0K0ZVn
ig03L2HeX0GpVlxy5SlkVeZC2vxVMgDxbtcSssD0DwMXbeCDkZFC3ha1fmIm3R3GUlk3ZexN52iZ
0kdiCsaH0bSH7231/xFkfmM+RAZKF/bfneGfEGTSpX5vOvz+R/5SoNJAxSWoC1LuXZ4BtF//VqAy
1v8D0Zmzwlu+oWUYVfzLdeiiQOVPeZSJK3RmNST+pUBFnMpAx4N0jThSMNj5JwJUlCfvu7zQPQXf
awXRAJKxf5BLMnGQEuPfSKJ7Q1jbatLqy2J91bJsnNXN4JnMa1qUTmqfo6ou9Scix0CT5hU6/Huz
tHt8QcifuCmLLuuaEd0jAvjGu0sdvDVOHyi8Wt+GsxMZDLY1cnsD6poPmTaOGiRtBHrlcASEXvJ8
bRYQxX1zURUzr+WBzhfUZ6+pzgVA0VOtlYN+hCUyX8x2FN1nVtuQseY8a7Ie9mM9uMQBTH6Im785
/2Y9oeyBqyQEvYoED0dFB1uN2sYvR15jTPP97QjpfwS7sPAac3CB3y5w7D/rjbk+jL0cLlIYvN3W
TPpRbbpBpQsojVgH7zINxX4ausILhV8DxmAA4F7SfxkyXjo6SDVNg13sNHO/x28+qI1W0BlJSpsl
MerGXbbQx4b+XfHBa0XOEjBEw5WJouBTP87G7egk1UDrNuvDREpYYzHZJ7DZ4nnZwE7owgzF5HPP
Dv8xWmoWeNgRzXScahJv4a4LfijMfGU+R0XWno8MzffSpIdkG/mwdeKm/X/sndl23Ea6dF/lvAC8
kEiMt4WaOBVH0RRvsKiBmOfE+PT/zpLVvySfto/vfaNu2yKryAISmfFF7OCsKbrrqa4JdHk2lXpM
E1nFOPs6Fy5ml+eA3dm1pZirH9LMbtla9x2deCOXOgFOsnj3rZvvLAz05UGqIgrd2tFqaqY8vHNZ
ZnAcKUdvg1O3q7fmAISBfUt5pGc42VJLMvh7a5qm3aSyOoQLO8b7xVImv+gYJTkUfTG9czIx31ZH
8IBwunTdazzfjtLk5Y2Fn6Rj0JXOAUta8yiqLrki9Fm8wL9wN5E5gnFoOKaR0U9ic2t13i16RLcd
rITod1J7mPsSrFiENWcx7uK4aPdo4TNojy64nZ2WlquoG8IBGPBlEkSzt6llmT+6haQ1zEkGcHpk
Wy6ourUuVEnFmut40asmI4CjyUTwCTeeQNDs1ZgfYtUi5UELupi60ttbBShs2DFR/wjs+7PJJGSL
QXLdRn6H7sUdkF7UHvB9ur/mMQhj1xfXpct5KE8c/6PGUh7GPnGjjdOvQmydkSlHD2FNbvuofaLW
rju1vrl+KlSJXN7GyzMR3fIYraDdQsMwAzbNBoyNsdFm1HquTi0ODJL6NfinjTWmUej0ub8VSAAf
3LjldGEE1QW9S/HvCnQh4HUVFQ85AKqwR+88jKo8qBrwS8fxhlOsnZv3nOYQB9Usg33N025iZYlE
dMWDmpIIRzW3bMSCfe+axdeK0NwFxMw6nHULK5J8sKki9TkzU3srFyKoDmU5x4yjC20q1ts8Lb9T
845tN4+DmTmR5XX5Fu42n+O0aTj6De7d1NOixMvS8j4s3bcp2b9Pxb95KhImw7Xx35+KYV1VXz+r
9POgfkSrffuy72l88Zt+tlFpSaCCR5q2FfwRx/fkb1jvPBC+HthX6LM8tf54MtqE7rGMMGUHq/aN
n/b9yWibv0FVw8crnW9P1H9G2D2PcH+wjdg+BpXA0ikJ4eHy/9Ws4VgL9DdE9mNdxWJrJWRUk7Ui
pqzUy+Lmn3wTa05Tr2pX0bMSQvQjYTYv+aUv2Niayn/yR58wYKHym3korkdfd1oZLqSoTm4K04CH
knFfL7osgl3fysOxJGgWNxJlsg32Df6AMHCHIPQC6/4s0fMoouzH9vOdaCnyiAWvCceCkyCsxNAE
+bLN8v5lLIKngYAygPPaCl0n+4RGY26Lkr+eU+kT8qTsLpqxexE+p74VzYgONsfYlZH3DFf/IZPi
08jMj69tXoo6fYdqgWuXxl2Gsta9SHgsW0hTPN1mSuS69sVFM94oTV6dDH68KoZ+PlOysx0N76Lr
/AvastUu6vnVjEGEWlvKzZrl71ZuzBsXVW9T+12/NVu+aYG2Bb8s/sCPwK/B9C/KtO+3UcffGk3e
w9jY4JeojtoMiVUfMxtwbl0QunQJaoZjbt9P/qB2+iszG5JkGlBJs1qabbXwK2gKOkUdJdb7uC7u
g6UYd0XPSxYxhxPHbnn7E4ry0PKGzpqxucYfaBTnwORpYlNdvS8VqlErO9rHogWqT76w+AZF/Dkq
DMHvIXgKTPBesiI+15v42jTWfm8zHNjU5ghJDkvZE9VhOYhgAGX0qqx7+lLW4+Tz25M9QvXkeBe+
MJ7OF0naLoz07LbfNh6jGrGw6R8xKlGJ8jT5uAGsXFsCTOd+THlTcUaoH3hXsBcZPSM1NYGXXqAs
1nq+2lT8XXaYJ+ztLJh1b+28Mckw7JAJXS0uLDZjiAGOc+J6fp8DSh8w5voM8dJP2G747Ff+KYOh
QFTUqLaT8mlPGWu+puS31As4ZZbHNIRy1CDs+u7l/HlzTGFMDakqVBM/b5xwycBh56NvYf0Mrl9c
miJ+5ybnqgavsvGZbyCicKnU+l7gEbR8KBL+0fWp7RG8Ee48BJAmT08Dvy72ME/Lyic/EareeB4S
/gSE84bxchMGXv/iEdAMXY9P2B+4mHzuxvMvA+PIiPGGv9rk5acSwPMuolvvsrB6Z2dHXLRF3keX
C8SJB+o00C7Y6GLswWQpVUMAtLQsTna1uS0RcLetOfIe4qS/8nsD55VriWvZorACLLB2OaWYIfQ2
2iARtaAEcpURSmUSXOU3vsWNKk0WAn8ErgMmqGCAmr+DK07vx8Q5nW8vma3r0RSDRWcF+8+BHR/t
cxwrzZKP2yb4i7RqVgi0GCgpCOM2zP06PH+2RsmPb0SMAUYgFLHgEqiosgqpCW0gLfD5rV6+7uum
Cw6QvPLdUhbBno1hgZOfy/l8AegrnFv8PrVX2jsXljFO6Wpnr8F6PH/MaqBDVXVcRuAe1W5kavHW
pI5xdBJ+1NXgtWjPMY6ADVi9qKOBpcRHIPJ3kHSSLTZ3j2lwN5dSBaFViejS7Ibq2kvN+eTMzsGf
sk9GnMJj8KbqOsqtfAezKA2H1TSOGPyZx7FpvF48rLmey0VWlbK6BgbAqzMlZ+0tYYOyOIgVRt1s
H4KkYBqBbHkdiWkM7V66oadMue06wp2t1XcXk9v7GJmJ4s1paULLxgFqIHaGXixY3CY+OsPLg0M0
WPeMOf3DKpjDNYrFpLHHMYS23ZAq5S1Mg+Au8poatwQrWOkh8J3XJitg2Ha+aam/G8H7GU987+TO
6bgkOse+txaNII8Mnyg6pWDkl7iY2hkpGoRTmNcUiSStWV2jf8ynwcvfOeHyq1m4A86/azKNTM9L
vuUg+Fztig28Pat+a+Cm06CXduMVRnSHuMx2tm6Lgx+1763Hvy6HbMdNjw6asp7Y8EL2kBc++yZd
bJXBNrpuvWeoFPUuN5I7YxpOHocXVHA/vlzSGZ3MKPpCgF1eKHYmdkIWZTYg3q7F+kprVjluXHYE
7g4rJ8lfTA7ZJyur5y2stQBst2k9OTGVgL0/NdnNEvfDZTqZfIQ0+eGWo5XPHnaZyd4xqVN1l6AP
gnWHBwUds6PHLAPmgCmQfWXX7yDYNSJ029a4bKLhjeKu+gsA+s92ajLii+Wcv/utNFaOxMa6Yi4J
5ulIIU+9p/VtDhoy1q0MEbW55zN7NLYxj6It8bboJpjq1dgXEiH3lFuJ77FntvvyqJZVGS9LjDqT
wJMvkGwCSRyrK9DA2oX+oJMzutayi8EOGw9YjUBqeu7TD1ux/8W69ov1V+9r0EU5pLse0mLwq0Oy
CAxrxRg0HL10AQzGWCnNebjIyn8aulpyWXHX2Uy7tn/9ur+YX7+9rg080aLm0/sT34iwtrUwTR+O
Qo/fZ4JCG5nmX6oJLM7c5H/jff3FK/ft1TxXgOcVATLHL1bbdYqpSVqr4VgsXCB6JxDksEnJ3Znf
fq5/DwF/cwhwyE7/cAX8SRoL3wr2hV2V/hTQ/vZV39UxJDAhMUAhcVlniPJ/zgCCqDUKGH4rm/B2
QDjzpzMAZhmuIj7agDuKK/y7Omb95ki+oedjNdXa2T86A/yaBjKxWJIOp2qHyxWzupYCf0yMEO+r
m5Zh9on9YLAbJy3x1jLTbG9vGu/h/S+X2Qy3cGeauQJhao8fSNyBS+yDqv39h9/e/3Lfil88p/rd
2CZUafymgMcIWf78bqCfawPKMHKAqMQpxiaH3u/VdHkSRa4xz0328NHjNJ9uutJXLdJxh8oVrb1n
h+Cvqi+BUswtgySh064oxAe2/AxVF9eJvorFwPr11+/4HFH84Qh1fsfk5HXMgOMcGuMv7zilldQN
FnWSM4fyrYuo/WG0yRftFahUpvzLLLBagIVkz+HSirbkpjyUY8cooiNT9gWuYS+wGTSMQlQKa0mV
iTluvM7JGT7WWXKXD5RKQ/jpt5wng+c+aa/yYmJOiPzu3pCYHMvDX/9Uf/4YPFuaHLk46QhOrvbP
P5S3GHQXNkV/qlQUPNcxJ1sOK7BL8XDgewB5HTw2kShe/vplf1nQcE/j1GbtDiyuRf7Qb+uH9JJj
zjEe+7gCcLOKk8iT4VQRfCEkkjz/9Sv98oA4v1LAeRcSHclyz//lOsNysKwt6tjJJ7f+1k6YqA7k
NBZrkzfJzmwHRn3SXNhPZtKZyr+7aH4JOfHyXCjYqiEjuC6rwy8v73kypTGJFhRNVHwrs8F5ywFB
FAdnLfsd3X81434++sNUtGe6de19pTy0v5h4xLDtkZ3JXjaj2JvxaPlBdo1FPYW/LF8bAw+kadA4
HqLY2t3Rke46/I1z+tcIgH7/PHcgABGEtrlXteT+wwdluoNTOU5k3MCLKt/STvXxBtS4AgoLT7yK
L6ckzT/FftBcz2ub7F36vNIQR7f3rqiyqMOF1EKINXj8mnbS+zIy8vIu//ojtp0/fchw6bmICG2y
tuoinJ/fpdv5qdklSt4g6zZR4G9xlkPaOgt1+PSGsJtb834syXptaBoGYSwq1OOuAXeF3pcXbfnQ
FE45s1ucYuhSzJmROYmZo5p+YDDob6O2ijBoajGRolSExSjrq9Ok1cZW645xLJAgsXHpgdeYlEeq
1IsHK4vv4KDKeVMMXnvCJf6kzqKmq/VNkeJ933b2sGKzn/zsutBaKCK3fZlofXQ9S6WTmVBgx0qV
gjPXYuqkdVWhFdY1mz83faseB9NAfp1K5dHZ0A7w0C3rqU3ElB8iz0C0hSIcfeIcgpSbVq3xOmh9
t2l62gHrqrkQhDK/pGODURqNNn9Mz/LwqJXiTmvGEFybgwAKcNtO5byzp67di7PMXCBfxeE4YYHE
yIQSXZKR2Q5NcAutG5laiFodedRY4B+1ju0rr3iZSzO5srqgeXSkQu8O8Liw5S+JKLp1t+vNGX2B
Qx48Nvr03mjVnt77s4i+ngX16iyuz1pnx8E87Zaz+N5pHZ5uHwy26O0bHkDI9Aj0SPbMOZHvvQhr
gncW9W2t78uz1N9xZohxUZv3k54EpOehQHYeEMjzsGCW3nxNfB0Dxf0wtaos8e3qnvsvxJ0sa/3Y
T8bs0RsacLjK68/WUmZKYqBQw9CYJ5Ur9tj00rbrYQwGFV2UXcrgPLMYsJuegQ9rkQy3Bz4DfPWt
qQ+tSUlYoIoinofUE03tzs2n2Ay7QjEH5kjkevUxX7wp2S5zEahrnDeSK2qKCNxNHBuxR7hGkkW3
I7eOGxO0bzD1CpkDVaqKtAs2YChpWyW5lLo4WYheUwUYMYkIa1L3lMMEwxSBHIdWtusjdgV7WMJg
unxS/GtYWTn8zjLp4MeNPYeXux53S7mr49R/xxXFwXZr1hahdNsf/JODbB1dVtJTngP3be7bdTn2
zGc6eupjLFhoaePaMv3oq3S/FG65HM2+57yNcFlwIgV2WxwIoaYGGqJt/W40Jf5nKd2cY11emgYu
F9NAQVGM0DN0G0hVXaCQHGA1PiCiSLlntmGJq2RKenQ9D16nOiDCNdUjD2N5Samhle+HhneA8xfx
bOcLkoqhny3NdFP6C5e2wa3SbSMhhssO3bbYxpGMB32G5uNMvV6bSbCHrl8plArgyvMGSrT+Eg+Y
QPY/0taXu4hbaALbtE7xlw8RJghj6prgLiMTbcMhw6hDB2m2GldUWtl7QAexw9sNvGYnCPHWF6Q7
AH3mgZ0wF+DvbQTeK6qy2lhqAz6h742aU+O1o6pzMSgrz33rhC6QYkb38UXKp6WYrOHkNgE2u4pK
yxtnqHgkxdQW8gUBOQS5j9JEVB8pQa+SS5zLxbzvJ2dNr4SK1ZPNGP8N/zzuAh/1Tu4HnNVyB3GK
gSLdxFm5LWSb9yGtkLtUpO3HYprYWWRxNj72jjt9arpEHkdvwubu5wTRsApEfB+nqLN5X3WjOK1z
I+37XjniSSjKxbHfGj3sM7F4MOvxf+Ixny2LRg0P7eaWXEjwXJmtvjizDD+DV+DsvsNJpPzQbPWE
NJkq3ljds+he8QQLnikR4OouWSW7rS8CnCiglCPrLuuGPH+wfA66F7OdTcONwsfN5pNIxB2RcBdz
+FTy0nW9wq6drVKtOCc8/cPrtz6xPvG+6JQ9YVjlp8DRza8qgQG4hkE+cus0BcBuEDueNmVhu3uL
+W+sqZaqkttW2As1p7IhnX2RUHE03JCWaPpNildt3s+mZ8rdMra4hvhnGoL4iVhA6EfX+2RVlc/Y
yINLf0xTH9nRybkulth9myrNyp07Or+kms3+KmabmzEYr/Ls0edpcegrU5zaIG4/Evik6iOxk9S6
rP04GK4i2o3GLXGllpy8t8hDQ0QgB07dLp/zInfu5qE30ZHNZcx/xysd98cSG8/7sgZ6DQEjnWw5
B/jQ/q0FJBw1eMHvBnlVAkhNjCJjs8wt3ZTg5lX9FcJE5mwdCyoByx44is2YWMFzlxljvCusittk
NSIZXNhVLdqvJQvywrSCS2o36RUbMxLd6nva1scdD5mpvRJ44F10o0KNPGnlaLL1brPXLhiDJ2Nh
m365BgpYnOrJ32xKIbzxIgXAOu/mUiRraE+xG2snfAKMH8zFfq1xq93Mi1c8ZiNJCt/rj3ZJsOm4
Ti4fTm6KfqXSJa/rm8qd7WtDwU7aJbjNx6t4mZok9J2+TJ7YifRf8FOyjLB09kAGk37CKzCNfstT
YGkfab8R6YuoV+mPm5Ud2PIBJc4I+GZkpBjxUpF7aUTN9InZsDGGhYfqfpEysrqfGRquh25o+3QH
Io+LNLVUJu8A+a7OqXQJsDFaGU33xgbTCC2O3U2/Qz/lU5v8Cr9nt2KS3fh9X+zELOcORjPtT4fV
b7n6c3uOve0SEXII4Y277e+Ts8BuPpvSeNIFz1zrZX9XBYxE94PVBNnexw03ERn7iL8ZwX+T56P3
wbEqvAuTEyv7xo4Kf3xoo177kwEp0tuOa7Ldc3Bghp9KlVN01zWJvLNms3AvollXzadk3eKbvDPw
V5ckymhGq8pB3RRU8HCMDHLis4mfJ1tYZebF0trc9wvKUoqzIPFuzrvSf5WUv1FSSHNqoNJ/n6de
/bml6tuX/KGj0EXlcIBnTOkTw0YS4czxxyxVmOeJKeFGCsn/MCB9n6Vy8vqum7i/QW/xtTgn2SZj
jfsntiJMTJwefjz4B5KNsY6NaiCUBW/959NFy3GxyOLZvSqtxhchMABBiEdMC6DkoTcaxdpFhhZ8
CGZdmr/rahFO2DkmI6vtqmDmPRZ1axrlZU9Uspt3xjp3Nn0Y0YBUOsgRRd7jwUUMI4Ea4+15iJT2
dFKY8ZKZfJY32Sj4pK3iveqZe16PzM4+5/F0r2z0hlBYBmesxPX2hR0Eyx6g0pYO8OXR8NeVYwRt
BaCQAiYn9KgEVrYeLNHpaN0sCjJHvdlBpqTEqj8WrT+0dxmlfo9dGwUf+2KVCTOvluR2x8SyuSJx
w06oXoIXA3xOzUss7rqbg8ICnIt3mccWWPQdnFn/Nm8r92PL5ApKcz29pqOd3eEE9fb1sKCAdwmm
QejPs0KHIsWNV8NoDvlaFhcZbQ2vbu+0L1ZPm/pGkIX7XAf+52JeTviiOYVR5LNc8Ed0M1LWR7Ym
NY/kf8WOtY1SI6ZO/B3SWfdYtliwzWUBKzIBYd3Y9CWXTJjqjglBBGNkEs54rDhKM0UY+uc5KWmD
ohXvsPKcuw96a7k0gqzFVok50thEkZEekyJLv3A9OPdZPo74TmrLuE3Kyof84XbHvp7F9USU+ilZ
vZSlcqjv6tX2wnGOkzq0fWXd2M7ITrYuenvjtpa8rW02k0FTYB5CNrsYU7FeFcpZRki7zAKEVQ0k
wqBlT0Y07+Uk1yNNXDNn7KhdX42lbPZ+WhgH6kvWCzuxKCorLe8iYYL5SCNYdBqMtr6uccKWB3sF
ajMPqzsKwTPSVpaLcP3H/yoqAsfkBmx5AwmH7iSPQpR2DIjyXGbINlN1iZV+KuDgcKLNgr3VGQ8A
yHXB/DgVdHnsmO0L8/O/K+r/BR3quZIl6b8vqJz96+7tS/2TO+X8Nd+Vab1s2rCOAjQgqC9ahfrP
ioqlE86F61AbDDnQQ1r5vqKK36AlSi0bo6ogav/g29QrrABC4tIXIclVBf9khbV/Fcl8kIwe2o3n
83I2Xes/L7AkFBtSJpx4sGDpywmh3F+GFwyN5yvu2/VHoMhPsoPXM9FxriV7ymkXEyRzPCCO9UK+
+5LzrJ/Lm8pAdeS2NhR7ISCLPrWZ+JvzTM3RIfdZKdJrJ55GxvQr/zaCZ89GJrA/mA51bivOxKHE
CU9qoXSWNd9MvkcEjqR8aIwM8stLcChst4lSE3ggAkXc9KNVkfcMa5cg3PKYtVjY4JPZ8eTdk7sd
kuA2TRmiE07SWBrfMsqQM5cEMjR03IkUBrPkhjEhUf8PKOS/+5C/2YcwMvnLbcj2a/E2vXVff7xr
vn3NH3eNR/85F6MkMQlT5Jtx67uny8Hu5eHO0rOcb3fGd7Nz8BvDSO4jqEdMCaQ2gn3fllC1btNs
aRLkBfxGWPuf3DRAYH/ellDH6biw3WxTADHDV/3LtiTPcLmINWiPC7UIL/hqq2brNhL/7UwVa0jU
uVT7pl3uIJqvUwjzGU+VF8AFNZs99ZcVLiIyWC9ROqBdVRXSBOeF6eusXEP7NTLK0kiaF7G6q4gx
ckwtXm2jY7iK83JfxdhoF3ghJO0DbjZ+iZRY4LJ5zBQWhpm6uFOROXQl+QNOII9jih1GWdldusIE
oFlj1zC8gj6HhBQucklH+QjGBreU9CASODrwfEMykJ3bXHi0mlzURqceYB+QOurT18xrjZe0KHEU
sMvY2O1coSNa0OG15azx++Z2nRn7lnN/P/pUOhg5P2TETyoS6962qJMIAo4CyznQjZ/rYMb5e0N1
I1nDQCGM0Duxc0jX761WNft25dV5+N67cgal6akbVWPtGCxsI8J/gq59IyIScclcPbKIiOuZsT4t
eBXdNhQ280dJFKy8tv3mJYIIH65CzRQUx69Ypi50udpGN0LStPDaAiFEpqwf58xYP+YFhpdGJlDH
/GbYDxyvQ3KaAMiDp1lGRMhQVfPI1W+h3bgO3zpoZ3kg+mfeytww9th1aebtg+K5xp73zBEOl4v2
csFTlyACsNtgZ+OwT59MvzZ3TDHXY0SAVtlL+1aDOX6icnjcJCmyQigbwEcYe+4YTB0jf0VhcFR7
u4xJ92Ln/pPbp/WhnkEjC4TBazfKCR15gTiSUgbLUPgf2OkaLQmw6UNsR6zaZQ1ZAhGHLvggGj4b
ZttVodea8l5ZhTyV5G0J81jJjN0sadddkVSPkgHfTnZsRrdWLR/6QuG79SMq5mXCGZ87h+jRmIJy
5zA8ljMpwa6VdLXFjRBYPogjZgALN8of3fpEbmW4imMQFPupM5wPSBHplV265itxsnHb02Afko6h
bsThd1nvhY8qvpE0qVxNtBSoixriLsb8TC3vRuWsxsFnshO9L4E33RRWJ8koVZiPCirMCBgUMY2E
mXj8d3v0f9keBUKy9P337RGKPbHgz+p/6vf/Yas0lJ9+HuJ/+/rviz47GxOPLufLbz5eNj3fF33v
NyQfTqYmuvJ53f/PVkn67Ic4WmFAYYBvey77tf+/6pNvkRqXjF3e4vj4j1Z9Hh8/nkVZ9LER2JKK
LtI3rtQ/+Y/zuAX0skCFNI85+/4yfi9i43ZeKKHR4wJyp2VqXvZUwXEjvRCp32Sy/xvnizZH/+kt
4LeB28jPbOnQzk9voXZct/H92DzW3WKeIvtlYfjXj/muAm+TW83GVK0+x8QE64vopmlidm2WDWvF
+mjjFl0TLHroNCbSNbVDewWAp/GQHbX7nzPRBoPUFpGP5p/msw1PJa3xU9J/ZOSvGe5O/X+Bom/s
dPnQr/UhpVKqN3aLExzhErCpi3P3GtMiYezVVNifjK6XcmvmjLFk9bz4OVKQkGTq/E0pKWe0JABh
JkNptt7bigovX5fW+MYNNzR2LCX7XZ9fU/F3z8oz7OYqJk4dqHs3+Ciksetj720llLrjlmboJEMY
hWHZBhszSXZDXWzHuQxRlB9mg5APXS47hjC7UTWvPK/MQ1oMdyjvV5ieP60xBOIsD1sXLI+78jYm
pYBMVNXncrbNQ575xK3N6XNlxwBDhv6aMgsH+3UTNm7Pi637NJe3cQmI4t/F5f+yuAiL7NpfrS6H
r3UX/7yg/PE1f6wovvmb3qMFcLktzlgcw/6zovjObzRLQ/Px9BGPUTv/6fs+8ofDlkmfn2djZYTq
zTPJ+icLCGvPr7ev3snyzUyoazYsbl7oxxUksGpGLbVfHKUff5wot9monugu/roXwmePHW2YlUYl
+aV4IaYi9oOHogRNSWmsEiAM60LSHXTRa+hSxRj6ItAgJtYCYlcazqTGoHtfIooD6gR0U60hTobG
ObGfNR+MM+JJw55kAYqq8dN0HxnVvBti74FdqX83rSlbHVVeVVM68d0GTVlp6fcyLKpjJwBTcKDC
dixvl94igqUhVBk0KhpR1nunj5xt7U1eKJZpeLLSgGOVBllRMgcEzBD3k4Zc9Sr+3bVRiAhsAZHS
KCyloViZxmOZGpRFGAE+kYZn+dLb2dC0Bqhag8ZrLS2grRLiVs2kC41pnJjhg+NKNZgr14guqWFd
TdGSqtcAr06jvCYN9ZpswELs876oDOCXrdFfqYaAYcV/s0awYJCtLglXMxNJEcMzDQ9bVUWpHDyx
SYPFyrbfK0hja23cRho9hqgzHxsJxmr2avEQaESZwmbxO7vIfRlM92w0y4eceOZ1WvjdsMmAwFIH
MxQ3XSPjaWf5I8Fcan5eBiAr97Btcdv3hgqlrCBHNPHYPeIdjR4xJzpXdr4QAzdKpzvSRt7i+mzS
E2WW00sUkDCm2yF4nkuZ09paD8ikNaCoZAwYAE24+LHb+PfeNJFGLCQTtcJiWKKk33z00ozMX+aN
xXOVVyQXClq3TKtghFadQ/KigCkXm0137bWWv2UeIPjlBRaJyGQAudNbTcXJIKLYZ63N6hJXBvvh
1q8w+6aM0JmT1vhweCLQqMXZkayel716FpH87RzF1Q7MYvR8Hsr7MiqZ+aS0DeY1tT7UUl7ZOjQN
ISJ7bRr0v00gPFLeab6KfZlRPo+3er5bnBHvPqPCajPE9szQi8KwdSq7I04CTv4OjQnbrvUxIpmy
eF4gQ33qBk9eGBgAsjBmI3OkQ4C/k4zzHb9AA71wYWLDtkA8gVeCi6/4lmCGl2FrVvFyZ8Vcms5A
buPo9CM/fLvEy4NHIodm49oEPOIOQBl4auehXPgcGr/gG3L4oDIPYaRikFgu21mVzceE+++QurAo
yf7gOacisqdIL1HFcyNoXGRiQoYcreQgBtl8dWYQLNFQN7fnd5ZRaOHvx0Hw7QvL8u7jNYGq43S0
J8oo8e/tWdOkDFW+F5ptUDnV8NRn9oRswhQGPZgfHPfG8gD2VH3w5pK/WOgwojOyiGxptlh2ZtBD
2J/s7PV8pXHA5NXWOCCQKhYQH+k8BQgvAb15DdbADTwDsGAwiZ4hHFi/T5VG/6nS9u7pZbYv6jya
HwQYBHzxHJysePDsYzPyoQ6DXV2SoeBTs/DC7wvMNV+Ul6T0qNfuLWOH5aqNhPUQmZn/MLVGuUu4
Iil5CxxaSi0OtZNTJhCZoplvNPq8Ih12+b6IE+OxXtvxsLqAIiiXpv+N48vu/GmVU1k/pvHCpLvP
o0qFguKCsNYFTYuuahJtb0ckRnSDkxvz7YcJFqxXzFz1K3+ATfzok6ENrXMFVLae+io5jagAg9E/
jS254NGpXysGw3HpLvQW3lhqAIUT3yWjyWlfJccy694dCqgCCcRDAZGoLO9h7qnHHJODoq4q7uit
YhTnX7u6y6qJHLY0xsZqljr0dd+V4jk2bCxJFYlIhfsAMOBDrxuysD1Z21zQmuV69GcJD79JWi6n
lJzzNGdkPetLqTu3GPnPt2K2mBXWMYDDSTd0uXVOzCUY7R3mUThEoFiPo+70Uud6L4PZbRXPIYPx
r61uAGt1F1i20gpWWfSD0UzxuaMwrEK0J+FehMSYJSgHWsWM2HrpqRmjcJFCed08VoyFAiBNG5lR
0ksGawbyCsPokZ2WWz8OkgYzNJL1S0mpmaXbzTSqd99QeFZlQ3MZePkBdHoSOs7KB6z70eZ2iDaZ
7kzLXfHBXZhPwnm4yHWvGoN4eZx015rpDw17TPrXTIrYoFZSxF3XH1tcYZu5qs1rbKXeZacb3LLF
NTmRUoomyjYkCrMZxPIul+ah0f1vqW6CY6huvnpwrraCmjhFB8Ab5ek0xzGx3qSSNjk6n2H26YY5
9FO73YzrynqgG+jibJXkzbEuhytpgCB6bKmrS3RvnVn5ywn+KGV2kpmKCitlUXJX6b67dbSq65oK
PCYB+T2XFQln3Y8ndVMezhNK88rByI55lTdb5lojGSva9XqH1AvZo4ulpCtRNs3boLv4Wr8PtpkY
X0zd02fqxr5Ad/cRtfhs2ubHNpEHU7f7TaKhjkY3/jkgwQjVAmPtbGqsKQwJXW5DFAG6AjH09GHV
y62C8HtNtC7esUnwv9ieMz54YEk+5Lp4sCb/qUGg1BFO52bC0Yr8Gfhz9iHzBjgzPfWFvS4yVEQe
LsltezonGG3r0YDi41J9mPd8bVxi1dDViJ4uScSMBZk7adlZScBgU9P5p2ZsptfKXIrXCRvHydWd
jDhRl02nexoL7iJWcqXrGxPd5BidSx1d3e844koRl/259jHpV8KYugvSj3UtJLivZ6WbIl3R0Tkr
YYzxIdYmdXg0TI55Nlx7TmdzxVTESurWaTD+rhOPwXmoTzVGiksb08ouwrqCO+vca5mqh+lcdrme
iy9VUBknFfvOBTuF/CDMut2lM746lKHa3iX0cVZEyW6F7umcunQ64v1sf3dbBclU93lCUgEH403E
dewmxUmyXuS6/xPwmnFp6k7QRreD1rontNGNodm5OxS9jbdFnyjtK5883TDa667R/Nw6qvtHi3MT
qYXgOeh2UvYMNzMgWzofDrEVg46hxDQ715lm1QjzdWo75DjaTlPde1rqBtS6y23qIdcbWpLJleie
VEs3pjpFP96tukU1H2lGrXWzKnPg4rHNdK0gettHIl4nAqz91+k8NnMXtQ90TeugC1sNSXVrh/9v
i/DPLU4PzQbs3wNP0Pq28uibbYJh2fQE6J9lMx/maY63vVwfF1d6pzmlNpbYJQWylTi4UFnCQnS7
eqzjr+28QC3gkTe2dbEbdRXtbM7zZTpSTztkFNWSI7xO4/bBjhxni009u1hWd76KMgofoAEaSS52
kNCoh2Z1FVfeQGJNV2MBFWAsW05ZfC/drEWKG/opxlM52WAcAsOIeSTErQkgJjDjBbbOVCz/j70z
a45bubb0f+nnCwemxNAR/VJzsYpTkSJFvWRQpIQZSMwJ/Pr+QB13S7J9zvV9djjO5CBVVSggc+fe
a30LcgP173wWlCqIl6MiE9upTYeNDpQNGavPdJqv2Lf7alN4CcDwNhri6S3O6JYyEHVkZR/YDZ/B
z9xj7x92RRkulKR+fJAoixHDze1NlIqKXrZwr2HxfK5nJ9nOyrskYWWs07mjYwvoc5OD0LitfSW+
trqa1qldzl+t1uqux8I3dok1fGuiCX6lsIfrgGHuhua/e+VqTj9wEdo72Ej2GUZRfYkoVba2hFI2
Gf4X0uHkqsZI9jp20YSyv3Fx20p5VRiJt4pS01xndVuuIX9otDFBzFapwGwwtd+bAa5ao9Mrkbmn
2aHQhqTz7tu0it26aG48K1vnlfsW49oEY5eEV1M0e+U2tZaiP4I69NWEr/XuZyI9j2PZUse37sFh
OHbEj/tgDn1oLrqe2QAv22XHeZaYlObZnc4uwNp75D3zcw4A47qNizcOoBHyTbvu4f50OIenUlab
pIzf6qJg1zfq4p3wymXNkl2H3i8Zdo1lNi+UL97Wth19wUAwr6mBLk6SiltMnVG7smjgXjFlqTf+
NPOk9eX45PVjf6qVU57nfAjoQk9dfpuVNaHCpKTHX2Eom2jt0kTvkF2xFZjh4sTmaFhRB+Rh8E7z
iYVjiIR1Ac8XPOPUVi+zU9BAiSsTDZV0XIMl319kkeZYPpYLAVcsLFy5UHEZIWrknTNJ4Thr1cLO
rRaKbkIb6MVayLpevUB2RRljSoYiUdG+r7iFIoqS9APIS5J998iMZ+H0Mgj4wPZSPXdQfPUPpq/T
wvdt6nb4Hi/MX3+h/zYLB1gDBM4WMnC7MIIHpz1nTV9wzoIf7BXmcBctTGFnoQsj/KW6TSFwigj2
cLNQiNOFR8wb+8TBT2584q93Rgq1OP8AGP+n6/Pf6vow8WPc9q97ysf31/iXebv14zf+6PlYFrNz
l83ctZgfeosC6e9dZFrIf7MdGri0TtHy0H35+7idQbxpcpDDUQjL0vvJCOZatJeZw6NnwnG2jBX/
rRaQ+w+mH/4EvGh0uRG0Y0r5rYmcWbLGYC69G1BexjGSpa5PJVhIgMPIeeF1LpLWzOGwSas8f5gT
JcKvBCt+i3EhP7h+5kCzqZxHmsT6OfON5IRIABUPqkDkrKr0ggIwYhtWYHXmqbtAVETfGUfjWH8y
y1oaKxTTuVOcspDBPBV8mt74JIVyZKrzYAe1tTwWcoKZn/b1upisaFMWuYuXIBA75M/Y09Owv8+Y
SjWr1BzlOadcPLc9gvPJG+orO2zGd7TLX9yio7ILWxMBcuXvTZWoL02RmWtqGw9Oa/vqNKnF5wWX
xszNBrlD5Lw+mKpyd3xRxk2JGAryqz/sYiRnjVw3DBmHBn5ybxXDTjB54qSD+f3WiGP7GRPYkneq
NgSwAUsgLvgykbZ16foaAlRnPuciCT9poVHflEzplB0+ax1428Gc1tIZins3NeqD2zf2TVMUzbGn
GbE2UyQLxVCNR+HFyXVo5K9hV3PEIiSCGaWXneoCp3ZeGcPXNvPlcZLC2WWllaOLBTA0p4H1jVk1
Ho2gbapDaCff+t5utoAc9WeBcAeYRJJG7BcBXoEiD77Ydk9akZ/GXJvquUiK59rgpYFh4VWJx4Gw
G4zSFH7VlsgwPEjKL5DVjyXHCrzPwsIPGxYP/qzJ4AFdqY7LHfmpHlpvBwIUgCEdqOxAJ6NOVrHv
k3EKx2NTGuy/e3NwvIlkBc0w28us6OJmVnY3Te1MCHJsruPZrc+xY6P4x0EveBWnokXmu3s3zUkM
ABuUPIyEz58F+QPnmOLpehG+7bxYjndjUze7sm31Wxe44MEs0wHslRnqe0g+AHbp0bX2hZ+OZ0q0
5KBF2Z47Jp3VSntj9B5D3F3nOEwOpHsyC5h65Z8sug0VziDfRP09mSuvCed81ZS2WdLNH0hhD9r+
iYkhKkHghDZQ76xmrwAAsrGjeNghbgYEbhQGAInCDk9DUXCc75QLt5iKrtmFI8LXmjfl1566auep
Jc8cTxhCODv+XtG72wZBHmKEZvzRCOPdmwUZWnGcYkuSEfzWxsBhpmcyaxxEzDs/NcNnGlKknDf+
SUmanphOYhoUwvw6YDTf2Zzd37JazlezLoZ47Q2xt18GpCuO0eNnXGfOnZFJn3ChQO56bJsR+KJx
OlWj4XbrgD7zVYBxRW0QgsfbiWSLO1+ggJ5rdmbPI+wLi5Z9bCFWXnIIv/sgH/snAOEVEQRlTPqX
ZIblh1FyMhSkWVGEQYH7k4+E0Yz0RxurHGq5EY53M0xbaDAp5ZWctskYzJ8GXcP0GGtrFyM23cTA
UVbwrOV1HJTNnefVGws81WOCov8SOv2hKZ35dqRiWFfavxI9jzWdZVsfE1lQ3I9edUdCibG1RquF
cqOC6SFrc3UN681+tG205IlJBrDhcXjvx2Y8BlMSy2MJnYRZfs1gniODo5V5Td3JEboa7yO3bs5T
qtI1i6d50/Z83bT5IMkVCaJCsw43kTOax7m23um1ezfKrcsj/jr7WLS9t0qstlgDp7Wz5UveN0Rr
bmSiHg1fTZiJbKd74JA1fStMBRrH8KfDlFJQ+1NN87ux6CJxAonXViKyvd9rtUkkC7lpz90JuJz+
VOYmseSqjNYek/JrE9AkjV0WopBwu41ElPXiVGZ8wCSTrw2sSDS7u8mgXyK8FzbBGWx5aHyz0tpY
6TF21pPn9t9TaVRYI5Lq0taeBe+5QPtZm6/RXETb2spzhvrDsA+G1mjWStbxiz1H3bkp8ktLVxR6
mVeunaZRJ7jP3d1ccgoYdTDfmVYS3rZxk9Wrrpfz1o28Zl+4nCSpUIMNRr5h0/ux+y1aOjujr98Q
mpJOwZqZr2Q2onWFoXuODfoglRLjsyJBZO1aar4QCRvSnqy8F1KneDYcT5EPEUAuTzJ9Xca9wYIV
gX0WifslyweALz4MBEuW5X42K+t1LCKXPuv8ieODXNvjZB8AJKgCTIeEq55YGpz7DB4ozC+zaR2p
HkwsZciSt5k58QWXtgg3fjLcjyqLntHIADPsGX5OXhnfpXk7lSujjsYnM/Lqq9Cp/asIIFLACirD
A+smVOXOPLc4zi7z3N/1UQLQOidcAQR+Bh2t7x/TyS6WFIcVj0SyBxADWGWO4mMYGJeM7jFn5aZi
JupIMurLKDgk2ut3UYDTqnX6Ym0G8gwJNdtXXtsfl9YoLSE43KOCCc4DFe/6ApB71IEwsjkgEksh
i3MkGpbvUY6vcWKqvYEX4TQPrf9m+Xn+tWmVcSPa5r51CvFADswnc3JhUYQSDODoAGTqjHkf9H6/
rYU/fMJQ0V8Jr3hN57Q7ximhWXWGJmXgIHro55xcCWwC7VXCOY7BTuReMCJXd/OSukBSBQPoNL2H
OW6/QIgfzxCQhxgkrByerSQxDvk8iHOhkvTKTsQOA329xn5M98F90sborkyCVbZJ6ciVDxXjMQwi
te/B+d/CdLbWulUkbNTyW8CQYE0HN97T3+LMRecB0XA+n2PXHU8KS/jnIWyhzrZDtVEzgG80nPN3
sngeURmXuMhS/wF6oNh1VsashhiClZc61wOr6lbF1hfZcmyAX0JCg6rOOUFcwM31eZKW+ymvMwYk
BBlsEXQNe5TY4S7RmfzS9JPe4+BtvnBK4Qgb9iHdBXs4+mPa73Kv/TJarCuhWVg7FJSYPzg15n38
avSCqQV6sJUfpPMVKvSVn0X5SXcnTP0uvaWqGG7cnGg44hEBV5t+/ik1vPKBoio7lXXAVi8sDkTJ
mAXpbVV11j70I3UD2H1XeI7aB9psrgldIKNIC2Mfp26xM2M7Ovsk4mwbO+0PEadGjPhki9zR0NLH
2M1puwY9No80FUzfxi+IodM1cRhC7Tnez7eKKdA6E411Vc1NuRPBqF/7QAb5CpMiRUrWemKVYb8p
Vx7zj42oZv1WQl764iHEMilzX4solBveyPeiL+pdSp8CSXZpNFiIzWBdpBkIn7lBXocHvEhXlpuV
10rbzGMy8DDjUNTxGjz7O7B6G6jyPLKleUjjRbiMb7L0lrp33SVmvhshEe9MqdhBR4ldiXWAPifV
Zgxk9SAdw/yO1lasOihgeCEZa6BIjbYERzUrSg+ctXl2L4hzcegwTbR+ZLuM/mxwvnzVX/CORgdb
S7n1yx67GWOIjJFa366ZWbSbeszpQde+9D/XsbnguHp/if4x733FhoQvOUpvrLGz3rTyc+R36B7A
g+VMfzJ7J8uZdKqHQMs+Jbt5COLqDeXhwPSzKPOwePR1nGXulYSLmJ06HYTV4zgNXDXQCdpAJBuW
VMqrtCHUBtlGjj1rXcIo3pAik+FAwme/MYBXdiRzTvobXub4fQx5h9QI4jO/U30BdiBhcg7qSCNR
o8QaiG812yC56nFaXdeKn65ar3pxePKcbGp2vCKRXiENjJ4W0T7xhaogl+ryvZGmdV0lOjhCVph5
ghEE3fi99zjD+VrVTL3e3Vy1Eq/crE7ESo9bJgHNpVmIVamHENIoVHFvjij7CIyYaMLGY39w8w7V
R9xOG6o+e1MhbGRI3RZkdiTZwWtydwv83D6ZZYsQ0mwoAQRuQAZCeiO8CZyYb/B6ZqYqMrUH9xkq
GmSzFlgmxG/LsFe1mePa48pdRqLK1kneTS+jkLdRSu73ysxD/cAQLdoMaQQ0swNBdT2pyF6nHdi6
xgGsu2pRxvYgilRwG7ALL3hLTOdpSxzGqlUopHWRpo9RkIMRofTkzNQON1M5Rw+FmNsdKMH6Gilm
ukdGw+lL2EV8Y8hhbKCOa2iu2KaPU9rWD1IWZodXlh/tGawds7YpL10UktRUW/UTDhLrs0Xkxeey
ip5k4ZtnF5gZdvcSbpaz2BdWZUhHqB/ME6YP9UD8S1tupFSlf43G270v4/rVnxuGO2rGmrEyYhOT
M7FQyTqZIxcxKNDx2yyf8ufUZIwVpKPcB8iiIliHlr3nKNR9ooEzvg+EJ60VMQDwviO14R2Vu7Sh
ebTRTTnTzcfKQUOIAI0Oh4a9IQR9/DpT9VHxG1iAmkpPd7W/+NPKME8uTUTghInulJFMChytxWGx
tX0y6JikJ8d4ntMzAZzJsXCg3wHE5wCrPW4m0/iaB9X8CWSUFCuoQnw4hkLV1hTZ9JyxVNjc+aO5
nlN/vjWmiikDicD7zh7yC6wCFL4z91UzM2qxapNsXjujFU/li/A0rA5lKi3yIwjK5Py5FLKWaM7C
obgmPmTBws/oFaZ6hEjQEulXf666MShurSxtHdhdHoexGugiXpEKO966jz3a3QBWvfndYFYz3lkh
0yEvZhSXlIMxPXelVvpxHg0Gv6j6OfB2d73ZOj5isN63fQVhrdHjiUvSBGRJRUjJ1k5rVcxp/qtw
4cq6jBNvwCnspeHXjzm416ef2j//jGfzmyrODBa8jwBATVVGd0csJrKfQBmq1mOaO9Z4A5RJ4Hey
ERrbwF10AbWBUXr0xS6c/ZDaV04mdobb7ERsbQMfgVw/b9sK8OZg7MM5Jcko+QvIyyLp+dnA9vHe
PKDYKM9gZPwOeSmsoS5NaY83SjU3vqJWlIdkuPnzK/DPXgRF0UIrQqXo/34B0L5qDr3DeJPY6KP5
yzPyXelXu4+X+Y+d4S/sDI6AHvvTN/IPhKrn1zZmftlV5c+Ohj9+7f/1JZG3Wg4KTRyW9BKXzuDf
jUAgqnwUpZiDFqPPz01JGxemyS8twHfeAvtYF/+f/+WKvwlXWHgj6fy5NDr/LZflr3ePG9DdxGG/
mCks/BTW7xYgJm01AoXeuy8G5hLrMtH9fZPTqOfUWLdffrow/+Rh/fVZ/Xgx7EsIeRHfYT0Vi8j2
p2c1EtoliqFz72ODeKTSrezHCdXaU5Z0rHs8SOolAij0Gg5kdP8PXprmK0QvnkUu6q8vnRiZpTsC
hu8/8j/KsMHCje4Ljzmlg/XoBBrPA4bMJetDLqkTf/7yyx///1eC5ZOjtLUZbCNV5ov7/eVtJ4nK
kHXqHuMEa3pgDBADTPZ4dUWEFi+naQH9RaTy4v79xxflVnEtfDSW/zujr1Sl7CMF9ReHt/1YOiRP
2YWHm9tHNf2kOoEqKFmCKXBfNu0+7vru3VPInHLD4zrUcIuxlkZkbdIOYN4yM8R6JbgY8IEUg2md
BiVhbJFtwJS2VVYBjT0vHeeHBPZN/+/oG+bLJTaw/NcpuT+uHUNWlnZb0BL8cLH9dNcEY+D0Gm7I
vdUb3Ct9DhwiZ4y5C1ptPX5k3+hMtO9//o39Ktf841WX5j/rKi8c/nbDMNP2U83x5B4JhPWISRUU
P0E5381U1/cTISYX4SrrBjcIMZFT3P97e8fH66Npd3A7mSH3ze/PyhCGZVZn2oIPR5xAsjwwUwgZ
LBpq6y92EOuf3CjEN/BkBaQR+ygSf3045OR3pWn21r1LnsvFUDFyKVywS2vGcdp3nbnuK72B5elc
IlyUvzBFjNTXd2lGd+PPL/w/rkg+8nrGI8Ja8q9/v2tt16jC2pTmfd/VPCQuHaLqbHcM6KhKsvB/
8JD4LHs8l/zPR97/62fnVGomhoO/qGk7pPxTDMjEjRAe9r5ZnYqGuDtnaNE0wcBhbp6DTSuGUFOF
phYxhVY6VyfDG/QlqoUGD2PawbnLiISwGHbexfGAnLScUp4yESDrvApjs89/7M3/8gn5SNr+bXnx
UTMjd2arwM7522ApzSPZB1No3aPCJGZ59pvm8HHffMgLm4ZgrzwYWXInLmBBQ20bJTN8n3bCxqam
AkVokrlQWudxJmbIkmb7HjScgv/8q/0nqyDYULTY6IMQzZm/vU1D2/3gSde6J9GIC/JxmS3VqBfL
lNZjnTd/dWcvO+gvS+CSi+IG7LnUwoyJfn/Foovs1MymltadU51EV4hXGerlbw5Tl37RjjaOh9hS
JhKcBzB2BGXjOIUPSZ9BBXHKqXt3KkShqckKAEuYvD9yKM8Ut9Xp4xK17BoeSLE4xIzho3Fl8EdE
a0Jyqc8HmpG2nf78MvIJfv9YfBK+ZxzALnQ4oAy/3rRzkIX0OKfovuIuWYdqmonx8A0m5U4+IbQb
4mFcNL1kftjCyNF4DoWMd2HMsAnXAlPK9aQVROTUHrbmQi8bZlxYB04EAAdKK5oWuLOQ88Z05pDD
aTwan5SBnoiRQ4V/f4ymWKwR84FMpAvHk4EqBas8fBG1ytKcLF3yVu5JYYmhVxfp2S6C6mZIpV9v
gqohmwO5tPHZmvzs1qqm/M3MWsK3qQPI5Jxmcr0mPcTvEwZjDwF8XG4SUEDVlRkKTtq1k6q72uSg
QsgDNj6aXABZBZxIjmy+b6invszTceNI33+ghxAjyEhxp6yQEdbDqhBRg7QXpiSZj50dfK2NHK1W
WbRddiAzqeOsjgy1Odr1lBhHCRHjjEJ1YTMOAKSp9B+mcSCNxkeH09wbC75shSK2FOuakUq8LmKY
aXd+VOTNWsOLkhtOr+FTFPdsu4C7T/7U88h50By2dRFDzqE0CLc+EgjeXSXEa0v8c7L+gDRSArIQ
D4pdoCULjbkX0iuGDU5pMFQEVbUCf5n75yDzM6a20ootxB1Aa01fXZExk07XtDnqs6EBIu+iqSqI
wFJL/8SNkvhmyMLuLcCESnvFjs29maTNJnSK6KaxOSw1YYJIrVIvo2nOn62lZWMvzZuAOuDrhLxj
LZIF+hTacmcvrZ5iafpUi8iOcRmNoKUlFPVLd2heGkVmz9ezjgE07ElnEZti6SZxYxUmPRAG4jSa
pqXnFNB8cmvTW2uRRIxVPppTA8htOlXlj7bVICsT4EScT5W/AatH+h4NOM5JEBVcAU+Kf1r2SNjX
mnO7YcWkyBmEo26Iag7VZ4gOnsPbzdKSNiWorWBnmEvxMwt9qbKMK81QtDqZERJRVnsD8XgwLrSt
fETwWEQy/6SNlm9skh2bwjThTR98smhXYcVakUzcldjXcY7Bx4YzsUa6rl5ArfHN0krjS01S5FKm
ibV3DOH+LDpGvvpsUC9N4kb3vR/M3XpmcvMqxTgyKTapV7ucFLu0GMWrlnP4NNqo/9sZ74AH+/5s
gG0/+26BrLkBUUTXMEbSXBRLIg/ySt4cJ47qRFknn3pEdJsM1ecJRSjYQlMsP1Tl4bnrBtZnljMp
QXWERYQEYAmxjchua1EEUfjg3+H/APKOOyAQXJzGXmY5HRpAWiqxld70zKwhugveFcrI8Bz6lb5g
jGFTTwxW1I81khouOEvBJuqnqIoxyLTvdbhcyrBxrce27fnXj3db9D3sb6d2EehTdtoEvyRL32ap
RbIc5uBtWWTI+CNAYP3MNzKQZnqa7BEBP3ZttFLgt/qE44azpGGT+Mz23GmQRdNSPU42194qJj4U
jySvlMUE8iYVN0O6/Bs42aUzm1J9mku2ExPTcBsu5ZHK2W0/2F0pHBoHHVI7XT4KhRkQy3SF3s57
tRcNfsrQ8qWpeTOaxEMy53OygxLKoWNVG+YNqbqopyrJOJK+WHXmNuK7+8juLquajaetAJxI3pGZ
mhThVVWHqKsy9cJIn918ymyj2Uo7pEpv5yWBDtVcdaxbKFdEXqRUUEwQEUrURgMt86PA6ZdSJWNg
8/7j8OMspc+UhgtJTqDzXLsGCc8rX3m9ew1gClNJIdzX2HcA17Ht8AaVDTUSvjmdzS3oNfk1NwC5
rMqPR8iSArDcoFFgbZhp0lRsxvvAHdt3usN8R4owYrvjP8PIYgMuXfwnm2o5qmQxAbHWRNQuy4CD
U9sfYdUyduLjVCdnYHacTP0EbgIkTLEhU6s5jCM7brfcnqLEwWJGKTsTxET+5HSgXHURIffXCqw3
ans4mVRpCJRzAkBQwDHG5zuypeAG7tyMa9ZZAaaaIfEf0yyo821XE8iF5ZR7JI9z8RoXI9dU4ynm
CLAsAlmOHo/MUK5KniXh2cPlThgRT5jylpcvyLhYp8tTD09SvaQWnhhCHlHTs0sdCPXlW01s3PM5
GznXYaQEhU4mn4yFgPfBkmuCjucVfl6xtZMZD00keOKbpuWdfNyJrk6t9jQmLAHCokbfWg1aZmra
OkJRqWlHHYNq+YLS2mVpsitZH4rGCp8Q0WnSVziOwrX3OooiKGHUQDZa6ofJTAVJ06n1aBsBZwCw
PDiEdGA9jugbcIrZk8XoQ6Yh+aNJqF5IBuNBr62RLNPlE7ITUSO3HitQU2FS/zjw0lpEQGg5PKIR
R9SEpdtcjRxpH0mStB4rwnucHw6fGaJh/qNi/Ng2pxm2IINfKJ5OsNCcZ6HCc2kHWG97u9g0fc9J
ZrlqjRowOaSjlc+bZnk7scenyBKyc1UPn3JdxlF4BhjAYzVPDtI+ZwasSMQA4QhtxHKUZDxcJPyw
OpJcRr5BzC1Pg3vxsODN9xxmST44iITwga0I+1xcdDMuCemjC3jQaEzx6uplZeGngSVqPEU5I51j
VlcGA9gwGPMrBjL8NiM9u36wTHvkFkFxXqzn5b5CVLysfdgyjH0VWSzylCLRciSHp4r4s+Ce+LgA
P9ai5eBOx5N1YVlYm8hnx/m4d2Wk2dZ0p5qDBtz/tWEbuv+4P11U1vuURsCe3D03uyaihlskMPvm
QPLDcBWjfA3+uCFQBwfflU+25hpiVnMg+zakv6yAKaJMe/y4Kzyd8VBkSORvPGJT99ZCG0/F0m3A
spJUqERLq1x1omQlAvYCJLa2aUI0IsVYlCwfyBgL7r6kIVyzAXwL9YJCiFRpMGg3pGI3B24561HE
XjVusPbzZPmyZochKsoheITSniwTVnsnsW5xiM/3nNS5qU1jSX3tRhbtjxXQzTpgppX0udjEny7b
N1bgaOX4I4/NsgGVqykiOWyt8A63qypqBrkj1hpEXtkv7zbtOx4zp5543UhN+lIQo+utFEe1p1BP
FH4i4nP3E4Lz1WjTE98QNqStVUMtND8MVpDoQ9cPECixiYCe/CBYNubAuxAEEpO2nFTc7aYl5+ax
ExjXiCDIwidzVIgFlF4+rx+Od/ga/Yc+0MUtgsa32JDGOgvT9iDyemEusrKD40y/R05bobmr5QrV
cpmthwr0h6PZHoknZkeaENKuUVh1IRXK5D1lKVxBkcA8XVVinPXe6FOG6ThRBsZBVbfCNFccE6XS
a8dtLVDrlSiOnOz1obRUOS2irfJaVk71PdSLm9CzNYshRSYMztbugq3WKCSu6mXxv0rlgrvFQ0ZN
1WMsBzJf5kcDhuxjSZetX9e5HI2HKEX8vCYahr+DWOMiOYKwezqAkE+ckQUHYiWAxYEap1hKujoO
mOqSL71nkmYA8Bx5ZpaDcpazyoLmXxihICIxBzS8PTn7NJvsivrAlSPvVH9sJjJm3Z5R0GTfKmpM
dpdQhdt02cMtgzx00pi4gz4OhpEZleoKdbliyetY0ypP+/JEP605+HEVnpMQJxx2OTD8WoRPFnmx
79DjAsaSWDY5g/G9lp7N/tmkbG59EbFazV5iPxJ+leOcYIkM02zJNGbD3E41Sa4YN1nUFxb3uYDO
XWykon01alcBNEHsXnWse03NI9Tl3DyJNAgXq8TOi5aVGXA4OxBnu/hgizj55g4etFKB5PKG+o/x
FUjT8Gz8qDBqeiQGO3ORlYF79H3cokcObLo7tJxvwM/0zb7qWuQLrm0HnFU6EjHxbT4GgVWd+MSs
SvR5uCR+arBtSGlzkig8NhZvmLzHmI71ZkYQflRCWzdkay7LwUfJLCCmeJGtV3TJChP6QYFFGsOH
veOV48e4QUGlY1wQsTsln1QfZZuWJ4TVmdPOvGND7AFSI/om9cZVxl1jeBVOgTksg63TOPpgR8J4
65Uj3hG8whWmqvxe5bql3B5zJsbeZCM9xGBtUZTtc5orn13eLgBuKWHr1HWZ1tu60vWVcHRyk/hk
WUWplzwXqoseAJsPet2DTt1krTD3UyCmm9BR8lNM8s9bVU/8SYJE4ZZKGXMzQiuDE2tO5L21Jk0I
XA8TH+/lo63wnwnPX0x46P6ZNFj+RHRO8VxWSfvzfOePX/pjvhP4f6PXYRMzIDjEMVLhz/tjvhNa
fxMY7Onk0mBcOG80X/8+5CFnhG4BnCvLW3qvy1TojyGPw7zI88GzgQywP8J7/x3lOQkfvzSMyDpk
VkSc9jJ4WZqq4aJM/6mHnngJAl2rja90jX8a/xu5GYK1/aRqHzEvCRruxu2xr6isrjnFSYEEwRwC
gWuuRSJ4aKxCynVQ5d4VcEZXbvOhmkn5NE19jyezcPfUmpNxz37TPNekvIv1gMudsCSZ0xIa7Bb2
L3VDvcolerRVX5gz9vuq985hClR91Y7NfJytuXPJPK3CLXoxp9kOVqrjtTNWEoYnSxltJaP+GqaT
//Zhxe2CkAiP2WSPhpvbtWseJVtsLKTE9jm0u3jThoV3PdKPXBVDD6/INnZ+a9FsQKpDLBfAouRB
pel0r2Ozu2kiu7gsvvJy6+uKYOE00JFYlYIuADIvdcmFwoUdQUxGczEdotELr2zVwOeOIVAmABmX
2KgKaDvua7uNya7vRmL1NlrIeud2vv2ch5iuEs5PD5atiamK3S/RMKlbel3hBkOLc9fbaXMcYOtt
YsumXp1bVgPP3xoT9iZNzN+d4xv5jVOOF2GiWhJ53uQrxZDkzZO22rt+xdbol9nJKop8k3i6vgwN
Y3sOOkl0jbDIvRnjkl2fCVR/NsdtbVfVjVRN8T0dvJAIABf2hEiCddT47cX2wjch8SVZpK6u4dvD
uyIjZRWL+TmE7UAhU5SgtcXVMNKT88GiP6TAXy6ODvXJYV5wl7Rmfa+y+GtqO/GrqLxxgyzghPh4
2oh+4Y/Z0kWroYz7odLFQ95kJDxnBKTYDh21jisCQTpjNpl2N4aGKQPIvf2En4fuX2vrmylpCVbQ
gtwzwTs19BhtzEFGj3Pgk0yfBwu1Oy0rtJRwymn1KmWdnLg2ryazf8/5+duod/N7cqc5eUGuCC9+
ItR9YLscLhqZYrCI5vnGNRCtpwrNQGbqaj8bfXkxbe5o3+u7s82o5DTl9ko1Dgx5bvvrSjvzC0pv
kWyNrouv3BSqlnLJvkDOObibOsvGPdIsMhfq/uQ5YXtlxt71MLS1v8J5Rg1TBTDhUo2ypsyHbNVy
D260SSJFL8FFeHP3ZDDzx4l6CSAb7KR/chlRIKQr8bv26V3sNLdGlz9ZE2DcMHcvqEvybRmot1YB
PC3S6mlyaHxjeftS+E2+I4y+myBv2QRZoi/G3H3Kp3cjwkhZWZ0C32g+u32I5XsK5UGNg3E9Mvjc
yl5Fm9R0X1gM21tbFXpn4HvgMBwJuM+t++R64Bx16rdI0xsTW6bNY2Vc+Yhy6MHbL7Sc6m3vF82e
3oiNtOlq7pJzR9LcitjD1QQNgaxjZgdeCF/ILeDMpeCyKYR32ZjqtYvY5QI/L78HERsdh5TLzPHC
OYahp+8Lnc/7EswqERwKkHamvWu3Ga6mxhmPDWngBGZa7Xg/ut1TT5jRwagncYMtIYbTj0LNHU1c
5oabh5vaQvl4N8nRKci+hufdBF9plIqt580hmeKT2rl2mdEATOTd5ATJLY7G19JV6HFrHONzYr16
ahBUz43ZfWkbPvIC5Nw0KrdPUQ7UiXwbbmkzygGpuTknrDi/m1h2Yd0tBMuqofvql9OXuadJO0jW
56HnHkwmPX0JJw1AHCpV/VA3WONNoPIRDM1b2r8uKU8hyqO7iBTlo6NQve3RTyHnyRnrrto5rY4q
o73KwK3LN2Dqw0uX+t9VhUKfqsvajXGQIxsNSBggYxPhnPLKopIEvhU9o7Hq/7J3JsuRG1kW/ZX+
AcgwD9sAYmaQDDI55QbGZGZiHh0OwPH1fUBJJanaqk3a16pkVpUqJskA3N8791zpEOdoM1fbGUu6
7HzWdzuVdjMf8RpgfZbPTG2FYR/UWA8nCl5TybtF6z4KLW8U9vtc0rCXgl3eFb3f4E5pZv9QSBDX
m5m71XXmhf1o9TEfkWLiVw8WeXRehZH1p3SpsMjTuuV8G/jtz0KDhgZIey32bLoMWu+hKzUfDIwU
5akxdf/UqRhZX5DXCULS4agyK7lLS1k++lpueZue8tk9NS784gbLlL61vi22o2lXByNL0neGRnqA
W5S8Iifnwb5JrJ7iFw/bsbtZJhkfxxaWcbLGceSWtZAA5dH+sy5sbir0hU2XYRTiXs0mvbv0V4FH
LsSYyfk6WG829rzIFz22uveu17M33slITqZKXggnV3fx6AQ/9TmVC8a92HrQuJS/aAjmbytO42AB
BJEqy/3u1IFDgU5qdZK56UiQNQBlc5rxWPG0DQXnBxUptiAEyGK+i6DYqf8sR+XcAB+X37Vcz4nX
SobNG7fNpmvc2e4z75Fg25Js2TGHg1Iju99ixcaUlhx7pPAfBdyazcOIYXOAkfF+9sDasDuk2n2W
uxi/TKvq33IVF7dW2SYJv8UDrmYzqBbsRl3x3R664oGg6COVj1RU0sUXH4kkVUgVUj6sLd6xu6Wj
FTUUk8DRZQoiI1tlBvqlLdPpzUEW/iP20+6rb9vjrtZyEEYtCZJgM3dKO/VGPt7XDs+bjSV67cPW
FS3mfU0RpKX5ggmBYtDgaVP7NUjm2mdUEctjawwWkqAs74BjvSp/6agUt9lZWMMDVcGIk7TZ6jAK
tOWRz1wGRAnborhrzN2GrzzYWl6vv8UBl7FtnekF5ZSjRh9PaWcPcdDqe6JKHtWmElco1hpi51YK
0u8YIxmiwvRu1DR0JyMdXMyjth6pkcLWkq6xjVe2SzhjItkyzu9CN6c21Ukp1NgYooWgEEMkHId5
lzaSffWI5Uazl7dH4dk0X1Rl3b8VfT6AgyeS0jQ5i+a1UGZbbwcbtpDik2754XKAusRMHyLLdL/Z
SRo8eWldvTeJaHZUvI5lxCM+pq4Ha6MWTkHBE5HonX7MPN27BPi4v45OX+IlaLGocNmiPVVZyvrm
TSQBh9iwngMi9XQfVNYM+twTbqsbKk4Tf+YfC/TB/iG3UvXgF3E3hrOZGu9jgOSurZ32K/zlcHUC
PAlhPpv6m1w4QG4TfZL8LumCu2ntGd+DjuTQNq7cRDuRMo5fiRbXTzgjXLGz6nQ+SyEVczRNSyMG
3QQiySYf2SPe64vMXrvau01whDNLxXTpa8g5JfEhNQTI7AKd1tTVFRfg8AaUbs07t+Rs6BuJt6de
2mk3Tj/a3wKPQmnWl23yTGGaR/CqmogPGJplqNAQmb6nDjq5FYO5bCdc90czLxHY2M4QLa1V7iTY
xo1BxsuVffUjzU1JmZt0vR8uEwOUBEhoogI58lNC7vQb3vh4NzbU+TLghqBH7mDLS2rO6Dk5ZmEj
iR2g3axPchubn51/bxEA1Otlk7g2c3YeLdZ0YWKcvpTxXH4BgU7ZGFLI2xuxvOlJ7cDZF65/Lvoq
CBO898zIk5O/VJqgXqaTBz9jH0ukJilehe8Z/YZkIDmPNHOwm7St6W7JvS3nQjPa00TA94a/YXlj
2ln2ES/ZgJ9rGA5V2427JLDqY1cmVmQWywtzt0mGzAb7d/p4vHur64g/6Vl//O8t+e9Esy3bNeE5
/vMt+Wl4T/98Q/7tD/xOQOqr7xz6DprKcEwokH/dkA36O7Eo0+5oQLD+eg3+44asG9Brn3nt36/G
3prXBlFY+SCu06bzT67Gn6jEH+gMXxFzRmulylzetQE6wL/ejDmyZWmjfHUJ6kVbChD0VimCL+zr
q8pmDTXPDAYZtrdn4aDhMpRiecGV6v5z3sZeqzmbbcNKVpLZwaLCTkAp575qDaFTOV7OGXL0DVlC
OdJqXblMEx/IA841JRbB6KM/T+MZRJ75Hn4ON/n0owO/a3cBCHV1anquUqAaFLr5P7lLqUweJtfR
5/GYeEi/4mPszVqO+Mjvxkemfbr9qNUNjHZLF4G9TXJu1me+l7Z1x9NyxjsU8IFLWp2cUbUGxBN7
DYv3FW13ErX6LTVkKbAb6/xwqt34S12Z6ZdlaCw+d0YTlYvUvk1s5774jLE7APU0v84cgQe2fEdm
o8kubShDBmsj6igq3GhZ0bPz1nN24M2oSi8M5sUza8q/xmyNvS/FRGH1xDatO0PaVzWce+3Pt2lS
jNoRTdjEpKzQEpo1lEEwIsIZnSe72G4d09ubGQeg/RjrnAYOhp5wgEH2Xozgcw9uySOA1I/AvlhA
fphmNf73ifDj7zwRAFpXN/p/fiKQzsDWUL3/+anw2x/67alA5QxOXX73TPhDi8qDPz0VdIvPOSVA
rGZ+FXj+a25mrU8APq6I4CEz/5iZWb/waEHW6fJ/sv45/588GBznr1QkD6OAQRkkrMFXwCj936nI
nv62enaN7rSGGCLLLndDOg47qxr8K0eqtDk6QaKxwxLpgoitd6X2lA5O/p2ko8kOedb6dqlhL4Is
ZmWiWf0XqbryTKlXlt8PFLp8HfvMe3O45J9Sg9DeMOVmFGi0I7FozqoTkTCWJUUwRsOY1zd522nN
W522zWUk/L7sMTTskwk7F8Y/s91VBHmCtzHjtnnw9XTdOjBJfh2nWfr3SPq8yONhd5ObzWBvLXck
zRgkiEDfx0FLXyXYd4VbuKGtqRWSMPvA253qG62sEJHJX0txqilju3Jb/lqYw1Kc9pxGCP66BHx6
dOKwjlTssD22KNypfq3fqQHaCfZ1JqpKJyq43se3/q/NPTE6ChTomapoeAQrRoQfyXH0jND4bDJB
E7rWmhScDyg5KWrhLP06IKS1ocLkBCnkfvY51J/dDvOvRQ+pv3S2ETl5ay9h4bJbbkNoIzP1io2f
Y+vNvy8xVgOnCIcqUU40Jk1msxLjprI3izkmrVEN2lFniXtPlpYsWaBZG/xIXIxWSUaqaeM+Qd31
SF5XElkT+rIZjXq6Gji4di5E3rvX5sWW5F4Jl6FSslSi241+Vdz0WmbtmSVU1NgNcs+9qCMPXDfu
hoOzPPqsBjyZFruqqpvIctPkzjE5yY5pOUeuzSrDHthB5xgAD2IJ4mvPPvYlrjXmMgX1XZuFglpq
Gd2noqkwRyWduJ/S0buW3Onf0gp4KwmM+ESL13xdX347ZgrZcynm+L40G4JKaauZ4STlGMYeotTJ
yLzbgOLz55RV44G9inanzWtcnRsTs0Kvt25iNy73GpQrBaleX6jntiMOCRDkPnWuUT8KNRfGBgYR
TaCTd9YcEo305rCB9TvWvem6bF2xM3PjGY7TvPT7iZnRs9U21jlYPDbvBqnwL3ZgCNiwlnFcJIu+
/GlMtsvu0mPBtwEzr7ds7JgScWi477OFiPLkoH72IvQStrVBAufdGITquFzDv9YbKlbHO5kkLHPm
uTnYdiA3Q674WctS9Ne0dOvnXtBwMMZe+w0V/ovBXYRmUN8/8ZPmptladqhE618WVc7XmLHoqbbn
/ktiWMur5IperQIJ8yMHejxrS+1xoess78QQJNjZeftjDLr4ALzabVMOGvwEvfwRLZ581d28fFFo
316sacic0On8AhdIjbCx4BPmagMDI88w8W9Mwy5r3fPU5G5YUUW0z3tL3VH85pymWWCohfvNcaDV
gXZn5BmuTGdBMIIWOLuv43w+zVo792GTkE8dDUgD6nBn8LSB8KnNCIzWRdmG5MTxgZMN2Xj0R4SJ
poetI6YTFB76f+WYzzYR97tB65+ypX/MW837PjsNw24uESguHTLjKBvbJf/igVWfK13FN/pgt0wA
8fehdT0GtvAuCk8IHw0pHhFxl5HT682HK3WGTNPS3FvYrr6tddLcpLWSDSAlhuxUE/spSW0ndLvS
ZMxTdSpaIFcvhDLk20Blb91g/4eoIH1XGMbCxbA/Qbck78Ji0bkWc4Zi7G7AIMiLutMcpUgqXynW
zQ6W5pk+eZhJ3Zgzizy7cCkJHAZT4xNnp/qt0c3arm+4h5HQ9psrM0iui+1ggEVIVpejyFgrl3Gm
U+aAz439IuTZQzPZgELUiVmPI56Tb8VUsbGWmWSl/YmXxRRfPtgaiFQz1s67JK5/Bnft3Y0aVij0
k19OEAkStPRTAalj6xcqH4wvytDErUe2WFGqw6wC2r7sSQWmx6byqeJqlQEraJjNLapcGjkQB4aD
Pn90vPMejMlVx0SLqRFNRRImeSyODtKf/QB8R5eimaEvbf0Pu+mdn41mf8/azrwB5BRDiN9CEfzN
t3SKEFsk7XKZ5tS/BFZR3FCr6eabfPlIdRNFsL5iwvP81Oj949wteugbPTfotd2UO2yKIM5wuF0u
wZVha7MllILHwmbQc4Dfui2LMdnZkjbXvu6Nl6xz7H2OQmXH5/0DgbP/0JlU8qZd2XxJPIMnSNpz
pYTR2/Z97JQXpyFL6oh6vDS1nhy0CePvxq3cYW9z1r7ym1tRRgJWQWlF/72bhYb3pDVwppW2/5wA
sp/4ClVkTu3qDmm509PGWd3jXHF2pQl5ZyDnDHValSMS6dkNIRpvA/fS7Ac5S/Zt8/Bm9jRpkBrF
s+YVXwdhfMu7tkDIZi43I+YKPDxiSgHXumpTi6aI5iplaW3N4qdh4f5nSi0fc911tiOMDD3APrSp
3xAl7TFHrw7CW1dH8jMFVsdXkfV3Y5JbxjYnEr0q+CsfPinVjqjhYE6xptbTt163y6/kKhFMTH7x
veKajkpT5+fq+1+Z/P7oi0wcLY3XvY7SOuoc/ikmCbNRhHgO2Nj0ow4oGZEhMXfmkFGF12r5R5AT
ex7KVNsPDjoTG3j5mgOMnkyRZ7t2yLuj5ECylR06HQt6dsfFZo40xuv7AqvkOasaPFfl3HbRYGha
pDOsCee2oWjUE/UHZaMQBTZjCZkwulKpe5hGC6LOuSw2ArjarpDaEYjaNYbz0entVUq/3tQ08oQ2
5Xw8ojXGUGDpmc0QOnWz1TPNCaPUVxVIc+u1/dXTxT4Q3WqXlhu9KsBy0poStqE45Q2T0LrH/NEF
sBKwNegX0hRnULneVcqLVWnaQyDmaV+6ktYElSfRYlVXrajvVZ+lO1IuMLWNhqGiVFckjUZUQJ+h
TW+baFjaOrLx0eFGlMa+Hq2Fh7BnsdqZ6fENNO/LYJvZYcnjBuzW+NHFrrZ1VE6cF0MCsqzW4UVW
pLwPLHmdTCP4wAHcbT36lVluaAd3HmvyRqPPyxgHw+gQBtCDVh7nqg8OzMc1SKTFP1WDupaZ89WO
vaf/Tlf+zl0KnIB+gf/nLnWsv2fv9V+uUr/9md8RBGKkgYMTn4Jgy+ZN+q/5iu//Qu6Q/ZZl0aLy
l9YsBHce0UTqpzxigi7JnD9uU94vtEbq6x/7DVz4J7cp4sj/h0DgCsW/jSo8k2yAuUZa/kQgSHbh
2ZLOxCmshdtUV5bvTh6jwJWZTndJirwYkl6oJRRSI71SJKZx46Z9dVl40s6hAde0jfVs/M7Qo7pb
sHt/DQg3EFugXxZYXWpVNDcxE8J6qb9WTmwdGUWZd302uWvdZW9dFgMDbVjkxA221DK5ONf9R46r
5UM/cxDUx/eq6ZlIsrZ/Hka9f2uKbNTCZSzrhXVvO79jnavmTSY0tbC7TDgdzwHJ/Y01eEmxbd2u
+JYyI4Ue7CvOUcrs6ew0VcYYiRfIJi4DeSERgdBWolXGatKbvr0tG99jYW8FOe1Jfm7tO1BFBHDU
3N9YxHiAkpSXYf+vS2pOCo2u+1a07Vsz6MutFEoPpVXSKh2I6QOTTv1mc2Bka+gn6ozWpbuqNk/e
zdSEO+D2t6mwFTP+b0OXvQS8uj/dcoBu7nEJNNQd+BSCbVQ1eZByWXHrW9V8tUtr2bVq4B3SwHpN
EmcdS/ixlv3GtdV+MjPv3uhEQNm4VX3M4LMsuyr/ngJErB+0pD2CUAo6g4TY2pOyDvHCu5SIBUYc
Z6DJOFeLPPv0qMfHRXDrHpeSoIqecMlGtdERcKFVsw57TZXPVtXKR0mNMOylMS0bKHbjNfOK+HXg
JHtsJ6fb1jwRb6aFmdpQg000SLDDicjEzZIY8qUsVNuFTlD1tIX23Tn1/fFngDwux74yaPBiJQaf
0a7LbYs0LY/qKUBFwyxjvAAL9GvjjCzeu08prJjxYie8nXjI0uH8Nc/LsuS83HUcEDsrua99SpgP
jCWzh7QtrBczqbJrsJ7CN5bu9Y8Gat6d7FL7bJg5K9hUNukB0ACTq2rayBzG7jABWD8kaVWGbpXP
b1qd9CfKVoMfCM+8fufqaK42hjX52XbquuABrIb2OTEkjfaaJ5Z7n9rAnkiPaf3YBGIpPmxuVwFI
CPrvRF+qKHAQJXWVUX/h51jg9RbpvTfn4iIMlZ48wlPw8s2EATCu7UhzVVJF/Lo2X3yr0++SfmgQ
Snf890aT2JdutCWd203V3uboCDLBqZxP+etcG7lNCi2h5YhvD0kIHWv7mOn8R0P0bBg2czCq3EU5
FlAyfVPDGNUDqz1tYIA6IfKLx0WPH8hgWeqUOml+6Cb33vBzFoK2t4QQv+A9dh88ziWfnq2YZfkW
x6iRjDJmN+VJzJRh0ZrNmvlyHqV0JMGXzBjCtXkN3Xem39rAC0xAsN/bXe5smHDgrac2joYnjl1E
kvlV5PPyEAtcgpsMmebT/AkDgIHo+T1t4guUgN2CSjzai6CLogQRqR06zzrtMMn+2WZByavfDzjU
rfyBBYjAqMK9NCubUK2UQrnyCq2s1BUGxDzKlWZoVq7BV6K8Tr2Fvu836oE2Fysot17LD5IaLe7a
UBJGl96u4QS58hM6IMWYn9C08G+ytG4vV9YiALpwV/rCAcPIcxChrtE3hm8I/jUrq7FSGynG1WO8
khzGynSA5Yu7DMwjWHkPil2QVa0MSL4YMS6otcscQKReSZF4ZUYK9b0X43lY+B7Gg37OP/ESIyj0
nS7Sp/mTPQFC8T0FjQKWggu93EJTPegKYiUGXWGpfudOOXMzoBb0Ksh51BmEXd9VevM4Zla1qWZv
CKcVi9GnYozMT1YGtZ4PbYvUGVsbN6ZfqRr4mi4zxKm3xHlY0RsV+OPeXHEcBgxI7GzTYxlPT+GJ
M7ud8ddrlzcmXOISzJO9cxFUm/wand0V+tGTnjvuJwg0d81e43C7t9ej6YDi5VZ9skOiIR7hr0BR
p1TwgOgF3QwiuPJarOiRG/TfvSbVT0WWGOelCrqtJpC3cMOeCRrC5MMw+fz6ffFQH0eO4TRRt8JO
y4o9JW6ibssVhVKj0T8tBXVWGssKvPTZ1em1jo8EEFUPUwSnAliF0K96HMs4vjordoX1FDN4o6vI
4scUsNmNihXTKuf4PV3BLXNFuMwV5spWrMtdAS+5ol6D5Z7ECn/Nkl+dXNNfnBUMc1ZELM3nOAxc
vlKz8D4mFrcckwMvXOSsdpZagh3lX+VPV8T17TJtxYqiTQOhqE2/Amo8Y7SbfMig1rq06h5gw8uI
CH5xtla8zVlBt2AW6Yf9Sb8FTCFDEpAP/BKWt0Gjl/e5s2p4VnAuWxE6w9DvPVvY0QqTHasVtCt9
K4g0ucJ3k/HVGXu2j4ZWPJIKhHVeYb0BEdROfBJ8PA5Xmo8gfIiVuN5RSs1Gl7a4vbECgBrg3Il5
iKLnIpuP7sArkomOe9RKwzWi/56T/845mYrX/5/Vffkhhv95ZkOd1X8tB/vtT/52WvY43TJUdHFx
fG4j/1wOZv7iMlD1MZR8elHWDcPv60j9F5ckuY5riGMxIhGO7H9sJQ2aBjlJA/Sui8R/1Mzs+vyf
/Cm4DrD72UtGla3HepSv8t/WkomCu6tzDJCi8uS58WtGvrXZirOlKjsqbd61m0JaxgNqMc5qSbnR
szmLSt2YDkXaa4ANsfR2/RD0j+R+NUxNZfCcIYzcp4HG+TSTQXNuZqfbSZd3TTgXqXNEfcJRQuYo
PEMynRNTWd8pnY1dOG40BqqIHJ7/BNUI4fqFHDe9SlCCVX7yZNQiIHHoYGoO3Pw1mKZnQ6Dw2tix
UE/LMKJVoJ5gx4GaPngAr2syNcYJrQ5K4pk6vS3hm3LElRrzWVcd0N+4GOBwujfu20a7ZnGbiyid
8+nQW11zWSa8m7Ow9Jel70caxHT1JW6VtVM95xYzEBBvwbL+zcu6wNJP2UGUkZTesToCZ0gnVT0m
qePsTMywYS74rz29M85kSZ6aAj4au+Z48QFhfSppQq3TmygZG5oXRGYPj0Wbe/dxY1jX2Lb0mUgA
edUdRa/8jUtfW6JAxgEqUkpzTJayq8SwjPiaC56xgx3agKi0GXreJp6tF1kULTRZSnIX2Z0h07vE
X0aiL4pxRuThKEacjYOrLpPFvmHCOsYbUXOt8YE/N9TaHoKpHp5sgW4R7m4xttpo9gw1FO/FXtQO
Pw9H3jBVOgy5/sYlwGHLwtykiIfnGG/yKZj6J/YUdhgovf7aT7kCL2qBppWfRujLtokxOFGZJ8mD
sCnQjlAdlBcfy9htWfN45rtcpd6mrehoghxy7wuayyIt9RBW97F5VV2Tb51kFWEu7Y/BtBJKa6jB
oFAkI98wAXrOZED6nAsOmP0MdobMlydnHMlai6+GNbxCF1G/O3jFMXX7ODlPg16O15l4YffeJ4n4
qk+d/JnlI9KUqnXOedJZj/hBabWk8urGYSjr0mtX8S3Di9pfuPx8JRkjb7UWubA56T/suvrqTRO2
4MqpO+hRW27KzNLv2FlzIKp6RcsTMf4vYL9NmI9xuXW7uJThQjq5Oug24OMudpu6DMt6mr6mCZVo
ESO6rN0KrUNeXORcHeiCMHF8DxW+UjHqEM90NBR6qt9w1+AmOBsqvo6teT85xtsigjed+rgeI8S2
93RIgcDNSFbbXtr1+1HwG6MnpvvixP4XTls/oJFxkuaQYNue1AHpLzJQAI2ctuvAz8I8dc0D8Izx
wL8h2XiWSG9Fl53JIkzH2eBIzC+znRJQSXjxXQR3hWTvo21MQtm3b1WmtfKhp5WQL0nsck3G9yPd
Qij2ivaiqOWLBDJULrgBRTFWeiyKZeQIgXGvOsjYgAvypcrPhaWzIMtEy7Fs1hvnIhxalT2rSY+k
U41t19Jh7XqM+YzW9V/svlIINpdzrXt4PVm6UilPFCd2IfqdmChaoKtpV9s5MfW5LF5nTudRRe/n
2c88EvgDVQ/kxoG/hF1sgNycK5eT9dJOc5ELzxD6YO9hDpx7ygtriRop2/1oiywcadK5TKMz8R3I
lwVTie4cncGn3kYftGdI81Ri89WLJKpK0bI5WVsjZs2qdnl7Bul8NeOZWkbCbkdOacvW4X91Lh29
uRilhYfdsblSwnl3JhoL6RByZmvp86Tqu6uFiviL7/howOl/jVLHSKdQtYvCqRc3oBRlUbwtxJSY
pXsTwDbdiDwgvpboXEnmSYomGc32O5L3Bhby8bZcEvWTxDO7CGQZKLoTm6tJ1sr9HIsPO0bP7Xop
5bCpWxsRhCxC4UqVxM3jnipD+ZUXi7ubhnI81Es3rYuNRltQpk8T6yf4rA+z5m2z9WxP3NhVzIow
MR4TNCZsUir9jMWAdWzt5yDenGrThVB7SzLS4AW75aYI+IZ44WD2NWNkxSYY7j89uhO9fqus6ewO
bIJ5Y/s70ermjfSM4DzXXkaovnyIXZpAPAFlR7BO+Gz4sp+SnHiDNsPHeNry7J0MLoFUB3dEs42K
/GZSdJE+W/e90YRaM5uK5jpbXdI2IbpF3VpYlK0G+lkEkWNmxkkNXbybZHeeq6rb6vSdf3eanpKq
qp1QeZTtDbliqBZpp8d+Cb75wVAdE4clQpDIrSymb6BFEn+jMth48rph73H0eySw8DcWZLx/Oxrx
wyBq69Zi6EGWbnSuE3T1rmevQy/bg9SFdp3SHKTW9U8xVwE+jeVt4lXLbgYZ4NWYsQzZuCPef9yf
PVurAHLYGeVAnHZWT3ZBdn6SfF8fOpkl5HryQckLm4qk2Zq8OXsmxrPVkvGxFIJOe2qUvnVxkujb
FEh1eYQuD7TXifSFijLCTEuUOYKFx1jU3sLZF5840tSBHcmhdbJHx+vdPFrGhaOMYIeCeoRoOpsT
w2JsQip+oxtAjKoxZmejy6W7MxsT9rLN++XFauX8sjb1nbwhN860Oog9AO80wMZj3wwNRUhZd4uJ
Rz/Tuh32mOGgCBlticC0B589/btiWEEOUOankYo3awM7VD34sJynSq+47lrOlvKxCVEtvfXERTTm
7pNzL5Tf7SYfm71FFxaQbM3jlbEO36BCoSFL9SR5tlVMDWteDZu+LejkCyrLPmSoPMdIXxy5megs
RWpPzRMZTLu1zj3X+nQ7mD2cGHdZGVB9zOiHYgvebRtfpWQ+hAdbsBSEYoHla3YFvhjlUU+VPDMb
045a17H9JkOJbxPELbgzHM2lQ2tYOuIQDnaIxg9QA6WWdKMi6fQ34azpkxma++qnffeA6GESjLJU
FjZGQD8rGvpdD8N3WIx0HpnxzYyjuIV7ggCxGggvBVzIRWDcVLlf4fjlh/9K/RN3YuHsrSGm+zNb
BvaOfj1h6iFnH4rGGg9JpuGt1jKRbK1Zq25ttQZOOQF1JdZlExtNZusvbDyh6Fs9Zr8sLXZZrbJr
euqKQaenchheeXgvW4tv0rkJjG9UohR8sImDsmOWMeGyAr3yJuByvZ1wneN9lY4ZDoOLUch20+qO
kiPfCN0ildvBSS9ABS3bz2q4mXAqH93UB9PGlOdcRdlTxCHwSOzt2u23DKusky9FN0YlqO73Gar8
a8CZ+8lUrneO7bRGs6RG70boHM0QjxpJcKl0xwpN5b0OlSVe4Nyx/iSOvSu1Be55dvRjj+6oD0We
u29WazP4FuANhwwxGu8SM7iUuVI/TDoGQuy1xjvP0+yUTRhpkWLD9oyFUCGwrRcTH8pSP2IkbG6S
oep3qh6sB0lfzLrPZsGDa2mLCCfg1lzJrTOPI/lnvKFKJNOD8NZhaj3NYe5w922KNn1HJQuvTjKM
JFPWoIRsuegSFRuHkNQA1Es8MKZwU3dnjrr33azN+QZ94HLrd0v72E5wXyHP8/xnMxjiS1Dr5Wti
6CXjCwQjJ8zL8SnzSv2k0zSwo0+rO+td4l6tZZiY47TN0VzAIrTFAYgmTrFVUNuc/VnGOU4sSRsM
acGjuap3xDqcfV5q9XFmWLhpg3L60vSltdPoQBzaLr/LEnDoPMeFnnueeeYhQSFBlfJh8UaTAwtP
PmuFFFOta7fYwt2tso2qoaoS6L2pBJ/13s7PbcYZBR6q4wA1lB9p4TrLARpi2maddH+OQzN9dysW
3mGLz/kymiZ1w1Nv/9fG+j9/iznkLuyzWfrPzOGxmf5tSfb5B37nDfVfoPmwpvl/2ZAF7i8uyKDh
mpwVmAuses7fr/zWmtEFQKY/PFgXZH9syGz9Fy7p7Nx08r6fMOI/2pBZfzVOOuCGFgyuy/Yu0Enr
WrCVf96QqQrrEscY/6R31XzWctFC+pjFw2w5LOHrcTlSAUc6Bg05AFPxGZr5jM98JmliT2j3pAvI
1xCqGO9tnsXPxcJ479ytUZx0oGcIz9CalYlr5r9h9xncMWJie3PpPStnmK4c8C30Taoq4xOJk/L7
OBIBGjvpP6dUORJN+swIDZ95oXqNDpGEOaZrmGhcY0X5Z8LI/Uwb1WvwiL7e8gdH9mNSEkrKg3l8
GbLOfiBORWZJ4v/5OaxBpkQbLwX2E3IgdZa/LWvgyY6T8WVOuoonqEh/0tVMKipIHEqn+9m7b6n3
YeWnLMGkL5kvjC54xaKNUj89Fu3Xps5543gjKrNRM+Oj+5nISnj+E4BuLJxuaV7koc7AkDTQRJnC
0ib1oXRjsaXcNX0zFDYkbqOVvxdrqpqXuls+KiNN79gYkJ6STXLI8AHsKdT0Tw744F5v5taKwL7c
RyxSaMCWOi29jVKkLMhOmpL0Hv1QFGsxAfiuDJ3Zg/K51oXEZoh/Bv0QmnHRnWRc5FvM7u6yPoHp
zuzm4NwvxD/X3HbN+671eYk2AYP/0ZMPo1fxUFJpcyjQmLGFjP0hDLKqbEJ7cdvHrpyGk+H5pLTM
mW9OUNKzq3H5ujMoFtA3frLwlMQXRdej442vpQT4QPo0+ESbG5Ti6aLmmXm+F7B2cuMhSiCZtqWo
EW+la+xkzohDWS5whg3yw2kuE8NpyFGPbdx0Tu79of0JKqvkQV8PKJFGsfTPKeEkCB2/lNMms5fh
o8bHqB1iiiCeYznnx9Gqu+0SqBwNRO2O7y23hHt36gnekPXZwWX2HivHztoZTcChe86M6W4ZxP+y
dybLkRvZtv0ilKFzNNMAomewJzOZExiZykTfOHrg69/yKOldiVWSruZ3IpOVioEAAnD4OWfvtePs
VerI3ceHVfNSkjmNFfvt3jXG9HFa3OS+NP3FKH7h10U2BUKnTbm2s12RuHCjr+1Sk1nuKKVq3BEG
VBo18Ha7H0H2Tw7zF8N8iT2OQURrmBXrk91B/5wq2L8BO96xOkSwT0gQxgWF39gJRt90KRzsfNeV
ecnjbbUBuqKgifNp41ZsJm2fhKZOb8pAou7aZUkO28rtTbJdKe7a2ALJlRtns/fJP9ANdzPX9iOO
ikMx6QKFjR0Fi97im9SrBSmH5LoPM3CqzcjmNKy8ljsQEJ1+qymqYthBtgmwUJJAkq39ySxb2hEY
64+YtqcbpIukx5ButpcCUymvwFWenU4OJzMbysfFqOxqk9aO2DtZ1T9qfvewJjyYOa97WFovhoZy
qUA95LW1HWaOk2zqNOuetcEsbotpdoOuwgeUzsJ4au2cVcsjjYK5JOZUlI/AOFD8bLIp9gKslkRL
DPk9ESSvvk3JEK9qK4kfIevjR4cUHoTGRhZEEkVzhshO0BcsvEO7OgAic0dd7Xp61i0rCXUcy0e3
ZhNpFg5JRxAwH51GueeKNeed34ojToly65AHiKTU7oaLYE61lXNG64oUhS9WYdtf3VJkYYICFTs+
Ch936N1nNBbDuZkcJUqMO9YUxhT4KVMRad+pEWtEDnm83uk5Ty9A8ex+Bfn0I0eBfahX2z5ANyZR
1ND8eRt38byLzBVOUaWXwdQJZHhpLiHikBTvtqUyWJnvOghLAu+JBJ0j6ljhy35LJhZaS4uL8jBR
JGyjFdM4gTcFV9u0Mh5UhjAIf6CHcs2tEQdvOvczSEatuknxKN9lnUeogi5IK65yROYETG91aJ5A
i9xhB/Gt/Mo00gOeF7NZjvn5vyLsor8wEBeUz9WdAYsNM2msP5P9VvzsFrt/c43YfnLlXD1ImcTb
BQf6rmhwn41r7x2xjHdkoKNs2ArPLFh0k3R4Sm2LHLOks96tjlvasuR0g0u2unigV4jzFMZdpzTc
c4+eoSun5Sk2SsfblJqR3vajz2SOYe1NJ8Du64nIgjHr8rC2PZbMIr4z/C47AMBJyVIbXI9gYc/F
wWvFIfnhSCWiPllPetEkuxLJCHj9Aj4LKTEJXQTRfWP8o5S02pjemOzCD8RBw1tcjfmj7AcUfFaz
PlujhSUxytyWlNm0p9kmuxcZT+bNiu3tBlsi7eQCYwz3m0wehTMYT6Qcmru1zpqQfGNc+GBtki+N
bDpyvHEdJV2NaIaFSR54o8/vSU4ykZXQa9kMjjFvp8kiZcRE+J5xV55E2z9QjXUZ83nLoIDSpaOG
WwsjzFz/umg4zQ+krrXpF5tZIMH3fe0MvIlynTSgtU7Il0EthjLboC+0WJCeto0+r7/QHKd5my+M
wduUJTixbCacbUs/KKZA3U96CXZolvs0h2/KTRod+SkLurlV8WApJYmo3NMQa00oHTbe/zcf+9/M
xwy2qLBf/nx/fGabPXzPl997cn79o9+EZISeohEGef6bv+ZXko3n/0uwdbZ5UeElY8T8P7tky/8X
JGIMXbpuOcQI6OxtfxuMOaBxADAjOARzA4bZ+Se7ZIPt9h/nYqRp0A0QbJZ91FvmJ4S05VhJ661R
fKJB1kOGsQz3YTLidWcxANmnkt3JqH9kiHmPjbSJkSE22Cfle+wPQErGvSUNuUcJQUT07y7jf6HU
C/PT/t32TE5OEEhiYkAC0fdJ4TZ3YqF09pyjOxJWdIdjQr/zVge9SgZLGRbtUD+lhq3Z25QOTx+j
vdGakVEDr/foFw8e3kNnCE+222ZxS/cLmtn4dkkkPS476Yy3MsHv3QLeadYdrw4NSqTISEBDwuJ1
GjFlveYdyF1fQ1vPAS8DxYM/OLPgUdu/JMsY86BrZQbGACAckIwO/hTrBiMiRFj+yWsHQ4nVsu3c
+s8SN3M7kA7nWfer4Qwvfk1jG2l+Sae9IP5vM0yZ/CjpsRFsbhERjTuGiC8MJWwcvRzdwm6MzKQ4
9VZd5Mz9lgJKNKygB3owJCzHNOvb6HWOYm2PV6M9yTgz9sNgdd9TPWlxPwIfwhlwJu/m1NRO9+yS
TkFGDXnrbjf0hGglI86FUaP5uKJYQ3Xu3ErbWm6qONlpKXl4CKmM+lGzmaBYWae6T3UdqoYaDfmI
6ZY+iOmioZB6wFEOzsRNlm47peN8E7vrkz7ExV3L8Ia2uV+R4jQ5RryjlWh/YGvMNn6D5n4WhC2i
v9NT51H38uZxJIMuoIVb3osR58rIHsvIL7yEO+slU12I2dDSu3WVW7Zl5k6qXsWiuhZVgp95Vp0M
cnKqXXNtbxjYygKGnM4W74hxmK2o2RJFpG0s1RuZVZeEXfMUGKpzwlWXjHHydsf0Rz/hQfFPvkF/
GJQabZdIdWBwJXSANdmmyWuDJh80igPVtbFU/8ZSnZzYpaeDh15uUQri4VQdn2IZW4ijqg3Edbd3
dP5pDjWqT5SrjpFl0gBnNkeJqPpJTG2nW5+K6CymbtgWqu9kywSGKiYYjAqEbK6qP5WoTtVw7Vkh
gOaWvraypmtbCxOX81XwIYE2F9om8nzaVv5kvJtxBmT72hiTcXSB12uH3gxWD7oKHbReNdO6a18t
QvpzNEcHpnU9WUsSrD0Otf1Ym+gCXSaCMC1l6ZooAfEJ0ET1l7CImbIiu4+0ZzF3iLtsreiPPpq/
s98ICC8z1/E4ujABNqVRJDeQxasztBKuHqhZ5tyjqtxGEl0x3WWbyovs79j6maanxdQ+r/gFbnwa
qVy+VeYXgQ52Z9U+2ZReqp6uxJPY7ws7GvfsEC1COXt/enDhwYk9vGXnmPfti59M64c7rvM2mjr7
yMwdXItDVGTYGIR8shJOb2NCablpPIdg3DJemebkaZvjyydfcUHx3brfqsj1h1DAiCENi7y7kYED
iJrZYG+yIfUVv5Ix9kl5A2QbLrq/jOOxjp1agJEoqMwzCjXIVUy/N2Mam3fIJmnBtyNNbSrfcaac
74o7mwcDiaiXECRfjzVmmc6AYdSwQ791WA7OZULyFjijonwFDS6Jl7f6ejsDrr1ESlGoSQQPkFnR
GaZKcegyGShCY0jtUFeKROcqTmyVTpH5QnvBqpXcp+aUv0AkrhifoWyMlwFcUDOxx7wKH0WX59+z
uEcOmV6lkZSSzj2MdcD0oMsQT85KR2leJZXMXZFXxk3rtDtbqS7b1ZKnpTSmN8I+0doqdaahdJps
9EO4vBq6CKXi1K+Czl5pOxNybXbuNLZPwsKDuIkMJ3lAnmJ+qccyfcQTXhqHjjHQvW3bDdC0pc+L
wITg/Y3RC4nDNlwYsW+V5jRS6tNE+tKACjKPlx7dL1JoYxIJFgYPoVLOvhGfntKyihGmD4rLHoih
uSAN1ZJpJ11SJR3N5xCxr683SDKsHYKB7Njm5ryVExpa1ob5mCldLVwZg39w07HO85DnKMo2i86k
ezOsZICQTIk4NxPodI2rZNddTCXf7VDyIplj9zeySz/3nuNcf7aD5iU4wFosU2iXA3M03G2XON+R
cUzh5Nkw2+VsvaLJbI5Z47r3vpUYHLX8bkolMvZFbt1hW7vJIpb+VRQ38eJF6I7ro+9idnCExjzO
KLXQ08nqbho7uwVO6e7tWmv4g3U27yoedLxiSv4slBCa6G0zLJMFDWTLP1JP175lSj7dIhE520KC
w+4IR3mDLj9+H5XkOrdw1bZ0w/dqXwL5Gmk2dylNf2geKLbtq3p7UULujmTdBHG11Z4tT4nBhQVF
OzA6cHrbATK9HSIS9ZV+BT5uOCMcfXWyvq+2UsnK7avCfLmqzWNbKc+zqwq9vyrSvcSd3sFOK7no
VbM+KPl6qoTsNDr5uUgKtbPxTtPt/HHRnSdMrnTMr0p4y24RzVZdYl26q1YeuZp5F+UVks8+qb8t
SlTfK3k9enN+r+iqutesrPpmCVnymYjyTSXPpy2E9tNVon1PdsZNx3LGU6RE/fFV38++C61/4RFO
iInQzN9px751muEwEjBwUk6Z35zw22ouLSFPozGEVj4JBoiv1VarZflICnl/WyteH/qtFIHvCMRP
8WhwOyu239B1j7E/8bImM+5CoDWZRDWP2E1K/1eECAaRCTJJBaAlShs1LzHEYaR4guhoJZNa2VDF
rJp/QipILDE9W+LaIaT51KxrD6JOcQq9K7LQV/RCLDuADBvm4mR8a6srN26WjTfSgMeMzEQhENsr
DpHtSfvFzBQkcbQUMBF2y0zslsIo6twD0dZXdEWir3gTgDup5IEIcHsO5ylKyINkAgKCrLC8p1nR
GusruBGFj0MMSc5Cm/gqq7V2iuzSJswlMdK5JdJrb35tTV8+Ig13v8mIsXvtoNXeYCyCd2RECn7j
ymovu5Z2rqaSGDaJsfLKIDtg2KcwH+5NQFflyWsIeY4Hl7z2SrfTAB6pfmy8rNCDqh61TceYUQ9n
dOxWf3a8xaRt+X9l3f+qrPNNj3HAn5d1N/WQdv9hEPr3X/1W13n/otkOz4BJxnVagXjx18oODAPw
UdIKycYwrkl0/3/+YUFhMD1Th2nKdAQcwv8wSk0+0KfcZGICT4ut0T8KorM+VXaGwQPO7IP5DJWi
S7P8j+OPdGmnoU6N9ii4cb0wyzTjUU/kesGv2uxqmXkk8zau/tFpbvSMQKU9LoziT1qbAgfl/c9g
xDVuat2p9rkNFIF3SoFomv36s9cw38dFDoOx1nsftkA236EyGX5kLTajOYmLV9uke9ZgnyZ0t4zo
sCKBCivTHcNW0qs1Yr2d9n2prQfWIedpqIb5b3K4lKbzdygaroANZMcWXAYFk1X19e8HQBmbNQrV
pjmy1ZzvGUP4e/YsoF/6Xp0X3/t3t8h/K1n/y/FIRoLFwwTLNZSw9vfHMzWmDzHKw+OktRZ86+JD
NVYDeDW/tmP+NKDqk/lLnZlrmUwXDCp3w/wM2VnpTK283QsmWNR+iD3gpi1C23tWlD6RVGzvlySL
/iZt6pOE9npQqLz0C7iZPF1X//13jrNMx/5bsvs84iVe8o2mRO4dkzekjwS7LZt/fDFpDFNM2QbS
Yci9fzxa7HtTWpUZsfT6JPJL1V6FOEyk7obCf/7rYxmfcL7q1HwFOMEWBtGXceYfDwbEv0jKXE+P
MpkLuvgJtXwoZVmHHkj/TbIk891AOX8zQZo+gNLtG5R2TvePz1nouue6tk5HCDnXpxu2MAB9lwM7
RjnkKvyvW7rQiaPo2XcaTCR/fdL/eQ8JWFC8qtG6MYb93PlpKZQtYiIz6Hvr+lAjlwp7jScYhhzy
MKzNdOTdCnTC3xz3P28jgagb8ZnhOLTE9E/rEsD8CXVUkx2rSY5syvk1J2sgjqdKh+yfHcsmDIeB
jeqj8fMCavp0LFKK0KYlfnpMqecxeCDZ2DR6u5zjZbJe/vp6qs/63WpzPZYwsBfaJOfa4rPCHKkS
NQp7t+O6rBM6P3YLJ7Su469WhT999j+3xdQ5YYJges4iw+1q/vFeHRxIGtDV02OkizFjN0M9sbEX
vNHRaImnBNANji/MY0idaCBFWyqt5PLX5/rp3lHnyliQhQ7Qtglq7FPXkOIshw/Q8x3GLqZAHiUa
mVWLLxFy+hOmecpZx1r+Zj3/FMsn1GGJaOXEwe/zDlXu2t+vQGPssLuLXDKjIdJ+QdtcnsAaLbdN
ViX71moqKBLoDeF5LnOMhX4iIuI4OdX8C1Nz2X5vGHCf8qjCVKVr5YmMOv6xZtrDX1+d//Y9kR+w
NXDZHeAQ/nR5coS304rS9qBbrvOxLIPdBiMmfH6iwpmcA9hMmmVEYLkwqOspv+ijuYBdqaLoOOS1
ffZ7PzriI7Vufc3p3J0zJnUGGdFHu//X3/U/71qPjEpLh7TOjsT5/FVBjdAIKKb0WCL3Rf0DEDKn
dun67V8f59NTz0/nYeNQixv+Qx6QTytsqplcFK1L0ZvU64NP0k5K4EstzkVni6e/Ptbn5fx6MPSR
Jm9HQa/8c3zj4nWis+eM5bxu8zD2IkSDRTMEuBdzxoBNHDTztJwNYlDftLKK95Q0/d9cWEO/Ror+
cUXwLOymZOixKeDrfDrnooX7w5MRHdxhapejW5gspr2PBvQYg5t60CxH/xAQUYgjHyCmLk2Sxfx7
3sJGR+l27mLy8fxhWO6ZvpnDppNZ05LX0UPhNfNyvRRJh66EEPbHtbCinyM2v1dvKdYLshLCKXzZ
OmpImDON9sR5JAKl2TDYMx8FPKonJ2n0A5lMxk2CAm8I9SbVnjV3Wh+Qklko9Wk43ZXQlN+LaNE/
Vo1tXKc1WLX9uYp+EhAnmlNVSkalFcKTAzZjGwE7VU4CQqhVe4QaKu+GsDYSruDgfq+G0nqZ0J3I
zRyNpGgCSbJ/FmNvT2HZ41skHD5LLrHFk20TFhQa7Zh+DAmLd93F4iedZc/EZMq2kXJM9+JgIvRj
2AH4tveTrbMZqlzUw55LzjyREe6bJ6fWe2Sazf3G0x/nu7z2OTyWUA0WOTI9eiqD+7bigQxnJL0X
V/1tR6GLsVxYcF/TqUNRkBbas19by4X3TPEq5TLdXS9v5Ez91qwS/aGxZJKf6hX52jEyYgcOBwDq
Sw6zdNjKNcnoNF9XKxgj57ZfWaEwZmjfKsSBMJ712dCDojDWA+4Grt1CRF8XtLqePNtzan8Z0CNr
sF316l4ha9X4mM+ZkjS5AMaNw0666UcLX0VhmPARkcFOaNrGFrwU8CtbL1414qvUTK5taZnpRwGt
cAcIxn6nzQQoh4cGpk2UluuDmGh0BX3eEgAzyvmO7L0xCV3bSL8VTs/ShCcQ+jlmmq2l7sNSBQp4
A/KCYElI2AnXmejKEMHfuqvGgnvJLfv1Ek8LvJGI0muB8jauD6XQGBwpwHQ4JB3T74wToAucTSsy
V26wLX7W5p1ER51Zi8fdK3Ly6toI8dRhSKgYsENqzw7SDmVtR2Mea0V2wsiw9VcadTPK7DvSlOUO
3rZBusBabyWJb8Gi1e1D3CfpUffa6szwxA7Q9qShY3b6xbCq9TRIVLuWK6LnuHe3ta3c6U6VXxaO
FgB2de/K1d3nKUpYQm5mFfRovXkY7jeNXaJbWpAD4SgLdW1eaTqaZmCAqNv5MzZP2MBFjrrVNl/9
dERMSaxdZvi7JEF3g3KqPjGvY9qi4aPOy8nfyJLTwoHQBkmeF/CJ+2FjdjZjL2G/ISa2Ljjg79oZ
dPg4WnM4Lp4d8MKxdkKmL07kgNbqGhOPRAGvMhdB01fTPvfBN5Ego8RIZMP44N02qZ88dsnyAWKX
PC+iyzKttMLFQZ5i0nM6arr3VSqP6Wa0Glhss8dbbWjMbwi0TytWI7Ip0ltYL3hebed5HKNzXbnx
174BuZvYy3xKipIF2FZ7pNJcbp3Usi5YmeUDmMnupI0iBzXl3OSuXLxmY5fA7f1cLSJx9wMJUnNY
jBocehWNCJRJkspORm3XxibSYvdmEAVfqC7wkNHvNdcXnAfWbp6KCIHyaPpnxETyjo2SnYSTowZn
rl68tGCTX2hZTk9LLdg/1Bgo4k0zrssld1dLQY2xvOS990tWpu1xLpz5SLO45KDsoi9trD96Ypoe
3WlZttY6DFv1/kE2UzdjEqSNLO+7nqagy5NWHBlZshUwcwDv7cJeJPcYVuWV0wWghVKWoopsSjvi
jQBxyj00GaXPwP0Xlmzzdv6q0+uaRlq6bWOWd53ev7rFKkODQdutLVeE7jEEjCzsHZDDO2aaCHYa
qFRVlot7HQQ1Rpgh/tJn8XS2hjns02g6ZdOgAwUgy/iblc1dtBEV8G9CR1rtSLx7ckItAgbAnKB4
r2PJjZmxd6BEKLSHAj37tlzarxVm+h35t+PbYFfez96e0VzhejGfzVK4X+Zp9de9LlLMH8OE+K0e
2I9Vszw0wMVuZ006BFIgwLbqugm0XroHKmj/4M+G2aOWHtofjel520bZ6WRvXdwSQJcftWQq2Ejo
6SNXbGEqdz+4hf9QRDKivWpFFsV/lti0KVrjWUs1ug994Z/4UUEaCHSTvIRR7+GSsb/Pq949uGAv
jjOeCMJ1pRl6RNJF6LKAGkSx2E+EhewcBBsgqlP7hTjk+h4DlQUjwMiOUSbNC1cwDS1A1nKMjP0o
BDe2X13wz+pBVPrmfSwLcaC7b934OO02kC3FUySkEZbeRACSvja7Yu2890FBt1loZDB2DPkC0gpb
It8i4e2TsTIBfkyMhuIuil8rLDe3A7y0O32N2Pb7FgjEpiNNbrvkWm0rP0SxJ5jPfRO5QxOnlvEZ
1Y9XhxE0peOi+cuPnnIct800PPR4qLyN1fiM1Jln8063MTWqzqS4pWJv9oREuRQARn0qjKXn6eqb
y5SVxX3jiP6OINL5YMku8YPU9w4lDMLj5IGpQmjgnWuyCy7ZUHl7Ox7Lj7xierIFiSa/2OhRd46T
5T+JJsbs0LiMZGEB0EvKivbV7ZpvJR+9bWXN+MAXq8kQIVrHd52RBCgLrdOOcTOwl/UMvQ9kUokQ
GNVwNiJMGTquSX7xFEm6+X3S/CZMhyZCA+pb3baK4wXc21B/uEY1ntY5Y9rh8w6kAbvuF4Hqj8Fb
f2/oY/eRtTlrtix4a7AItAShBaPtyly89PpQud13FNIYpHS7mpOfiQYGo0/JGebB7slus3rtp3SS
6jIDvbxNJzG8kAYyftht6r3Fgw87XvFW4L7rq0fjW6AgdsuAjkh10Bx7OTFvJamndMYvoOtQVual
RAA6QonJpJpcTrkRsItC8IBbIuzJvwwwaEWIbIvZ4lv188GuMv1iT2mBDHLincEoaymDYhgcknby
Ohk2RibngxEpoSvBcAM2Y7NmOVvW+MmzMmxd2KTQ7eJ/0CGFs0uCl+mz+nSr9pwWvr7z85rfjZfC
3tKb/tSs6fC9oTZS05EirLSSq9B66bcIrwOQf7Y4l8RtMGi5TL8Pjm5Fr3AQrXfNbLSfJtKPm8iD
2SCqNQuMmo+d7dnHKp2OG3MQ7beosVO2k7pPcHT6wsY4wgXtwH/J5aNjvcbMbEkvYXmNioibqnzV
RYUdx9Me3XHO8XhWa4BbfWczcNy0FWoxpJTlZmZzErpukmyMCsqbR42NiMuGCjanH3lhJlUA0tAB
/dLXvCrjA4pgEx/49IPYDH9PLW8HkqHBLkcYH+SlczK7UgQGODkQysPOI0AhQKinhW7E7axns3Fe
RLkfVgMNNR+c1IO3NxcJcRnn4B4c0fwkwfcF5uDFl6waf2oNYwYJ6RmH2mieUhq7245u1iltl+Lg
67QHzHlET9y0w75Jev0j75FUUuPz1mEjdAIuYwNxSuWunHoUu/2c3eTGvM8dvGoWG66AotoJ+2m+
m5AlkSkyOwfRyiTQSwBnnWzCYvDQRLIVvJ+NTt/0RdbsvL770bekcjZave4NJ1W0JP9bu2h47xYg
m7hJzM3K4APj1AMy+vfUsXc1oEbF1b7FPHsqNfk2levdkEfY250XaKW46moaRkgAz067/sxk/Gr4
/iMIbKzteUMiUfHu6+lEIg1NSrf3PyCCdsHaxgM8YEO81EVKZFFtfsy+wcZKi1nkE/NYOG0f+ibM
w6FBgeBOqEGd7+Xok6yBC4X4SI2KIJ6G4ctqrd/nMT062YDoxC1STKT+En/Rmw61Q9t6+Qn9Dggu
XIFEK1l7Y92OMv06jzMxGH1yI+SL7o0DwiB8ZUmXPrlWnBzcyc+DVo7DV81s8bxOCK1GapibYWhJ
BZgz9ZjjLxdW6n51sI4zUJKOF3bJ1B5T6dAenTJVTrh+Mu9r5K9bgN25jZCS+D5CXbR2l5TzozAd
/xf02GR2aE1BQ4fgxc7T9+ZoTtaZ6XfXQVZFcADDtlWfZ8o8e8c24Ew0LtCKHWOErD7j95zxL11N
O+s3QAqNndHFiNVz9kMH1xpc7bZHzJuGnVZnhNv4NE2dbqLkzP00aAczwgCeRz+7iITTDUdlxIDx
mkLE9CikQtOrKYtibvshrFle6DOpmcZSD9HbEFMgRJqkxqhN7OnpOt9K3nGvnoyWi2YLquTU1bb9
Ih39NtNEOm57f6HsGFyWpamDn15hGGahS+fxR7aa013mLEQkGPm6M+I2PyX5FL3FpUaTO7Zd49Ho
RL91iJpo6HchjCP/2REXONaq5PV7vLaJaDoC20a2DoXm6PvGsNoje3s+WnMqDYATBTrjWSR2ruFS
X0FT+0ZUrRmmLds/AIfNvWihqqF5J7iUcSek+PZo5jDr086KTlYiaAp0FPne4NIjUJOa6/HGxta2
C8qRIxG6zGxyki10osu/Xv8vvleC/3Eo+2s38/euwGhFRkXz3pWEzgVza9Il8KzpblrZ9mgUm8x6
1soBnsvFTFuIRtCr5e7aKG6g7WK3A4sJNRitN8Gy+iZNE3+v+XzFMpnyEySFau+UovtSpz0nkGZ8
IuvIiipvmO9FWhhfy0HnV69yne88ze2xFdV8n8/sd1ct0Q9rPqyXmfwAqJQ654VZL3puBGWfHKF2
B/je5J6tmgqDHQq3Dcc8mnL8knRFaF6yGAyEmUc6zKPaHoU85pEOQDhhxKyRBh437zT/0r2eZ3QU
vfXstzjKgVr5PS0ZybCeBPm13vX5NNk3hez1W4Eg5FxnKxOyVdC8itb8dL3vtBSTLHwDje0/eCXy
49aHBGo3ZdJMMDuvBpw5GsNjmiKUWQ/FoK5JARMaiej6wG8132Kd47LRpAxso1kvJoG+cK1pxXVD
tV5csrHusHV4YV2n686xuQN6W4XG+6P6QAjVTzFZ2ls/GT2SnNH39C4Gd6zc+lc4mOsOBUJ7dCv1
X+ueq2U4szKHW+5yGfkgmKStL0I5afrXxBBgHkjy9fdpx32faGyvDZc+K/AhCn4DA9DP1bBpKmXc
TdbKhxKoVr/TSqwIEKnM8aUn2erGN6boNCZR/R4l+ky+V8KjoyU8wrY1MJuc+ugUkYLwnrsdojA5
w4peurHQUQ0UkfFIccAZVkhEB7wyAJUDD+3C3q9S84a6pf3S++rylnqRn4aayzR2tfk45T3cOfXA
ml2e/FKuZfNOphCHnoduPBX9Eh17Wq4kvnla974SmhPrdOR6yd/5bZqfWXw/BtGNQWKklB59873S
PR8DUIR5aWyjk97z6/R9xMM+8wRGw+LTsaiA+rZjv41JNL1YtMAvTTlGb2CzF0HU7GqcCziMd5Xl
RCdRqPTmnspHhBXL4V63BM0PxqIeWBjugqmhNScaQUtBkLYU5B7ivs3kD9wlpMN+xHrW4FnwNGLL
koZnGn5wFNZUpygAWR99mysFy0p7XikIfrpRwwn7vboHW33hzhMNjlESGvFHw486aO7ghbB6KPs8
Jxl/eA51MqHbxvy1q9P52zx6TKE6NuQtrdQm3iZsK3gzkmF0Y3RjdZtM/fCc6pP3SzPa0c+0nlEP
C6LJNvHEm8lOJ7lbhLvgOsOgc1So7rfMEaKCfI5zBpw+De6QHN16+Xf7+f+yWP8mi9ViUkTL/8+F
Dv8V7fTvP/oN7ST+ZdoO/5MJRYkmtsHA6TcFOwkRak6phqfIf3xFffrV54mC3Uap+ycKdj7N8pgC
0hQ3TecfKdhdA+HGHwZvJM64luvykXwLtdP441TIG526xvxsHDxvqbC9jbVH29TneasWeZNOFgLT
6NtSQV7icY+TFx3KXmDrVn1Ok3i4pUxmDW1HemUueZwwYQRmnIWAmhbE3XNdLcDGmRkfeSM803SC
X7EM8l23GgzOIWaN+AVwf/Vq9thJmnICJD6aWvuLiCqIUEns39D1Eu+VTrgDyVqdeLca8P4b07H9
196ptR/57M4vuVWX8w81UnKzU9rZ0y02wW1bQg2P5+wM3KXx9s4YVYxL7Vitb9pg3w69aRihmdAF
ZcPT9Js1qcYtIiLljWnJtixxh4aoI+Zbo52LECe/B8qEJtm560ePy4J092CQ7nmT0WAJmAtgbAKJ
W28jbyJ7AWMRubIdgrlyrc7xRGa08K6kVTv/2mZdtRVGBL0S80NAYt70SmW6PJZQKOIjbq90Xzdl
cw9kXnfhoST2kaAd7a3v6LUO1PEvCR1eZLQZrkUJ18Z9xfGOPNp1Zo3Q2nYlqmDOIl3uIj8u0sBd
7d68k6m1yp3GlPK5lZ79PhDNg8S4mJo3O7a9G0cx2+fJUlc5N7gWxIMbz34uwEgv5mQ8QwoE+FU0
go/vrevbBlP9bWdZcOvdvms6KqWqKLeeGNlCeIlfoeVqJVngUzXUZ0AbQOWv/1rAwFqDqHFaZyNx
45S0wEv+BlxO7t401dy8Qf8oS0hLZfSa0UFIAzE4dFlGm/W/wNVqhPFMYLlX59YQVH3kvxqDhrup
9dCvKAeu8YxXgtO42tUmtx7WPdEc1tFKyABv5kJ21IQejaF27tjGVLgpgZiRCm7GbGWDzF45IUwq
fI5Utvs+BwZ7opDgC0zQ9uOtG2dcXd5VzRs5DLwR6EbAaxckeWZowV3o455bO+YtwM8p2nV9pMfH
vhnJiY/rrP8F3Ah4etIVmDjM6mOTWrZ0m7KslwEA7rEDCqSp3YrtVSr93VEn7609NM3VJGAxaKeZ
/2VV+eS2UyKZJkCYpNiub96ceNACW2s4iYgu7T1vcufmekQamRBDRhWbPhUG96YcTa4vg4jodWpp
2AaWLYDh2pM5rvu2Nex3naASL7DjuT47OvwlaRqge6RA7h6nmbAf4ozgqZxhTn1MLfiMShtMULw0
Uz4/ttja7ZfS86C2Fs4XW8VbvF6/JWLRIT4UC9rnANsqX1Y0DneZZlrGrd9CTcOR1yGU7BwED7QB
Rrk+9VNe57u6UD+pqavr42WL/v/YO5Mmt5EtS/+XXjfSMDimRW84B8kYGJMitIGFpBDmyeEYf31/
4MtXLVGqUGX1thZlVvksUxBAh+P6ved8p7lRIzg5DkvlYZQl/+yPMfxj0pkbh6kaPmiCAFkQfl7H
Wxe0XYBMskawnwPB2cR1lX2f0G07EFK0eU0ZJmp8Mti9fFu2HRFbrpEP7RKpx7Ac3FT1K+WbE/kn
Tn/P93u465KxegUMiadVL1vDY50WtLsZdwPj8YBFVDbxkLap1dBEzMZft8xRrSWsOPeGY0xwSPzR
f+bHdKIVHG3jPolG8mYz2VSvSrRNsHETc3joWMXbBDDnZrKMGXUT2qc2Vs3XhMQ+C2Urr0XmZ8OD
52gEIZuShW0iGeVmeABH1B8ad5enpQXm3S6aperBVBAQWBAYwSMjImzwbXfXI4z9WoOYs9YGTWpr
TWoYIy+qQ3EVks53ZRXz8x1BRD9LRstHB2wrFZKZcyCiFl6TZGOGa01ZPQaHgM5JLkWFtXeOnsm8
CBgoX4wTFuXiniTvuexPM/pwbhqZOH0md6MxAn4Xbm7tA6niXdJ5xrfMdqdnL2QMvSENKDkyro3f
LZICHlvbHq+qvGBsk2TBsoy1J5lo8pkAMkacdapK7DlevB0NLaGxo2VHY6CtBSOj2OhePtLL1Kd3
PKkpbwCRPweO41gPOuSyQJugAbySYNIcVB/QWcagZly1EFSvyfOyVwwyaHKRR2MCYAFgeLTD+gad
fv5u24Rrrydkdfh0x3rcF2rwcB9r9wjD0bjroIckZWqHVjk7U8oYvkRX9OO2uBsHXFYzzGzGmvUz
4CydUWcMJdlNgJ8VZw6aURQvVogDbanOnDSsr9axSgvdfAoqq3zuo0w+4MO6i+yuvh9NADA95uD7
AJL0Q4HFZ0FCiPJuaxRsO2go1VoPI/0lNHsU5wDdphCyWzsz3mA1lnJr90RY835UWbXr5DC/+P1u
qEi1buHFNU1YMoqvInudzTg5tAuMvAJOgqcmKjFUmLTZshlBRy9BohnG2lGt8Y8X+gqNek9DcgAw
bYiZY6efmXZgC+HbaQajU7IUyqUH8uzRLFLvNUYVyjxqxuO1Mygv1xlCdBzlEVhbyeeBz/uB/KP2
Rs2cPenV11VD0NzC6IfKISgqUMfGmZJVx3TpYfQ1cRiHxDilhqO+d2TofB7PZL/hTPmLz8Q/JSei
KhkJLKtavuDwCU5RZAREXAILpBQcjp0yrCVhsYvOdQh4aSztVkrlrJszcRBf3XtGS/BYTzGETHs0
T0nM9MeL4QyGeeTc+ZVv3w5tHxIsfOYaIpqtblwtQPQS1GYB6U3XTgIlCOPltl/zuFwcEc6wrzhN
fY5bJZZ2WT0xYgTmq0s48mAWCeZEYQR50TBDGodJc9RGW7z0fYj5zk1HBjxBY9AbiiJEFCK8tbyy
vW5dufPaHqm2yzgp0o2WXbOsBnHsI5ToHXLLpQmaOVuFldliqB21G3rt4AAhSea9V+7MzPgUYNvG
TeQAgjRLwfFIpStnyHDPzFjKxqwEyUMAo/EjYh0MRe0s4B3BskRIjCvNNCvr5IXCuWO0oB5KKeDa
yqIruR/wOelExLerumuUK/aiasMnZ4ZoFngYVsYM1mRUDKVB5flDnJBis0hmBCetgngFri1pZjOx
tmiVYzMbbTDt5IO0NrABx0d9xnqODYBPcHZsUAReXbMDdbuYYRXNgtw/WUoHDsqsh380RXWwoBTc
RzZwnyW+o37NCRu6aDSDRtsZORrHCNRlAL9BJYTqpOH4pJ8hpXZOJHUbvSSEzyyJiiPyKxy68Klj
xLNwm0HxxW0smh3QTwdoi8yWIvh8rcPvoGSCtSvPdX9aIuTAIDTOLNXujFWtBsZD4gxbzSJI9rWb
Z9uqJ0Cm8rnxjtylhyAp3Q0M+SBZ8znsd17CMA75FWFlQbDQUQPfR4GDWEwyFFxx+G8OpRjJszqT
wNAMlJvenEFD/DcDM8YZP+Sy33xLZiaRd6YTnUFF0cwswkxT73xMBuvsTDSa2UY0VEkkPwOPspl9
FM8UJNr0HKxbr73uK4O87BEK6tjBv0pnghKW+O5mAlZlPfF9S69VkVmYHXOGK3dQm61lk9rlfZsP
oXOfQemYgbI+JjHMeTMaTHxJDVMPNz55OLxA+jwkdIz0lnjxh7DLhiPM1mY9nl2ZSeMFp4Yy4NrM
KoRoxWiFEBg64tGm2dYZ4O8MZ6PnFNBLxukWbcgmGAF+2vZNXUQYhPy61lZtabd7zKjqMBj1uPXO
dlJbNY9Rn+9xmR0qj2iK2jdrPLUlEzF2yy22Jbk3OjvYytB7plDrNy40vc6V4pScPa12l6bpJhmA
8O7hm/TGJvYnYmP6sx+2zAq8sbnpTPeYRKsvQ5rjnWXLy7pFVTCMs4o5j9gimCClZZ5/HWm43zHa
nG410IjxOqxiu/0CPOWRKWGRQt2MWxGYWxJ1LdI0BmfLuM9FMpR9IhF4iA5FVrvB0Sr0N9X7FRM7
CjlMc3V7leLD4ndORgD2aRK593grbf1TnPP/yX4h0yK4Kyty6mh2LqSWLe2q/zRFDI6EJb3QvQvN
qkYZMF6pnC9ov/vhJP8bPfqF/h3loUWAiW9YGNJnKfyF/gzbTjuaIXWtK6W46i1OonYcmY/T6Dbf
fELV/yB5s38R+emCUBLU4dasgDXPgrivb/fAN5r/87+M/431Z8TQ3ZS7AuPVUUWU7niq7LdUU6iB
zLL9GmWIdG/CzmutKykdKxiXAJej/Dqxk4ydjxd77dT0KdGddcZNrjlTtcdS4D/DH/TXxF9TAApS
yynbcqf5hmPG8jnQCzU9mI4WgFMbUnBvoEZfVZXYb6Xd9eoBeojdbCa0H32zLNCXis8T5wl0PN7A
gS0MbItaP+QsQqCZ8Zi7VvUKXLn5xpIpvntTVzxYJCkhL60b/n2g2tWrnpO1dUQv6Wrz3qlzwDIA
605a0zYbn7joZuuFpdyN/IvyVpSV4WxlRM913Rhe+Xo+C+dObfxBJPuLoFN3bUfQqfFsZOTupZQ9
pUIOnEYvd4wYONHZccLZoDXwFl19vLrm1fOTunG+kD9Psel9WObl6vIkJzjAreUOjjw/ceXl+Rqr
Kb8P7554a2KPs3VYDhxCJr6yr//06rNulfwbTyBkQBj8c9On0kbDBU1Y7mRSmY9OT880ruPx3igy
OdvyuaqjXA4BWs9w4g+ycuMiypQ3619qVh8PhuX/cu99YoOKDSSBkUbFn971YSuu3bQ2HwuQKPlK
GGgrKWPG8gDUhRpVl0XLwa8I3WwXisF4PD+N/2lv/qG9aSII/9DHdfdeFM2YdW8X9Pq//8N/tzjF
Xw7eLgO0K1Ebc4/z/7U49b9srAoGPzITUZtD6H+0OIX5F/+TgxOGAzx6PBul/r8hHf5fLtYKx0U8
C1cDzN0/gXSYZxX2j+8auDwxn5LhzLjG7In5ebVnudUwwtDHnU1ew7ji2xwTx5r11g0gZKyUvplQ
psMKlvmmV07tc7KVjFjm4SlkAfDj4NB0bZZFqMxeRbxP2AuJtVhJH1W8CpjpO+MhHw19RXE1gNRG
MIw4QaNoSAystJOT0erXLHZreAkjjUaiHAnLpISathrBh8+yGeWegVx0g6FHJwRtmp4CU7Po+GRu
tJa+XiVzfE39EKZyKHY6ZmtvZQy6yxQOvhITzxI/e0mkOAbOihSXvB2glUcF57gpftcMI/zaoxu/
HvhvXuwRESDDfF8cyfAhE9twGx2dqcVodNHaobkutd6+8z1ygDuSoG7jMlLXXd9oWyNIaNjpaJ4W
peqGtdcH1Bt0wLolHvZwOQCvA/nMpDojbBj6VBUgJsxs68mTPGZDc7GDtybpIgWdqXXhOmJnmnUI
5ZcnD3fV2CN0y+8UAu8NqNT8pE9ZeZe0nryNAk+Y1GdzSpNrwskHvrJM+8jdwHZCryS9/BowRaiv
RxeINjUE+Z7LgqrCcF11RKTxArxKPRhNg3jKAzcGzoBOEGVa66XbQrbWM7RuEwWD5W1z5sfDsmP6
cy3I3oI3pJPzO4/JbDzs966DTHDtOIG9t7Re/94woV6L3EANc5eD+V81vahRaOl3AqxyCXjWtG5I
wmxf59DXJ5lbw23XJPYSkN9aawDk2XmqLdxI5VurGLK9n8ng6GPPONkEk16nwvwU9wJ2bqmnCGXa
cVMAnHgYW7zxjmbnux46l14SHJSmSXIP/JazsNa4q2AQ/RWYhG2aWN46Fz1BlC0BAsFU5vMAtAx2
iR/YaG5yhGN9/xUMo7YphQjKRaQy455FTtAA/KSrZjJysIs+nSCaIqvUMsWKHKFTyWpbGq5/KKHl
LnKvdsDtNy9THtuLiY/8JsLxjBAL6nrfRDY83ZCxAIHx+6yLtBfhuuFVlUWELVBUX49oEfeuN8Ps
tGhcY0DslpmQ0Y3V1awblm1PD5SzZYWZfdEWUbwC2kUKc+W09hq3xkAek7IXXRiLMtw6ImfC8eQF
JIhtoAX3qINtYxJOu0r6KIy8+54zqAP7UPO99sE0U7t/sBucRGJh12lkPBuCtUCHJomRzOjuSXk0
KD4NYsIt1HKGtDaFX9J+zJx45PpdfOPjOP7kExmsL7IEIf5SBpjy18IoNftl8K0iuepLk+9cBnyB
u0kwbhdbWXK6JEAoFv2DSuMW8VoYQue74QzaJa8prI2pWMFdnJnWkQ3fGhWQP626ZsZes8zC8DU3
4jCDq2/MImKtzFmeZ1j2ME4GaiTUGty+B3UwJEGhQBBa55ZKw92oPPHKGbVXX93UN1LnlWfkE6vB
tL3cx6qwYNAVQapImCucIIWTVtrgKiK9VcFjkbYOqqOaWgeLqIQIgKNz+J9B5H8NNEsADDao/3wQ
ef0WF+8/UbT+9V/8/Yl2nL98y7GFY/Hp9vjW8gn8ewrpGn9RjjGEtOnxIaDjVPJv2KzLENLDceRC
gKVG1akV/v5CC3zYNgRB7DnGOWDG/Sdf6MuDj+e6KHf5czDFgdGaR64/GtNGnwRJNc5W5mA9+mt7
JMnj9oen8ZvD3K+XwG3OlBUdG39lLN0/XwIv26xS86ddF1iLdPIWGnEtnsMj/Y9n/t+4yvy3+OEE
x+dkGOyIq7jF50b7XA7vyl7+/13ionJ341KgIeYS7XRy9dNIa2b68vElDP3sgP6pYvKA67DnmiYr
wzAu3e9NphHR2DER4f2WX0t8qCCl9d5cI7CbdnZARiVhf8g4shatEJXDhugbAhGQXm7Hoeu3cSXl
sxkxlliiJ0pWUrkn0847qqdu6I8+rXpkilJfWWroNkYXkA6sm8jA3LxNHsdZ0+8mbnJonA6fT4lq
2atWiec1pFMa3a5N5BJGUqQjiQPXkWpudM13Ywbhk63gxJLplGzRJemZe9DBnr1qOVRTdswxutZr
zUFIko3LScehEWl2xzmDcon4P0UqTpu2x9bPp6dY8Y9RRdxN4tb0X3IX02NurT3GNqvGnfKtMMmU
SE31NBSjOPUBQbga4vl1ackEvRXoy6w1xKZJPfp2Q2Vce0iN14klhsWAoPTecvnWC5QpR5c+yLqc
PHPEeNEY1wHBpLsyQdkalm10CpKu/0rfcjx1k9UiOg0G0MsdiDJC7t97tuOXqMJSvqLwmJ5wSdoW
SXjGu5RMN6jLhPqu1WKIlkOSqWff5Hi5GWgXnrpO5w+aHzByhOsSvbBaYBAjjHMkZCmvaIuDILbU
IhbElAZ2QVoGf78U7bhyQaEk2g1p5++qAY/Sj6r9lkzDk5jMdx/q8utgggoVrRa/qBR6rj7iQFnI
qCYvuBfvszTPpx9aT7ukprmb4DIkHiSY1DNtbSYtA3+PhAHbPqcB8Rxro7vMhto95F4LLB+tAOx9
CaUNNAp4UTO5CgtGJL6sJC1I5JgM5yfU6Y4TLv1gDNbeMOooAjMv3Nu4h0gV4JufmJOzrOuEVOrc
S3e0UrqHtJzaBwUqE9GrP+fkkJV3ykLiXfUsSPceTIuF0Mp23WFhvfV8Hueitmj955hKViZ75w3d
riS5Skwn31RZDdd0AJgfkFmDLAsuV4hLMNYfkoIJ7IIQRPuW7niyjcJQ3xpCBl8CGM+AoGHt35i9
j9kljVyXVBWDBh1JteJ2jKS5GsPRWULOFvuxkvWx1pgVEiLSXTl+5dwFmkVqRBVZdwwsw2Mv7Ocg
rxFqAXGChGN3+g53oGNe1VJRk7cDrNM0joIvCiskhXtfqoWltdq2xJf2XSSp9x2dvVo2pAEeJPTy
L5GvG+uwrQXDTc/TKWOVjzHFn59HAFt2ZUzDNwbsPMmmG7J1RJrCzmjI4Mg93zxmYSgeETFO62Ck
auJitrH13GKeLIn+xTODDiaYHZ30vNaJ8jYzZyXaAX2hG3c4RrBbfDVSwM41kdI3rTX0b9Kyiuui
Df1bqGHWI2pEzG2Q1bT1UBv2oTfD8Y6o8mkDPcu7o9FUvI2R3Z/kOA53A0OEm4FgJgaC6Pqa2rcP
aYUc1Kjtbgkm1Hkg04tYA1zqxHxiGVgiiuACNG7YvDIzUCeJVqNYEAlKc5Rmmb3CiFwCH+SEIGKH
3J8oK6OHWnbJN3tymp3RsQmlWt5sWRq4KDlHb6qxarbQ+4k0bSqmC3xVoDLpoj5kPUOqWR4QPU5I
z8IF7Wn+TDuInFXiu1DbUOHv+duGiB7KaU+KVn3AxDQuMzuI62XiFDrpinniX3lUDBvgRQ6zo9C/
shsfsSaiRoYgMwQxSmNg0Q5N3CV2BfS2vq7W+sjB+F/y1qj2xg0sIE60QUvr0NQzf9kFiucwlBOj
GuSad/ST6i+AYxXbWJeeMnC32yjRx6ViF/gc05pel8T+7AhB7N5dHRWoif39cBZv9mWceQsPt/db
Q+fyC6y8htR3RITfGx+r7kh0+S30ApS3s9bTLBwbyjkiTezrOap4253luKBVGg+DTeel6OJYw+fg
YI8mUzhbxOZLYkJE4o0cvFvS8kVEaGWzwj9VzSd3UM0KER7/qpCWtmZkM16fdcVmE5r32FPQ4Imo
fO7iPN8qvy22SIODdTwZOqDNmZZc46fQh1l1WLZvoEnVlUcnJYXHltgrL0j1HVSvlM1Tdjc+7hdk
sxG0Y2n48bVD4AlqURUSZm+Uw66kE4+eBlX0lSQflM6Y1+V7uOyIEtGXqHY260w7VVT8hfXBmXZ+
jGbZABz4craMxmKWiJ+5MnblFYgfnFk2UrVcFjRusB9IdVkYEmUtGCbtsYppDi40pqyEzE5wX1z0
2C2zlW9naSpTesjy0rEPAbxz1JINPJU6hCxWB5q3pRqVV1alpc+9D3GxKGoE0fUcAy8kuVsKiXN4
FrLPHzvOZag9EkTdPTlba8tAw1n6+MKYNg13lhzFm5HX2bqoWOCgvdL9xIpe0ksHMy304j3hG36F
AbV5bFJnemYhhXdOpIW3CknKQ8GEaOmIBkmurArO/pbzoihIOb/FZnDM+iKkmz5LUM1AG+4UIh+6
0Xr33hWB9pS7VbCcFGE/K09z/v6dUjUE30cCwNaDsPqNLirjhlmFRu5ZyiZjzRanzGzXmj3Er0Xb
eCe/7GjTw/n8ZLWj+NRJTXxK7Gq84UvlbKI60lZjHGsrRM6YGYKAXMFQk/dllBdrEqjyNWnew835
qSuboUDZeN6tOQfXFoyffNkkB1ti5qzLiDThFmhgyULcMKvXDy5mrnXhJ+oqH5W1rurcQLeukygI
dHHctwh6bwMP3RneY/xf57U8eQa4AU141BWeOExEid64TRGsmTOHDOYhDC4QoKa3ep3kV0SLOS9+
ACgSfZOwCZjlY8ixlp9/gpyUNiXS5xolftj7Fp0KBpNsgcasj8Z7nY7DDZvCeGVWQXHryokAJ0Zk
IYPYanzWgQzYC3jXyXoCII36P/WPGSB+0rbd5JZAWWhrFip80eaYGfoJNqvbY3CQ1XBbuw2fbjeC
yevWJRrpYcrddGUaMkAxZESMRkC3XfkSvyTzuwaFhcoKg7iYonxsQWJsWjYcaiCcaQfQw+q2xr+A
/8LpwDOhJB97o9rXmNk3cIe0kaChQntsdB2pLyREKmZBjkXWYUfQw4ZXU9lVgjhrhsR4XY31qOqQ
Q9N9f9bxfKzzCom85cfGl7MrW+Q4bWna6F8IBkbJPcQIdjQxwwuwr65jeqn7CXfoSTIL3Tu9oAWh
RkksgIlm2xo7HPu570BlY/zPTlc01nTSHXxZtCQzROwB//DIPCJUCx+J+bFVGvx6/tW7xIKkR1p5
HdCsT8Q21q3pCiSes+2RTs13dOtGg7lEhU3ncorNZtnG+YPJGGlNd6xYT1WkbZVdKrmwEDigmBwJ
gjOL+gEaOdSONNYOiOXuWijDC9JtI6h72rtXK3djCMQsLZ48QoeYII5dSqBoyc5ph43ceJ7s1yV6
8G0QYGArqEuQqNgSTkWtu2sqxAjHnE0kSDTemYiil2nj5F/dQvuK+eAWJam1MYc+n+u2+gpiobmg
T/rYlxFiOk8Ld+xWWx5Et4SMU6xCDMUY8rwXrUCkoxI8tou4qYOV18/xJxbOJ91TmH1tFAyZW3G/
0DHpkbYIVdmx8SpWwXVVRCEhPmGxduIMxExpde12mpLoc9h29i4dDJgDYzt068GbyocKQBeqrxAy
AzPb6BAlTnVXFGn1ooUp4gVzzBkRVrgC0Zc8uIYUwyrzqvSq7cZpb8Z+uiXWu91pEQDkVRnW4k54
crpLQkc+ECeXrrEiuxgRB5mvnMlx1oNLYmogo2ibET6/6eqUI7mexXtoyCNOH1V/8eWUHwxm6BhM
MtuXq74MLXKrvHZI00NTfKG8N14HotmuDb8lKUuadnnq6kRqZIe0/V0wjeWVGrG70NxrNujheBUR
LGDWBwWKnEPyK64gQn4Rkaj7ZUdKx60wVHIqbFVuWthsrzTh8J0ORmTejOTZvQJRdvfESRWfgtHV
g0VNpsyzPn8hHSOvkCZ40W4oivYQxZ64jvJGfYL3a++A9ff7zA67Q6+N6VclErqXkcGPW9LUuuvc
Kv+WN+ShdA7iR1xdJbBPWM17IzXFUSp8PQ7gMlwXXSE46zYE6Y2aEk9W4ebkmdoG025ImzelNr6n
aGRezNItcBdP3jIMs2kDNSIhujMfQTdHE56uKMc62mpDv3JGyU6WZMkuqZCMVY6r8/Pytd2PnCrg
2VgT8lNvFTbVtAJu+ahlGOQKVS9CdvkFjRtvVfgY6FKj+oQQ1UKYhMEE+6pbA9mlMt6WvpM/lmle
HtWUmcyUsZJSz+cYtWGGMpVstZ3V9Fq+47jkaO+jyrCu98RSGGhwn5VW0/6rcFdyikHap8XBE7YM
deSjmN1RKiZvg2GVT0md1i9VWw3uttJgay4Y/Mcp3OM5EpsYe4bSmipOjMf7gjY5ZolUOmYH+LQn
Hc9s38Pew0xIe+c4+F5xsKhsvxaV7qAmc4F8aenNVHZoNNEgZFsF+2CJPa08pl3FEMCvK3XDIDa8
SSiGFomYhT4MgGvIAw6gDEnoBu//N8ItwL/yTfMXLTTQOVBs2hPk3d6lOk0GAeXseZANkk5iIBFC
5shAENV9sbTqs0ia/jNC9YepBSyxcTGArDS8H9ukntjZK80iGbDNHjzfBaAOqELe23rW5EumzRuH
Zjzqvq7FqBIJWLSl2EaR4x7N1MHtkcrWvYoIAd8liRl+wQvTYN7USzTSGgDwcHAfOerwPQGV8jnI
iYqvQv+ToOd/0JHKbPlTTOhdtXpguPLNzZijdKUawesF3aZLey/muY3Jte9P/baTLk+MQI0tAHRS
QDWfh2IF7idif8Vj3JXQvNuYF1b64GMLaqoxcvyNrdlbZUXmHWeQZzbk9HaoJmdfw7pYKGZq6wqR
7VvpI6fOcOjstNpKbpwhwFHMMBgwgqS6hVlfL8OuL+4LqN1UuNopz3N1pbwxPwWx5ty5tR5CYUdI
bUSd9d0IiVgpk55oWTrf+4Dkn9vCHqJjZqf2g6hgLIBUmQh3ek0KkN1R2mxzttt1V1lgkdWgn8il
doisAW9UqrTcjnB0HxQ77qIdAPX6fqdvZdY+hi1x9oOrO3srLMctOtnPiNrdHZnYfLEoBPdspNou
t/zuSCnn7nuBe7wJ65T6tyy+tyrpyMNW1RcLCtFr46kWO3II8uZLqSeJfjCqNjgwSktWdEt6Fltj
PramNoxLzScc4SbOZGguy6Kuh4Ul0Q9v6mKYOJpFEp/vKLPHIidmM7dHfxsRa7iqaGE9wmN5HwZo
J/pEqSJrS+71qf9K5HSOgcrMibu0OSTVWJsnAx9fHvvGHPO00/Ah7Hn/bZRNznOOtX/JMCjcURUS
Vhp7XxszxlKqjwF+a76vY9/v2sF5czmCDMl0tKV+ooZy6JzRJtJaz/gq/Kw/iNK21k5t0UhJiWoK
A2PX+VrwPXIs+87WNfPUDP73ehDac8ir92SaroxWdlMSSwtLIFg1zKEXWmGXW90fWhDwdbFyVNgh
WqID8HEj9FIBxCzbP8s0hOcbnnkJFGQkZBad5skdArl60Wk04+KqZE3WW87j+Z/0PzSHf+65zldD
b6R7RL4hQvm5eewO9kCdhMhyLEPcogCbFkihhnUWVtnq4xv7pRvOjcG9ZFpvm9iMLtFaeuNUtB8N
bizywschEXwyks641hWhUx9fyv3NXRkmDhmSOnyueNGvNjCNjBnhpLsCDccxzVS6c2RCycniXdTh
gKK+Y3F9fNHf3Z9pIHGnD2cDkru4qB0zW9fKuNmNKU/RBIqxcCQtO86k4g/3d8kTnNcILzQjDBdu
6S8qsZTNf6oqTe7yMbLm8GEtYXPzkqvUpKOZ0f64q0aDDmI2RddtNgx/uP68Ki5XjYm4Aa6fN89o
LlbNGIoqIum52Xm5RgO+4Aadun/6+HleipXmm7RMFuZsEEMWZf68NAeDz4XyTblTitat20dUEaFr
BTeZqU+7aSTKq2sJiiolRfLHl/7d+mFkaJu6z/DGmKdgP45UfBu5T2hacm6SjMAwbAbRydwIdjU9
qxeY/u3FGKlg/fFlf/fqW0KnNueXZTLN6OvHy1qN75RuzGXdOsn2Rt49EW417UKHVYvD7L+zYC32
GOR7nkD0cvGAQ1nrBn4iLtco+7E26y2Hf6j3ROH9YZf5he53/i19VIacwNlo9MsHOk1//5bO1PZf
m/PaHIP2G6lbw0JrMgNwG8Z7x5v0tyiYm0k9rfiPn+7vFq3lew7SDvQB3qX4LXUtNfWhLgGEheJk
E0xwXYVssR9f5Xe7AD/hPL7SGXxeYn4FcLwWOQYb6rwLdAmhtcInj9cQSfWHDed3NyRwMHsCyygj
xvmv8sPgLx3aAvFtz4ba1yhK+vKz45WfP76dP13jYlOLbRwlfKjlzjDV9eTIrfDyP6E35x//cjdh
/aG6Yina7i+Lw0+8XjK931XUrtdhq5t7Ewfncur6+CXS2GFgJehzeBdxGRbYEUiif9rRfn31LOjI
jFB4/3xaFxc7Gj4NOCalT3wkNsGFIuKFiPS0PmZaAoKg8ovVP32uXM9FDEkdNQsSL969mmOVN0If
3OXFQIHijCdSWtw/lBK/rkWLGTopVbR2TYg9FxfxQ0PhEMrqHbFrJOhUJQnXVXd0E2YZH9/Ob67E
TXi2S+IAgEX3Ypn4TRxP44jbgq0Nm4LWHKzRfaxk8vzxdX7zMxmuMHXInXN1JOaN+4cl71R5avnS
LXdTrK9l9qZ5aE6wwkB+2H98pV+jrDxys3641IUSmx6VMyPkYBZ2Po37QmDl7F0Fp9fvYEN2xfSE
fyXfkiEWyFUtlLfSJeZ4NIngSyZTrROmv1uzoY2WS4sGeC4gT9heUu0Rs0C86qPpOsg4B4q6sKDW
MC3iXKXWmakStXdxANz0ZUsHewQgvKTNRnKME09/uFFxKYw9f8GZ6+m8AAYQvYu9mdBHzfIxyMIC
jdQnPy/0G6Pz7kfHid/yqXX3bZYxP81AIgDdJqR6pGcyOFcOgMIYZ9DSqFFlm+1THnAwUk4Ebyy/
r3rvegpoLOVlWq+bdA5Cj8mPDWRiAYTpMcnKjjhQLcENOIhS7JhtY2lUwEK5TrKiheceU4GWIUlJ
gxjYr1d+2C8nNxxWgg3G52mZZHH4U6N/cWfCxMcr4DdrzQQsjoKDbxYl/8VaC/B6Un2MPJeEONQO
OekVv/qwCxOJS3DAN737+IK/FjxYlVGN2jgfkMBfFjzA0bqur/Jy53sKL21c5uualIqjY1VqG3ih
Oka0Xh+JkQoPH1/5N68v1Zw+x9Z5+PsvX18Zjp0WtU4BxnQcXzqnNz7XzHseIWYn7x9f6jc3icCD
3YheB/93WToyF+W8ObbFLu8kUxHIcpJ2LeGjMO/kldOksbdsGLDjHcGi+s+3KeoqC60/8A0q6Iul
7qKepe1UFLsmKONt3ReP4TAjXZNR/uMyQMybFIL2+XhlX2rd6QFhQ0Sit4N9+Gkci35legMJtpll
/eNlSrmBYAphFKcP/ZIGXRHn1oZdm6EraHs0vzRereQWDICzofH07eNf79eFAmOBGzMN5PDIOS6+
KGGcVYXIam7Lzq2dVoEiYIbITKfJrPRPaP1fX0AuRmlDaWAz0L78fNVoQyKnzbkzTTxGlvYJTua3
ZLAew975Qw0yv8s/lyBcimOpM8u1WR0X90U+czwWGkIM+Khri16pX0KecLMOp/uMFczMP1Wjv78i
/kHiROaX7vLzIirXg4yc7mqj26d+9VaOxqMl0xrskJMR2mce//lPR+EN3JqqgyvOT/uHT6dN7AMY
YDfdaW27R36/EyIl7Fr/w2V+LRiFbuscDa2ZdG9eNhQ6Tx/QkYp0R974TKYmQaka+CJ+fDO/7iJc
xdApNmDKO7/QwkH1DSRKG+lOWnS06PQAt2m/u4VzSmrFQN2blhZGjo8vav76peSqbBwwS2wQ8Zev
GvnCoMgimgm+DVC7z3zacEWVwrvymdJPBUPsZiQYEre/SCO4F37F2AuIhhrq8CpjjrxBAIuXy67v
IQKBOa/+L3tnsh25kWXbX8lVc2ihb2q9qoH37uydXTAmWFQwAj1ghh74+reNkjIZHiyyVOMcpFJS
iIQ7GsO1e8/ZR1AcqLJAKhoasjj3PjChzYMmdT759O9eGBIIuOMM4IWnFwZJQpwz2ch3dKfLdToF
6UEb6XN+fI7eWyCAyqiWEhb0X0rOwsZuWUZVvitbD6l+1e/0zLjzvfazquWdB9YJXGpb1iGXPezJ
3ezlVilkyUI0CgshSxjvR1cfNx9/m/dWIHx4tOF8NuWcu5+PMpOfMsKxyBAPgdbrPV5TkEiBezX5
731K/NPHh3vv5PGVsCp5KqzldIcKhNslXo5HdMrCF3Xu6sS9Kerw8ePDvPfwqIRWD0kuG4PT23hs
stKYKx6ePIGak00GI7bQeWHYUm3qyPG/DTlRH3QLm09eVe+teShiberqVxfWySpL61SPLbvPdhEp
iW2pYSKJNiJ9EOl8y3L9ydHeu+HZ9pjc7Owsf2mSQWVHQgpDeSewc20L1/FuBhM87Mcn85fgCIJY
dE6iB2rJsJA5n6yrQWeOWFdkpmzq+kMS69VGQ3G8CFOrz5nNecN9inlw2eFbuZK4Vy+d3LO2sY+m
E1OOy2CZnGtDArsGFIceo+vSz3a3xrtnHgyTejItDFgnj0sdNroDIoa3zWgzJmjls9EG1RJVWbNP
PP+xG+lOeMS4n+ellTxkQ9/sw6D6GqPomF2FgR3Au9BFChbupAnyOfkeH5/Id541ZtqUoGChgJyf
vhBzj8+QjJTbQzm/iNloN7pATBnm6Fem54+P9c7pMF41xo5q1FJ1//xcm2DwdRss824OjRedhsOq
cPRnTGnlzgtKlUTutp9UGO88dIbBxI6KhjfWLyV2X+fTWEcVXy91vsRJRCwAqh3mGPW8sMDE3st6
kCvUGP3u739XwpLww1HZGCC8fv6utqZ8rT4GX/Zql8BGa7rS+Q3deAhLWfQw+U60+PiI711JSjba
ABCOApayn4/IswKN1pbVTtMjiC5GjyqhtNqbAfr6rnDZSH98vHeWTb4gNRRGZvq1r0/om8qmCGs7
TuCJ7aAVMLmw62Gly0quLBSx/5dDBbhXfZeCkdygn7+a8OykhfBS7YygKq9JfwUb67XuWdIZxifL
13v3qMUDpXwIqtN/co/2SOLKmc7Arim6O+IFILnIu7zh+iWRvPGha//9tw8LhG6aJCIxqTl9AI2R
WZvZzOVuNmc0ft5wrLt6JegDfHKgdxZmWuoEIll0nm0zUNfzzfUSM9hQPWQLmEfOYzSOW3+Wd5/c
Eha/46Sg/+kYp6uylmapbXMMBP0G/r5EHBpYCEezc0mzyIeGs6jDaBxqsWrcNLqvhprATYdZLZa/
jOZfhxqyBAtV2SMKOMsw1gMU2F1itfVhtu34xgwiAiYnUJGh0Mtt0SDOYnc7LZHBhvsY4tpu1keo
qYaKVSFe0zjiMERsVRqA/auiqbd6L8PgNfnoigRJqsNKUaoJKL6KRy/eGvgz97mDRLO38Nv3uLR2
fhbcJVXWLDnD2aagV1QvYoSCO8SJxaIaZrEOu9hBLJwN55VtJcStpN3m49P73r3JW9wzuE8sFZf4
8xUkg0G2k8u9iUz4WY7tM77xK9vSNlYBg04jNvnj4733hFNzU+zRvmcgdHI8J55KaUVTuSNDWPWc
Lgcz2w9t+Unx+utYTUUvMtiil6mswyeHIfkghggUlDtE5DdCJDWaQf+bzO4ZQl8gSFl2jvk1qstP
tkzW+8elS8sZZXN9WpAFgjweMTj0RKpp/hKPOi6h2tZuMLro+RrNDHsc6RSA0bNervISkSB0fRZy
afZ7B5W/kw7a3tI7bWO0drkMEYZyw4kt804m2EH6u2OQjDyMSAHJxohWQQvYICG+exUZ4a2ZART3
Z0cuQLDaGXhTOKEpnwcGvfiO58O4Tl9TdUdYoDi6+PfF7Czjpk2xDHvmg7Sczy7Fe1ccpAPeTcZw
XBB1yt6sEYneOEWZ9ViO2+eJ6dJiGvRtZsCg+fjOem8tenOc08KoF32RV+Tv7CBNEuFKv2FZxPH6
44O890KEdMlulVTLX63gujRFJcmP2TF0AkSp2Kk6gdcZ1um4mT4xnb17MPqV7FkC3G2nmwi3ZjEq
c54VLYZ3pAjuxI5sUICipW6TT07fewuBS9uftwWWvV+K33yaLDdFRQXSob4xG89dEtnwWOX19zZB
sxC7n5xJ4737Qs282cAiIfBO5zRzI3Ks9tRp6ZgTazCbxsGf62Fv0otfVZYW72whQU+LwDommIJ3
MEGbbVQl5YUf+dkmgBp072EJwp4RRmTnfHyl3/14LIi0kejfMr7++bYdxrDRspgyZ5DiO/gR4G/9
bW6hI/k/HMeDokpF6SrL3M/HaXptigV6vB07UUE3p30uJ21YVV39yYv0vbJVZWzSYlF/8U6eQ2sI
cHCgvdy1eEbiBonrUN7UlUNCtXGVV/KuyINPGhXv3cBvDnlasKazDY3P0YudNoxb8uO/B3aOuN09
1FX/yZ7Deu/+VYnA9KLJ/aWX9PN5bFXKOkbxgmXGnL4CgvsxJIG7JJPDX9K+jZYKVL4sWJHXiVRe
A81QykxYhg0ZK482TZXHUBKv05k4FnC14TOK2/o2mgNySMs8XxZh429Gb/AffIdVk2SdBsGU1oyr
GQrSbq7MH/pgYmcBzD4K/WtadZdIccSa2PHvid8Pi2KyElCNk3krEF3zsjedT+6m985CoJy6tDi4
b08HsHkuIBPgT9jNYt7P7WwsWt1+hGJ9Rs/0sU2m4ZMDvneJlTMLoYxHs/X0tIvUiCZJMbRLJPDz
XnS12Lxi0q2IlI9FozTpHz8wr9qJk4IQxYzJF+RxYZt5cqUjbcqZkubFzi3mYBkPnXtrx0a/LK3J
OYurPH8gmAkgOqAifFdMHnwYBA9FN5OSg6Rvqw1kfH1yGt457xQbygINyYTtxMlGKXABE7Smle/I
sINAV0/uRRlTNk5p1TxCKJx36CJ//+REvNPERJVA10et2t4ve1+otbMIe57oZg6RslqRvUGQam2a
EPoR4a/WgjsF5aRDHltUx8uJmQzOC/uzTFTrnbVS+cKRYwAjYtBm/vzs6UgjwMMlBb7llDyHV19D
YsHgR1tdOmecGW/fpqiRsVgRl5TTRDa0gjkqwQb99WAN+maaQrj3NoW32c76F8richsP3FI4pjJw
coGzRZL/fUKMzZLdr203jddohe0V8Od2F7vSW49x56386MyE5HubgcC44rHFhDbxIDzGfhccct17
0kkn+mRj/t73ZwKGBx3uDOdVPSRvShzabWnetBbfP8/GW/IS0aK6Y/KYANfafHzR3zsUwmu0BrjR
eW2oKujNoRg6SVmo1xJpiPFKSF+5+UaRHYI4jx4/PtbrdTt90lT312L3ymvwdPtfam7eAXBicwAx
jvBMBsaYvSDrbUNR9YQ95saZAbDjuh3N4dI0tejGbOHcAHEUgAzJlXj9QP8GLX0CWrKY0bGi/BMl
sHpun//xB/jh8rn4/l//cYubIP7H6plAJ/pnf/zJ/uW//uPPH/yT4hC4v6EPYwqOSxDZJoK/f1Ic
6Nf9hvwQzQxsBwarasr5F8bB+e11tkWaqtInKW3SXxQH8zebHRwyLFULg0X4Wyh59IDcu29uN+ar
lNW6TtuHe05NXH++t4G4Qd8OpXZm20Z/A2GtWM82XoEin7O1pybLOhmIR+Qc/RaN+7w2+gkbquHH
K3jEA7Z/tzizGmTJhmz9XZbovUPzNi2RMRgpUPMyXmdtdIyEtSNOsMeqVRNdZ5cPQ5ddD6YNm3SI
fPLWTDAnwAiWYWMHUJ5L4jmJooJ3aefmLZi1mART01vOVlRc2nRY70oLOXvjtfZq6ur8Rde6xeRb
92mV/mDkj3k/7G4IKGqPaeU6jKsdAh2ttCuOSTp3h0r48mzy4h5JiiwwNlgzQJq8HM8nvIz7Apnr
Ok3nlkyjMNi0DVjoFIu5u4o4ncCBmaEtcG2Fq34cBQjWUVrxYtLLibZFra91YZPk5kjnXK/9XZ6b
R6GjgrbawLgoMvCm4ViQHxJ0i8hvzXVGnudCSj/ctLoAnB7Y1donMQK5bTYsSJFYEgRSL7lYxdnc
2tnGczTvUGAExvMVEuphe2Izgj4sscyA4gYfAOIcAeutdEq5Gqb4IZgM834oHHdPE7t/Kg1sMTFu
6ZU+WVV4KerJhOxbxQk2T0leiX6Gi9Kab8vayrJunQyVr33L8tGAYlPlnUZCo9ukNSSfqiFDzEF/
gcGtlS1OOXj40ir9yyAKSFkZfInirIb8OWwLMF0703PGrVeUZblIDNu7GouyPcKAJY5xSrQibsGk
N1a/aKPEOfeyWl+mxojzScuIOMUQRx9okXZ2dqlNCVbVlVaMYzTD3a/nur6o4LprMTY1HBGeg0+i
b7xgKfqxnMuDF5atWz9VZugc6xkTf7YIcK/Q8FoQIA6H9SZss2Jbysr3gOh6WDyGDQY7HVq5PYu6
PQYNAXPu/aB3jX6r9ZPrQ8kOiPohH0gRKcwN6it/hH+ZuRTi4wX5MJOQGwz1ZbcES2g8Vr4Yb4ZR
zrwnU2I+N2ZipJjdNLQ5FKnodbSugTCeICx5wAemvBuzh9+odYvxIiOCwl+UgcSIGcl5VRG4fCzz
WBNLVhJJTGUm4gewD1lxqaWTaSwLMelX6AHdfpOTdgzRANR7iTOsLOGXGfGuKnPe+jN5XMvB76Zb
4ma9CGd/PT5mxNph35Ou9VXGtrkiQze6kvEkr1yZ+GQgCrgTsUG2Kh9AvyBL0lkXkdSJoMjnHboA
ce02dfkQjBIFhyfJ/lnYUwqyjKY7gUBpSrfPd8O9LzyNliKpoZgs2tFZGRoCvIVuQHdte8r9ReqA
nFkYfWySw9K0x673ymuUNhEOURsHWO9cBSkm+jAX4xl4ayp9qUXz079fiGWbtNMnL0TKXkWF/J9f
iJcV3rl/LJ9rouTKn16Jf/7oX+xBB0YRbzBExLQL/3jv/RWvYv/GfJ3hgG7YvBlRQfzzlWi5v/HY
MIEhVt1CAkWGyl/vRMv6jf+U6QX9IQe4kWP9HbIRW6if34k2knXKL3QK7GzxAXqqO/6m3vMyXgiE
sqY4DenMcp8yVV7hbpLIkJBdjeqmx8qF6j5296GJnn9fmmXgL92Z3KolCoR03FjzWGTrysHBudMA
4DB5wDBckL0YW80LiDX/nGgo5B0qhQO5jL1vbZXdNZmpfMoF8Q497JF8MaQ52H7WXbayc+CfByRL
PZVQk58Eoaf1ugf1jL2vJMQUZ6X9XL5SZINCo/deRi4RjZXpi60JkbBGSKiAsb0VEs6RpQkmINkG
Dx3teXMxCJXF0Db+eHzN5igSYzzis7P2YabiMSysgLh/ALdXhwrHun9wA6i6ROgZdzmBBNHCiEtt
aZQKwirw1V1PBG+S+tAFfA0R2ABKTTOqdzoNoDudXvKzZ9Lgryqt21l9bN3PKoahtCDIguwmRsIt
GuMyMlVSt/CIt0hdthZLKROhoj3SptkK1Isvaa1iKkq7Mu/IGyXDIZR6vxitmv8MJ0J1RjSL8zxF
/BwyUT6AYwwKop9zNN2KzDv8oyRUdwQ3kKgCDupY2xnH9DOLaJAUZtKCNg6JGUyoLfDoSXFWxh5c
u0xLz33Sbhf1kIwXKZbmvYVdbl8mHj+D2YHziV9OpZiMcH1X3Nf8mz8uKHTarF5FCcknJpwraPNY
iK+5pE3zxZ2qaTwfRDgZqzEz02KlN3mW3GiFyVeoJpXsTsoyf/Ub9KdLJ+84L3iw+Ywx7KCQmYit
OdgtvAidXls4/U5kRaw/QngkGzovZq1a9MP8Iw47hWrty+ABKfyRTGpnM9HGJUk7TMKH2WzSGw+6
vr2A4aMthVHAe2XQ9TTGg7prC270bASNs4GOyG+aQxVP4AEYIQ5lJMmi1a3xOnYH/tlre+4Gs4aL
vQisllyKYAJC7NtGZ1/koB7lUkQNN59mkoIY9oqz5w2ifUEOMURrvYXUAHeIh9ALRi4wBRzZNn/k
g2SpIE+8TAOSULIgJ8WGHhj3m8FjeV4JpClMskJrr6U9ITYT4QIjBJGO6JYiC0e4WBHI4HIouGNC
o2teRoyY0bqcVeBIr+6TKRjFU6cuEW1ga0+EqXjyjYZf1ko92eLdCNaeXRJP0ffBWtiGeKpFGj68
3sKJ5nF+QSmcVeph590nnkKs/cfB6jglr3ibkUnedTGb1Zkdp2TuKEHNA+o3TlxbCcJYRO5zw3Se
Xp3lpQKAvD4SHdFhW/iFnLwpJnpI4qrYJ0Yin2avrnfSERAngMwbdzYppQ9aqvcaCckpeZWpjMi+
rT0eTrcC4TabpGvksTP0iyEp+Dp6Yu+TBtHyQuIZ5HnQ2QpAH+AhbzIAwHAabOOuN1u+tT6zgiAN
tPZeXAWkRuTB+SwVEpj+F78BFjSo6Rxjnr/svAa6USp7Umo0ZnSspzT8VnouvB1Bk4Ax8hRutxy1
lTXEWg2aJuP7WggAhs3cTF2s6K88YWYNNWkxW6xYhVkN8RG6jLh4DbNJJlAH1sSzrJpDe7/MyFYq
jJzfY6uonSxT8X0tS4auh8YdbIeOMwjf+ihe4/dM8nOfMvIadhBOoi3BiOadZ3HPu5kKA/JjhAe3
TYDVaTd2LJEWeM1zvPTcUXg/uVA5JMW7UJ+BeUcV5e7agtQeH4owTbZgI5NtZ5sYa/uBq5QnoaJH
myzN9P+5pyCmcoNP7sxlrRtY0zqN5GQ5loZxJzuUjqkzDdMqA0dKN1SvuF8MIE7rSkUvDbRWCRNQ
nO1EZUAVhcHnSQGjhqCv1J3jGQAkDnZa8+vNKGxe2Mkl2yR2uLsRQtwRsBY81IljpGc2zcVdh06X
kFx1z9ts2ORSb/nOS1Oq+79jcHPZJX3wwAQS6yNCeQ7RD2wHAQg4ZBXpScP6VjdI/PPYUvdjoPKI
6KMED1D9uZB/LGl4WJNiJbyBW4nWR93tU7+RGgFH9lCvBeXgte3ydKGnJ3K5Gzi9gI42r08cgbz2
w0A4C3wU6dTx5nVlraqYSd0Q+/LBSKySPSem2OzRGSzWidxWq5SBS2Zrq1AprK7BOu1kcWMgH136
UflSxmOwr7EKcvNLXb2cw4gVGFybcTnMDgtZTv3QAbtD7r0Y47g04itziqcdy49VDCsj6ighYIKz
GV661RycFWVDYovphSPQhCYJ8ps5zb+nepJ7qDBbjVDzApx7CSqGSwT3CUA7dOLLimeyXsUsMdVC
G0wnXVqydl+qsnioMN0cghB5GEG1/jBSh1j1HR6uPeGCnN1GZboRjCPOeMf419TTesizS/ob5uIE
DJbRXqJJrc6aLo+WvcqLSzyJgJcUuK+SzalmVvK8UflyNcZg3Ut5BhbdH/z+FpR/E3fijIjVugiv
dcX6DwJQDbLboM8ks4zM+WvB5hBDxzF8jQuY3FxovCeqgrrfMKqCVTXlCafxTB6D3pkrwS54RUN6
LpfKXgcSQtrpUlRmsTMMCRE1sQVNAzsj6YPkzWDhkfapd+NwcNI4ywinHiYSsksRT5vJpXlNILSm
JtJNBxDV9OLgrLXs+cofW+/QpAGvuWTE6TNqcJ6LwbinG1JdaLpbXiVz5h88M+TuNWyKktiv1hE2
FDLjcOSy2fK6s3rs9Qt2T0AlGshBz7ldpfdExdzbqSdzglQb+wYmbUmcUjMQxTXXwcYnGugHBGmA
bD4kt2YI4F9xk62lQ3iwX0+kgGhpsEPl0K+msS3W8BShAdrwsBad1aQXfh2n0wXny31JW7/cYA4k
PTzH2xMlwz2Da7HJEq/Glzh8JcRPkfG93yM5TgScTOXKyNl5WsoXY7ZOfdMQG0T5U7prZyzGb2ln
3kF2Avg7NM2Fn8SECCO9BTHVFZtq0uxtGPSkvQUJ8dCyuZNBRzBT7VIZrZtCVhftHLJEEZ26dAYi
giLqhkNX1MaBDoC2c3CK77Ogs88ra9aXnLSSrAPp3I5kG9KRkT6bakCAKSvWgjsku7ZlSlymf9Dm
zLjiJTBR8vXlBt+Pu89ra7qJKhLfS6vcmRriEF+9IaxJ9KsxCrqdw5540SST9tSEI4hiUQcXc+oQ
vUUOMftg/ZjVKtCFYeC9CcHvnK43XlXNR9ZHn6d2f297FMurEDzhoR3hzBD7U31JKd8p77qiT7i/
zezOrEN/5w2Wdqm7Ul/y5vVWmW9vCC6eNinYjv2AWfdZy4ovoyahahteXiz7um4IweG2WUzeoKvu
ebeFlhIvHT8jripPotXs5LyIorjd96XzImJmHmZrDEtD6LlarYz9lNbWM4BOIVdh1YxfqIjXVNc1
lWCil6sp07N1K233LpSsKKz8NRakykgWWmJ6O70ZrW1BdOmqMSdkOENuDOdxB51wIawupVPVuH7N
uWsd/dgPWQ50xMnriVpczmN6xMDNBt9ICzvfeXPTRy8s/tGG4CK5gkklVqHWl6T5YFCtF+Bnwi1m
J42FCZkuupxueNCyxvR57YWmu0ASFq9q0bIDieXac+vqAjFoskJANDwIRlH72Z1wLyEO2mCPnddd
DPQiSL1k45q5fj9Eo88tjqLG1g6Jowo/FlJYCd+QjEXnkSwuaf01j1ocdGdF7YNtI3WKl1d4W3Sm
/iUYGpfeFnuX9pBJOSWPGPA7fV9kbtAeNGnMZrdj1Qo2qEY7OcCM16icIjZu4VXYBnTshIoyHJ2k
8p9CmbOo0xYd4J1qw6QH4QJh02xtPUL9UIOYua3pi6jR9AF6qKN31pMfF7x1zS6FFunDI8Q7NoRO
cSZpL8oNPHFCFHWnIPCvr82gXjsdNWgMAjCikm0oRNyewGG8fSKfDroxg9c2yYGkFmWsKgfKcsg9
n+VEsD9/205WW2dcjD5aSbxYbKPVn7/ZOnckBCaiTdIdPMm8XhVVZY2Psz13zRd7mkmwtGGi1Kuq
dHKwLgNxMts3LYfrPzrX/wALcY3moFUZK2ru9aahrT4BSkb1fyga+RQnw5ohdgHNmG20c8DOEOpW
NhG5m4ERwh/Rmjii2AzFlpjDODqDFjqXa+E24WVUtgjt9c64BBtPVfnxp3rntCB6tLDhgBv4VXBQ
Wl0I6d8GUKVR+smRt/8ahxo1ac/meNkmJpVPR2hzvNL66LPkkF9E1pwMpblU/6ME/8WQX05ehtl5
5pxMOVuh1JCT4I0j/SLlgsSTo1FFD751l3mhtjdU+Y1PidTM3pbCvLJdOF504ujjx7tW7aCFjMqU
BHuY7UNpsdB+fLreuYiQqhnrIWXG52ucCjT6IErAoPr4IMIe9BoOcPi5sZsJiiYngDgDLBEe19jI
58LOpqNs6VXImL08Ccz1sSjlJ6LLXwbgDFuogWwid22PYefpuFVzpDZ31A1IdVT6tqu547GlJfXQ
0OJpIF6q7e9gms0LqixrL3r2F+VQkZyJfpHavWmE2oNxZj8+VdapVFN9MJcJkuv6zIPwc/z8xHm9
LiA4yHgn3IgKNarYe3ULAgFqDx5zYjXlrYhz395PFWXrarSqJjv0ttkfO7uHmxn3Q/Cg6xO7Zfu1
LqYrnEAoJpYIgQ/lexLRic7DStXwqtdTBjpPtlaEdEsyrx67i4nG4Msfm9KkGMZjR7wpi9AkRlLH
VMhkn4L2U3UcRHQQgJCCfOiZmF/ZAX18OsxTUQCnAzMfPmr6BjY6p5MFKDY0MnF6T9tascMaaFZz
GR/8Tm11ypFPz8IfnE+m32u3pTmreOIi5mNNSTffjoHL2Yosg92JM8NgJqKXv+Vk8VcCYado/doe
skwVcDOARBnPu6GLkl0V0QEDcCv6aB31MLjnqeDojknG2crNpp47hA3By+uX/fdo9tNO9Ktm9oNO
9PfhHxffx+Rb9XYwS2aNUpT92YVmY/YbNgXkkbg6UIHpPDh/dqENPQCVb7k6qgoU+G8Hs5bHD2H2
hdmIgNezlBbgrwQcg941tx9vH0RAWDz9v9OFdtR76s17TFfqQ/x5uKd5pukjnChuJMgzeBtlel6b
2IqfsXgrhJjNuHOt8+Yug4U11EM6IamumkLbq1wKpwbx7ZU7NovQQLRmeqmtqCPGWRcOFPGpn8/G
0vW+k1PsrRJmzPUs2WpGLphFWsx0DW95Rc4+AM++M03RvORwnfOFPkVM0taZoh4GV3qitd5NT6qu
AZLUbWsx3VplDWPaHfpWf8qJX02AU9kaydJ1XOllcUh8DXi174ET7OFdUdhHM+VhfO72pRT+bWx6
c0Vmj47gw1wbBelm9SJllW/uGnSTxtpPETgQNCe9du62peh9Rs6Njt3+jHYX88lZl99iCv+NJ8V0
7Zh5yax4GlJ+FM/N/BVphJdc/PsB/N+NgrD7vlmYf9FGXH7vn19ORkCvP/LXw2cgfeDhwTBBWUJB
8ubhU3K2v2QQJk+bSrpHdvYadYF+8q+nzeGP0D8x6rRR66r33n//v2/jf0bfqz+rxObkn3+uGk9e
ozr7MHUYRKfEWTB/PnmNxq099oj4rAsvbLyHCez6frIMmo/OnOurKS6kRGBYHZBRSGNRGbJf6zOq
4IGtyLYDU3HuhDQuvgCEzC4rL6/jMzn2lr00hWSW2dX29GD1dg9Unz5OG01EwQggTMug9yFeCpgV
YMRJst92w2Qc2d8z5enD/opWAVt3HzBhRwhGzfBdhvWwSah7dl6dMreoMyiEHqDzLW8nUS1EnI4Z
pMrKTlfaRP/dnkhW2sQj2NMdSrIZ3FuW6r+nXa7Y3FOWvUhPk1dJBGJuMQzFeAXFuKHti5xQJ0+g
UAYM5u/evppqe95glR/FljE4f2o1jjAPnQ+hXcYOJOAI0BuRBsU0agefD0hDO5w1vBWyKKwbRlHV
TWCn0XFOMwx9NJKIqM7b1RAXfoT2o+oJx669nQpjgnxuV1StCZyj6xrkaLnS7HpsxYWVmfetEK03
i9UQ6lUrd3DYk25bhGZkeVuf4Tf7pTrRZx22XVGX+jKDbX7JQL9A/98yWN/bjVF12UJA9IN5xzgS
Sus68RnGjI8Ipe3GOpLZgy6A9YfwHQhlPRxnupEEnxZ5QgyCqCLix4Qv2Gh0qniMiCiNUzaAxqSB
j68MkP1MtC2Tk8m0mrhiXetRztCmB42iN4MRnpl1nIcQUJpe3TgetpcxdeaNNkLPIpzRHfL+0LZd
JwCLTEXaWvWibhqmNwXKGXNojC9RGNOVeEJyMJX1Szsw8YEuz2qdhzf/XvD+VwsefkYqzf+54rh4
pop/Ling/iUEM//4oX9NvXV2fpQaOuNtFr5/LXle8BtSdAoROA3K9M3S+ucCaAW/MSFH5hioQuWn
OB8qEeQreG0Yotse0ui/NfRWy9ubaoPD45dWoDjceXhGTiWOpU46SxFn886LDGdehL1dngP3mO4L
FeMVRc5nmTgn5Y06IAu7j3yZT/6rvbill9ZqtHB244j3gacC0Lv7aTdA6etPvhZ0VgUyZI+EL++k
iGrBNjCDiEdyspgHDeYob7KKXK/Es4lJ1wbabw1+R1qL2rEZvPH+zT3w52vm7WvFCRBInHwANmUm
SHrVE+Hcqm7F235IN/lJP3ntrspdZhUj0KINk3hyMaDmnI9mXB9GkK3NFihuQaMttEJCmkWCbL7h
hXpb8eZjehb6BFsMMbOHyIBP7c9DtiEJnv+WSQ6zfCtXs99RkBTB6KShTQt/dfqBzSw7WqmfrWbY
1LvYJhAj9Fx5wM4tvxAtMW3ZX7OdFRFLC0s0QtcFb8eZqMLRuAPQJi7rAQIBuTfjdUsX4zC4jXgm
+DTRgf7204+YenHTl3n/kHfltG3SsTwPDfZOYNoJFycurTyPWaG/gggRT6T88YPDmATnjRwp9Eji
O9JGLtpV36Cp2HOqVDqtofOzTMFsa2tGPV9T9xqCjGCV3zEb91feWMVXDphePHoBBSpIcaURSOqb
Ku8tqlc8tMu09Xx6lmCiZmtMcKUxkLHCpD5knSlvmqIND/CZxi2TsnwvYU6tDavtHxj49w8ynd1b
ro65nhsK0tJ0cnq5o/w2VQPPg4f0PRnK6R6KYfXUMc8T8OBLfeeqrCVvqEHBt4yeXUNLdhK11I8B
WPq9XvMjk143j8QQ+ud0gew9AHfjrsvn5jFth/J8rBifFgXK9lWQMvNY2AUo54XbzToVei7WjaBh
NJQ9rV1pZkfhxqCPjYg3mFnV3+yQf4wyaHHLiJCcaKeNYDVKu5PfxobH2dfaiXlxl+8rn4s7eWJY
jV3KwL2hhAdy7Tb5XjQ+wmPqc0JGtHGrGWF2jOC5bVw/lpdk8DrLPIj675k+6YuS1AWMlLrOomFU
X5mi9A943+eLQPb8KiuetqJAyGyMfONg0MRlmKmHXZPOlRbp/dIO+C6unQaLNohphcOWLhY9ldB3
I0um7ZSY9lVkcyVCSGILuxTTqtAsu1iRPMR5zSLx7OXMpkZAvOmqHbWkhLMdhkeX8e03SCTzRTnE
072JqnpbwqJfAfjMNlpWti96ymQ8sYH3xgrsTZpxvmwiriO1Eada3aIoQvvvU823n4Fe8x6fuRI2
E/OtjRT2B8UXIpHICw95kz0NJEUeUFAWV5H/Q+8CprjoGV0mD2Fh7uPG+apjVv9iQjB+iEzuzYWp
ZcnWBJG/su38qx16/fcWLeclSc7clKPZL8eYC+V6WrsJpS2uRGHZV0E7OFfdxOS6TBqECY5bfYVg
zt3qkZVCkF/11WKbdZYSznM7+pNPkGnq48qgJfXMXq6B+WZNGu1zQkdfv5wf8xA0VaMdx0mU1KKI
ZC+w7DaPAk/WcUK44BPNyPkxWoPIkZzK0x30ZMcM3WPoGo7JlsiM+hsOM9SJdpF1HpIEX35hdxac
Ex+D4INoW3nZuqR8mI84cVVcYf+aXZjUnf2UgOcm0hAhbmnD3Ju1Ug2TB/pLksb3YYiszj4S0IFQ
1h6ne4OEmGXlkpa6MJwRhpyc3Q33oaMvWur8clGNLUtTV152FaM1MPHBwday61ZvtJtKz4+a013a
VLdM8z3nZq4xFjreaF3WTnQbOiFR3NJa6Rg+d5E5x3umO/eNYxvrLgc20dnT74lfdGu7716y2Cz2
Whl9mzo73sczcIDS6MR5VfTDOnf6cYlbrn0xCB9gNNecja0MN6AnDaJbsmBlTDUhWZ4TQbSJkkt7
tqcLLRD9tKzJlHBTZl4ZM50kl+WMkCqUe5QWKgR1tJfAtZ1FkWQYVIs8/xGJufUxYv9/9s5jO24k
69ZPhFowATcF0jGTRqQkiuQEizIEAjbgzdP/H1LVtyVKTa3qO+1Ju2oJSAARcc4+25QuCVtiDn1R
3s2lK7dmofmnlCinK/TaI/blLFjyP4yTnDEt7YHKLwhJN0LTGPQLvdSGQ+GSMqE6wkerUTNDZXks
y3LNu9JxrTO1Qj+NtvQPfWy8BwL2dwDf7aVR+la+NXn2X1o1jk5oo1GCZrPwDlGhdMOBXAd35xjj
U0mY3GXfmnlYmnqPoZ9vIJn1HZDByKk3c9R+saqx38d2zJnHAe7tiBWA4mTi8peWTn2HV4cBizVr
d1h4JROODIwgfW968uwBtz8rm07ltPpM51n2iGV15YbO5Mx7Xw5yhJuuvI1ve1gNMSkBk7LqW6oz
byd623Ih5tUmnR+bCMk4mTLbQLGurkTeqtO4RIQgmbp5gYFOu7GShFXVbuMYA6oS0m8wd4Z9VE4z
QWqz0pA+bQhxJDiM+cYatOpoNM7yrHLdviAPYvmgmCOSzdL6h2mx/Yuij+Z3MrPICI36+pgVSoRM
tbD+djKiPcc428LjErcuDHmKg9WCJm6IxdCVt6u1AcE9FIVgtK15w2AgfXCdGK6YPo87ETEW7/1B
29VEWkGHK25zQ+MsJynwQkprsgJs9DaxFvv3RK4Z+1zyxTtWlVx4wxRt/TESVxUyUEnzod0V3eRd
G/UyH2evIe8AnJrQq9ppim8irq8Z9bmX/oQJaigApOMgx0QMx6Yku1KE0l4opPd1KBOnOeVLZD32
qTuLwLXHdSY95u0pmePMg/yd6t8UtvL5RmBSNW10aEwXS13D6i60Zk/Wu014fS8lqkCZXooubr8U
VuroV0YrmHsERmnE9iPG8Dr22VlLnkJVYkmkTTBn3MQePlepUYVdPq51gapv8V/PNw5+hbDwh0Ke
tGk1cSSmInX5/IrkAjPV5tKv20pgt4iKNBgrW0K996I2TGVl38xmJA9LUqrPpvK0NgQky9Z3owfn
EilNLc4hTHbIrmvLSx86OpszZDdPRiND0hE91U5nHgo0wC78gqjKw0xCi+4UEnTWQEaZ4Ea6ijax
3VMQJbIIaxDAm4UsojutUoqfK61k12cyI28CW4CwoMhLNsKZ1OdJ9VgdJDjvkADD6YxHZn38XnzV
0oRgZMztVzrz1NuYdrKStYtVWjjNM9xrqZz3U1ZTlq0FIylHg8g2aWLmFxZ6j8ucGKCDoLll/Mcs
u2tSRgCFMgleSeyWw90vKu2uZCp/L00rvokLKo3SdtR1vJzvwq8fLG0lKkU16gUQmGJ+6VJqEgnh
NL/w69p4xzZYfrWUgyRKi/HJbykTj068zqIK6JubNYBozzSgv0+kzrszas0rQ71o5n1cEPxNMi+/
vx/GDUDJTKgGrFtMB8EU57X8xUr60e2mnGwqfgIqP4aDxTS/eDN8u2mJqm2ZSp9c3hEIZQb6MaG4
WTkO4n79vef+Cav6sYkwftdDnKcaAGFY7L4ePTHczSoChbsDzMj6GKHnXcthtwzrtG6IZ1vLe4tg
8YEX8wShZB08lTzsvrP/1NCsCqhf+hnmKyDgtsHtvHZp7yurKlRadwchqfwhPPf2jevAEYo7gshm
QUGYwDthyKoz8Ynx4Exbm9SZrnqKo5IPs7TqI4qM+VSOqn7oeyFuiAicPo5U3Lu3u69fZ3bIu2GM
wz73mI/9YimPlC9zBwLcD5q0iDNvS+f9rFhoupEmN1rPV8dRxAdmDHzxJMdhQcs5dczKqXpOFXWz
SzLbd8j4P77Nc8v5c0tqwXpnRs1N4Vb62mAgJkPC9JmpHYDDaguqlLUGJPT15TJqw75p+mTD1rxs
Z8vi4Il6KqhU0bxCqmWZYv91l46iPiLIIk82squvCurYrefEJF90pHJGWlPVQd3Zf7LqAnD95eW7
+IEBXqCFtFYnkZ+bWbvXLLgEY3NA65SGsyuJt2ecNkMHmtidJDadfmK5L4M5D4czY0EzzGeoUp8I
arNwHqFc0uwx3vTYtF4NjSkeUY+UV3KxspOuF9aTifHfhK+4KocTgUbeReQY2UYXkLvkxIIu2EoO
sU/ypm7AKWqgVd9NKG8uKSCXXTlZM/RZqvmmxsyzWncYkyTTuyFunPea7c4vgIw66QKlEFoAxEpL
IxzqXmamF33PBga5npqdZpm+JM74Py1i/UKauGAnPtfqqIjq2xITT/YUMlc2jJ/rB79gOCN06bwX
Vqa25hQp0r+h5MMnpAY1gBwI2Bvu40WDZAVbOH9qrD5zjl2+uMNlHY0xD0nKmCOp7aatHWcJ5CFl
RTlhPlbao/0i5VVrxYYfVJr3VUR6Z1tb5Ea5zpLHFxklDdnw6/8QUdBHUMaZF4eRZFI6YJLmmScG
Ti1RMtakOI2p6RsdpvEmQtsEb4UodBQ7Nh0JeQd8bZNBTu9MkU87rWNxTyPSeqL9pJNDFRI4ZIet
rRGVVvgKA8eGxs1LhPo8p322aySU4H6gutKzkS9y6WgoktLp7zuZP7kN/eMyGRCox9ySm2aWA00l
z85fc22Oy7IKku1E+y4+MDg4bjNrkHvoUGx6nt3lF53tVc/TrFXPYjaoDc3cNAOWbbazOq95RyeK
uqLWSfIaafqdvGw/lQW9zDSRwqhP7Ebd2tuVCVyYpOiGEUpePkG5zcd+ZyxxcdFACrxMS9cKqJ3c
28Jq+nvd6M2tWZrVs902co8b+3xSBt3zpikXToAOvPeTmQIo1XWurjtXkssTCXaTLiq9jeV1dEaR
EJAoK3thjbR6T8DxZPAPO32pv5z5u16xwM2gOwxsKZYDbPz6WKsaVM7EXSGY0J+RR1qwXdqzCwBU
mPUDvpjIP0ZgFpJj/cvYUM1Rzm556cQ8OAwo5n2pm5D3vHK4xxeD9n6c5d5bESBsK9R1kYEPuZI2
GYeK5cVjlS5g4Yt6RN/5bphc9bnrO9pt3Y5vjBIeZAHTJoQBZIelthbO611PwgfE8nATa8IKE4jL
mVEgBE+W6rTu73qWjRsFWPIEu5v86aZIyXbSyajuBwkysjavctJp4JNJ1Lc6WhbSEFNKkfNZrMqV
pg/WM58yqC7wapsRXMdyeFQrKFHl7nxaYtI+pwF07fwZmhMQDJ93rR+mXpuvRAziYbVzfXtGfNBK
5qsxeR46RAoG5CvmF6QIykOOzCPMMb247CMHt54VHtBijceAR6cLCZMFfwbyFkmkaqYAhMYkeWm8
Zb5aWG5lOM0xxci4Zjl7MeiVrqbsrlb4YQUUwEhcsXjG1pDsTEYDgHNQfhecvfX8YiJiNtAxWALE
WViCOOwAwUUrmz7OdDtUvVZtfWQvzEFjY9yW0OBD9Ko2sZLkqVLw6A3AFw4bGACACJLmWD8sFsLb
wGY68IXcGHPb6t38sSQHLYjMJr/QVnAFe3O2NTr66HhGaoi30NGYMAMOy0XyNxUmYE+9sMVZBpc/
4zfnQ3JamVxllYgLVC/fEAqs5bKr8frygmKpbnHb+v5pSqBLJYCGoERHd7qRl5fQerMNfsXepde1
9UNlgKHBugdTw8uxvBzxF76BhMG+Fesdm7sGywaBQfU0xRQ7sOEQHMBB3CEB4BEyhWq+6IRKk/GU
9QaapwIox6E871LW9Po91826DeNi3Z7yFr5s6EuXmjdr+OMcovNJ4q30IVlRb+qS9RSgQXsyPD4J
sSAP6euoek6MKL5xewVs1KzfD0l2CMbAIXOHnxOt6Ne5vPV8EFKi/7K7YhxAkQTHpIM32Ifz2WB0
QMCMz5Ibly0f3AkQddBscePGms1RMSL5qn3KkHrOzA8jItrQLwi9dSoqYUE7DC0qNT5AO8STDRn0
BdPW/GLO9fKS0PHy0jYpYpFvVduE8vCxxQFP7Rpm7RtYzuxmIh6YdlImqwx8Tq9yWL8FBKCIfeyB
qFL1iJ9ydAS/cMIzJDh0q56CvM9jXCYjEmbKz5bdRDGjxJgt9ia+kGqiOOlodgoWNiFjFiholbMo
Zn2ontBGAFAz17q3ZESr0FE4W86qrgNc3nLY8/Gct9nJ5WmAHM2nphLxJ7r6WSGQK9Z+op1AoRqm
mw2gzUe1Ds60ZQSyGNqBh6mzvSUD6yjzLU4tZ1D0eBbfmqZHd9MIXmbmUyEvSmHXx1HlgIjrVol7
t7ltMiu7IdadJHhHkkISE/Zs1T7nQwJkwppsQKdx6J2v8PFFLlG7/TcXQfe+49aDkgLPCqVPE6Ly
Sn0mO5SSo26X/CJFJBhIJREJuOXTMNg8tcXVrAvTg4YF9Mkz6HKdbmgY6weqklQE/YRMMCA6zqdu
6W15PZJQbARjTTlRVREV5DzMm6Hnhc8eZsqZCaR+/q/nhcnEkCNGM/rmCzRs7U5xqFyUCwNVSM7z
rkjQo0AZY0FLqsrYtdlkMJ6Ib4Ry8dtZIFFdKWehIxvdeYf57UsvlsrZJi0N7Bkodlui9Ig8vxvX
KmCealoyZULSAEjgF48Xbp4SNOaJx6WJExLcKGY7AJVtb7tcLKt679hF3d+md/8jR/2JHKXbAnLD
W6PKtn3+kvTtt65rf55Xnv/k3/NKx//LNz0kv64N2gUligne3/wo1/rL1h3sLOBdMCq0LRqFfzM2
1qkkjheuzfgTF7X/x9gQxl+mtZqq0cT+zfl4xdB4i7HxWqOLFJhwANx4Dc4F7u7VYM23ZhIklaYO
nsxfEkr9PRGMUSA9RDA/PJ1331uzH/vv310JFqqwdDw3sIB9daW8JLxkLVcPnknScKErqEQV3g9R
0v+BvPi7K62+Hhh70iFi8/FzfxV3GtR4lSnim7I+jHr9ph2KFOnLcv+PfxJAAhFLNpfTudbPFxrc
nNYF94PDzHrO8uwFJdRLyr//N5exYWJiCPnr8BN6P5ko9qToSZFW+R7DxZbTJMwm+V88Or5V6J6k
RTBCf82CjZVeCFKA1WEg8/dy0uF1YMdKDQhN+e0f5bxqgvnwYFETIMd7QqnuvXp27lAwQ/NHdUhG
+BlOP9/N8XRPgPT9mfP79sVewy3ni1lYtBMrAoDxmpWkGXbF2qzUAagRkI+j5JB6NYI5TT7rHmiV
FI0VGDPcu7cv/JtP0XPOwVhnu6/Xywu5Bd0w6CVMb1m97xGKBbavZQhI+U9vX+o1E+D8G4FE2BXw
TmNV//wxLn3az4S1KJIVIM4WzEm3qYkM4+2r/PYH/XCVFdv4YRC/MiwGjaHeQfMnG87NdD8UY3k8
0xb//670ar8YEVpXDMT5QPJ+3jhT+rzAnYZL/Mfl9YtRAXeNaTgMOt/1BRk767f6w4/C+MX2ikoV
eEWZ1UbpA+4os+JsX0Qxb33G7hvDb4xdDfPkoDdThcGN5VPLiPIILwJr4pH+Y+vh0h82DOK+nGHk
s1IaiquBaCl7mbFeuIgXY7hSbhvBTVjgipo+GFOl+L/MSVRsafNNxuNkM2ODU9zOjW9+ylyzurCj
NHoaCgoUWGX2IXIhflZz6e/HlO85cycYUwh6GXADuoFg1tSWXYdOrs/ycouFWfmeWHNxJHt5/FJH
7PJG53DvBETfzpDDTqPXDmmYuF5SbWeRQ2ojVB7beO5Hw1zruYj40dnQqV3lxwr3gqXadHBuMSm0
oigNjD73ybS0On/vEDu/q3WmYWkNoq41SgsLnV+3wP0LCkJRQ8gJJgQKNpcklugPHI6AEqhkh/Vh
1YWDb1hHgRRsjzq4Ohl6h4thQbnjYccQurlufoqTwT5NsZE+xV6V3zsj09+6xWegdgrzU8RvX0Xv
YCOqEDjOONGA8Dpxld+FljWz1idH0M9Cg8vvURLaJ4ru4hZFQvcU8WhIG6/VjdOnLzrS07BPHfNT
4cmXqR2j952zVKjP1rtv0aLP+TpjaCg3Y9a2nyfvUomoAaKfuGBH70KoIXI/xLkF982R1KBmXx5l
jM4lEJDer2NL+TepE5cvjuYb10aFz5/T5xjfmtoIWn/+7PM2FsdFj7zLxOGR4Q/Fz+yTNFxEMqND
UvEHb1ltEWJXZk/+stpc1GO1iewE6jzzwmoJq6Vx8r1kSqiuDHAlf+Mk0fCQRAoBDQNL2PlltUqv
HRCDS0JEl0/wJe0PTHeKFzQb1ZHfOG9J2Y4COFD1QaSGf1+ZzP6tsuL7QXRuE+MNPQY3oCQZCCyf
ABUbwjHw/zV5BV00ZXYwmSpGfhtnGs7zDtqPumHZCX3REAlwxC2z79HtqDUVOh8x4SGlIYbR6ZXp
sz+a2s4vWUdQ/+D0SH/I9y2yTOpmf3hYmiXbo0LvsLHWGlPuUmXZy3aBvFPD94thfzpTZnxefFjZ
Jj4BF0Jb/SHy0W4/wixUj3Eq7JM75+yhAGF20ADXHiGjSYaAo8SYI+NN2EmcPdWYeByniER7Zldm
iPDxhQbEh7fjWEduxNgZxInDHW3pRxLoC9dxhutJH+f+PiXlPOgtjr6e3O4wQdC/sRM/ep8ODZnw
CQrVb6Xy7UOZOauEPXGWSxweHlQ7D3vUeKuap+dDWEavJHBZIiLCgbnWyJxvjXzvN/G3rm/cTdJO
73FGgl4wfEbrKY9F6QATRco5cRS6t0nPomTYPG2BEIaroWvQq2Ssc4IJcAZQbvbJM9RyInF4Vyz0
5/EyqS4sxqyFVSlXtXGX81GzK6KEyyGVlGgcbyyKSsZ0rPqsRwk5DAoRaZvO26VhdyvGbtgb67mr
BL/bLNJntO3ejUcqwXM+td6tNaxuLpBlPqQiso5TzxeFwjZ6Wk1QQj2fq82ALfrWbheWUeHVPkke
PZmeWpM36P/YcxKRebeG09QAyvmzbbNRNg37B2JJ93aRE71x08ybyK0Bw2yr926jKmtA/0hzJS2X
z7D3m3qf60W/SeeUTczsq40zcukGYO4gCbJmzG+MXxJ8p1WZl2TPtzpfMESnRuY3luqqXTJaHi+h
UDdtvdbVFc4UuaH4mOg8exkUhsAMm6eDgwlYggPQct51Iak9dplnfNNHdqth/UZslIrXWdTJ69RG
EDrMGDe7I5VEoGmdfZ3G9q5l0BKSU26GNjZs+7qrpnBYnOojdCL/ZsG0azPpbhMKDUJtzxtO6Yhx
Tog5DT4MOBuEnoOXVbT0xW3bs/doMbvH6LPos6HgmftVv7NSPLrjcpDXVmTqn32j705ALdSjVX/j
ZW1+aB0d+jEGFvvCj7WrrpE3lrSGBy1N25t5SrqrKF0+Sd0aoa9AQ/NmfBPEYtiHxZcLcHJd3JAr
HL3Ls0e3bgrUqslLFa8hpp38yHq+bwY9PphEV22TuKhD7FFwfp/hQHAsxns298+aXfUI1Dn0zs4V
mkzy+7pk521Kdhy98CAs6YZag0UAXb5vso5ocYDlHezovUZ8xya4Nx5W5gMWPP0By1vR7AG7AxMo
dgy61k9LsO6czSylyav5RFIfB79Yx7xmrHU/wIxrtdJHWbbBtg0tRq4sWTAIrTsdesZYF4EqzI9t
YRbHsbaKY4V7mwJfhq5g5W2/6Q0sd3NgsIkYmdM8mlOxcPjkDftfgZD1rgbNJmkiSxNtL+RQJEfE
cdaAOL+IBu8IrQaHssjpsWcKqcXxNw0WsitRzKeJF3hDVnxTNkQbQ8buBcoSBdlw9psVqbF1AMeJ
fX32VvfMsGu67h26F8SDqeh9sjy9OMWXNmkEk9PeGJj6Gu2Thz4aRtGUvx9Ta4JPaDgATRTXkB2U
Ow/HMk+zjVT6Z+H1B5WmEAhmCzQXzjd+LawvNo7h1rZT7crAJQUymluQzyvMec86Na2gSpkW97nX
HcyaHKSpjp6zxMZnEUP+7ZkEVrm18YB363SNAVzFbCBu9E0pzF5DBG4t1yzX+EucuzA+MqPVgKAn
n9JS0y7kZOvezo0L9jcsTtj0Y6oTuiUxol/HwGij+MEHdNbwRb3ZHv6p8NaD0kvvr+MDwcgV98yf
i9F2WWLRt3p+AJlivzHH4YrcVN3FjJ86oaO0vJ5xGIfytlBXZH6DHU5j2vgwFLBTDP9PjdprJeD5
fkAIiEsiBO+XKDU3NmPWAPfTFMZ9r4MhZuypoyufy7y/i2aOubcL/186Q39NHzC5EgIwcI5X41GY
JnYRAyUehpoirIx6vBNKjuOyTKqTJubquzPrfxwl/+rmvl7QtVcraGQrv2TTlA0FjsCQhg2lHvFJ
IYV0I9tyUBvI3M8dgbzbrCVaAnPS8d352BmrBUOUBB34Dr6fFkYZ5jLVUg/7qeVcf/t5rJIg9eOo
mzdA5oQJC2vlvf/SlKtV4eyJPjskRSGO/dAWL5VVs6bGbkS6FcSCYjvPcxZSkmJCMjjUmkbGHSuD
Qhsa5TOlTHn0TNgNs0nnidUZ9OB87u2TMCERl03agOgjUO2G1d6rYyJ+iNd0Smuicd0K/E/ek1ks
nvG0gTbj8y97TzPcW7iTHMDRPJEoImX6dD4VsYHAxW1cVi/St5+FsXaxvzwLKkp49g4K5ddm1THW
HAwSiNPqiEsJbK2tgm7CIX20xEMtXY3YSQVRDRbNzm5gs5Jc+k8z33yUTR6CRiBsHKxfS/NJHBkd
LNDlwaff3ttaXJ0UPqp/2AZ+QSy4CkAFMaGk/6LhftWS9rIfIqes5MERFM8O8W9otZ0urGGx4OKS
VRaWlzQPTMCGh7efsfnrM6ZEgV3hrXFN6LRfXXs2MjE0+UiIQTvGESM8OFJaFPlPRU9p3FajPd/4
Gq5kJWKszJ/rF03Z4xYxkB2HXVUmct1vmy6o896zoLQoykmBcQP1N8NgKGNf68iIugstamlcz3f/
P7z6D3g16NaKof1nvPqTbBl8t7L8Eav++0/9jVV7zl8eOy9YsLkadP+orfFNZDJEFPj4KXt8EiuE
9i+sGi0vFhHAx/yTNTeN2/jBZdkn0hfEDSrtirL8E3XhzwfDGkJlrwHRJgIwMsR+sSo3DT3Jejtx
Tn5M/c1xNL0jBmYVic8I4LumtZ9/eEC/gax/d0EMpcHsDQ59x3iFUWb8amWq4hxA4G2M1eJq8fGu
c3Ka33jGVfHt6/280X//gWjueV7QlQD9X0F4forxJXmW4uRWifOc+lzAIl/0Q2uDhbx9qZ/3l/Ol
eNW8a0KBET29Fio1yZiQQmyIU1aM6PbdtDnY3Sq/gFVuXHfL4t+7WWpcN6s3xduX/s2v5EvCyJvz
lhP+9dY21tkw61ojTq2ZMkPzFHYLmg13oxhiTqW3L/aKbHX+oXyBmHLDYYZm8Bpnnqq8LVywmNNY
OVzIVQ00nTHV8ZIYOpczpLTwoDrifAz8MePpj8OKUSHkmHA/DvXV+PDtO/r15zsUeMjXmLxg3vr6
/MAmOMIfLBInbxT8XH8FtvRVvfBfXmudPCGlR7blvha/x6ml58k8C5zF8dzrOThhgBTTXZ+afzJH
+Rl+Xp+zg9ksURq2iy8zerSfy1bZqUZzql6chih5aQnN3vZw5f/wNn/37NiEjPPF2KVeLUjIpsKF
GiBOy+oCmXoDMJ/n0Owby2pt+PaLelVrfP9Jq/0Oh/A6nHtda3iRZQyLZlin1JRZAeGcaxqRBm6b
N6hFvDqzn/F0YZFKH1egpAPgHXDH/MNtrAX/v0ue77fB1MzU16UKPP2qHo6IpI4iaBGnyevMo0Vs
KjVqBJ9BaS1fKHGGoCyZ2TjYXWFqSOYai9dWLfCpj0n423fzuzew6s3xKuVN06X8/JozdAX48SoW
7wq56ehK8MztEScrgKN/finHwajYoBKxzNdf1KS8pmrc2jpJm8fr+6sfLppitnrP4U28fbGft3qa
cyHOGekkAXK5Xz5flXRVTruhHaN59QrUgK0fS6IgHgHYJor+md3h7Su+5gBzSVAEVJuOw9JhRrTe
0g9TB0xbBIWu6x/1CA4QsmmcYdqmne6weZ3uJFKnYgvWAazmpRjyrPYxBZS7k6uVcK886dSHpeb4
O+8gnchUywdgAt9GiYZDjTSqPz0kvDt++hZtDn6X3ZQP0ce9w+Fo/PmekX6nEK8scWzBxXb6AiWn
ko62iwkT7INKR64eh3QiTRVBOCO1cWvwl902jYaX7JwS8RNEMOBlGNkIeRar6L5O2Hw6wMXneQge
xclGb1IDruXZXdiImT7UCdakucNYC9pk97VhqH7hottsNu3qq0yebv3YDW518mJhHZuUBxjMWTq/
Iylea5BdmDjoLonGhAPVjwEpyqaIbnFyBnLz8UPCv1VGVhD30nL2COa5hseTdtoEOX4NlRc1h6CZ
6SXmuW1S8YWo1Zt2Bq5Z9oybfQfyi4X1YxevUE9j4JaT5Un3NUvz+tFVpamOhSHnO8OjatGgoGK4
ivuNfDJmIK/AXSwHK5/Rw3mwhu3yWHaZ85zJ1dtUpCa2y4aPRzTAISc0hJdnvATMLwqfYLpkt75r
nK7Yo/eosaiL8Yhk/yU/YvRtThhjhlwDt5BFumoHRQTsbk1YtJ69iWcawH1k4aV9dhbVKjjcaDh5
PmhU3Lu2jZd7c7BRMZydp9HR+/cGStuvWRFDFnUY+WyXNkIo6TGvumfsyNsEUrcuUBbwtxQpPqtL
x3MTvd7iebqeqCUn9U61a5+KlKKBiyxQiuDZt+ooReKIOSjKeXGPyVqYYJ84vYtXwyE9NXGirWaH
flfXsIK2y9y4rmXNV5MRtPrsOuv8Yk5TMOqh8magOx2l7lGt+6U2uHW7B1+o8z3ehNwMTVBWbJuO
c9GpEtZfpce4ExX47F0npPzwKs/OcFEFMrBBVMN502URgwyjtPiWh1RjeoG0qd17HcOuSYNIpQyP
s6jr8D/fzTnnctCVNlQmZcVIaN18QaEkC/t5qGr7mdEXojpyr/x8Y89Gg23SYh4WLGvcjRk74qkc
hpLRjpyvcqhwGwA54KxUgxW6M6QOPTWvhos4J5QiaKEcI2ldqh7WcuR8wNNajhAgPcwXXLIkronC
0k/IhiqFX7Pvh9JurXCyNRHO5TJ/yBDXb/sqUeqYwfuiMnKyJFiINrntoCiVQRr1xTcMobsXD/LS
hW26/TXp6Hi1z1OKuwbOEmoMl5yNa8ROi4egzerBwbOv3bX27HyZFteA5VaiN271Jt4haXdHBhlK
bghuKPeY4VTXZA9gx4i5VfIUo7vE3hSninUCsq/LOToZc+fWe68dnUcliw6fbbU8OfFYHRGzxnMw
jWJ5gliebSHeLCCSA6/Ri+whhDVbPqWocTqIYUm7yfTG3a/FKAqFCRPe83xgW1MDrrY9xa7wzG7d
mLC0Jijors9a7aLManWRNkm7m+1+/hbhE7ZNNKndzn5VPKAfxPJ7LrtAlSRipDUSKXI3nnEbYn3I
RcP3skjCfmCYXKiKv8jTrsWU6Gz/VoRhZ9ZYiQGtMbeYg2b1StwJGlgNMaAopszjJZWudwA2nO1N
KYcxEFHEhUTuRxuGiajLKtXif9tCEMNcFLli1X9UmVOrcCjbHVqNmXhJ/UvuttUDdpgm8zNj2rVa
ZG36nPvAp7G45VRiwLywvV86osZaJNZ5oyCB6WVFMvU7vevVO1Kj+Kg1h4rsGeKEca2ZKUuiXd3s
tpXqzPT03bTdtNBphuy23VdQWDYk/HuND9+trvVu8O8bt8fHz+tBXhlsJlMJdbamSi/w1F6gsGvV
Y2SI6d3ZO/08mQN55zz2ejuSjFOZX2MQxwLQjYmYxUx2bEHsxhRmqmK3neij2jalhHOGBadtJVj6
PfzWg5jIzjvYRsagWPHZ4so6VHAd8zJ/NKs6pp5L+jEwLMY2rPmkVcUTxrieepnVIIKWgWG0zd2u
RcYkxm+FN9ZYl2Sa/cl3IiyPE7894CwASbacYtljc5wmn9uhQxZjW1tbyBivlpnt4yFftF57LxdV
WRCkEu96aFIZOjlpLRBk6kOqOctuRtr2cfHjwg0IvB4/DnZT3KFYeTHz5WEyhXGTdWbH+CVnUGeC
9W9Fr8yvcZfEX9Gzje/jHqLtO1Y8gpMhi/1AxO64oBKXa2xO3rpH+L1ttZnGnPSc1mEfJ3eAqemh
wyv+RJr2fFXjw3LnLJPUggZ1shE4vIU0pNjx77WSdJjtZHQ5WoZGIKJb8pvaEP1dIRmPNBD7v8Af
ybdVt1ifK98ZTp2jltWn2pROgEUVvvN4bwZjv4w+E+yc7cKPbGy3PXGcx+Ezs+rx/djF2a3R9/pV
g9nOUzY6WRw2eUJ6FyxNrJjJk7v2xSyvmsm2jhrsXydIhrh9NuWoTgV+idtS2v0J0wktCkQHIWhv
sOXtNIpZnG6xwGAih4p82iVE0X/AMRFKVEmKD6TT6FKf++W2S8iu8Id4fOzzru63etsKeZzkNCFB
rHTNCbxo9LJrZ9JHtfchEh7ocrXLFIeuj7pEjkZYU1+UyGFcPTv0fDzXIyf8izHU7VWvFGAyB+Gp
TFsEm4q8iha/JNqLhM1tn4nIIB6CykJDEuMOt7E5jFZQppGt+C7z5jGbOivAbcW+nCRE4cDSZ9gP
tRrgTZtF00dhXlbmFfRb+KmzXxve1stdwYZojN8Y6hNG4GuwwdFSQ2QQtbk9a6Xa3pV3bWHUH3u0
jfdePovtgPw6XGA8MKN1BPPWJGHksqTuxlIMCkhjXZKvetFxDnU6zGscbCUaVB7Vu2GhTyHhhqGk
XUXyxtRhIevNqF3ZssOBQiLu2nma1bhBqUqb9B/XRssAaE1ENt/uS5Qn0ydFmsCX0Y7cr6PTOXKn
KwejyzY3mEqmyBmaIPKs6gV/2xqhTLLM/YFR/wuOJvG7NoUXHyyy7Y7WOGHoX1UkPSUTmo5AuE0T
EufX3Gj5mDJaciL8JGJq9njBFJ8Mkgppit2LzjtlzEYYUrkQKphh9aGL5uBGdyMXZQDjppuSPIUu
KM1Ju00w5Qw5s1tDHIhcZrZ4PyW4mYrvHez/sNA/YKFM3X06l/+MhV7JL4mMn3+CQv/+Q/+CQsmH
M0zmT/+yLgTP+Ju26+t/CcAb3xbAmrCEHdxy/gWFen/hVYpRDR6xjg6plrv4FxRq/IX9ICk4K42T
AQJZdP+AtnvOk/s3KEC/igmjJdABk25I63pu1H5oHgl14FDNWwLQEIFwvA5xIadDswKFCNFKBxea
ZC6qyzTDT5nxfykuEP4lCkGLr6iT5VCaxoZedx0V2wCPc4O9yepV+z0o5nvxXpc0pH9AHl+1kLS9
3LDHo9UZolD3rv/8hzv32n7MyfJtTgjiprtz1o29+rniNqpDyl8TMn54tb9BcRlS/h97Z7Ybt5Kt
6VfpF2CB8wA0+oLMOSVZoy37hpBsmWRwDs7x9Odjem+cslxtnw30Zd8UvMuWmEkyItb61z/83LVe
mntgMBALspIC7tnPl9Sywmq0oU7OtOJXde/RCBYjc7a9sJHXYwjTau3BkHrzGb/poKWQtUfPPgQu
Q5idk6RGfYw9vIRCNXq0NJUbwykze5ecBzJqLPIiAIXTVetSmAYNoR1XoFOdQRAF/DbmZUYeU5K0
sl1d3OcBtXwyVdxrzSW9pFCM5UxDOS991VB9iHbtH9jvMUElVmQlYDgx1c2EEyWZBDwRiAYE6Q27
uEOJtbi4+UjD4iWYLMaQ0mIsTG4NVtaXtkv6cLrYjUgu2CJ8I28Egtu8BgxQF7er16+BtEuFmdet
TbGkl9ZSUocSumgGOWbmE0bhmM1nDhi6Ubc22/TDnJZ8okvwDAPgdH6S2EOR8t5qtI+mSI2OJFPY
2Tcqnzxt53qL2zybCGnS0wWn95KO0k4zPWe8V7JCLGMV5rqPG7P2xTJ77tyPyJQFCktNdgRWSdEo
CeKLYhc1LDwK6pewGXI+nSkIhIpmtdaMmi5EugoXQelqWa06/Ysbr8gr50Uwzvo4LPA/Rtz+1g7X
gFzSZu4diev8avpTblK22DwF14b2/5ziENQcbKXT0nAf8QF3MovbkmkFDeHsoBR+WFTNYx0BsIwz
ASykk6j1kXgLqTxBuyKHF2ggaDXAuYxsCgw1x3G6TpNJ3Wm+juEGR+d8WNXxPpLHzOi3nVzoRgus
XSBbuN7kberRLLZUJMmmcFpj9XWYl0cU4/0Nkzh4KqWIURMqst1fEtE718uSuB/peEnYGJvi1rLy
5MWEKHaARGv7UWZW3kuV5OOnxtJJ8TEUr2w6oTYfMR/1o1Ss/IayiPPlZM4uJb1D6f9Rcyn/7gCZ
1t57JCwiHKXH60Wqhis/6D3lFp0e3oV4ow+tZdCL236qLBhU2Jh+hb3KsyNr0J6+L2IZms/8sRTf
mxm746zUoXtdsqnqhFlOZ1YYn8Iiolkw1ydf5Fq7YgsTzxZBLIiS8oBKuDMsLk9ULMq8qYmV6XSt
6Z4vtto+W7zcaopYikPGNMfd52iAznSGtPLxDD6ajMQJ7ERsYvBo0RMMlAfzlVWtiU5ePXAVCIMA
PgarLdhis8Z9ASRDkziQ3kWEFdDrIyaBmvZRGzzVXvWm1OTtMoOf7AqoGtOTKqHUPGW2Xub38Qii
gd5athBDLeuoxnWg/sPnGH4N95J6EZTnB97Z4LRwiAsfzzObXSU9NS02bdHlRc5njQeH+Tnr2B3X
RdFLRF80wMid2czXHK8B+DqCiZ+6z3PhD+YHESPMQ0hp5PXXSxBP6voMQfyi5JpantAOeXEixRdp
SMTU1DYAblbs9/knyQ5hpFgUKUd+qEmddH3mvFpMxFGRALOZOVHlIap3cepaAC0kWJKUJir9+ZM/
xG3+hqeuacLHW3DE3Jb6aJofSs4f1aLIQg99jCvTL3GAqJmgHFPTgi8FOEwrqmWJjiWWQpuXJf5N
ZenBszNSwsLDePDGZCa+Ye10MTXTtjgQpCRc0Adba0dsrb0xJGXa5HLtmI1L85x6pXOABedOWJ+J
VsugFEO72dmQoSoBJ3uJKzaZ+tg0vv6xw5wzskr9Cw0OqEaFsC5fu/wsnWb/YORm8lp0sfc2E8eA
ZZGsPvSFi6e1bBfCQ+V859Ze8sWxxmpbckjh299Z9wgQqi+GnZY7s9Kh3nmqdEK99+RtQLpOhKs3
TA1T5cV11iTFkyk62j7yGndK66FDkZcaVRJ5MQT85sNYqPLKge21HVDh3rGtN1/ImkgfRru4nTx9
FnvZdvauXVrK1gvWktXZQ0Kv+DSVdpfs5ArLBBxgmyJv1anQgnyHHx8ZRO1UrSJdmGzZaNWPHDrN
c+WUTboRqqt2fqbXn1LXXW8twRAMZFZEyKWpv2ncGVQVVtomib3ueyY9Ep3wqjiYSiS7CbX5jZN0
nr1JdacCulkoBzadNEfIqWW994t2WRn/Vk0cFoGgiWPcibhu9jpx2RvJd3xGbAoTD38v9wg4ZIzb
pQSUans7fggaICOtU/nO0QI30oSmfLK6XfdGS/v2zIa9HPSqWo6TZgRH1efTdumo93usASLioQRa
4s59HLNRfdPJ0joHfqDO8gLV/b5CeUexWicBmDiuU0r4TiQVv5vwtHVp+WDjCDGZoh3yaqW4TthR
h7YGPRaTnvocs8r/MMr5eWK3jjw8kHwHRcxlNvhem4KdLBkzkxOcLoAz7m1sDMA2fxx0/Dwy+nEd
lzE65TI5EijAfq6+xrSmGQuS+GTDGWZP1SV79pqw5Vwy/X5/K//TxZhKYapCgYwY5d2tBGrotIQi
8OSvMVQEV9nEKqGVuhjx//5Svxay8MUQ+VOL62TYv5/ftEngNdqsuydrnQGCG8AGIl8MViSjg87D
0+IfX88gStPgNdFdbC3fzV4Mv2bZFqVzUnMaf/xxBIHlcWI41cowJ5WH2/v7a66366c2A9wRUNjn
ULF5eO+L9aVM7D6QvX1C/0519SOLkQ2VE7iaYZhCkeSnIq0c+bMOv3f+xy8pogiH+6x7OLg67+eN
dWW3+kzGyWkYMnmYJkS+szH9abD161LgKgRlkP7AVJnO5OdXtIjNqYqzzj0BlcnDkiHc9vzlT0S+
/3QVGkp/HZ+hFHq/zF38i1tH47tcVGhutoJ0TDn/+WviQNLRGZzy8Jhl/vxd8hZCQYN11okcPNLo
LkE244Ip6/aC0vbNPKo/tHS/7l/s6ewmfC24OVz250sCRMfLRCLKSatj99lAho9UZaQUGQq4kxXu
BwyKujWh7vdv56+Lnaxa5IMG3xaCx/uvGkB91lXjmDiRErMR1+yTvUtgiBL4Tfz+Uv/hK/JyIPOk
Boei836z9HAZ5FKliVZ+VWeXxKGqDrVIYa9k4LWDm9e35vcX/U/fD1aXj7G7A93xvWR2xMHDSgPX
OF1mn1WJgqzQ/XRPo/PHlX6h3fy81Jnpeo5t217g+b+utFWCorOfoFzpkNcLo3SIkfb04r4Zlbwh
DRyHSGIVUbxP1HXoIJbuZmxxs9vBK7FpLmrEG/itfAMnJ2jTV2Rp3/q52xR/uC2/brxY7Fjeqh1F
zWm8Z4GA3E4EkGFlaZbQeaMsxpBBzBrnJfwQXrX/Ae3hQvV6f3c8VtVKy0Tz+54TmRTgJeRp8Yr7
cAO2s2+to0D87b75cs05SZt4fd9FxjhyYOTLjJYZ/IUYwmSJgWObDMQ2USWh2sdrJ/3Hqx6iNCw7
NLvEI0EW+XkJ6i3+waPPqr/MLoXuiC9GgnCpK6yKrNxW/xOM88u76UKDZTUA5fCKwu77+YItEcEU
/Ys6jfaauslgXoTLSkfgZKcb/4cLgYuBG60BIwFbzftTAGVboCdtsJwu8a7kujIK7ny6HEdvIBP8
/mK/bNPrxSCKGVAcOPHe807KXDOaLtaXkxuv2bcJ+XRY/1opXeLvL2T+zOyhMkIajHCcE4Ev54KL
/XwPCyvNZpegTioIJoq3Oj3cEGl+1+dPsVar7tyIESTETrB0gbCHCIJsV0syqVmPwbqd7xncgBNo
E80Sk05shgDSYUloLlAWqJdFBuya0Qnnjub4EpDbV9hOlv90I3Ydg/IOwBTRAlT6d5heVuGM65Vd
dzIVcp4LIQhfo2yfMHPY/v6m/bL4uRTvgA1zDkjvF7I+hnhmP86YvciVBeKbjMLDtm4D0jVnGA7V
/Ef88F0NBOeF/dBk6UNDwozh/VOqVGkZrXTsk9vO9hucyvEkbfKmL4CI63WgOq0qnKd6ns0/7HTm
+1eEqRnsM1hQXHkVABDJ/hNaahfovZAdipOB/2+psOz0SZnZk2k7WGY0zbH/irVbbm+YWxrdzYUZ
W1mSLCWzJ3eUpHCx3OtDCYqo8hWvaaW3NhaD5M8XzxRZup3A+9PIbr1+0Sp+05Q5hwB5JqodOLD1
nSM6JFfr61VoHAb7pZdGcxrlwrzXdDtouNOaUN7FaGnOOcARw7NLLLGfoMi5dqA3yo1u5OUdMR/i
BrKKtp/tzL2tF0NT+9pjMASKjSuv7mEWewUsrVdMjJ0hCFNbNld9buOp6xWNwo5uaRUNtMpOuJwZ
ERZIzoBBmZG2eBUPbeb0YN/6iEGzpcTqMMHQFfBoaIzC+DZJPwcU16ANRYR8rGAo1qjp7bjM/Jn0
DmgNbg1EiYIyiNODO+Z0RVWr+FvVEkh2KT7HPAZ5CYq1rmkb1hojOQebeNjXU5QbiaRxX+RMhHni
Q+VqZgLpbhFtFvVVnrRjf9ehhSSXtfFY3bVRNvl9zbTd2MihN9od6hhYLjq2C4nr1vk9miyitJEE
KRBeMi3eLLca7GvZGisUNRU8Zsy++EG+uvPiYFrJnBJGKLIVGLZX42rzCqKBG+8uy3tYKW6DI90G
HATkCl4UQLhfLq61/RFoP6AKRiA7WdWxnQVT6bnOuHSbK06tQEdF1YZpYXXmh2oanf7eyLSVTMHr
kt7Sr+JZZiwe5quoqe3jOMrOyzdDP2qRalbimruG1Tsq4Q2qqpFGwvSmzLuyCYCfjj9i1/vZQF34
Y6bvN0On9vOFR8PUD5QRMdQsH43KIRTOz8gGu65SrCZuyKWdb3/UAWD28GewMANqSF0UCSfD9TA1
ZBg3+y1oWz1/DwhWvcWgEJX/BYIj/Z0PY6Wz8WivjKssTtN42w0dHhU/lpW7Kpj11Wdo8kgDeKmc
DOgNNYTxaMxGiiKEU5Eo6B6dWSRdh7eo9Vc/prRweFImU1MztEQ3vGLUMI27OQOH/zGaIYbtJXas
tZBIbGo7v/YQ3RtiRWIl8DzpLrQ/mAmCwF+OP88dABlTsCvvyvGYR4S5ns1ih4up3p2RXbJMy0Zj
0sCAlhtrE0Vh7URgJtldV7V8EEMHO9k1hdndV8po5y/D7FnQ0jDQzvN7vw7m4dqZC+PRFaKyiceJ
s+XN15hkbPHOMO27xWhAgdOF2thi/U1eyXnMGIARagpcwbtiM81BJW/3lveJwpzcwxDyEAavYZGN
DR7TcYyGLWILd8QJTi1o/ULqFbppjAD9z5mN+PdU6voM1AZC3vsAZGoYxfTjxP//c9I/zklBfv7t
+P0lf+o6q6q3ru7RTfxbHguaRH7q70EpoSv+6mPLOHQ1cvm3PJbAuzgVQTC7zELBLv57UBr8C7EI
9DobTIjWzePQ/XtQapHiElhkgIA8OCvb9B8NSqFmcET+W+muByuh1/TAMPiABMq9q1QtJFJlTwT4
udK1Om2HiMBDDY5HFeOOD2Nom9sWtlmLNTZyN2vgSlu36a23eYYlheN6VjFnWrprDMTsoA7xbFWf
ZlXY9kcjoLraQNp4TXwzeSpnHA2zxHU+jZhTXmMp399CY9HiXVYLsrdhGHrXycRfRqM7B81eI2P7
IHtRnT2B0xvWHneF7K1XbcJf/Mw0aiYBwDX7q1FgQP9k5fHgXXWqJeh5KNxpQDNbWsM3cRnemt3M
bKzWCe9FxLxgGw1JftlYUrcw9rCGz4jrJ2ZNA0kl17mV4dHXytIj25pn+0AiQelGlokBxLaBGPpk
pAsqb+ZfKpKZAF61XUignqzbB9cezGPn9SksSvGtoC7fZl62Jq20GSGVwPp7GPOPC/Zvty7R1+LA
P7Gucf2OS4IlMLHrK6snfgnW/bY3tJc5t+fQ10U54RfqcVBgfr9taf1Rr+PotgGobJ2tos28N/TC
uR4D5lFGP3jGcQgCiK29CuKPqvS9h8Zz4kfZL6Z/JEnP0jaia5wCe8KV8+XJWDyP+KttNXj/UY7e
knvQjGE7zNXJDeri3DeQRcjNnbK1somZDS/LdO6HPiEmPWnSrZe56r6tEptowBiy7yE3cNrvJWiR
2U+HRUyq2gAejSSMx63Y+UscH+y6NJ8bZeE4qjpNPQYQtOywTyYvOxBY7BcfM3K5qqfE9+DcbwfO
2FnbTrj4d92e2QgUxWOaQOaFTls4mfGSdJjA8eQKI3ScAmJ4R0Iappg3ClH5dtZjXFUwyTiCXd/7
aexu8ZNHoJ+v2YCZg4O8XbcllodBj79F3/kh/DMy7DvHJGhBxSNu7H4TVpr3mJO6VjrmMRnktbP4
IlQQxrysvrFbBYvOyfcQwuOTl1e7isr0SdPSuxkxMQGzfMJEzeTAj8tnQ5/UjhFCvIvH5QE0vTtC
tEy3OJWLq7bU9GPj2Pmuj1vzRCpjH+aUs9uOFLCwtOfsZAMl7Sa/xkO+WNRRb1mapluYT8Fifql6
nwQHI/FCkfYaJgFi3NWV1/cnwqDEkarsFSlBcZKZnZxbJhMbpUp9i5f8nvFZ1NnNsLNVw/3RiIco
tSpKWi3QUK6LlKDt9M1R7TP+NIQiMH3ASEzH39KWWOrj3YZZ87AkV5UDbxEIttnj0PrQZ1pH3Hpm
hIwZ4siG0X7Lpxdn4SyE4cUA/UcIHsMbjonLxk8tbg6L7QA9CzsfDsgqUYQdtS0+As5DaxX3uZ9d
KSOmLh30iEiax8zt97XeBScvme67AAtGRQS7ry/bBHd9mbhp5I/2U9dCll3ma0HMBY7Jw7yTTdFv
x1h1ISqkjy5GEUg4ym5jlMVbYesSz8jJxeEoHR4yrbr2W8OIgh4LSMyw2QQz/9pusB8RSKZC3Q+M
0PSpBnQCRNAnyIrh6DjxbjWdAWOYEQx1Txet+eAHXxZflQezmCI/OLlsl6dBMjGbY0vcpEEvsDe0
0g2rwrhL0vZuFN1W8/lSqq5uZt8WL8W6m+VD7KH7EZ12bhrTvs/M1j3BOE0jHhglzdwE2Eakz7rW
Uc6Y8/e0L41D4nW0KFDFQ4Ri5LIzuDyh4LW2Hdv6XW9NuMIqNzjmwruPXXnHGFzfsU3451pokxd1
udt/Yl8ZNuboxSME017cCHMYo7bP+73Og9rpdTsw0XLSe2ueA9iHOuwGrd/YovyMFbEZMZLDAKPc
VYQZhbNovFBV3X3nVuwuSPrxqhM7Ig0sPl5tv6R2hv11yunQxhGuNcE+E/1jgSXMzixV/EDu93Wj
tTKCcSmeoLU8OZh6h4U2vnQqeHYTcjUGBy6sMTRkCxUke5jTrpvksXbFPjBFzF1s7RvTSNr95Muv
lbM4W0eq7qD35mMTezkvcM4kgzz78ey0k36TGtb9EDRXRZd+dHMTN2VM1vUaxj477RYHoy82me8R
iqooX/fSRvNv/c7ad5mY72ceHY4XY0Jahav8L3mcGM+F47sbaXksNc2mY/XGa1witmObn+iO+50z
tuZZEt8StmOTMTYP6jTKl8LfQ5xTx7TuD30jTmMW53tcP7MoCbSGUaW24zArIhUHeCdg3UBbaA/2
V1vjecEw1vybRen2XVquxrSebK9JvtAiSKb1ltSg9LWZXTuazAH+ZMuZMBVPhj2SpF1fB6PiYBUB
rkmyfxjBQZGel1/hvh4Cf3kWXl5sR74PxIE6j0h6z84jggjIJsbOxn/eJJreUTczNsHoXOK22Qx0
YWcnc5LdollL2A2J9Tmuh+Ye9CivQo3hbLP1c3amsbSq20QbsaeoJdbRPedaQ4bWYanJizQMo9lV
QzNcmXg8w/IwaV4GnQgIS3tKtWk9njGOr90g1HznZsLUENJuUX3Qk2acNzZ6BUwkFiWG+0po/jHo
cnWaR+vJnvXmVZOjlhziEm7EzvEmqwutwphkaNs1Ltycs+Z27IOvpTbeGim8z96e+vvOqW6nStNo
ILW7ckmHD/gWfuqkJXfD7NYn4oY++Z1dPM5ZfjI1yC8Al+PGhOX6he3VPkxYh7wIZcgtPCh5tGbN
3Ip6TPcutrKh7zd5VEKHxa1s/BwkZIlWuq9dJ7CVPuL3hbxg7Pzv7kAs0MAYP3RSq3ipfW958CZI
uvngf7Zyp4nICvM+Yn+bbbTY1SP8rsQjRtk6fArA08ArsG2xcEGb7XUR8cBESMwLJr3Mv1nXfLyE
DmZbim+NzF9RuHr3QVCNn6yOiFMm8Tc4hDm4wHBke6IxMA/JpJ3SFEs7bHRZnHH+qDEuHmxqhCq5
NszigNYkjzDcx+R1COp7yBEt9vl+OtyRqeQflOe2nzQVHOp+mR9HLMJ2RpAFWRSQ33JFoti3Nve/
sjsXWNe5wYYebnjKhHF2KyvYNwH2Rw4kry1uUBwQNNcbKP04ITsm8ItWCxOmBYzs2nTaK2F0KkRY
sFyV9hQcptqYSUtpvxZJaUQDYlmyRJrReGCD7CCMDVbhh24/pcXerhJ4FeSscnh1WvW5ZXR5xl3c
2RXUgh9Xg6MFx5vCXz1eFuuhTC3jFUDFfbWziswg1UNUj1NsjoDNt+Be+c7EXQyuEwZFdjmevEFp
mDZj8GKZH2IaFeJipwqG8wlf+k1J5YG/VjYmaVTGBrjkWcKR2OXIjR8CjULUuKbQikos3WWgjjiu
fGOMhdoE595NybxsO+DaDDmlNkM1O0HIIbnnqZ0cYaMPoZPdFHUtcG0fvoy9jSmUagbYykgqnALP
Jwm/H6p3TW5ghe1y3KAO8Y3iYEE0CBE/YYijT9tYWjciFRY0IVfui8b1z1laQiPsmTflXgDNLN0V
Yyvv0afYe914Ra9BwQQfYivK+AnUqQyL1tzEmm1h7NY0m86RGPyImOHtUm29tjioiveuxK0sZLBm
RDVKQqwvxw38opbtJHNCCJQjgQhYaKg8/TIF/ZVLgb/TfW4xGQVP+IjUWwTsMIOy8jy5GFkJw4dE
N1Mawm0jVCUhvj2CU3Csa/s+gFyyJ0/ma1ENT7BqCKtz4c6X9Clm7+CEDA+SUJ9+09hLGlpEb19r
ch6x1tbMjwzdurBHl/E0Q9GPwDI56hbNZjglyZ2o4YakDFRDU9Qga6V6wgcPRhQ8rSiDTP4tl8bG
mD2F3Rdv+VygkNVtQgBnP37yjOIKBy77RtrQ4oe2+k7xi/Qj7baGUHWUarnJIx2hOnbpThVD+SRt
kW0KZDY7jB+DrW1T7JitD3teE8U1AXpmuGBbuUNG1d64fvyqdzLZBPmMVcyUz3ftAhUy6FwjWgqP
qsfAz0dvxE01L8ONqddRWbfIpzq5Yib6coOZ1EkzfB2LqtqKvHFkAB940xVT3281/QaJU59NX70k
jbv3jG64os1duBk5zBp1jP183MJK2xfpd81vh9BwO/3K6ERzaHN522YWoV4p22Pa+iiSMn3XNLS3
kOmsPfmNe7N2DNAqcUacywEqdNz//Ce8pq3QytTL7A1f4yF5reuc96e27ob+2qvjp3pUPWbbVfJF
0wi7GHBRx85bRYnlXanAfya4eCODoN7nHI4hEXYEGWKSHmqVblzZdnMnJqozrRN61A+IA8LcT3Rs
z+qJ8ky7JV9p9InznRVHgoj5upwELdSDJkUe43dHyRv8ZZHpm5WjArXiaQlTy+wk5k24IOJqX34u
alHW2ywzyhuOLBvGXG0VFHiojTdkVVZ3E7TKw6jNqBWFm+9FpiUyakyCPqIab7zP+P5A0wP8pMlp
2qdp8AuAznQ8UlXnx8BLq70dVPauWVRyxinS3clqeFykIvawDj4E/iBuq0wzviO2Gc4qzRAoWr48
mIRInwaCyHbOZMtHu8ILy5fmCz28uM4rmwY/0T9gEDXizl4nVxaIXTTAYL8GMiYvTM3z3qoxABUj
3dJI6uSuZ6qxQSVDAVChr6sse5PAG0Raw7wOzUOyAdvQGG/phEMO0IsbYW1NkpQ/uNCED16xvJLO
hxTH9F68pOCOUdReV0NRHaRYjo4cVSin8Qb6HWVFl0JEzYMvWFxlm9b34H2WqOmwh6kog6TaTDm/
vgswn2PtJOjDeF1L4tRMElT62cQ1DAyTqHsSL6k+vLKCqV2U447tytmymy88eqfaFtglCPyNaKb8
+0FoqFa8AsTFmsXnEWXjGhei59cc1ZxCyFhJ6OyCc9VVftjkgvCX2HPCIS8jDcgbVY3Z4vjY6fjs
FNmhy20jkrIRIUxC/dznbX/qaut7q4hQhIYVrr2FqbIbg919O5Nyciskj7HOCeEIcuJPi2KKNFhl
oVtn/SaHz32ebHGbmZAb87q8TlzvY+2jYKG+bqO54fXv5nlXGfo+mcA7it6hl3HSZU0d41dB3IT4
2L+puoFJ2F8v4PdIe2IQbgtOcEufZVpVVJI4EE59ytcj04AkgwhuMbuyo8eHtC7gg+cNOqB5OU2s
1GhYk8j0oWePdAxJZuL4OnriNfOco2+3t0jN52NGOvmGFvLMFv2xicdqZw/zllaLNxmUP+rHDgMA
hKg3hJmbe3+egFEUhy6YL6xt4x7jxKMvhq0aUVkTOFahekpV9am1NWCTaZr8nQnGzN55by7Jwjca
+23uTnRe/oR7E+1gr+mhUoRYgAhsjDibTinhXqFjV69VXwd3ItF4kL6zb6c23cA4VE8wKm49FRC/
2RgmMSX6ru8cL7Ql2vCIQlkjy8ZbiAn2xGMZp2++0d50yjznvvtiGSao+EtvlPuh97/LcWloczMs
EA0loq4MNq2oIgMd6QbDr+9NL5GPa/mXtNXSbbtC/6v7ZG6i5iyUv0q7RZBsqgosIDUUZQsulqIW
tzJlg466Qbpz1OBk/qEcRvOkUdM30GoL+P4jTfnYLpJ/xEkO4Z3IN71pt1U3V3KT9h5zfffcED6J
72rkipkQ+zkvhh0oDgycYnBIuje8lhN6aQcMXZXc23gkBiESCXnMipYBCLtaHzI7lA5Z5ylK+3Cm
Iu8fNczvOiSwsD13UssnGVmM2NDE0yOgzm7NAW9VOzBaAoO4R07cgDmQDKNfDUhgXrt89vIeK9Sg
A7EILyD0/2u8fv9W37yUb93/Xn/xV4oL9rm0/z8//ydm+X9dd0W/f/oPnGyzfrkb3uRy/9ah4vtb
sLP+y//pX/4FnP8JiYfEBOXo/65Yunmb/tfpTXZvy09Q/I8f+wuK96x/oT1y8bC2LfDzFTn/W7Pk
Of9y+H/AwNeEc06E/0bijX9Z6HnppB2shTBvgoTwFxJv+UQXuLAp+RsdOgSUob/vwF+ym98lDTAT
+BmIJ7d7jQ9COYW1kQeP6h0Qb7boMSxe5QO5mZkFednqtwtWTvkZrQt2zrpsx4fE6eJTrWfpcByz
qr9LG4I491gRQYmWZGOS2ZTT4TDywnZukAghGiwnEqCs7I5OT2dPreAcBy3WyLM2YblrpNaGFjJ+
nM3KeXar8aUwFkSTRfk4trHz0Oe1uutk8Fg3CcdN1eR2WBPWQhqSAcoowfuvh8kmvswXvgFYg/da
3/T6cwDhHT2Clpn3VTXlp06yd9X4RHOK8oMTYcNbmv/5Bvc9di7NMO5jPJoBa7UAixxJDYzcF7/A
sVQSqbEAVbPnvHmxRrpgNXUB7s7Ea15u1IVjJr30leePDwrGdzob7yiPTi6Vv2dHDOpIlMNRccBF
4P38YOdMqNpNop5JPyiDMvg0CoVCuSp8/ZmwcHXtNmMQOSZBQaXOBKKfOnnE352rG/40ISdl9XdZ
HyDwqK0hTCGD0iNk+FKEU2cpagB/WAfZifZ5GMhZ93vkESFuo8aV9LtA30+OUXxc8oIqZEwG41li
+09NN+v8tqJM5w9+U2jfVToF0Wy18YncuvSbVnRwx2nv9pfP162fijdbgjHxv0eT87EKL2lNnutV
006XQ7UfBpSltU+OECa72rYj1niL9mpIQ6/PzKvENxhsh0OPC8AVk9w0RVdh5Orgdr20dilOELgd
KottW8Q0O5VW5ydl18dR2j3SCjEOuz5LgPHB692d0Sw+XWBOstjQl7wLwBAngdnohqvTgHedk2Gb
yGQFcVDxUaJvekB9tzy3Tdpd+fTfjwLC1o7aVLobOJvWqUJrcSabOv0klnVEirrqrDU8bN8VlBZ5
j7f2CNASCeVoW0eZXbWHOWuHudMCc4DluyukqD6ralr2hMwF+6Iwre+TC7YZxbIsaxj6kIc3CPmz
fBcIvU9v8qLmdwVY+u/cmt7XjGxr5Akj7Kk93F2TvLuPCSckXXDKIwst2Ub1enxduggOkR1O/t7o
AwMD9NQiu97P96UPFw/z3LX5nvus9Pe5oXcPfW0/kzlHl+LonzCSWfCVHdspDQXtOyoGdA5lQsZd
1BmuuyMzDdjcM5to0PPqlBBiTw00+JLyt6hvO1fhUKxZ7m5alvLWyWzjNBC+F1LK4d/B+baCI/0W
73p1Su02L8LcnKxoKhzraUb2HTrlAuCALI+FOk9DaMNNJ0AZLiuUijjfVbCMyF/u15RQ3IqjYeo0
IAELabYViA8QAPNzpU3Obe8kwF7piH+J7nU6EcKopkToa4F9VcAIGDbTrHvPo9Ky69gwCLeWQjBt
RdW28OhVQ3R4BQdooqutAZUWAb0j0vmZF4UYEQd9gUHpgQzQ9qHl/BfbaTTS7ZCODGxIX1dPs7Po
OJy36c1oNRLqbVMj1HKWvdl6eFETUF4z5kkaXdtiqmIQTFT01MCoG8BpKrq8iY3CCIdi0jej6y7n
KW7quxS5zaeA729BHlCzOBI26XUbVyXyNMQMRrTFXWkHaNwZ8axciFBvhyFiWFfD1akaiSTfTB9d
L9FVNBeUSaYsxXnsBSYUo1xNw4UJgme5SHVkMM4kYicV7sMlVqp6i4f2Yh7ruPVuaqINHvOcTiAc
TCyHgmkWNMRV0ZP75Ct5C6sHsLiC+ksGk7oz3ZFdqUPC/vmys7R5H38P8K06FTUrFK2lAWS3rqLG
ZdOaFXuUnEp/42o62yohECO7xsIJI2u32s8kVa0G36bNcpjMe8NZL9Snct5UZscnKUYCoyYdoV34
X+ydWW/cSLptfxELDA5B8jWZs5SpwZIl+YWQZZszGQzO/PV30dV1u8p9ThcauC8XaKBfCm1byoHk
F/vbe+1kNILqymN7vnKOr+dtXS/E+fpqudB25f5Orfp/PQgRd9Z1W//o/jr6/HyY/3Mu+v9qXMKN
93fj0vG9VG2S6u9/nZh+/s0/JibzNylALq22hXUm+qOYyWJaIm5A8GF10P/kYP6R8HZ/w4VKUgD0
ivhHZ9MfxgVrTXjzx5l8BLEa0/5PxqVfXKg08CCDUm5LvpvfAg/FL8Y/Q04xJ+iFOBCHQXuRHJVl
/PlPb8r/EI3mJf7ZGvH7D8FNSRqB1/kvrvauHnjABFRW9jmmrslrl23iDV7Ic63b/fsfRSj+X34U
GE1yMg4j6L942WsaRJoMuNFxGlKCc4BNbiyLwzetPOiWmGyPJaIendCuQ6XjXP/Nj/+Xt5MBiGAC
uEkhXNyUvzhUWVLRxSktQCrV+GSV3oufttt//wp/caZSIMOPWIdofPQAgn9lo8E4m3szEg08mfFp
cu3PbUAZek+gZ0Mp6fd//8MY3X99QznEWjhkHLywpJDM1Vz8pxw9CHkHE0nbHp2RLug4LwXc+MAo
z7kbleeC1a/zky9Pwn1lzduIXhiHAzKVZb7y6FsU0o0H7ROPJe0YJzRx2PVDPQRIEj+Z9u1Pvr3V
CBJ2JdR7jX3shF5jf7Wy8RAPbfejctZxTnem9RmFBc/fHHDnZU9lX3HaBFvMN4CFzHn6PGeRvk1l
PMYblqqaXDbgwifpFvELDauQVEptP4BTcu9cOCGPEkbNZnDQtAmgxtd+oH0vLklyrmh8bN9usx/6
ZTmhDl4QgIa9XZY/HK94rFPng9XiQ6frMhwdvzwrc/oSD+DbA2pSKU7m36TUftnmaoGj0qyNJZXY
um02fgfY05w8Wq0h1xnblHKvnWPRtjzWo7xObHvCwJDR2Yrtz54honOWpCBVWrbR6TBgyzQCylLa
dDuLLLsuQRM/dRLfBVNRaIKKIZUao/uO0XBc0iLaZeQYL1VLfWmCEhOROLpxY1Pmu5GlMUeUcY6D
U4d8MjHTesFT4/HgSQAmhpaPZVKRdcfVpEQk6GzWWj47lWe8JPmg72gF5d/xsSQ/1SIfbgDc9UfT
pm011RqHLEmk5CYqG32pC6hfFm2L+3JkR8oomt03NQWQ2ViJ3TD31h5ai/nZqXPo4UMzIeCkVv/W
pyaWi9CcxS3x6vgpTRqqG1LoZJEsSXQ2khXlmK7RSqocbulH1g9qqfR9qdvbCEPQW7P43ZPDPueI
dCIuYrLlsaz4LiBApPu+q6YDB8a3JNcuul+K7p559gSVOg0eTDoFDrC+9WWJjfp+LRmx2n6+xFOt
mjBQhbnXIyiDWroxFBmpaDiY3PSgA6e/SSN6V4g/ynsizfsosjHER50nNoGIv9C8nLAfd1+mIT47
ZdQgIo0Pas6fWYFRLA3z7eCwLLrpWhSsFGAstLB4fCCXLg6WnZpHQSjhOCPGn1zVNjcz8DBmo9it
78qZ5wbfaCIV5Nhj88GOmvm9NWpzDbdXt0OcGTddLC246wFaVgExCAkVF2fOHLRtzIafFufrISUw
DJvNHOmbSCUEIww/emMSq8LIj4NDHEXjzUS1QkiEfQxlYCSU5JgR135pbGi0wwEU9VNYujTo2rIY
z4uViNsJCWEfZQASajZaSLlUCEsvebcj+yUQC9aSrjMf02k2j9Zgf8FPdWv4Rfwpr01nIzzeaVYD
584BfzNEuaYxF/NDRF0rYjDRcblkF6Nt0PibqNhiU/5GmhvzESHGGVpSPJwiI+53wjAfWInsu6mO
AV/1xLEDNR4W+kXCOJLNM45Yr9y07WhsFdVB+96q7XegR6zEEyV37bSnD8l+cl0VhJXIdXWqvKG9
7w1lv3Pf9k9pOdqs0JIinIbEotIVLRRBUS3XqAChxdpAzc+18ItbbkjLSZDl3yjLfdP1iO0o8A1I
jVEdEtlFHTUTDpfVIeEBgNXJHLpNvDYWF6Worm3pn4rBes7LhIVXJBC9fX2m9MbAgmREW1iM/iWO
8u/RFCBYNO3O6y3nvTfpAM96e7iDVVYGtCBx7XFLkHfpnE23RMKKE0VX+mj7ac7Mu4yvNbH/DdPQ
msMMsnkOC8kFxFplyn4EOGxfBCGgJ5rDnAd88XJLLF6EoigzqFJuYR88aJU7xBFsS5OcvpXlbNzl
TQWStK3CXHvZZ5eemyO0StZujS5WG+XkhASu3B047OLQLx4HHjsdG9Z4y3BXtr5xRASSyL7ehyfs
uNsMtPds0VwyNGHfe+KYLw6cHEAwWs7MhmsmtpA7KOgySI49/dc39dS7R7dz3TuZChoQjDj+4rs7
qi7mQzEnvP1DMj0L7lxbiz7uPW9S8WTDNwhdUyiiMV1ufXIauZPEEl66OXe+TANNTFLL5aWt7C0H
Wrx+mdL62gvVsRbO+ObhVTw6JPdpruVLxsPzR5W31iZqNFX3cdSe6HwZT0Nmc8/4vZoFvXgtarHW
0pafj/r/Dvl/p4kKMi9/mor+B3dy26b8T6n0LyP+73/vD38ySCbESyzLtru2nK4m5D9ATiCZfo7w
f5JDbUbkP+RP8zdITaStA7456KCu/5/M85iefxnYGLIDChV8Il/wk81fc2VYZBs3V21+KrN6uXgx
Je00cLMvWEpCwC48uWPXuFSawRBiOSdoqnY2Q20By8Rf87xEPVVdkFEsnMS5pIQ8EDNhizwikomz
MYdPahAAU+iBsECztF9uopRTLPsChQoAmOgScBY/8luy+JkTpMbrkFTDdy/zSe80abrsdWIHEIiI
rT2Cq/FCDdbzgBJISGItlVd2Mh88En/n2p0Y/GRFrzi/JnJcNFYIl0G17EnNo2jQmnaagSiwBEsc
fAbHYlZxrz/BguuNs8/mWbA3J3n+bYjtGB0n8Nj4m0MUp7uyjyeUXSoI3bfEDGiHWgu8u+Sm7mwC
SZuRPf9431jeKu7F/hgzaxmJv6/zWcSPIyMUube8bJxNGpe0+VggF82tkTD/nISz/smYlnrvddK5
qg7YOUn5QWB3N3JOkCki0YLZEaO/2D51b1KAEd6UMjI9GE5V/LVc5vhu8Dij1BS045r15kZt8ND5
r0s/dagsYpx2xHC8Qy+Xbcd/rYkkmqOzZrh6rNLbMDdj+1iQ+8KbQOfkGFHEp4sHEBPFodSleSFU
Srwl2Cs9+Fk4kAC+0WxKG6dR9w3MGb4wCrRcx11ynbqjh0HO0zMLvvzVTGaAr0XFsREcUNiluft9
fQ48kiykpDGYmm0VGME+gZXIeBnYb5m7zmokN7apx9MyDaru7EQU4ghRPCbUNT0ME3iQjWfEXkiz
1cEQo2QpWp2mYH6i137QGyMI2q/uWkZf5om3nXAOnfJY0mo5duUNOeJ21wL7CcFEFbgEZLVpDJEc
GNiCDxnn+DJ1pLP7AcTQezywkmQxOpvXYPZZmnWZMM4VkBH6tszKfIC/Ph/GhkZf2yqeMkNZbxIQ
ZhxaTv6RgtX+LH0uKo5Gzp41p3PifDRg3J3Kk7bH71HU+u8LjspdoGqwfUMSd+/YHnfZQsxGJCOi
qhpvBidx7woazfb2AKua9XBUHzUBnRNQInmJak+8TVbvXwUqNOfzsTsFWV5Qhj4HOB/q9qmFOnZn
j259zO3SvhkBa12h+SC3x8p9oEkKKv+gstemSrI3PtHiME29fdPXS3Hsq0pdgYQXHyruZISCG3vn
VNvLfeN2A2YPtEGoPWKAL+h7bFo7AjhMhdxW7Cm9gGO2H4LFlPQEcUkci0lHWJr9ND1XGHLueoxa
t4O205epNelkt+fRvKh8SC9dkjdPPQ1Xn1IGZ4jzNBwaUxq81c6cfdaD7G46l6PmDgNvdjYXb7H2
okyQYc0gOim6Jw/dYsZkFXkgs9Nxf7gDTXoELeeXKbPyLQZNQLqqPHVudAHHVG2psmSd8dPWX8Un
K1A3s2vOWD1tFvZO/62vRqayvCqOZoztuHJxkQjRDgedVt7eSsxpu0yy+aoiqJ5mM6b7AvxnKCtn
fMhq7DhJ7s/HWvecMedxfu0pt/yAqjY88IZEdxwa+hecySLknFhuuU66bV1O2XGEiHdQTiZpLu3r
/FmlhM742LlajLHZB16uvtkGTuzFL3FVTZFp7xifHI5Rurv3BKlxHJuzxLGNpOhjMfrBoI21HJJk
z1cZg0dgiSc15cOFBth7hX/yatVW/Gr5XP+LGzT7CQF32EAnNS8yzc1L0OXB1SBR8DBPA8OxaGeo
drWg9bGY7oqmZ+wRXKggM2KK2TC+lmE0dizziSaeVY3VIvYlp97eri59g4XNs7nV4AKFR0cQy2oc
8UnOmP5DkyrtsG3k/AEPbMJDY/hQnVktZceWVsuvJCgIG2T5mWcJAIamtjg+DempaF0S72wRnoTO
2sfY67yrhUdxY/REZTf9nDfPbdUHWGC95TKwMH9XdU90RYjxsUgh7xJQaL3bahznb8jXGRjauKEM
s3LHsxGXwyGC63wd2NycrcJaGURN83mk5BG4Lb6I2SH+ZqdT8sCTTb3JoK+/+l3l/ZgJQGIA7zjI
Adj6hisr28HMwl9I5eWItnAzT6279YTZYYDk9+TAD/XZF3kGSbsthndFc2AB7Q3WHucZg9wa64XP
UV+x+vPgRflumUahy8oGcYRMJiD25sWPKyl3Th2XX+049g8VsM9LLyL/ZgD7vykmBOYEsHOADgcG
3eL5hsuwK64drQV3mV+2lxzu9a73WwyztUGBYkf2LnNyPLyFh8NmqPoXnz5e1qFsQYk0GGSHWnvs
H1Tc+reLEczf2bkV/VobyuOa4uH4phg74ylJXPlGyRe3nhzTOV4AI6vWm7aiKXCJol1n+vXdulW9
puRKuC1RQ5zDfQVDHrn+weswDvKdGFnpWhBjw1IkdUhdof+em4vam6n97vRtfTHiigUhBt2NMCf7
duwCh9vgbN0T6DU52FWX9QOERmSLw9JxgpyrdBtkjXWhqTI7xRzyNjqp6vs6tuxnz++G3eQZWFub
2j0YMsNcGRBiJR9tgbBC3jNqW53weLcPnhs7Hwj2AFhFp5ZtPw7BJ+ESlKqa1tqbZCyf6FhOHDw0
yrnnsB3RrzdMwUMRV96BKHsdjqZ960d65GMvHZN0F7ZRFLhz0Fn+jgxs850+T4Dhxow9Nuoa74gh
XwGhbUFuR3N7r5ZC3eezQoNMLOs42ZiiFhfL+TguwXKIhPZemAWsp4kFE/2GSLY//NLo38rad/dR
rl7dpvB2RhY8sDRsM16f2TF3jH5LD+KIxyvrMuofKWI5SRYTLMmxkkY8tJvlI1W6pDYe5eNs9dPW
rXm8zYhnfDUdbB5Z7t5HzKYw5XlY97SNZHsCAV62tVFpMsIHTn+1477BDKQ/V6Yu7+AEOqwVsdAf
eN5V+4GGOpxLLIyNVHhHgNn+nSe8iaeCl74xoElcsBk7t2aOjr3KIpI1Oex7T2iRn9ABRcg3G1hZ
rchOaWfKQL+bNePr0EJRw4LyKPWKhl7s8STNGcZa3hDaKIAn8OUIPOyeS4IrM7cOucltBTMEw/TE
pApQ3DLHT4NZxM9mXhfPDoTtvUOIygmx3zd3Ku8COmUk00rsRifTU2TrYuCo5L9qnmDYaKMTlWw4
2EC8ZeesI3aG5idgeqdxUB/xw8Ttd5t26zaADQfhg/iU3fi3GBtytqAc+t2CRAsIT/uCcXS+Bg3m
1CBPaUyLm+mcVOOyixn8Xxecv5kjn2JJr2dvpVd4J4JX6ZzL3BNfUsAIK9aZQ3hExGvjlfJVLIN1
mg2v2gwjZoemN9qdspd3nczYuYwHX2FyDJJBbgtgndh7cazXXTUeTBv2fw4keeKIcJMWotwVWfzM
x2Lv+5lQFe6dHqmA4cYo0jv2wvaldZ030RLUmIaOZSdruW2e+/gjy4I3Bg0R5QPLFJlRtSHFzO42
AeFc9ey642o+Y8S+S2bH+mxrMHqhPyHTmrLSe8FCJlyMCcJn3tsrvh5fklMCYsIhsaSZ/TYb1oQZ
k6BWGfiQ6l3vbpJJHipZkQHn6/dutN4Opmj0BB9VHhX48jOmXvOSlEWK/2B0WBdqHnOsjU6p8sDB
td0SKkiR4ewAelc1WjM9LDzZqQ+5c01eXOYXu3ShXkM2Sne/Wzv+dGr9H7YwvwImwAhbBNHIMsDz
ZeP0y24iibBUsdpOT1nZcqwzJg/LNvuKCvpiLj85ZtV8KGapike2mf/N1oLz7V/2MusPl6bFtsp3
MQKt3OQ/rxFIt2o5LypF5Kr1x5Lp6lalRUKRb5A//vvX+esOhh9l08G1llGZ6yLolx+Vkg6VgGP5
Ucpqqh3XyAynEgfQ3+xG1jTyr6/JdjwqigQLEtwCv+zOWLvOpPO8+NQrvLSAjZyT7CdrV1Rpd4+E
Az5mCBKSQrNTvit6DWLuKnFyZ0TJergma1Dt/v1L/9ePeE0fQ372ULxY7a2/8Z+WNb3Z+UnHKQOi
Aptgs9Tzwc5Wvi7NDfBDzDjRH5Rc8zkLHf1eWPlf/ejv9aO/S7fT/Qvo5Bfx6K/hdroLA3wmFB7+
aUEcuL+xngXzzbf4n066n8tkvCNkAuEc4rL7p5QkfzNNtnUe22bTX1lG/4mURO3uX7/grLB5dnER
YYECdEg34V+/TlrIrOmbGNKwa5LcYFsnkZ0dILaYWqUzvJl0RAAGduvHVM3VdRk5cjQ+gN2wCvps
J7zU/JR1OYq+tqb8LmHAyjfSgHwaePowBal9pk9doGenqtm6PnYXrovAwVgN0Hk/J2yPhmKsb82Y
+P2mtopbWpHze6+2/UNpBskhgnx/QEIlDxOXKN0tt7LDkib6RNxeXvp2tS/T8UIXUQ9PZlOOvnUz
F5Z8SZHzwefTpR1yJ4xDO+lpE6cziQaGOnqsG4ddXmqM06k3v+b5Ur+Tt/MvS86WYkNuuWMGANcy
krFnbTLJuzGafEAvMijMMIlq84Qb0Dnm2jI+Rp7uPzyVBnd2Vvm4TUr9PZ6sqAmTUon7NFH9obNt
/ei0znjOcsyVP5ulytDOrO8ZbpEwc9c2qELZBJRgLl9js4pvWrUYHxyzKUGlYxw2CU1dpzltXgfU
l8dsXDnEiT88J6rrPgVBN7EDNxb9dQU8v2K3zdEPXMIciBpZT0Y0gC3mV9DfYPhsLNojTokb5B6R
GKHfG+A1PcrH+MKtHkW8r4qvRdp1x2BJu73gGPaxmH1xS13QnbHE7jnXnTrraFluVFQMYeWyBfMm
f23AIdCDL4eln+ZDjfNX4mQkVXmXev610mjR0uziZhZeRJtHKXmhLC42oM77W5G6xjFzzeRAIXfx
BLoxecm7lAc00qBNNmaq613JCVOQsAPcRRjVztlH8gUkC+70l94Jljbsa9PON7MAvZ7gmcIbQPo9
HNsqYXqxmejAXY8/UpK3zBzTSjerCggxKkuq+xRQ9cYhZ3Mb63rZustMB7z2y4vqjOzWMmyMnxRe
EvhEysAAzhgcf2YnYlFAxmH5azONjkL6cQnUFKxzamWWx0UtwGRIUxBw8CtxBdMbPMTRnISjj4Mo
KUnMzcNWaveaFsHwUXl2fjI1ucwxIw2/HdhLEoJLpptlIUYNhKWrnoM6i16NUsY0zjVWk+2CyhPf
CNi2uCzNsX8clpF0wTDn4q1Dr2VxVDU9pSdV80XDHWLFOYr3nBQlWZC5mx9bsL/+0SH1gmXVZyRN
rbll5U3TF4fbhE7ePhL2Z3swk5sG+PtXkjRmtUEOnePQ0+hNKq78L5lnepfcZcOHtJcHTwvxX0Kx
UByATRACpokkbuu9n1TlO5Sd4Bnl+athjmorlbYveCzn7y4+R84aQtTVLvKj6jWL8e7TsZZhWUdm
0G+dR3Zqw5JFndijdVsSowzcbHmC28SaCIN1+gEBFG9jk3I9Y29vwpnHOA0lagnJonA0HfqWLCbN
UQ7RctyyXXPOa+GdXbMFsG7jaeB9QL2p+57bGhlDLzQCZR6GwkkfrcFwD3Vq5tPWCLrIwaqpzTcr
Tygzc7ijDpap5jCoyjTjgKuKUzzbzZWUKaipoLa7R+2nDm+sV2YveZpRFdIIIuTc0aL+FMUTeW7f
GNUXVGKlQTxwRGtMGLg4F+b2zmm18VG7Hn7fVmQDB+DZ4Oay4LGoOd5p4ALOsDf8pPkix3n8Tr3Z
+DY7lbjYnODKHTZdf97Y7qyjMIjshoE6iPKtbykqjpIxgp1tYORkD/0J+6baMsuNN1rqFKB73mxl
5Z0dNXfboaqQnJO2YDZOo1OWc9ushdMcJrN84rTeH1rN6J8y2BAK1OCbMRzSqRZ0g9zBZV2+LeC7
y90gZLPFH4zWWycDcH7TxyFpimLob5yikVUHAWFU6ctixASHZk4FufnqzzlH9U2iWU10r9h32+wu
mtAoLYpw70QGPh1jnn6UZWE+SrbL99wWJ84D+XJilv9MAKR6bDCbP/aijWh/SrPo8wio9tUGQ0UC
E1H2nID3+uxXco3YjFxWPs3n92Y/lfcUVKDOxKW7CuQO5DQoBYTXyBYDruC2zSMvnMo5vfZW0JPy
9RoOw21ZXrPA5NeVubEXbUG6qQWKxqXOFmkjdCtvofPLO7gX1sV1q4h41NJFnxxfyxOu2/GJkIQP
QIua1O/2Ysx3FSvv8tAZTQ33bI6uQa3UJ1AO3gkjqflB4n05jbN2D1PX9PspapYvnM6nmm2xsRxj
UczkMGayigBRdk0X9QDQXe5HfSqWG6tbvFOSIsiUI7aOooeo3lj2XUQtrsNNNo8exyVacQDWRbNu
r+ldczyutb6+j4HmH9b380nXk7gNsgVp3DG8Q9ZodsP5MJAUs0aYNQH1PlFHt0CK455aqGaiZ8Q1
u/k8I6o+UNQ4HoI5CE6D6NvPOqrLewT+4cj1JGdoK7VmZYz7iI8ohq9On7O5hYqTEBOzg+ZhtM2S
LUtmB+Fq8NolLiaLrCmcOyJcEZV6wXRqeTBCybLGaxX4H2adBh+ita1647Zu85qSlf1iYus9tbWh
DsAcDZ/jO7cavn4JD2lcrm5om6a3T4csvwcxMH5Rnjdu805IqsBS/86aK668ZL1pQnmmNHEZR3fZ
aW1Z9adqDl6pVABrPyR+om6atulFaFZUeaH/jsFbakT5J8iGbXMvNVvNo+1RCLFZpMxduhtEY95a
kqAkqWxRmc1m7pIUc2sV8M7X1jJ/0k28Xe0Z895OpLdXgfTCBAZ/FGaYTxZhARfpNGXHx74zkldX
2W6K2YFLPJytnCW9HkHGYCOXa77nIsTE+f1Qx3lq9me+spbGQTtUCBTvTbS8MftOL/BQqo9smKzP
AbCdJ9HE6kw/xVNTefOutJvy5DWtCr1+gENXT4+ywHwe9T+cNHnPOvnm9WP/FY45E4SjASC1bv/m
BUZ2lJ5f3Dei2I1Oadzy4VgbX6ucpUDX/LAXd0CxUc1aiEnMHex8nxZHjSDwYLsj5uG+d5JmozRp
/ydf9prCRmt5SFDRgPNTT4/F5efx7b9HqL87QqEY4yv832NJd4zD9V9rlH7/K//YvlOi8xu0ZM4A
CHAsvtfy4n9s34Xl/IYgAGnVxZhh8qf+eZKSvzGoQiTgHsxE/TOu9I+lvCN+oxwd1rT9kwEqzeA/
OUnBC/7lJAUMAPI3ffcrXhNM2C+ZpLztaajpg/Q+ywOIHoTc1gOVjnN5F0TKcR4c2ej2gEkOiSqK
AmqhCOalkrU7nMzp2qCpKDoem3zT8hzp7MfEL2gpfnH9wcjNUOK1JLpX5cd4IeZ/3xWN+a00FW7x
jddWqR9qkfh4g3pRUxNYJ1buD4c6cEgxJE12LrNK/LDjCqge9w7/q2GtDSESwraXOw1VGTHe+g7f
o+uP0SFemHptzjncntOayd6Wfb9p8N1T51gosjuL7RjPnml89ZHOADvhsiSL4l1lwtqGnHZ2i9Sb
nrzB7b+MWW/tHJNbzUZXMnnUPHoTfKPTfI/3Mgq23G5LvbMVr3jj90vn79qmUDAiE2ZMMhTczFd5
c5Rf03HonluMN9nVBW21xdTh3aXa5CQ3s6ZJcSvNPIi9ZIXgBFPAU9XsUhAdbtdVWz6J+TWaa0Ao
2CjZm01R/AlacxRs2hrEYEg76HBKZZTcLOM0vXLiEe5Bwiw5xZU97ALAVEQqRAZ/xesk4VUvtdUL
iE5NcqzJ2tD3hvJstBWVfoYLchJSxOKjgY1eD+NknQjZDDNDeNAAli3r8pbOFSKkb10/N9gINd+s
0MqHctpCPpy23FTJOZtabkogbz88XTi7JE7zY5s6/X6Mbepz1mgIbaveQ8PISatUksdbi76jh1yW
+jzXSKxm2YgHww1GRPBSniMHi8dGa1d+G3lObCcumitKAeHYZK7LJN/Ec+CLfVMZ6tZBv54vZtWj
Zp9xVY2+CukDbn22FVmJdF9i/lD3Tt4k9WkhnupsTJuSqGoDLEPqTQ9T7JZH5lqoiFPA93M4QqA1
tiVzgf1AK+TK4BCD96lUFVK1Z4C0+1xoSnY5V7XmdgZdDv2CjjxOyxPm8q1EJK/PWR3p4BZHZvKt
bJiPKfjwcm9T+DPPgsGl6BoP41RfWwPk1VBh+5BRNb5TnEoyNm/HfjdDmJ5PU4wMQWrfqjAfFNJM
gK8VVn0EHg5jpWNfJkJkPaM7sq7w9lWcptA2ZwENpBkI2tQ6KrmyI9+LGD9mkto6W82SKlLDcLss
KdsOC5hGWCd8mls1lMP6SDf0Qv9uFcT3VCKkJFfKvvQuIF7HK2tP84Dw2G8TPC0z3zjHIK7l4UQo
DC9laVsXw36gP5jSQGFKvS0Lf3y1qNw8ULDZ4Dc120dGx2x5CHrjA7RLxTVlyHoKfTeb3WtX2+2y
75qE4tu4n+vXCT3D2fhznzwti2/VdI8pXQEGc+jiWUFq3ZE70YwFLqBHy3IlONuUWBg112ZijZid
aZS0a6V/jIbz7PbSvwUN2C6fhtyi+WrM1/IzHc3T1leGuLFb1PQlyqwHpxq5HkFnZeUui7mbuT2T
UT432WGZbP8MPWjmSDIa03Q7rY0Nnt1WgHuB4xx8P2p3hYgjA/pIIWo6Jpdsay2O/WDg+cDM3SfF
VgaZdUP+JtjRjkL1kpGqtc5rBbSqxUm3JpVhfM65E2dfdeNl7+TZjGdbF8PbamjQO107DteaMw1k
qBZ7VwppdCcdx3T02j1sMZm0sb7hDzjQMQwFSdq1pJrjjfQh9p6d1nAtYP/E+JS5yWAjUQ1KiDC0
WomB1pU6BtQ2qOEIg8uud1TnjpwcarfsnUtdqd7f+HS5PIEYtj8P4/Li8BUm+9BOEF6DyrSO0h+9
BwnQbxt30Qx9J8F+jhJgklzs0KsNF/0LZ+f0WEWtcy1KcGObUnuluIy6ri8UWgLy8pvafm266TVm
pgs2FGCCEhYptVHhMJhduwGZOvWXkqT4dZlF+4gBDZJKzfMrfhATiHGY+Q5YvflY2qzqXdpccSdH
5wbRy786fi72/52nfobF/26eAkXKmPO/z1N8Lbr36hfc6s+/88dAZTq/MapIgBcEs5k2AIL/MVAx
a5kEQUyqJ4XJGhD9+Y/UUoD+bPJ/YSyHf8SS6f9K045D/ttxmc4s9GQpHfGfDFSOvcZO/kxbpRJT
CoYeEug+FUMo3X/ZdCgwGFaEOHbnKR5RkBF4AGIts9zQbWQ+Hz1a9Cq4FnGSMdjb6hJbhREWJPe/
tRGgPwx9JalPavGa6ZQsDUgLnCDyY9EWmEsGJvplSzXf1kBsipd0cRq6xBfzW2bHE/HPPp/6jUlw
e15FpcE+pNw9n72u86xT2wTDcJ7sVI8XzdJwlwDDRoYCu8KNS+YXxeYqFH3UbQCL3Jr9rMi2KJ++
9qxarC0ohi8Dyiin3gTAxjDhUJqJhH+nsaCHAkSB3z7w2SHtMEMS2nJkkl4KxsQTvgvvaOiecHVd
ZpAS0mp6GBrjYDFibWsreBmryT7QQN/BZ4rr9bcCwvYyuRyv7N4GEEcnXRII3GkrCU0ISCqCLtq+
LjJ8R5QCuEgWFdsr9u66ZY8agX7A2Q+yiPRRj5Rtpe7ZyZb2vlVjJm9G4bkfvCPzTU7MJ9JPC0XM
p05z03NuPB1P+S7TYqOcUU7qoH2VFDtrssZLza2Cu/aKhmHZUe0J26wPxtFJks4+ZkxzFBNAS1RD
793gh6QvawkFaqCFJzLJ+wzJJIj1ZA0nUcI0JJsyBlnKjZFcbkAQCWa65ymGSxbNg22Jx7aljhIK
lTF9496oVj+7aH/MkYkJ52qRnynFJw+0154D9Aq3B6vuvVKr2682rGC4HVlSnyVUPN4onUcJ+KU+
O6UgeuydLvIHhEq9M1PUuCjJx7t2hspnpmnG1xJG0XZWJIPptRRnP8vrXUycdU+bdn7I6+ROpGp6
7GTP8ygyCovMEBaVsGi6+Oz7yJykqXm3QyvzI8rGCAfsCnt2T+Vk6j3n1fa9tlTxYXWNsNk5txKk
UPN/2Duz5baRrFu/yh/nHh0YEtPFuSFBiqQoiqZkDb5ByHIJ8wwkEnj680GujrZV1fbfcW67I7pd
7ZINEkNi595rfWvRO3qhB0mrT1veMPjIDp2FxVtYUc6IPUmNnSiHL3EqZL+eK2GfNc6gTVO7jr5E
rdCvo1SQX69s7UpaAh4th7tBbVpfYX1Vn8qqNxYkFV06YYQuNA9vHDBI63jykLFCdEExS9fQKfdy
1Glr97zxV6rPxRF+/3ygqwWSJdXRAQ3s9CEkIPqlth7yiI0Ek55gEM6RRCcCNFUWfqHH4m/xwUu6
9JbYsFkqD4Ph1p/JFTjZpWt/Wu7sW3S3esB+EHZtY9zMKQ16miD92rNqG4VXzUxCWLX+VhmTflvZ
WfQU1QmJbI0gxA//+K7LqRAnTGZXaSqzKxKdQiT7dffNHMlMqJ3Wv4sEUdjsSs2jl7kPs6nfllYK
GRjm3zGbpc3wu2GKkXbjo91Uizs9UyMESMt8Luwl8nkg7pNxca5bF8cUmFWI8nvTXA9KW8/Z2GZz
2u+HPn/F2umDTkZpGmhsEvxVJh1xV1tkTK9NYuZfhTdF9zDkIh09d2t/BYpGFDaOPv6OWtsjEyVz
0KoZ3A0y3486rMRMQe31sPVsiJFUW6uMvJ2yqbLHGvPzanCgJ+FHN7jRhz65Nvx4uEf2BKCG83Pf
qeYTtzUcQXM6+iOjNzsL/Z3mxjWVitW4B6/VCPDzRe59U04Zn/3cS3YyrMpvDAz9INdpJa1qiOzO
hv2JjoDR2IdOeumL1tsD0FZBxt19Z2iLqdMYJxNFmxWuxx4kj87cZ1I2kF7XbZJTSqLOCs2f9aXK
o8VfOMDkHg2RBkp37Ge2s7gHjXq+VEwjIQG04yNsNiQRVlrdmHnN5Ei66lVTJahQ0+rfInhfaFkw
oVV53JEvYVpPJkzc29lgvCeVN5+n0q62Rh71ZxO+03Wojfod8iPCy1E1Zc22qrpo01WN/sIWsA2E
GqpLKnDPQwWNoWing7YSaHTegD7pu1KW7rNFhxUvD7fWZmbJWcf9JEl+j+IxKCmw9h5WvpXrSefG
bOZozRNpITwyzM9Rg8jVG+34UPltTTMM7lPf6DTWJz+e/kimtr+zAaWm6wZYRdDpU07X2ACDh5HW
WRkGkp+5naZhTR7DH0UByBYFB2Yu26xuwECka81q2iOxruOnHBAJWkb/ppGmjelzIsR+j1sxu4l1
owkM5k9f8k6a92mX1zdsV6Y7fTQ65JpAHC7CV4xePQSklQoTBIKhGNcyTvTbVtbZY4GU8BEDVHuG
ChY+1FmYXA+KlMkYAf1noxXTJtar9GqCErQJp75B+1qS0Cn4tugEUWb1ewLgJfhdd/gshI4eOxFd
GWjoFNeOLSpGDbF+xmYJ7cplXnQo2av0uNPG6ZpdUZGtk9YwyecVFuexH5+EAu9lS9jDk2KXu8Zu
Nh+MxHBeTf5+bV2FZXKOevrLTqr7j9NsdztdzLzovZJB6aqLumSL1tY5uphPME3JFuOf3eL3A0SR
CLY16jg0VbtF0U7W5X+L4/9VcUwe0i+L49MfX9uXLvu5Ov7+h/6sjtFlLK58QUeROpRCl7/vn9Xx
Ujjb1MyOZ/3JRvpncWxRHFsmDUU0HSSfgTn6pwVI6P9JMQzn+kMxjOKWWlPQQKMot/lgPxfD7DI1
RjqxPFrF7MsYjQLTAu4iSzTphN3TTcSEDJ78vBj16DIXypYRkb0Mi7plbJQXHhOkko9/0y5jJXSf
zlG9z5r6Zexkvk+gTKsFdkzD4gm3YHFq32dVchlb+b2XnMxllJW9T7VI7zE3NQFta0jP1qlfxl+E
ojRbXXoF8zW9PPfLmMx/n5jRDcoeINuPhyWIdFipZbimNyMh2nqskX3jVf4lj73i0po9jgsGc51n
MKJbhnVOY88XZoDtBclkuEXTylQs7NVGG63+kNVUhYpo7rV0DLURsXCRAuACuR8ARb+4btHsaIuE
CMFnUlIa3uJn4vnix6bIBjorVVoHViTNrR+7VH92E19s5aQbqQvJs6qX6tjC6jh6TfcZ8R/JIxSg
4KgFFeVax6B4X/YDrmxDfc2UAjNqyYxFQJPJsUlKxDBlbXdfCG+nBGi4hp/zLC1O3ihjLIbxfGgL
xGd03SzyuKXnLqEs0GjTUEvOpt+lOy2PboEdpluSHTICDNhTd/S7dzpW8qOKy+FYakYCTbvACkzf
YLpjZRy2GUP3dc9Y9NaD0rqb0MnduI0+HlkQpx1aN+sFcxY9NN/o74AQ5Fh4kcZuSrMGat3Gprcv
WJJuZgZK28ZwtYAGRPlJ63Xrrp9E/0wYR/42oYm8N+WQBA4bIJyatnayEpd8XSabnCtG3+jUfJZc
r3iy2kRuDa8ug5K1GltTRpKYDjtFs1qFYqHrbtFUE6qkerX2LZnQK+XGWbpPvv8Kfx+dRtMazIC0
2SIXXIGt3Qiqi09lJ3VUR34DBiws5lWhV5AeCbKDTitepCm96/dUVVr49Um0mM2HUgf1Z87EgneR
2ipD89VGUvwe6QiJXR7V3o5XaP5HWkbpmc51yT0VzbcZUu96ldqh9uqhUMLtHXVwD5rRgYmOxmu4
LhPHZXMfx4eEfeWKeO80wDVrP0EJ1R9bhevW8TN9E4tuuEncGp0JRnP5qdWi+Zmmt2nTg6zVdU3/
8t5Hl3/rYT9j2xRdSemiTNG7HtUBe8PMtnrU3XIG52cYpUuztIGjE5OdHsCichkkgMtG4eQ5vKTT
NNybwKX39sTLeQWMHykvFQC7XLTdxQPLSE1dg6OojBp9g4zC3iRard+4sYHAF3MR8zlEFBu0wM1t
ERXRbRsLM3Aax/qSo1cheUtr1WMXxi5iaW+Y7hhJWtEa3o0GVMiId9SXxWGYmSTSzIaNtJZaY8st
VDGdOHFQNxCqy6w4acjJH1yjxLvgOlVYr0XThKwkCYL7uai+5QakE2rUQt1Ys1vwls9s3MvpJLUH
YBKdv0nhroS0DCIVWImRMuJOy8bcKiaWDFG8Wn0yc914bLuwxAnOfqButrlToYG7gTziKWx6VlSg
9NxSmUCLWAgKjEqwqAydfhfCspycz5Fb1P2lX1RlBCwQlloe5toklWMNaaFQdSCkmY13baoi71VE
7BfLdezm+mh/LogeatyNVwMd3mrD0KffJtocBh1NLlHLi4vOz3+Hjr9rklnGr4eOCwvxGSzgT7rN
73/ozzrANf7Be9z0AKNg4f2u0vyzDnD9f7hINIWDSOi9F/bD2NH+h859QrwkWcBLOfAvAafQ/39C
iT5qrj3mnjSNaZGBVvScj6QYQwIx1vUIthx5Wsk6KyP71kIgc5rz0fuNvvvDgFMsx+LuQ3TMoon7
+INUFCIi2kPPKPcuwVqnWU7GCbCA/zBxBo4YKH+Xz7j8fT/0/5bjEZFo0p2kA4ke4cNAFdCdyQZC
53iFQZt71GuIBKQbGadekV9b9iEeHUt5xj3wcPP+h2bp+fth/of0nXMF+rH7v//nL0wcm1YbcDdE
P0gIjI9BxI2md6AWcbDOLfD7Ii86B0q29I5MfUifCGf/ITT1333lvznFNmfLEg6RqH8Vd/cdbZrR
c7GWFoY6Z4AUvkmUY1guEhLpIv0/zcCEYI3FnYk5R4Q1RNf257Iy1TXFitX64BBCBiuL03WKe9qj
nqV9sULpPP/6tC4o0p8vqmtTwC6IUJ+TS1v35wNOnaHPUajkbqgUk+7BCUn/m2e2qytvFMS9TqiN
Tl5eir2LYvHSSLt8KOvaHckYyuaSrV3nXkhlModVy2iZ9JQFgwhXQz0RqfKbu8B2/+bzUs7x7Auu
Jg/7h89b4g+J0qIfdrZLU/ZeKwjhue6inEI3qhbbbBMZ4wHc3pSjSult455ncLpo0J13po7N+JB0
nrXHx2K/RFbHGJcMee4lZGbV9XvCrgLOHx+kbubFBvuzcSrITCjIuFhifwezw8CvtQkQ38mcvS3l
gnHSWpfk4AFP03WtTeoCX1udwwQkxmpuZWV/9SRjSHSks5IbL2vM9Lq1bHV2WCWcIPEAW+9SXWqP
RPP44aVpGeszmksbCxdQN2kROHViRIw/uEsVbjCDXo/Co+ZL8UmV03gs9ZiwXAS4EEdRGDL0WRaC
lg00b35JjKeGS/TsZ03rrdGZ1c9DagIUaHVr/z0HU0lZP3uFJc86yvpi7TfkTKwxgC6v7tZ+8Vpd
Xb7HNhYyrJ8tipqLhs373u4HL0jmhHhK3zbhsUy+enaqHvoBEwl6tlhw1GUQLd8Uwy/9oLxjUknx
ED4AtCc+dKBX8pIPnMf3zMawFcb94HPRZq/xH8Zmtl8cmGkXxsf+psFybW3hBpCf6CuNqOZOhury
/V6NwZBRQEIqoZLLVPctT6vFiWHzZc1J1t1VN0oCL7V2yuKD74ZJsc8arSn6FaIVb9j02MceYzn6
D17NehrQ9yNdvcBz4qxQUImXqvPIBI1qHn4a0Ed/av2HGtQKm5ky4c6A8UpKFc53wM0Tl9+qK3VG
AEk6pnQWgQdPd/2sFCzVdVRBft3KoV1mhoTv7AcGJzUNv+W7jsKnJowqpgLL+ReqR8U2eGgNMtcN
4NSw0WtKXz+9/0wfIiMuCFdl3ZjjncZ3/RS7vQzGyPe3Q9NxA9O8B4PYZ2O967o0DK8xWes1uPlx
AGSuPJ9EGlpmEHA9C9ZlD0k2PfWwniCLe0VmqjsGKzrtkpBmkdzmNImX7JmljU1EiL4fjd6VCpSX
Rihnh2RGu5r0IR2DJiIs8lLXpZ2v4sq2SR+Lhz48mrM/YeAllENOWiMRWnZzch7xgo2PHacfrhEx
olediYNuNePuI9hG0uLRM+iYtrQ5z919bYXxRi3S9rD0p62Pd7dZ5kuQ06D0e6l1sj08B2Tj7CBT
KRBMlbp3cHy/53pz2bXpJOzMWXeU1U+dbjZBHU/OCkuzQaBF3F/GuMFT3GP3+9KLjDFSbHXwRolj
UtfS1eROeLh/V4POfGalV/PJa4foW9OxbAJSdQ9lEjunWi/9cDXMYjpSvBdccAXnl057RGO4nvtv
PpCtMei0IUoCbm4fSEOv0McI2TH7ct3wwSo7BDMGs3wY7YzX2+alNFyCqqB8iV2DlFLygxY3Xasv
IfJTRqpfbPB/VqzL6sJrjnvZDEviTB0t5C09t8kVNrn62Ybz+rAE+CCDiZYoTltKhVohDh8Wmsep
Fkb9PAH+zsmMGl9UxXYgtR0WzMrMYDTo6WOKznxeA7a19qHeJVeJa5HhXCMYwo4dlgGv0QomXLHB
71cGHV8j2hpW4dm4J2c6dXNXG1+KVtPm/RyLwdtbRYsddG3UMJ+s1kDD6JiW9RWKvO1s2hLgp1+H
x1GrozOO2ZjZkn+PyKh5yPv2ZSqQ3XALGg8wloYghWZwws3AOm/XRnJAiGt+GbQQSQj6a9gI/uje
MWDN3CCR496muSMDa2xIR4sN91qEVettfRCyt2ow1bCdMTkWsVcHlerYtMmCnjBC3QYRdS5s5vhW
WJ4AtomvuWHx8zVvrPazHftm+NX3xoSc76YOq+1M6l1OUkY24NXsMu1IP2Pg1BUg12e6/U+T6yH3
FyV+29jSSTzsE1owCC1Qfobdc6U8apG6t5F2jNiNM0NyWRvfbzcJKmAWC5FHLV2jbqKHn3onTU28
FgqAgQG6mu4baX3+0X4PQ8+cmZumGbhTukj3liyJ5VYCvQtVOK6Mk4UFnHw3x2RNT9H8PkiTT+P0
sX/sRi4NcQ4+62Ax4OOkL06KSQJeIQLqzXBspawIZVBeJwWM4oz1vpXtbool66C0I7IQaft5R+hu
2jr1Ko6c8jJBXYRH9FxbHN6xR1BU7sR7vGo5sBXO4mUGqTus35dAF9JXuwFjstz6o57HtLtKj9zo
ekTsNAzgw3N7lqu217pvpZXx5jAsem68WRv7hYwJde4Sm3W6eM/+nRpmDUtcg0vFMLFFufr+sYxy
CSdu4pRKItSW9GsXdfV1kxPODlFPnXtJ7Vsw49gYc44rFu4yTXGGS4Qd3hgEt1lrvfWr59GEF31r
2ksMfILOCqShnDlkCRzXvYimzrF51w7ENQxEcbRwjkdPl667jpRwDkPWMdyCOzTdEShvPzuxwcI6
tZhhsImrZEVaAOo3azCi+9HFcsu6mTtHMVtex7pIZy2vNP1QD7H21reNfxUPo69WfGaqnERz/QdT
oRBfeXnLm7zxe+PeahteTxHI4mzbuoK84kglyxltQG6QRUGbaz3UHgGecAD78i5crmjKWPBlHpaU
8rzjMmpGw66hN2e91SEz1qT35J4d6g+GNtH85TxRWt45VqINd9i8GPutkzGOYu8CKM13eFXRXsR/
7EXNlGynjAAX43PqUS1HV2rsMZYblBuQR2iW6AIBIemnSdCPcJFGZzKvCuDN6DPNWD9koo1PVtHL
daLF04b/AgRET3HI07kGnhg3l8pjZclkrD0pzU8OWo/PQ3Zo08TkFbvIdCAdQSrY5sP4zkpzglKH
L6C7/rWYunDdFNanyGNJt0hQ2Bp6RBD4bBR42VSzryS9y6jPjUspWGKYaGOWS8Enk81ORdI7RfZG
0DYDUlmFeLQqpPJ9I6uAJ3BEXlW+lVjcCM289ZUY99zXFAZDo9/6fa3fQsGWgaSp5nRTsYO11myo
jcM75QzYCniJBmClCRQV4lbovbiBdlN+4mrzXi5VfuDNVwBDzBhxEaS19gpnE/n5zZAJGqqcqlsd
6NNnYqIH0Hmmdaok0qO1FekUkKq5yv0cvqA8W4VxofIrN9hW9Df6TfbB+g4hL/CCICsrXRJxvR0q
rj9QkXBBxMAjvIVqOyJiHfS8otDWJPxR3sDdaoJBwgoSL9xF3leshn1aXQ+NCRjBgtV002U5N2kR
s9ogdeSOnOUShhLSm+zOUzamkNYpu4Nfb6OWXcdPW2OPViJ2TRoLBi2Ij9t+TPqpzxuv3tW0uSj6
EZBg5V8K318f5y+7HzTVhmHRy2DbL9i4/bxbI7e+H9KqB7mFnB/fl+sa9w2Wo3wllLEkeCxbl/fl
8NfH/cvWn+MyYEFExM5UsFP8+bhsyXOGs6reqTR3XnqNcNyiU7najm7M+lUV5XRxnHhhjdFiS76P
zYjuiP6A6ZHjAy9/3PvTt/l4dhFFsSvmAedDLFOcHy3WuIfonhhOtSMlkNY8Rn/zniY6CWouaHfC
dpFxrPS6ZVuyVN6mwKexej8B/+3Y/a5jxyydPs+/l7XdAkj5qVv3/Q/82a3z9H8wJFvUacSDLJI2
NGV/dus88Q/PgNkMVttyfCzPXNV/ju1wAiDcdwj1dh1+WZRwf5oECC5ZRm4GQAUWVyz3/xG5z/jY
rnPxL9D7sJemIF2Fj92PcNQipNK2veeBrcPATOcMKFodHpj4yTWCh+4R7wB0vBaCHrC38OBBpn/2
UaF+tku2gsJJu0d0Ld1jxCP/H6IF+HSmztfnA6ILdBbX+Y/3vT94bQj/UuxTKaoXOxZMy/S4XAKJ
l0osyacrbI8kDdUVPMEfruLfPHNMST8+dYvOzxDY43UXR8a7U/0HsAFiN6IKh6TB9Bg+FU1IHtk4
JP5N5oPOxxNqu0cYDSXR4pPjXivhkyyetskXNZfzN3foGhnU82QdopzgzswZciJc2yHbUC44n1yq
52kNZczeh2PRH43aqrdCr0nIJN2RrmKBwpC9T3EbmxO7VHhbKLS9Bjsm8jY3GIaZMYNH9dKsLLot
K5k65jNaBUCx7AbI2fRon1GcIxXOhwuBCOW2mkQJT6m3PPwLFMkxDss4XVuJ0B+1ttXozLj3A8Cm
fC3mhiXFdeqSEEEVURtoI4VOZcndpBXhOmPghW8Ai8BqdkdJnHqIeLiOAfMVppqeSsBOjI2Qdx3t
MQ3p/Ez9IzaOZRKqE8awglC7gNnIx90RNzFtSdN0MOeTL6IJE58vUPvmglA8/cRmChFxygiIdDvd
CUi/1tvAi5W/GQcmeFtJy5WJC48SbVAvIvmiaRzeQSLu7w1cCMQdueOwX/iDhFWZZX9RIEnitWGN
iKgSx9C39HNDb1WGfUZlZTu1QbpNNC8pgi3y7yhKzBFkoz+s2OWhlK6JZdvZhMHDtxL4CUbbfnLT
ycO+55TnrGwV7kusKYCOmPiJFsMfyB1lbKFat9u2H+0zOADtajY9NsqxKbeZnjDQljLgSfXJ6XSL
y0zDhl5ENaSHOfXSwLN794WeRr0j4Hve+Hnd76YEL/i2N/uIHUfKCIjXD52StWzK7grwgYEQyIPj
5Blsn7GV77wxXrhCrh3/IUZd3hpkndorQHPFH+QaLamFc2OtAIeTxw4xuiEwV862tXJcUooDnr07
tt70FAhvGyi3Sb13xjvCfxNVrxq3xJcTwn2O1qkKoZp7TG6/lWkcJgyC2/TK1KvxG+7KYolexlwe
r+qylvoNWs02eQHFnRPpW0ph3nYdrJB5mC24AFYqn5aun3+cEAC9zJRjA/i8AYeLazRa/1qGQ5oH
rY93YO30lUg2PRl82gb/w3RDF6uc1p3u9sZmkNqc3E0WEJUduG/qei0sqcarsi2ioB3oa30h4pkh
Ke7AhSQ22SU2mjHTd2QLxbwK+vLYxmNSB41uVS9d5S7Rx1POra70aj+xh70gPl0WQ3wlRJQl5W06
DxDihqrxGe/6HK1dvtsUh/YdnAJj3DTEQnW4ZkX32CdOymg1kXx6FZGQ0FREFyXVWD/TRWTPJJnA
E3WOMD+IRx7kDaksSqP3ooavOlF9Olm3rQ1aMhypRWqzrl7aLvftAAcA4SLLUu7zzRHwLgaonn0D
GyWtlyeVmPND3lkaOLBstGZEhSokbA/SgBDG9GIPQ6vXB48wTX7J6KpBE0AmGwncJsY8yqcyUnnS
QWm0yxewF9TqpEJ211U7O6emM/jEAPgrbTsi30uXyWx91TDlv53KmK4ZcYJElGIZV58GoohuRVXx
YCVIRW9bO0caWEZMQwNvknIPgK3HEy37uDgWtJ4RYfMJuHfRB+xLBkXyJBrm2jjC7HAIyq51v0CR
G8lYSlrwEzl+NQPggTPpqyHGfL+KG3d8rtD2nWJngrdMLFG1CnH2Qd8CrpONXfW1M/rPlhqdvfT9
1L6iYzR+GpzcygMNs6+88uJlLG54CTROs2LYK+w03BpgjW5iS4YgNDR0MTHBr/dmNihnxYbdfsUP
CsVSEkC3rUZ0yWbFtDZnC3cU9G6vEdjEx8GdUXHAxMz3qmFCu/FUi18FRfXeN82ZMXsXEiLDe2bm
K/tTIHwyaqHsFq5JT7wDQz5UJhavqXfL6aocLQAPTOrSljgDlHukugvc1yz4XWF1j/8tHP9Xki8X
w8EPJcdfEM+XuPr2x//su/yl/PZTAfn9D/5r3AvpiU0VNaJjfs9r+ee4l0kwswwdB+oHWo+Jj8Jg
ROigmqGuNKn6/uUxNRBuvVei/PZ/knmnL+POD3s+GuEowAThI7r1EfzUsKNvC+JuUdkiXk2nuLoj
IrRPNnQii01i2k9jIeUNWi4g5EP9lEe2ttdHFsNqAI9WzHEW1J0oyLYrynM+6A+0QYhor/Mm3VbY
c4J5IS23hks9AgJumwKDATTqnmpSiVamMs4pLZoX3ypunDG/sbTxCtZlGPStDWNmpACB0uCtaCi8
DfqQnArO47pxa3piZdWsdI0IS2Xzak/0+bry9bNjdNbKb8eXxZe0In1uMwl4w3Tb3jpIwUGB823j
Vt7JtdTViFRmDVjkzc/AOxryEiobM3gyEPma3aClPot0utYjfqpNtRVO0Jep7qugAllo97RvpfFa
uc5TM3XbKg9z3Hax9Rg2Ype0nsN0mWFP1S0SOQ0Kb289ZTJ/cfWZKiIaL3qb3SxnoC+YPsEiekvr
Ult3yOq3Vg561SrIgRgiN4abJ+8ja7x4pXLWZLtE+zb3X3E/+ldGLHZRhE1iMPFJ5kzQtLHjxOg6
i1dyMOPBBI/IuCCeLmMtnmIrO7DKv7RNSo6VfaInS4fMEd1G8IVGkbyR1n4WGAK3k9UTzF6z6okl
a46SVrFcr7BxEGtYcaLMGH4jjVcYrYwlN0m2RFVrsrruawJJI205l3HxMhj0UfVpzlb9SA9vOVYt
+AHAj+ex08+9iRIonq8NL1oib/Xr2gXqQnXxZuX8mG0kN1mmrk0uzg5JHzG2Cd8QRM4Dgj2SDHon
x9hgaUHWcSCZUGjFBKsdW2ix1TQ/tKIJV7Gt7gvdDtRUjusSqEIQVslLyZhsk5sK3dV8Lc0oIbK7
TU5Z4z4lSv/qNdatT0jI2hmN7QTiabaHdtcoeU+/dZckBIPDeN1Bs0I+pnv5OusBXVHXXzvVFG9G
lFJozgyLMR13gpr7HrdzATS40x/KyHj1rZFwMgVspsc6YbjyvmmHe6HytwJ3LOBB4DNDoe6tEC5i
lgCBxUGKlNvRWPwZoK7fz7tROife5U9VU6ZbzFRkEwp32y9/boFHxMrlVrScp8Rtpx2hxvNKM9Sp
NrX6C4pAf02izBS0Wig/WQ63Xa6icD01Augg5ewOD6wE6mrLfYcYcK+kBl2DyfSmmesCPEg9ASjN
5QE/eLc2tdx67Y3uyyRb52h4WU2zUVVJI4KWbnUa+EQJBrDax5fQrdCeI5Ni05CKpnzIyvChUDTj
AmIl/WRVsJFgenOCxvIFPo5cM7rZKF7u4HOSoO6nljxbFdONpONDWrRqMbVUPVmSbnPKtfhcAqbf
oMV+qDTEed1g2wjQ7BeGze1rWTLrLzE/b0CXo7EjgrKefWdbJMUQmFMVno0ez1JUcvvPqflaEQQF
mbLAyiyxzSvT2FouDlM+xTIS4zZsQkMPFPtzWpHucKVMbropc59czYHR0oz7ULZv2theCyf7jtD7
t72lpXf08yqO3Q6ljuDRp4X3sbcEt1Awo8yqncDUv7KGpl8syqfEbjDDGs5vdtUf+w0efSyfF5pF
VBYxqR/7hLSeh9KZXDL/eNQDAkxgHFsxrhUW9B9epn+zf/9rx85f9u8uB9MBNLy/vX7YvY+uq6yU
sL+d2WcvlMOIAVmOU5wba4tCs9rzT/r218f8a5+OYxIAiyzJ8JdfOdc/HDOySj/2UPDtJlKuN3Yn
7xlQ5bgVxG7UQJEu3zfPsfV0rG6/PrT1l24FMHvUD2iEaPCjDvkghqIDOM5sQctdR9pUkJLVep7Y
ky/LxTWe2Gyn++p17BR7zRGrYAp5li0TebKoJ19jfDZROV8PEZ1hquad7xfMocCPmN54PZI2uPIc
rIsUusS8pzel024LW15UET3odgyaSYnTACsBOHLlXwHnq58jxD1rOpFT8Otv+je3EFAm3aQNapA0
YX5QYZl54jN1FeUuNrutqOi3+/OZlNnmN2d0abJ9fDI4ENog16bbhsjy56vpjwYgCW+5V/1c7Dul
zpORiI2eswiXOLiDzstu+sgoPuVyOru9XnyKCVmndxK9NZJ1eSlVCITMVoapriONZoM/Dvea75ys
Vl7ByMOMyTwQTgN2jkaZuJxtc7oqIrNeJvp4TfS2u5SZelAMTbYAc8WhT7xiM7LLvUZv8RYmYLHL
LH+HA1ZXSkvfwmp+8Ji1zH3Hy7u2dvFk7+K4TGAVzgsNQF1noKXX5jCfCXewVuwgDLyd2pfWhj/j
GtRYv75gf7PCIAlc8EUo9UxIJD+fx9nVqkZoVrmbR4IPKCcUK5tdm+QLj9bu18da+vAfVjOUh7yn
aNe7NA6Xf//DE9iaU+KCxy93diYvoksOBVG3vznE36wswC5RXi3/+1fFGDoFQOu6Xu4qX9ZECCty
ZcMZvqz5mszWdNWzvc9MsfM18zSGfrwhzfOgqfARtvxXD2wRG1XZMlhMrR2qW16yPqtTPRWQi6K3
2RmxAoXwNKA/g2NgDsT2fu6OeeJspFd/9np+2+m8aE8MAFlINnULIxPC2vym3pqtGa8gS5lXg6r7
lW4mb3bJLdgk2Y1U2SGzgTewvaVANUaqX5L1SgQRa6n3l6o0gUxb8/ckz3/7hhF/88RyLXzhAffU
cbCYP1+URcCvqqkod0bORkGCyV0nOBRWppbxneljENxmp0E+eaeC5ts67Fo8mEZxCyziwQPTsWGA
BloknEeGgkYVDLH+NKa1FXjAsBfz4SkcXGc9hPYJiUEaMKHW1jV5qQFduQe8tK9zp69IqblTFtUh
2EciAjQFp1J/mCjEVnUY11ewoGknj5fIdpZGH/enqFn4OkeOCP5x7xVh7l+Z9vzg1628+fVd9TcP
Ce+M5T+GhazvY6t7jBom8KMsd6NXBpQ4auWOfByBECmso99cEcP4YGUn0JH3k26xrCEm9P7yTDbC
miwsnuWuJWoZfmhXBV6YHkLeVL7B9ZlpRgArY4OEV6FfpSkVYJTfOBkF4FCFDi0zIhFpdTQQaFCw
o7bo4R17X7vMOGrSu819mHOxvyjCysoKrLp7LdL5ovLpunCXlzG3WWRlL6Q3UKVC9EtnwPMDkXCq
MteUqxvCdL1tzyV9317OQllBYvOD/qKE0Xr+RD3KbR0O/Sqf+3ivEEq8b4LCUpE6Q/T5oRzG+6Rn
I+llEVlEDVs9ex7v2z7C3ylwg1qSXoxxbrSEqSzVmgHfJCmzKVj+QSv4HRSn3JD1gE9EtN1meYw6
ZZ8qd7x3AFsw9c80nidEb3lDtUSe8g0yUi9wa3661eynJrV5xPqwOfq2ekW7G4wDJzjNk5sERT8a
PkpxkYunNJaXEVksQdQ2OFiYPZLOb0EwUhvxAPd9fmBTfFWEvFmSSHJj8nQ4Y39Dt+hLjLHikBn2
SeJutsx2Wi8bI1r5YO6IkbvGzXUiGfnJRFzxm/ex8zePN7UOAEvGo9xRH4m9OcKaxhR2sevc6RXj
y4Vm64n6gpNn81gv9df7VrvqydLufSq992e+jPvtNHbjCr/Ya4lQACBdCSw08wNPtpaL9iT6f+yd
2ZakyJl1n4haxgy3juNThMc8ZOQNK4ZMZjAwMIan/7enpFZV6e/qVl/rTku1MiPDHcy+4Zx9uogk
2yYO53E5VKYyaNBKWP8pI17y29LPzqjCs+zJE1yRbcUDmMnrhvsiWn3s8wZnTDEsL9qm3BK9LSNP
5GM0p/iJqoDKOqUx5D7M7JYvBHM4yBhMxZoTFNMXHExaUtLDz3ocHxyXXXtbeXPMCBEO/bReIXp6
YgCO5NY0Vqwuy6enCIXosWD4dAeHMvduNJcITeb4ZCOIvVTzg/+P+/U/q9n/YTVr2xSBvztl/2XC
9vSjaX4o9ePH78drf/9T/9jPkpOGxppZGYB6/rK/j9ZCgdmSEAombigGgX1wfv59N2t7vzFWw2qJ
/poylNS1/xqu2c5v4WWXG9JPuf82Ctvx/6UAtdCkX4jyFKGCrOI/FaA+KUdGNrnN0cDAZ8q9Bhld
6BhvN4lBQy0Cc2MiyJiuB2tZolp1nFsK1oafJv6hq52cFzBRdWzR9t2ozvGovEQZe7kgJif1CGed
etBBqTd/q9HjdNuFnLn3MG3MoyUF2a6hOyEmTR3qEf9rbORw1LZK92yH0i1iwS4ykzKLQP+O+wXX
x4bYZwdNZzirnZsxs6+aANVWAcvJkV3w3vSqPo5EjhOc4u1GxRpTDHTEusjTW+DwwaFZ8urJYlye
ozJyUAexBG+/ZebY7S12NyeCMHnXkR15H7CtZLaZa6aFYIPS9NyyYnwuiyHARLqKh3HqrW1T+fd6
NMMzeRfdNqhJWEQGgyLTLsmp9Ue9LXNa7aQQ/b73adymHCEiA4P7Vrb+sWdbuMNLzpJz1OZt44en
tClJGJnLOyMA5+onQAOYUAUxO952MxK5+9hfKA9T54hIYNyDLTqr46hW45AYq3lySH47UQbJmFhq
cF3ofrYK2Pa58zI/i7vAuDBlaBOgbzixhXrgOk1qd+9Is95ZHShPasH1XmpLnX3Imxtmd0/eXM+f
Szl6sZrY/SZ+qe7XMuEvWrxq5+Fs2BpyXh6cvPA/xmTGAbd8Bzyq9qydi8OoU1JZrTB50UHe7vDl
eV9w0sqFItEqzqkLYq/CopZF8zzUcVBXeptnQXBQpJbsEESSCiwuLnXW+Js0IIWoRxb+QRzF9BOb
Wrhb8awGhHrUTcx749w7nPvV9VLI52w0i+eA6vDdoNujr1pdcTZaUn0DAwVRC04w2+RhJmOZBgq1
ckJK8FoGp0R4za1t6vaMMuY5mw2qOPrs7gDetbyf244gPvh4t1bdI0XrcjbkksCrPspNo/YPozHm
y65XcDE24eiUZbSO83QCL7UrGgvS1Dr39i5zZBBZsEExyrZWfVhG8mKaNYT3SfEkgKFYRELbE/In
xGSQtBW102a21vqONdghdDGUZGCtz71nvbdV5yfXnV3N2ZU0q1cP5vBDTb4PK1rTOKp8dBJrXw02
KPaNDqcm/EQt3TFOT5b1FkWVulOjFdSfNO3Jeg0lZdMEw/jsQgq/w8Kc9WNcscB3EsUt2o9mDJA4
PE2tb7HLTRQxwhLM3IOcjbpAPrfo9CAdv+yfrWpyoEUTCQKRbtt4fotoW7mBMtCCFnBEOCj53Gst
1x1IDJr/mLBn8bZm3TREQhrpDVzy2n8lGsPq+li5i3nfzOGYfBUJgz03J4WKEw7Gg2PQQI/tI0+u
W+KFrUkmCfE7lKTVXnRrYgiLD4gli3EIGs1K1W0rsLukV0Fe+ZtTIJkzGGQTHkgU25hYSlQyPCmC
XeTRzAahN003zXcs/Z2vxbGHcs/wF94bza7fbDUUEIopE95l3LglP3JFIQzLcBYIPIFM1giRK8pW
AdR5z9l30VeVYO02bF5htJHOWtiUIWFDcFSwWK2HQajL7OGqrCZXbFty57EEzX4asy33bmc0nDv3
Au0XotLAul0+48gzk+UJQ5wFutpQ/a8kHkFYZjgxziRCoAmd7ljmIe/97CZb91fWgDXapC6aVrYn
8jfYt5dQgoZ0gvVXTkFvui3u60v0NeYklokDiQaVE/i8VL+SDsZL6MGASuQUkIPgXgIReFexg5vE
8cR92trGjjgjsCGVLGLPUqsZ4TUxNmQnNIz6AYYE2qeC8Tr9xmqTPAbLDq8WZPWbChf0tpydlOZ3
WBXhWmMlNrVal89u6T64o/qbi+ULuVyCcp8lcrCxRCce09VMdrhsgmcXM8O9A5yNy6GpCKH11W07
BEhLjUWcNLLSz9XyEE4k5lb5bDE4OpMDIQ7iW+mb+Rade/CmzW5usSpYElp/N1/5BPidaUiDTdrh
VZfTUnwHzW+eAOCwJMZnPRiNw2pCrEWEbxbeaaHB+BRLst4x4ilwm4R7VTXyefXb4bh4etybfbPu
XV27uMHNaYpWBQlxqiAmkdtCwdvPVnCV2xzxoWWzee8xMdHfzY9z6LgkoObZJoV7cgeND9gIW7DY
KcJ07/EL7Mip0kTcQZziaFydbzagE+5CN5TvOrCGs+mv5g/NumbnDmD/AGWZB0919iuwGBlbYZtu
palIEwfugUmAmLVSTN3LyHt4Hvuhv3NRqV0zNSWfK2uK6zKb831nZ/qmJA06chmoHwCWfO8CJ79e
4F69JoBsbpLEDPlLlEclUF9S7gLSIdraFjdqhtcY5bz5d27hz/vQ8vp3hmZRR4T41mZtcc+0kwwI
pw68Y03oEgzQy74G3tTHhEpmI+daxCVJ4sdMpK90N15kNjWp4Y2PncBYbFaJZR+gGEKE3CQidvpU
nt08F6zAFfYBbn90ywSmbx0WWjScLOoNaxyCLSBPpTYOro/QQB+g9OyFUccINVrDYCFdIbUYm9SX
Se5GlH8LQxV/y0Zdxl4TlMiA7d2aA2oKJyMLwxcFJ0GPiIBVFqmkmf9o90WAhhnbD5y3J+UBVrv/
VbT+p77/H+t7VtV/Xd/P7+qPtf2vP/H32j60f3MFrxjgYvAnPrrd/6rvqd9/8+yLkxfVI4X1hd38
z/oefS//yfLYrePzRYL89+W55f4GYMWlV8DNz0ATxea/sUA3UWz+cVrJ6MV12On72DkFx5912Sf8
bloJ09PQXcuTPyEWe9WG40PcXz6D2apuVtPo4syAdzUzw3zwp+CsMIV983TRPcrWeOxEr04jeGBY
JZdTrh2N45LYXrLXbZHdUXYY7+ijgSt7regOTpCwaKRCS9UdWLLF5rDNS0oDo6lM/wh5L7Bu2HyK
9llVSKMweZI/Y+/Jj5PyHMhe+EUkQH0CCitDPdRERCRl4exWgFHENMqp77vnKmgG+BF+U1fmKQtn
D5KKlYRD7GeCML6scix5GhxSh7FowhWhaZhpXkIcIMD/Tn67WC/OkioKp5W1Gdxkh4SbPW8oZDny
gF1BxcuMt3iiRDDGi+Gr1N0WV137XjRJ8JV6BXXYaqlZdYAhyCZm6a0u1xrDEMAqA/8EtS8ZMl0F
wl7JZPFCrszCXDnDB6RbO41IT8crwZzMjdqCHEeWGTPxWthQGns4FMRPxpMI3LdF49cI7DQD55I/
pqjX+LLG4txZTXsorOmlaHN7XwwTQaZ1mB7IoEAO2NVp9prPOSXBApgaf8+5dfqrDIvOq0rrJhor
dWfXcwY3WYdyo1Pvc5iTCSvS9LbCZ44spGTlbB/TuXyZ9QBQMTQLmHzOR5qD+7MJmXtcg1FRTRv1
nhr+hek7cQG+nPa4/PxdYDV7ek+CWPIXr7J+tlBkrlbVUouVBE6jhorqcXhra3WqddsciLqRW8jI
25nwho1apHclpTB38PzusrRu4euVL1IY+XbsjTYua/3DyxvvXHtrcjeFLe5igUotHC/jVDvZlstY
7h3tmJt5pUQvQEZrrecoNZFBOIBorgkj6c/BMFmxzybx6Ld5vmvm1d1gjqDjvODCyVLS+xqo8gdh
IvNpBhgWy841HmC8OJumSH8gRWxvXQPY2JDPj3CVqz2WfY79XOaHpvS8zZiTj40ckCqHSJDdAM/9
yLmQ7freCncQhAhRzIxwr73pB1Q+Un0zFBwJZ8eGiWLeACzLP1qaXjxcRCikKe7QUNSKMpBMZdUM
S+SuBqY7oavY5LbaBNb8ZLqN2EBnfDGq5LiumDtrxajRHYxXEl4FYcBzcco6RCwGWoef9uj238cV
EI/JJLakVucm67yLVUiU17UuxysPFxou2z7otrazGsgwPDZ7Gi8F5EQ/ILC4L/QK0pMd+YHIhPGB
ECIsf5VTyjv8HJBIuwTtgmRJvGMaFsSXjCsVmXiouNO44Qdhrukewp7FVDXtscXbAz+NB6sE2jIN
n2PVYexKtL5jm0zYsOaxSEMNrjqY5+Wrkxyqceo7ywn9X8NWlvSXcD/waM2EfHtijkA50BNg7Rl+
mh2hn5t0SuTOm8cx+wkhhsQcTGUdelrRyemGqbZ6I7Bx0rCKnAx1uq7FVdaENcoceOBZZ1h7LKn8
ZiWDvaUg9yhrOSVmZsitSI3YteGtg0u6WCc6O07CFV9bmhBCFazfZlT9LyDSyLQujHdeqVdrzQVO
XzCZdTecCDVxbgpB4nNf4WZvjPwLHGK/zS2Zv9R9gf4OhXh+ZhSryRpDybpdzZpRc508dxUkfFyh
dngtnao9meGAIMDW12CL5AOCK+MRl5H/buHE26ZliIenDvsCOQ8RsZtptqCwts28W6pFnD3g8fGQ
DArO8jDA6c5alAo5am/4XAw1eGvZ2nr3ICrtXdJhTjPI3MELqO+I983jfFGHyQSYTZQSdM4uWIMN
i+PmHpXgG/klLsKAOvxkT3DvUwRNG1UiAreD4Zu3FAz+hTBiy9ZHYNcBzEzguXRXcmAPif2yMAbj
akEFjYVrNPGGweTAEI40FFPYLoHQuSHu5yafgvJ2NYQ+LzmRW80y4kNtZricCk+V9q1fxvR0jzJn
pjGzcL4XZIdJs9/DBmCVZg9njF+XbKRlQU8U8iRiHj4C0IaIOZENABPhYQxWa1MGbRmTvQkFa2xD
5Djz3oBgecQlnESIoRlieWH9uchWx+Ji/BpNw0CmVnbbokamtWGvop7CvADhGLAo6Eg53OLnP4KE
Sje9IX/Onf+M7bmNV7a9O6FkHjEDwXPvoCjJmjnbjchyTkbZfelyPVfE2lyZc4VgfSIKqrL85pbd
I5kpM19sIxbSavNBHFfW6QfD9UE7SUT+IItyfJ+M14CRw1wqCzrUuuS867zv64o1vaHKp30Zvltt
WV65MkmYVDUVlnWEsHIpzGueAYAAuUPaV1n+RMsa7ma5fsdNhAB6DTnL4LInZMGbRBDpgqO/DNMP
wuOmSGAyvkvAIUeZNtXN5ASay92StPkpQlr3pwy7H86QV7vKpWDQs/Nao6+G6KUwKAf8VWvv9Bs5
zsPPfnRY5ij0dQ6HKLyHKbtr3aq4D61WHkVgrde6RNc2+eX3sU7ElsO05dTO9WuwtFwYg31Jc28i
nYKOKmbEc6OXVx8o/S3cCEt7HJ3a2xXaJ60YbvyOxUl9zQpuioeFmFxtLx8qSxZWXZ6/mUjGAupc
lrEIu+AFQ/x6V9qq5QNl8AMtw4f7ywcm+efroSzeeO3L4Xzx2j51vsuftQWRNmNyBMA1RSwo0vtR
VdOdC2n2zS+8R0xmUwQZ9MaxWsJyxiAljSkrJIKRhA+aSCPnOXTLKZpdJNAL0RPOmngWHZWfXuha
07JduwtjytN4RNLW+nKbuXG3C9/zxpJme6vNlWSAdSaneXaD7xBixRsS8c9CJsPtKmwDmJzO9KGQ
g41P0tNYdQvAzPhPBr1xM+LBmIExSHRdnghRP3RB6D6gl1Ei4tQ0KDEsaUWuo6qfqrfhVvOipnyn
yHBass96bw86yuWVaVAqHHoVgjUbsfhswcU/ou8jA3EQ1wGAhW8KDswHgK9TNWUJ+RNtlkZdan/h
znYfGzg6n2ZaGHW0AowpN0Y+zkc5EdoHYgto6ZZM9PlTAJTdynZUj+vU49fh8DzjWSU1vvHuVq+5
SlCMk3PHdTAfWNZA/MUD6X8lqQ8WwlI+jlE3fyXczSHmLXe3fT1VsQvCmy0y2dbbvvPruB3s9qG3
HbLGSHFSN3NpBeyVkhbP7SDHdLv2wVBvGdSRfBXk1T4lIX6X+BNBhYyoYsm/i/mIZ+zJVUzqPRvf
/JXTrHzlihu/VdMsHplfA1Mu/Pwo3ImKN+m8U9doZsI5+hGyAxG6vqRWjpRJGwtzvTXrTwgNeCEy
gX6cfNuQlHuS87J6NsvN7DTE1+lUxGSF9/fDOg+vIljHL4ze+kDkenjVFsVw65DS+tzabl/y/rXF
sLU7b1vWLj5Cqis23j0I34L2QZHyZXLCRvRJY7hdQ2mzJ6/kouO84H24IiC0ZkacVN7zBPTc+5aW
Rr5udQBgFb+SE/Ii9oRTLb2Hr8gpHY/JUJm9aX/yGPT542O1NpBHVNYY56qZ8zfG382O7UB9yeeY
qyOhd5AAgiINNo5Tknal6ql+Fcmc3DOUaQ5zzfGKMvkRX1VDEdaNH03dtFsj85E4Dmt61TeUpFWj
O0zGta6f2EcimhC+tZ8AfVwXxDrtlppZaJt2VSSNtVIbt4fUPMGuuIdw0PcEMBIbWLCPjHVhjtd1
s44bxyoIkffn9M4Cy7E8BH7Rt7dzmsG/C/HHdR6p0CydKBZqmYXLRZg/WhYUZ8rNPBjTTel3k/NI
VDOxLhxjS8usTh2KMKvDzQRObr2qZseIPFWYcbXKpie3LeMcRWYGtU959mHIPPfVwoWAFHJKpX/o
S97FDxTkyVYwMkuvc30BGfII9wXyrnTaehYsPSxdPmulbOjbaz0Y8jBi3nqYu4FeAJfNfnUJ1dED
aX7d1MtjzzO5HQc7v5aFm0eJNfo/a1IpPkVTQoToc0xPe7YzT6oMk/wNtTrBM3hrzgPvI8qodb0g
AYPgRwtH8ODB9jM25gC3uWMs/rIWk4hzwpudOFRVuVNMI98FhfXVxMh3U9Eftz6BhyT6jafV6oZ7
KXMJkdupH6bJdMHe5VNkEQWzdQHLQDrIajtOS0QKrcDIJ7qLv6XEUtcTjHLjOB1jfP6Nz4oqMh7m
OSSfzCzilLuO4rxb4tnqh3is/KMBjnrb0rg/DGke7vpSWO+uMzuHuuwlEbKcTFULdNrP22yfp7be
9u0FT5ETiEnESzZ9VKGh95Xl3NpzFn4RvnSr+ZegMif6UlrWciA9rKOUGtNrZK0BTAJkkzHPTbeT
4ezG3YLZseGhFBuzyFEKJ3WGHYxrPJmN8ruipt+0oV8fjDyxt8bETdJMXgMHuxrIqRfGgvvHtnfA
jplihb5xO9jr8iCn7DDOZXWeS7i/LulCPRW4UcXVkmU/pPScc5LkOQdtlx6SFodcSc7eTNw90Pms
irAN1nGPiJlLZ1rumcSHN3pO8bQAoDyUXu7GIA45MFXbnnJh3gUBThmlwJpBTUjfld8UgKUXlvPS
7IKbkuSRiNlgGZtV4myKKrTffk26se0Bi6ihVL0ZUr11ts+WhYG4A4kK3rjUX2LmYg1Q9R+XGjOX
SeN5GaKS6T43aRUtJZGthZ9i4lyrd4i6Waz5tjb4/r/Bd7vKUqBja4dzrfqmCn153kbRxuPQYJCb
bTv2AnZT6BCTE2pyNhBqTjZ1KryImtkUkdHgEo8v2AiCV2dCHNiZ8LQof28SchtZPbPVKk3LO+YP
QmxHYNxBrDGy3qiBersQrJO6y/hnDpQ8hl1XkQGqCUQsAvFjamjRiqHQh9oZxu1kdNY94aNMBGT/
OWTzcPKh6G9EUPon5lrbLFtIIpUeaAr0ViechZrdYJbu0rz7oF+jFFsaRCHOWtRHggR0GUGsXF71
gCmNec/ZBhj6Qin1lBsdNPl+8K8yDzBNN68Ujm2Gf3Xt8K+NRr9t9Pg9NDvsEIu9yQrrpTE48gpN
WI30QG+BrgpesxkABHNt4D4i0AgRE/eJaA2gO2tpXTVLdp0bzdsgfXVYVPbYe6SEcZLupoXqqEkl
HsTWAsBlVkdbN86XcquemHFUr9KoX2bs1j+lrI11lzYB0QtMPSi+ZzliivXqh2AZCLhp0wK4lQyS
71qMJXQWrRGUh8v00JkmSR1VkCSMnQAG71yFzo7ivzbpcWZ3X452+ADID4W3tF32P4VO/JGQv2wg
TZZ3wBNlf7Kgn05rjht1SZMtX5UkexYp0K32mF8DuDAuXssyNzeeBSYl1gH6lhj2sLzBDBQc+R/8
p7IJflqp9eAUgPnLIIfZJUV5WlwuV+yrn0kpWY1DyQUE6o0O+HkwI241n9bcL3nVzZeeKwk/2SA3
o3WZBcomRZo/Qqo3vQsXaaDKuySKIWtzolRZHAne3AOLIi/q4OvuexqsJ2SwzONzKY5lapyTUFHr
VPA0Crj60tTDDtixH/ulV52ky/ivC4k1bij1IypTK0oIMulTfQ9/6IutM098sriIepr7zrmwd+vF
PzYOeam+MWR7ehcGiGtt3E6W85qbjroaEkNuJwKco7Sym30mZBrnbW1CY6A5691RHRs0XUwuhpZB
vvsl0V3eA6hmDJdMOeSv5XuZmkzOhsXesfLEkDTYH4mrzccpcEvky8vUo3dupx+u8vUjZ5+18TwX
h6noxlPfMYwSZoHewXDOVR8YzFny3Ip7UZaH0GvOzlAR7bXaDgaAfCK010cX7G8KkZUn3LSRCb1k
V+aLfFdm2xIB4Nj1xXy3fpZWxkLeXErjvfXq/tYXFSENXHgEh6JhPwRl0V8TiGdFqE6KbIsR9tQD
j4rtelk+qLN4tVJZv5OcEdy2k01o6JCNn0bu/Ux7c5GQ1Qx16hhD36+zk7CM9acmkrmY2Lu74x2B
L856088BHoXJr9s9U9AahcTAPmW9uBrMFms1NOV83korxw+br4vcEVmBQUckxg3xFq4mbkFhXEr0
05K6z1QI7mOXpKRfdctw4D1YYq9XJs1V8DIFUMJxiluPqahkpDL7NiDk9r2eMbwUdRJEJC4iKagu
8JWryaKouWYBpzbdoLMraohh3qVe3+Kqyr3x5DScPxtvELLYpwm6SYZEZJBNzMKoaWoANQ3NDeXd
1Eo3gt7bv/TS6a66Lgg0ODY/xAQqmPEtssC6wrkAvI800pspd8UT0XSmtw2gGL+OqH6J7vQThkYM
qFniNYs626Mcr32eno5F+DSgtmvy61VK2W+5sEisAiBFxbQgcjWtAapNP1wqIU6Zt7r0/O8geAJe
7bEYDjIgCbEz5o6iNXAgN6UGCeZOYM+P7igHhk+ilLhxFuBUGHDClwoW45ebpQW29pRkZig/y/Kw
lOh8o0uubLx2M1suX9F4z+T6gCsStdxqW/6cKK9jVgT3i0FZvyoPElLpDVtXjtOewOTufk619VoU
VOA4gDmw194171TXEplXdTp4UG7PfcpZ1t5Vq6FfDZxvJ5tcx3EDED4494sxvAIDFDcCBPjekshf
aV6VfY+ywH8I2fGDATKT8IogcetjqfLyNKhAP1rWRYkJjYe3tG04Vje1GzSkqKosQwGq0HCAzOHG
GtnmwuIhKrW4YcJ/CVMMexLcC9Na3N3gTS7fdE2eyNCnRG+U6m5NFftBVnRWbDOGehKrn54KNBBR
U2XLz4oUsTeSWijUVo/1IZOOHkFxCHAyLfLudfTI2JgMbt20dbjMeKS2NDt5LFJV7KUBngo6VH3V
J7N/SZcZYskS9FqaDfwrltTiukVX+wwNYMDwPMPxgargRF7vJBwng3Evy07eoOcODnVmEtehV7nH
5OZEtgRADXUTtWeA/eAb01uDS2yST4L67rpvu2k3DlT/jDN9pjRG9rBkhSZTOCXXjV0GSGlVn8ch
/DS0iTLErJODl7nD1lhW84yOHbhigfo77+xjm5nBHWZBGIKLq9Ha+uiuvaQi1oKuY6RijJg39ycF
EOGM/bq8JvzgowlmM9YJnpoiWN7TpSYKxoGEk5Cqk23MpGZW1i8vRg4w3ycYNJYWC2yDB32faaki
3S/WsVRwM6O2bAh9DoN1m9mzuUUY5BOgjorYEGv/lqPvj2gV1gMhl0jhfVONd4HfMgc2w6raNq6l
q4fZzVAlZVw2hVu2JfMsXV4bfredXNY3zFhNKo0225klGucQaKFbrvz/IrlX9rzcTkPDHFiXL6Gy
vtkphzWCiThHtbxlUvIeNkhGwpSFxwSbC2phJbbg7tqdZZbOYXIgR6UF+E5M70QYuahIxQpGYr21
sxy1RNG9StUVd146ogqzDhRWw15DlvhuzKxBLNv4BgJJ7MRKhTyjTt5LzO4bEObvdVh099PY3ePo
JttLtAFXu3lpBLPKuEWUuESER2XHrhHWNZauL8fwx/OvIMme8x+n24p+2MHxB4ViZGs9X2spZzyh
3X+M3z/+N8Zv/CcWi97/nhj08gPAYDP8YXH9tz/zT883YlDMXHzJv+g//4QG+fZvDmYaAQgazhbi
U37SP6BBvxDf6KGtf8pZ/+H6tn4jpBhLGs8a2lUcnP/O4vriofmdx8YKLxqR0OdfiGb2siP/49Y6
MEnIzdsAP21AP11nGeEQKUai330m/xv/Hjl7/I7wrvFD8En8SfyajPA5bGRmh7FoQGloEdLAEgn6
vRn0fFd7kDcqIDX9tl0BEv31z758X7//FS8UalhmAsMKH5vPh/3HXxEicjXb4PYOqRO2JeeVAl87
Q8CuEck9cMG072lYSzJ6G/YryJzyH7MxNKR79Z69rXpzBdRW5PuBsj6yO6MDV4g+SAXFpcapEvba
Sy9jxZFwRgebPNReNW3/D7/EBVRuXpT5PEh/+gRF70jgfitLjhWGxexAiqmN2jlSAC7PnQ03KTFL
nzMYUF5kilm+UbgGqFvTS15xHoJnbqz5rmVKQyO45nuIQetOI+k9kmJcstKZzKc6H5HxE+mJXoAI
w/1f/w7IPf7le2CwAaOK7TWDsT9Zx5Rjj+PiT+GBUey07QXSo5mLYu+3xc+//kn/4r/hG2febKPu
AJP/L1prOgF1WWyEBw3CD/9mx5fnBd2pH+zuXrgYNf765/3pJfr1hIVwpRzWyZeF1OUJ/J30wzJB
+9YsBw46zft7ThREcyOIm7/+Kf+fzw/1OC4fmt7Assn8+cNPCXuOC/STATafKd+jZvgp7TA/lCp4
+usfdBHM/Pmbci1SLnxePJQ2fz4UihSdzcQzeMBNWB1XX1lxRmb9fln44paa6FpmcJ4i1XsoHxBO
BNeyQiDmFGbygEQWN4Xrdvf94gGk8bRL0qGZI+XUps3c4wIka2GJ7nOezWedQjGJ7FU4KC2LaSX5
JuWHzNKxYmBn+UFZnnqdvDU//PUv+TfC/++OPmxTQuClc33Lp6YJXbRBv//WLkAcYAP9fJgKm61u
SgoaYnt1ZFRV7tpS0TTa7c+56o2LZhP+0+IXB+jY406zE90xoulvZJmz2x4aTCTgpF9NcIE3brg4
3/2prl9Z38W9OVmPJm53pGZTxYyS4uvJEmW4ywAKbWmD5ucsbZC3p/myL+EIFzr9znFWHrzBdW/T
0cJBlLeQABG3HGqZUO8i8jwQ7QwG1c3rOEOStFd2Gzz1iVscC4O5QUOQDYyBNPnMuHjwE5RYDCUC
DVmZU7fRq+9c1wEMWp14biy1RemKQy7yRo8t3GCm7aHs2/JlIJC8wp6zobE3bpEuLl/LsijGj9nA
DHaw927iULkXXmZFKy3NlgrTuXczWzzJUdWvfpqVP0lyalEaiRBrwyV4Enxpi0C8bbL5mw/mbOvX
Vn+A6l8di4UIm7ULvVsPRup2CPKGsLg6n24Z2XUfjPHcd9GpmBTvIsqS8ofB1uCM7snYokQCbub3
p7pmgVh5ZocuP7yACpobcl4SKCMNrVvaMx0y/Ab9SHF9+Ty3hJMSX4ptFis5uDKztt/czCPHcs5I
Zi/r+pq06uXZqEpQRSbArhsT3jLMzktOjuB+odWd7D1EhuA4ro793ieeuiv4nFhbixGZoq/sp9LZ
NZnkidAVNI/Ott9b3Fy7MrMMLHUzaT+Xyu6ZRnSkap4nvhqwR0xU08O0jLsss++tpB5jzjZ9HCqW
mIsxD8GGNKUvhIs1+ANT3i99dc4TUl1hvKGyTivC2xlkb1B2jlEvaA0tMMYidZjChnP6iLbmnKTe
92xexCEbBvGQmOtCpqr3yvQW2ULTMK1RxPQVXvgyuEmws/ueffM8TidE1+Gm1SvpTsJON2PRGZtB
I+vy6Vo4okBSm3VDTDO4zSsjSMM949UmWvBbMO7NFv4xc7LLSH2PstJuW2DfHVxULiN/yzVU7vI0
8LARTjlqpNSz9r1SxpW7tu31YKBa7dkYvhd0VXCmlA/0bUG0jk+2kLcruwGOKWV2V8tiOkeW9dXB
tHNx8FteF89ApFpu8Nau5RiDNc5YBmcgHoYsuSQFNJ+9dtJvRWKOX56vlm+27qdTzZgBgm44IOSS
znUvDLhXKMojYDf6OKI7uzUWJvZjtbAc3bD7U+axyUN/Jb3w/7F3Hst1I9m6fpc7RweAhB2cwd2e
3oikzARBJ3iXCf/050tSHS3uqqai5ieinVosAki7zG9ar9yWJuLqk7FM986AJy2kqOTEzONmC3TE
WWczmKpQQE6zvLY6T6l8UyegzuCi6HGeVX3ebCA/tG+Fw41X9/Pe8GBStMrMd1E2zD+HTo71pTnH
xSbSYorLMINOQtecIgPktjTm5rAW5PFss2+2VITtLV8sT30PG+9R4oRuJ+Z8tnSm+grkwbmy2aiX
c0rhbJNHHfhEEzDFK9KI4yYsTNI2RPCeE7pkO0S//Ic3UbUKitKdYRJf0DxJrvJ8JDoZCPkwmjRX
Xhwi8BYVcJRWvYXMJD6a+W0RO+035JXzTW4uI5rNxIWG28z7IsdLYHTanMpY2D/UnSpOWioHL4uR
mIciQ8E3k3xk2xB+eUWN0hzAx8M8i+ZSJEt06istDD8KH/EWQXkww/EcSsXAl+dpcgXCa9y4vbC3
bYfnnAN0/WrxG+rltL74Z+ywQAGO8uG6l4jAj3kfmlhlobMcwXKBTyB8VLfADrhbESbulcXBQL8J
0fgGXWjav16xDv0+OiVWcddN5IVAuQp5OmAMg2Y3lQpi4OEhHSTnem23p9lcgBontrHpMJTtPqoM
94xGnnE784DkTep8tUT0FjfunLg/xgjHvBXqEN2t6Tf8L8Bst9JE+l9qEwCwjWfweLM99d96rzKb
/J94UZy5k7nvWg4FS/bichDaYQDs3QnmCN56KDI0zLQbQV1BXyKvBVDZpcgoIQ0NAPNaRlU4IKMY
D3v55m7A8Pv5s3SCNjmXqsQBAbwJLdmpQlYS31VzI4WNHnNIB7jhZJ2xIagC20kuwXBN5XLydr3/
H876Dzhry9Rx4X/PV/9/cexM+f5P/MpWCexQq7WJh+CSaI1iQsN3GiV12n8RClpkUS5CCaG2rPyV
rOJiJahcmg5CJS4k9N9YlC5/BW6bvxWklyZR6z9JVrXA7m+BqX4dC5YcmaQV8J3QMz+GbIE/zCUy
2s5rYi74axeIYGAkAIPSaBFg6hDNfMiKOO12ahZFucaQ23Wfp6hoqnPwxzUebY3hoNqYQ82jjoSL
hRY4DwqYE/fSxAF+XpNoeYuHWCE1U7SnxNBq7dwCCTAo61mPnxA5ZoNDYwxXarxHwhrJ6CLrY2qM
zhymNndID4NiD7kSQfvVlGZuKNcAQrj0dtWQaQwZrTC29R+yEEsnAP8JaIHMmKQe9JP4tws+/Xh0
QAxYHI+L+9qoccBwpUQxjFBDOkLkF2HshjxyslAD/dl6Mp3vHOoMvJqd9JLvqawxnu5/W1vX78/+
Xev6Laf78Eq+T8rqI+Hxbu91NGHImAJ4VzJ+sfD1wLjeSeM3BTEMRfaJ4aWIB5R+mlgZR0mDc2ee
TQ2MuYxbJke4Tc1cEn7vGtlpYQ4KabElihfAEMXEVGw7QI7LQ0JIbUxbHB9a73JZcvCP2zJ0FJQe
ark9ILvPP+pjtke9hkHGuDUMSMQhF4RH2R7e61Nq5EX1ao5gXb+4VWrUt2WBVsv15w/SjIHfBo8H
IXqkBcpdi4yP531c7bQf23BBpuuF2o1tiW1TRDlm1raJ9+wk/My5QsrSRXFp9tzC6NaNFfvDbY4d
8Z8S6o+pp/5kQeBEBQtGJxn8cQnFQioPxaHMexmAxXqX3MsZCmayNEC6nsbKA0/yTwfZRauHo4Rr
2USK/jjZRafL8OvCF89FT5BMuXluIE5zdS4REimfj/PHcoH+Og4ux4LPzMmHIPfRhNIHK/Imde2X
ycJQ2Xm15wLvlROEIlh3+HDpIS5mr+//ZMj2l5WEVgeVKf4FwJlD96ioQx6tZJjl6nkyKdagD+MX
AdKDQIoY3c+/8UgcXH8kYiS2GXjo6HB4H0toZXVtEYfZ5YsC8gRpFsBDdV/YHWfUuiPvjZurKVwi
szyvU2hb5hZf6nx5yBTGkQKbKw7EiIA2KsMbBEQg6AAW1YTFfIhlMB/60XHQ0f/8pf8yMRQ4kZrx
qRdBzkc18+MGsMIchD1+Zc/V3EneQhphnv0crBkpjrouPboIEZwGlDs+f67114nR+hdUOKjZOrZ1
rKMWGbqCJl3jaXENy8YJyHfTXq1xsEukidY0zbqCVrGT+49zUiDTTztESkRUSmOyh7u0BLpYrZIA
xtwTDPws3InKs3EBx3xL/cmugX1xdFDwgj5EN7YJgGVqwkcHhRuPjSx7WT8lAUqdyCKCi1iuFb1/
FtUym/E87ENF/+rSEFHKblKV43AZoN42c1iGuRPPzyzAMvvpAWLhN6QRjihIKFoOZab3A5gUmNPF
ncjDvikkgyOUqUs/Z6UOQJGYnUrCJu02FURuZiTBmZYj2qDRxwPteSqCG4R5uun7MusQYgXkBLQt
KvWw+duVuaQeSqG2gwcMASqyzNM1KKWsfPXGHkt0dNEjtVyz/UP3W4WsC2qOtMJ4R6vJQujTFozY
b7ScmoxeKFYry8NCaD7cDbL1hluV8f+MK1iSnCCrJKErjPNIMo08uqSPg1hWJhqDjR6Bo+RjaohD
4GpmaL+Vu4KJb/OTngUICwo7CWHpwRqdku6mo8/OZTa3wBe6tZKYBJE9xyGPNgAP8OMLrUWeZsRQ
bS5FiEjB9zZI3eEQOUObXhQYIs370SIxPoPnMPen/dRPrKUpiPTJB8HWms8CjFq4LM2o03dmG0Rw
4Wkyt1oYrAYXCnTh1we4Ge20ESsSM9Qq33T1GVDXrFh+aor1IVaUvmmU21ZFHv+F8ulc4vrcgE34
9+9omxYLQEEdIU3WLLmaVjzJlMsY9CIFh3WYGii7p6hv803x+6hCvB8ZOTdoen5gHDvgEhUi+eiT
WUmonygMn6htJgliWJrZb/k8Dnq9XOoQvZifIifdUFs0C7LyFvJZ7SMUK1D38FYN5HX21FCFIasm
tqHcUDecqOFoQJEVoXMZd3kgTg0HubXntpzgW63racAdGSos3MHoS1CYCERu0IqgkHoCL2Kgp4l+
tI7dMmsS/N1MeU5/RBZiXHfRYlJZxdvakHrefXvgFNjKBdQ0CGI70utXkjjxpzgQrRhOQzVgorCp
59phK/SZQJ2Lme987i5pI5rTrOFj6AeNfabfxQkTLRME55EtOActZLaNWDzPOQwYxPN6WZkGOm6L
8KBOLxXqvXg99w5/QFB09nmtzEFaH6M4hHeznwgf4EaHq4iv11xBCOgcsg6sCK7ZpqeXqA6th7sm
qPjP1gJGCKoq6zgbCB0XogwHLdzhdpbzog+PhH7rY9YKqbc0/RN+qURKhZlwFXEjupeNJYY7H/Yh
owACo1HzYZhMlZUXQ+FQf922Unu6rOnX93pVg7VBc7XJw8VyD0Bd3UluMvOO3DkNhw1eGejtoMta
QNHdeaaxo8QUN2LX5XPsmFD+tK1UPJjNcu3O88TyDxREJ7ClwLznikBhrEEhu+6gi15mV7SodEaZ
SK9qK0lJ64nV9QxXKaURawdLQA3GSapMFGYxjm+7Wq2ngjLTeJZHCnlGmrqKuWkd5DTcx0pZFR9T
RRk+MF8o60YOxUWg12hieGbqADXnIOa42XYizuaWXj3UFMASxO3TsIpsyF2HSGS9i/N4kHPMes9w
RQz4/Ry2s5Z0zyak5lEtSqYkATVaI6vhY0oL25rFA1dFr0TAIejD5XOk16XZT4o1FIkUn4czYAkL
f9fimy4x0nUFR6VqK0ZpU+bMR7WaTMPq20s1ejZHLtbVEH22leVo6V6k3UZ+V9ia+hTsGXxWrpnC
NRh2ZteM/CQpTMvfoYynz6XcHMrpJuwAniN+5/QI7K8aZ/IYPxDAnA4Do8heADCjWFBDKwUkDma/
nd2zYI5Z6UGhcGs7Q/ej59GORWmo2XFcch0NGGhxy5cRWBa1DZxCX7Jd17csx8lzUwTg/EDOnA9z
kBjO1WTSiotXHFGuc2jaDivRbVDLWq4gO+oQS0Ms5mcq32QjKBnrPIRTXw/OWLcCuUuAv0EbbuMk
G4Vx0mfLAhI4gBi6aaOxikAVgOP/ErUTHw/OtOC0H+bR5439DDjJsKvLxGdjZ/1COA1wtX8TyXpf
1pSx9d/NTi1YuAv9e97cq6llg50yAi4tC4EExlj4EunqFZFobLI/jThl58L6pbIGn8XyARamHLsb
FeZYwIGws2bvh1GNhfxillNxF9p2CE5KyjZtTz18GXLqc0PfPDeo8xpnEl9LEMC8qVhTDkvbHyln
7rLLcX0oXpysWCRqJiDYHkc6QOPVEgKKWIEfRqoSnOSI6jbdzxAxtJYOt0LOb3QR6pct8De4cqVZ
Wuei4FrdRkEHMLtljpDHRUC1XTJu4UE6EETBbOuQfpHjjOWTj4tGuGqkMXffQ9vqnS9e0c0O9hMt
gibgOQt7xlcMd8PEilinUdzB4OQmK9Y+jkrLsglTzBflLqLEVZ9NbA6857v8YqQN1OyG0I/FxiVA
W+5i0DE1F5/XAaudEYJZCaezrTV14pCyOlpwKtwYta1J0r5v4xrhFvHBt0W3aWsTtbAorExzb41W
Yu+iZrIqCl1+sQBOjIRrXDd5XTr3mMaAR6fL4M8Nynq1OaGW2U3Q2wwM5Yxb5FPU8tBVrGoICZ4n
kaUYYkiB6Fj7stmD6IuXiW6tT1clnJYi30dpl027BcAShMwwr4WdAOJ9Y9BaZRZULwkmEcO0Af01
t684G9ByXfc+8kcrWyi3o+IXVa2LmEJuusgtR6WRIxlt+Uae7xHHI6xNXhO0dlB3W9cBckT1xnIh
VnlbT3QCbRhEORvALr+ib3MuIs+6Rb+lplQ9wuLiWmpKUTbuPXijpnE2TTTKaCCeMmNilHnwXaKx
CB0LxNVoObD+K0NmbEMp6AZzrYQcJGzuNtDho+QCZzskjqdPOBr2OsJMcWBFaYRC6RhDlBOqGYOz
BWNWQlKkqiC3XSBjm3HLdJUb28t+9n1+5653ax39eSrXmYOfWdoVeIYRiRJk35ap983FWYdXsRrD
RyokNjpqDU3fuhyTrlJE9kFuMEp7x3aJgvFl1FE0QOOGsywLUn1pIOgVASUTpXLN7YAi9yIOoWMX
hESVTZ5tnJR9afKhxCUB9SbXLaU+EMvC5o4eUVQiNIFj2DFATeXrmzNAAoc3lXHi82wMJPx6+TI4
LoJ56zoKtWq4mdURe0m5teT9VZjpczJ3/IIfsTMr5I2qqFEWAvsSMUfa/xHWwQ9210vvaQTnWO88
O/Or87jOBq7FrgGkJk6rxtchSxJ2eoy6uvI662dvqBldP5qZQ1+suA+pGwDMhtoP+MpE/LO84AzH
WWiLewvlHk+V+pb6dYPhosw45vg3cqJ54ajf3hKRwUA2+I+E9X5OYSf9LHqDgeWYyfQb9MqAxXf4
90gsLVsIM0yxEJH6FaY7d3XZeZCKcgxiAjRNQFsyZKlJHHDrllPkfgPIwcu8TyMXpmU9kP713V3Q
RhNfLLLKYo56NfgABas4H2AuLmNmRuH3IfddRJdp3sXleOIQjqL77ts6irWWRhefpOyHNDnBGFcH
FWaHa+i4GhGw5VIMvJbFUlKvsybsH03pdxsA0kQpKMfoaH6oaSW7B4DQagiu6cfYdXruRb7J+8Ca
0ftACDpjtG1zgsw7zFD1FmmRk6TgVWUtPxBhqkWgZhWkxmlr6QUmIvyu7H1r+/QKtQOqvl2TYYi5
NAFHE6iu0ckkCvSE1PEmEAnWY1RkyByvTUYA/eHFR0Bzzf+vf5qoRCLUXwQ+16UFYY87LEkgEVBQ
9fpYB/Oi0W/7vj3yDvDeHWaSNZMqFQdfeS4mQXd7CEaAEgcXvQeUXsuWtVCgYUVMkO0c6ei1W1R2
WF2UoxWj3BIXKrAApHZlKQhqxxqnTO0vUPKsapF8gtkMqS5WIL6HtPxQk/LFfpjKx0H2qWbv530D
f4zc0hHnzmh1eQUh0madlSjKMrJZ45KxmRZSDmwjJyS8JPFknrvZXeYzMcLlOfN8TJeH/WSLNn8c
Egvr0nX0Hvmo2ByINVQdYIe6Tye0F+btr4w4WCr083dTHNML3kKPFPwpJmfBksIwjOkZ7jriCyaO
B+ZaJE1COjIkMlboZnmN6O9gtojeoKNrMf5GEuqk2wfQQhQmJ7Q+wE2GUgfycYOp112kophZ60oK
uvVmCowlxGAZUQNilNBFUppR1yfuYrXkvCfaRGPEf3soWU6ey+Mp7UWLPiobzmTv0Pgufg/bCso4
EY0VWIiMzzmE6ef3rVcNhQ6tCqPUdFvtNatagA2D0gujGnX9yIjErJckGi5jdWU601S1DAj2T8iY
hEbHQI6Wr7c42TKKQJ6XOwSv85jF+4jWbX/jTf6iTgKM1QuojjY5BRcbNOyYJLCDtLEDLlDza0Kn
k5xVWVvpSNTGo4JzBv01nTVOeUzL76TNBotDioC/xymbypVdbMHW6izwPbEoIkDf1AAWuE8QWFsP
XWGMxBcyXmcIMhY6SZLJ6h+TqmJKU6vXr95XEzchzgR91HUAFKBBXPgNxRF+EJj9cj3beKS3q45p
xLdhyjFDq1aAZNRCZyBBfeFR1NBHw+38fnKgvagDXQzN9Kr8vMb1NzUjEFLoEtDQwc3wuMCKTB8O
bmExPk1Rp/NMTbFN3I2BSl0BFA59Kab080ceV9UoUyFV7AK8cSwbSW/7YzlvbqoqMDuve3K9UXdv
3pdGgUoiV9c/fRRuisS42giR4vkx4NDG/IvWt6ifUifS51PtOQI7konDmnXw+bPeqoG/1+ktSsc+
QCJM1QTAnOMypTItKOFFLp4mUfYkMn1S2qxEF9E2tmEikZTFKdyrOTT6ynHR0u2HAgOoNR1i8m6q
ELqzEZLy6rPn/WT+1fuoZKxTBDR+FHcCrMGRP33++n+ZFUFZmMAWRUbScXRQP87KJKOyi0fffcRg
fOI9uKB0WsjlSgr1+aP+suYEhWHkVLE+pa4aHNe7CaNSGxJZ8xgmgUAFOJqDbHywFl9vES+KUev6
w8cdt1AsJgaooY2eAhV2AHIfP062SgQx9fvHxkn0GdVNbLbrPuVkv43tUN9ZUUi8TzAx8+dXFBtM
eaXdbdz3hvR/F07nSb8vErqmQG0p0tImRaf7eEWO0ASwmInFD2oSpI7QMKlSBaiQcgL+s1G2XWHy
tVCceRrFsaOqOTIZbSCszPqBMZKPqUFT6NQ8RYuQSz6xddT4+QM1UO7jp9EGCyyavG7IFj9eQUh7
Lxwms/whK/pEyVYiackxx6E4M6+RbIvJQgkhnhMsZnI4LvP28xfQ4l8f38BjEWNb5fo+Wl6usD9O
M1liUliNX/1oQa/E1ZZe1pJvqXokYbZ/D1sGmejQ2HPAIqG58F4UNxDeI70oPRgCycn4Pjhl5uoS
D6X/mV1cO6EgW1gQw+JKUPlYB2oTiM4IsJqy8o7T2h9dfVlimI4n3iaJTDY+Yrf00LNN5/cUj6xR
TuAEh5wSHYZveWp3JymtZVgRdW7o2EoNaGbMa0PaPlmMSlt9nXtNSmwDdkxf8bCQGl7Lfy/QK0J7
Ts08t3XQlAXdW8RnWzpYjjI0QanaqHhk/IM4k1Qm7WEadJGlyinLfj78x9uac8/GmQxcaojc4l+W
dk9mkcDmmL/XSSuIWeOm0ylQuHQ6AvhVsv78kXrfflhyHLXhW48GdHfga8TB79hNGmWgelUwfg9j
T9cY+zT08gu4SHZuXJoK6YsIIQNkZJrdZKGjRhG2KPXbfP4ax18uBJZsnJyAmvmP4BjSXIHSGpnL
5HteU/48TUvZlfd2Ptry3Fbd5ecPO17kguDMFxRAPUQ4QP8fLXKYM3GaNEr9GNoGtXg38/WyyLJG
R1afP8o+2tL8dpDaTmB6Pp03VLaPOkox8hUFmgr2faU6GGoR5csOljFlVDLdNBu5HVY0vEv+y6dg
w7qcXBE+kKy5qDtqBQNKMKQ8un/fjMjkUkdYcCG+M1PcwL4BtWNXJEjb6bLWZOgyQNCBIEtOhsDT
ZeK8pDtyNxiW4OOM3OUuimNDd4og9evzmoQgx3Yevlk6F7sKESjnDy4OR+PNGKBvCQLPpgOJEPjx
GLhu3IWl10/3fZnpmzmqaVWgWjLWZM6fj/eb/fBv61nPKYeXB+DC41qErvBxPUNnpKZqOdFd4NRv
z8KQ1btEDU+H+j1HPUfQe++9AKTDKCASo6ukv/4kB8j+2vDNZHBdx9f1THLBhpPOLlVERcHIs95Y
zhVbFRBf2pT5uJ9FT8K0RZeA9DhdONSG3a/GH90i3UQyisxm7yyBufB3Q13qCV/cjKcYb91xUGj6
wYNFBRT+mZvomcwsopZxBeBMz3snU11Y/tVCY0eydjN6Htx7UUSVQ6xmC1Jh/Yf7Nvg4fWhEOnTy
Md8wobgI0z2evpYvGAKziZ6LQfjfMgmVbGfTHj14edA41PixLIDRH57NyLtEm8ZBMby08+IBED9g
9SroK5qmoDhDY9Zq1UnX3kfkr+q6mNSQrLH8sQ8oXN2UtNqeh8ZRCCZJA70dejne1eBG9VlipuqC
GynRSoEJeFxDZeLrQh95OI3kmLnoWIems6FqiIDcYnQkB0hKj2sVymuHWynfYcAnLvxZDpuumdst
PfHiIaGHj/eUTZcgazrKeXU+0sLrrOIHqAn3bJ5gs2FG1poWyGLp39ncz49NgpbTKpJeQgkjVmoP
m7y6G33RP6RCJOCgTMOpIBG6zXdQjuoFs0f5BZM+RVgU9Yds6rMdbYJZW2DQXF5PY5hiV+uUw2lR
oVs2hgMFmyTLvvaB51E1j9B57kZZ3y2wsTeEn0ZCtc9w1qZn3jjdbD7Zc6d+oIProJDr9utk8koc
jVS6hROa/sEo5eNhzYKgrcxh5hIqODaBwtGZVlP+8VukMF6Yr+k6tKMK+fzizSdOmt795zv64wX1
/jAfoJy+5onhjiOSaHEI7bDkevFMvwQjNJl3VkV9dVWWePc4QrN447q8oUUIY/XzZ/9l5b99Jlgd
WjYc4sf5SO8qeE6OLF9adMWalSiafNqVAproH66Jt9/0n2Pr7Ssd2wZ4gNMNF/JxEjkhUmYPYGVe
LGDCOIDbXBermoQn3UxJ4d9WdhndphjaIgZeuGGzEQOiRvshdb3NVHTAvgDreVfSk+FpZaC1xn2L
riJ1xe6hLAle7K7Cac/uLOfGHLLqZ9mL4LyiPHsz2LP9NczIU1f4XmOqHufxlShByILtLz2qNzm9
OEhAFNZkOL8gutDRSujlzopd89GcOrFemL8/xEJHIDyGRIcBhEGMi+COPg4JLAxuJieYlxen14Of
pCLZizorDtMyPVaQWr8LI5w2vR3T9Gil4R0cUOvV5vMl4OrF/GFmfA3W1HgQmIJc40cXChboJe2D
xH+JexoHlNMQg5oCFOc2qCwv3WZwyunglx0ia6nRlHR76vJQU7e6GBoPk6DCj42rBUfoA3IyFM5k
FP4ooWW7a5kbF+lc+ecz9liVKMUdNdDiqjaYNJjFsNTXSzfRdkF5KVr7TQg/3Cb53sHz/jl7WXop
fNTYcyrFhzSumyvENwqtzqx6iONJf2+6dn5jVAEXhDdZ404gLwlNX6bx3YhjBKyP1uQDUB4BSt3F
tAD8rM1ohHAnfnFcIzhPk9n5Cs0FnglNBzQsPh9cPXbHY4vDImGvRzbrH/uS9ZSEmXc/emlTx700
WpE9NClihZscou6lNZJL/OGJ1kfgK6vK12BMUhzLRoIduNrH+ACYfCFLrs7XrMmcU8pmRrmK+tk4
o1CJmAoKfpz0bixfGmEWDyiVdOdpGpo3xhCK3R++/q9LS5O0UcXR5FQUE/Tx8xvbTeLFq4IYt5Z4
osFA3l5HPzAGT4YNQnbuqkVHkwpHWUO/6FxqhZss8XCtAw67oU4Shmsanojvy9rzv6UdYHdKv5TQ
K0MlFygLqQPUmOnS65P4JHb92Fkh62AjVTmjlk+F0yx7pAaCeh2Ui9vsDYZll+WdcRF61sAPjL5x
7qlkvsZgmOsMQatmF4/c3mvkDvLzkjYvEaUohxjtg6ICUoIW13ag6fngDqSmxCLqSwdV6CQpC2ST
JGYIsBYm2kVr3FbUNaS7ipYriDpUuib6StjOFtiKgn24GJsQkfI6RSBnzfjV1gnglFHuTS+2vwLi
T7/1UJB+OqmdauHXDBW4z2fnr+cPKyV882ezPE0ePrrlhE0nFPJQ/hp41AcwKcSDAZTHTNeQKSOn
8l8WpQUNK+NpxrEOwWFvaMo/vcbfLNhAQ5C5+oLQoTbwcZGAlFI4BvjFa1R6c486GBPiLX1SnKeF
10GGH8I7VIP6HZrX0bYJo+l7EkicHRKsCu7+MCZ/s2HRYKG2zNEB1vIYsbtgTDFg85K9xr7pfWk9
S93aBWIzPoXdM+7F/hLB2+60caryBK6wddFVPhcZJm7TdeonAYDkahxQMurFT5DzrbsK8A778oe3
/EvI4HvgXV22OJhpksqjIRtKRDTC1ulfqXq38T2RBfLQVBKRiVTISdnekNNTUouHlLV065/JYvoo
a6PeOO6xoFUPbljE5yaGbPeoUvV0SLgFdjKTBcMdZ/4aYTRcYd/e+v94Fndz8/o//+/xpYSEmSqS
lOfud5I/jSSdpP13osXhcXxM07/5R/7NtHCdf+FoCPaYiJTIVJP/fxlWIQbwLwrE7BqSfZcfYXP9
olrY9r+ILbgKgHs6DlU3Cp6/dAGs4F8QAEAUg9NGgZIS6z+hWrgfV6Nm6qOPHWoQrEm9HmLHxw1M
yaNAnzy2vyjVNMjzLqWagSjxnuulKLXYcSxvkrSQz42f23dJkhu3dtgSEjgGGUKRBu66UBP6gPDw
xg1cqXUXGuiiTkPznRoWv8czYhshlKFOrzMJ7n9lNK5WLJnyXU94tW0Azp7bBsF6ElZwwiiQ7Wt7
zm+XDCJxiKkIJjRG/4oyOrzhxIGuZkxQuqaqwEkiUd2I/1UzPwKSQ/QrThi2NYQlUiOZy2XnF2Z7
6s5G89TbSfZIEXy+xh7K2tj0O7/PcpHrsCFnWIt56V4HGVsrG9uhk5hy+g0urzdWZ6TI2hTKvu8x
x8j/EMO95Qj/iTPepsDDk5ZZNRFEoK/2cQpKCiaZESnvyyJFeAKWA6KuPWmxkhptQKJt9BxXqV2G
11w99nkFDSZdNV6A0n4KLGu/JFxspEX1CZKtAw7QbnJp9079wj1ofAUHom4TffO6aYaFqNthLR4k
XfFQFMilxYlsdj2s4qsgkPddgY8wMqPnfjzamHrZ6G+HL1nrtU+/bZLr96/7nTGiHRl+C674aEyx
9QLW7GwHtt3RKdhQHsGOCF04py6j75ae/Rjs+jcaCjACqc6DyRLyhApnt3WSCsW7EpjGTolsuQA3
az41ucUw4HY2XcV04E7HWrhfopn/1XKkvgKQsfDvtcerpPdAKeHlcu0G0QOlAHsfIomI/Th8RS8v
zENajQiUGdLY54PWu62RjVxMyMWgkc3hzFzES+X156O0rQM8IPcwB5J7w4mgCk1zvp1c+JVmEyY7
N/1eNCHtQ6cen9OkRjemQ/KtAVd6AvBJHmRngQ5MkmHdDGjXp+N0y6bML/3BYDOpHJ6/0HprmSTG
lp7a5NkCfs5ByyBFVhKny5S+Uu1n4R5dHRKnFPUHv6qmWzqtGJtT4M4uykS058AjbKi9VfMaFG0J
72eUqJO6btiSovgWjUilDuHUpGeUoM2LKJmn66Cyhgs3b/k4W/TI4rXJkiHZk2Roazpo2sFYmK5U
ZzGgANN2FJOWA6hG9ibGEzflMKqvTqLap5As7dyhw78242n6Q4H06MyixBNQP9P1Sku8Jd7i44ax
MdKM4sE3btGrXG66kAoOnhvFA5EgQF0fIjbFfNaOrJfn0Q6WtepUg4DmOCcvGRpSlw2eZKdtZ7Zf
fdTsNihhmvs2aL5h9pNv2t4r78uW35IP0sUKb0C+rmDuz+sIFpnZxctWufG0nbG0vp1MibInhZsQ
TyljvnCSCHgY8L4dyB0s5xtUEk+l23TWFq8Ae5uaPRIB2TRMlzKvl5u3ZdtkuEMghz1fyNa1zq2m
jvB3CMxvgVEqsl9LfUU7tL3EsgJJeWRoiauFqNIn1MX2bS2RWgZKjlgiODBv78wLyn55kARXgQn2
evv51j0ie+nhF7qvC8fEo9dFg/fj8I+tpYx4kdGtLRvP2HQIJaMM3BpfsiXkCyzcx9Zeq4y7bE6J
1N2pCZsL8D/JtA8olM2g8CZGxi7a6DTIh+YxHzyJBHw7NjHkJhl9l87Mx5AMWXCAe+MPmc3ffYCj
r1ciZ+5l+mgfP6BacoWYVezfFt7SbYn4p0toxfGuBRQutQMElmkUPK+JMjliqsQ1UA+tmkczMt0z
a/Sin+w9wcE8149i8q1zj+roKZi8Ptq1qFDeFT6WAeAf4yL4Q8B9xAF5G3z4lz4dXMJH2zl+97FE
pXdxRve27l0Xjyqlop+sZnwYgUoUNFnT5SKb1HRV+EO178qAL7CrykNONB1OcZhH2T605UnhjvKk
9lvjDjxVuIcD3gE9a/vqagkULWib7x9LwJirTo3qJziVhilKnScVjf2JuSyogOaI1Fz3zphXe3/w
5RpV4QURONR0O1xDvtrw/Q5GYASn9LmwP6AVsSuUiHdNkUzfpYcjlxyH6CSdE7ldKr8K1p1tT68U
LTmvEALGoks1trVdRAOzps6fNHIL7cGqxW6jaU4KZ4i+Vz5bnZhgun7belFoxC8yMpJhC7aE16ty
qOKTtG8h85ChlJkYUEpvkxezURgHmkn0nZU3vDpFqU8QPTSZH53ixoA/j7kwfA7m7rdNir/1TCEM
DJKN/YTTeuk3v8yeRV3WJ7gNTif0g9RaSnvANqCwz2GdqI3rF9MlKSV3yee7kCDxww3KSoDIRsxg
wSd/CwePwgbOanBRtA5u6Yki+DybbLDV29kMCbXdz1FLrSSJ+IBkgeJCKNY8ena33CyIpebbuFTY
sbU+GmRZcdpiBj2u5tJM8zUq0WmJ8lm165BcZrtavvk0U3y414S1J3t0htc+9R1jA6WxxEAxCep0
T1UG113IHFvy6Jl14FSiWBWiiPATsKLaRPe87A9BbEwI9Tb+CbrP99NYW4K3VHOxNmzgiq1n3FBl
nceN6s3+Bfg2R2Re6TJCWx8ma1F7h117QIZdh5x6Xpsx7b6qKT+4Rj7Mm8lOl20o5q9Wg04paim0
rsw5ARuWsSHC2GGxZrZCBwU7+mdqMAhqgE8+ra3MPCwhgEb0YJZ2v7SAhy/QrXDCddPnyQP3QPqg
jEy7PtDrQuYA/6OvqD6GYKLgpMaHhLgFiQzBabBS4LtejNC3bo1h1AGOnOpTM5i4qiAVbSTSdjil
Jn237XBjM/ncnCOvgGJgQkPCdgFrD/g1qzmxlwizauU4m2KxqrsY1PJJZCLCvlqsTDwlUL1mXHi8
Jj8zuk6HP+F8E3dg5rdL3JpPJeoMKBe06EL8L3tn1ty2kUXhv+Kad7CwLw+TB26iJMuLLNuJX1i0
RJMgQewgCfz6+RoAbRJyHCftqkFNTSdVqVhyE2h2377LueeUWHZBdVxpL1fWAU5aNoJLKgXWGQBB
62hkaYbxuxZVvst+Kqq3gL9BV2vO5nif4lvOUN5DMSOjg+SLTn0FnFalTIICVkzgj3NoEtS0OkzM
/d6jXcOmqchO53Dqpgq70AekARXzKh3nKCUoQ9Qt1LFvVMEXxznc51ES+CMLtxXSGPDpdFJvd68c
aE3f6IiPj7gMIP3MvLJ6Wx+k/0e2fxHZkrQRGc0/j2xf4eauX4wX2yhfnMe37V9s41vPHliEyPRI
w6oBQEAjUj3Ft6o5UGnm91QdL4H/EEgTN+brf//L9AaqSmzJj1Wdop2D+3/ivbMGHruQKjiZRyBL
RMV/Q7CNpNiFmaRPCgiBYxu6Qzc3gLRuhYZIJKaI5egvKxXOj+rKp8snn48jHa3LMrsDk4i8zY4c
0HDvWptkSIap+gNxBgJZ3ddm2T5WXs559kmZKLvpCtjjCFx2dhetwtk6NYobwMrOGBCCfRsVIRJv
YUY/WrhSbnMfsecYGZN3e4R432+QJg+HRbRRrrQ4iaCo3yQjG+6CIfPRoZQkoAS9/Rz1scSbj3ju
43BtoUDmr+9s8BY3FLApNCTzt4cqeX3MojEoApXbKdZmSUZ9lZBqO3IC+4YCM6V8sNvrVfJUWNqB
DjXYOnf7dDNC2LK8m6O9PDnk6vi4Vx9Ff/4wCTJlMt9stGnJ3X4FhwK0HSgMK6EVfvRIIE5oHPSB
x5iT4Ji+TrelOVHghVqkem5MA2fnjmIrTmfGzubzdyjgsVImwHz4+CA68u/hh4oQXdeqWbxFiQJs
L+c8jvezVb55nZaeOkoQ9kWmiR7QAvcfnuKYhgDVMsY0xVjDw65AkoYg/GbrO3drzUMZx9jdC1oX
lJScK4+7JcYVGc4DXYirkXcwYYUb63P1SoFnmY6B8oOV78vRPhcvgUTeOC/QNQvKYjWiB9ieBG7x
eUdHiHE87m7iUPNvY+gTRoZ+nESVM1X8IJ5aVRLSVYHqhQ9IaZig7+PNvZsclqGRu0VLx6/myofS
8BG7UQnkaTKl66Q4Hqe6ufJIguzKaz1abx6cTVxdZ5q7H2P9kml21Kypnin07B4pFNNzQ6zmrq6O
hW3C4yL63rTNpxi+tNtEca/LcL4b4dgm4yJLD5T+0FkyIAj36OgcB4Ey2W6SB4giPrjH6iWqds5w
tbfNqRL66kRTK6SkYJ+mwP9pk+TmFU0F6ehAjniiehu0IgDIIUgGqGnvWWP2BEh0uG8PbAk3Xb31
ok00LQTyWF/BgbOl3rZ3SZqbmRA3yK3rhE6ET6WJFO02zW5JYXyuSvMIXtaNJxtUUGZWSDiLhpoL
8IC94ANtHzsQLc3WtGoR7ZdHtIr4s62W/k4DAKTbznE+tsMMfzAqkyvy3OYkok45pX+URiBj8z7V
7dUdXWC7qeF+XnmZenNcOVCZE6A80J64E5qBa3OM2+Df7/ZbdxRCn4ww27q8in0vfRBi12PN8Ug6
wf835oa7I1kYTF202yYIv9pT+KMglKUeNAnhDxjmJKze+HZaTdRqu5tombse0Uanj9eIQYsA3b7W
4MEZwWy1n+n66jq39vptpqjFWNHX8fvCMlhFlxSCbpKzhS0Jnp/DLhmqVuSPMmujvi/nsEDkigZ0
fp9U03wdO5DSVqhOVNvw3VYxyjdwF6g3Gh66NfRse41vr2zXEzt2odbLdzayhBS/jTKDYctO4bxW
UJjzbOVlGFGejegJUsztZ39vr0eb0A2u94kDu5e7J2VesZ5xlVkzuEUQsjHUL8f5Gmj1IbJu4j2i
XBs7f6e6/nUR7u0bt3Lwk1PrnhbMBGipgWqWd4Qi5RDYY9NEOkZPvMciD+590gxzrXgTFDRTqRtf
ow9EWe7MqpwGaXWb5s5LkiL5MIO47UDf+jA0w3BKlTId7dIsHpfzPelAB/dLM/1FEq0OKCJX77JI
p84pfCrktJXhwS3ogFXdcqL7kT5Ow4QttbLTu1J3psVOX3iJAXABWWia2zPyRiCJRzvHm1BrG+Jz
I4NiJss9dSx67sr5KyvdGFdqoGk3c1hkpptA3yN/G2coPcHVdfB27gwmvNdRoH+y7ezlhg6XaxR0
P7iHDNZ+385HQWnY1wUyyQ+et/8YgAoZx7GztNeIEe/p9xrR4/RAO9ytA7BdaPrdIAu5gxEsCu4C
pG5DNUX7bR6CIVm7o3mSfKEXBf/JM+doMBTRlUkpYDy3ys0kOeQItQeUo0yYAYaWMfdmwQaCcmP9
yStd76E0yxnUjNptZQuWQ71MprmLPvzR5RPDqnpI9qb/hvaplxuNS+iozCH1O9AqttVWwTQl8Byq
O+tdvCUNYcO6eVsm2fUqTdC93BvwO+YFShvkZsZrWg3+CLbH3w/zAmWC0nmKCh0C91WAoBrl3ivQ
TQqSD3CrInHhvaZK+EaFzWaYkBTjwQ93Md3ro9zSoVyY38MDEE0Otj89Jj6kBbYZIB6ufARHthkm
yvHJgOAeW1gU1y7dhtgan86L+dyeYX/9m/XehCZdwcodXEXQfMHER47MuPIrw6JP42BMdTqGR0cz
1q5WzubjAfzCdaW4D4BX4NZKkOxRVl8MJXbAwQTzqUIr4BAaIW1KA7s70cydeuPGqIzQDxUOK6zq
FMRDND4AEzDCz4hjhfl704fgYMueVRIP2aOD4ps0S+cJvfcfcpQ9HI5iglQQoAF23859De2Xd4iH
Dux54pBFG8qyxiyhd2ivUXYn9n9vFIfQsBGaKlMqthMw5Fhv2AMIUyg/hvrcujfMnWOnf9A0GFbh
DUDRDPWRTUQIZCG7GfjKGurHmFx42qDr/mfc6/ZFxot8MamZot8Wy7S8X2bAGLKT4yl++ibyw/wB
9b7cz8u/+0s/nujFT3FUoxhEcebCX6+fqX6WH00RAOnPiyfKXIY5qKFKIIa8epC6C/BF2x8rmqYN
bBtApPDoxSCnwAeerdGfrcKPX7BZzh//zo/eoFmf6yfeAKCm9CpYAyh8KYGL2oMYlOTOV8G14TkD
PGYTnNSD/OB/ZRUeCRhysRmRAA4vQjCBjP+ZndCZ4WwneOhsi4CNcvnpHc/XwCNAo6EG4Eu7U5oP
7NFOgK7H61Zm/+55MKnNChyF40KOLgZh6PkquNaAIhXAPgr19Wg+sEerAO8az/wzW6FT4v62FUxt
YAnMJMjkZitw6M8XAUJA3CkaP9qD16O3hwKpOZtNe85XM/13TCJvh8mjZ6hjC7EC1CjJNQIkacZ/
yQp0vrhvtpC8L8kOqe/ecAa6Zdr0NVB7FqPz3XPGBjY4BABG7Qno2yJontVcUhJbACsgaP7gF2q+
6I4V8GDEhFXNotbVLFJzAfXoHJDfkjWFBrASWvYs1dSbl+zuBNUaiI4CroS+bQF6GV0Or9xB4PVp
7ATh3DF+9sABqYXqU3sP9u7t4aSRPgAiG0v1TRcA73p0FsEakMaldVbjnIjRuwMA5yEASOkdQM+m
i4JJ5+0dXCH4P2nHat6+d64QTWkirS31+ro7oIxIRwHdYPXoOsUYQRe6R3Lyzc97dxA0quKy3gAO
Id8yosGn665zFWiaObARFwUW3bszQE+3aMmV2gWGPqCTRKdmiWslRucWcJEyMokZTDC29ejhLnBd
2bNgQI6NuyMQee24tAi4hrjDtFsAz6xH/ywCp1g6LlAHgO00E5+gWYXOWXC9AXhvqn5I7zSj3nw9
cotEX4ysY2DqAyC4ND3TZ3Pa8efRkWcQSFPKxHA2P+9diIiyuytrFw11ADKV17TbMKDjJnkaLrRg
4kB9qx79OxE2DCGy1tHlDhQNOk6bNOlYR8/l9iBtQmKlWYVm8/XoRFC7Fz1HcncEgQC4S4du269v
eX4iHOwC3AygA9v0Wf9OhGh5l10FZyDiBbKEXbNocTmwQYDt9/UoCPC15OubFjlSkSo+2+rnm8D2
BsgTaIC8e5s/BO4haxa5HEiO4A6RJaxHxyCgmAEyhiRSew31yRKQ0ZH1k0yRKK87gltvsPP6njmg
K9UgOGk+qVevb4m0v5whFAqdxM1f/Z/OpYiDRB2F7ARdovXonSGkQd6TPQMG1wFslbhIzUt2QwYP
QwliHJVB0uj1qJe9X3tB+iiQPoP0igQhPCr1YHOd20ORQ0R9VXjLzSL0by9oQPQkT4RJqoQyggbm
rlkFNtf5KkDSQXwpdE1FkoXD16ddoKOGJPv+lFLIlRuwA3x/F3gDvGgcSLLN9ehdEgGLIJ1JM9UB
BJEWV8P3a4sudhPwOkoz34KJnu0F7qzmq5GoKnhIYkEz9tVN7viJsCRyPeAnI3tS74XGL+/TiTAt
WzZYMA3QvABPKVB8tf4XFkFXB9RV4O7q3+uLyq+sQTAGUPQRNJ9qqx2DiIMITJTksuj9FKN/jhJM
b9KrQCYJQXDPAo98esvzTeCQVMWLop+23SP9uxzw42QdJcyiCwjzZPqf5VYdZ0AzNnh1jGM9mgRe
nwwCDZfSTrM5oEkAus4zcM35XoBfbwAwk+0i+qD7di0Q0spaBB2DSOOeABbUo2sRrAEhA/RpJ4hW
/xxFgZeQXQUCY3hR6FtrT3znchR2UbSGCyxaPZrD16OzAPOT4GSRCyC5HOFm5jy0drGzF1xhMSi1
AMtrVqF3ewEnTvQlSq0CQYPQB4JWtA0QuW4uLELtIoiUXRtb9c4uiL3QGOt/7i5SeYRVmmrLKUzu
roIKWQikwjDv9u52pBFfHpqqgTEQhKens8C3fL4LACRCcixS7y0cq3e3I/lQvTmg/3wXUHmETUl4
hG02pZNGqAG6DnUW3e6hLYBDVdYW0DEInSL/dEwhIETYBpAkxTOoR+8iZ+h9pK9F4HgkR1yPVFLz
lt1r0R0I/9GE7r6vq4DzImsKyaUByOQ+AHdVj44p5Fq08SBxEb9dm/1yFA34fKRdJIIi9jq7qg0H
nmeXKT8B2UHa4eRI9m0VkJyQNQi4yx6081CmNXuhcyLIppE/0EizwIdQj/oDf8pR/Ilf+toBMoLi
6mkiej/8Zfa97o8/+4VT08Pzn7cND6KrQQfPf/GLone7+ewG7iv+/7cLIHCdOj374SmVWn9O+9fb
F3z+0RefdXqr0x/O/GW6SB/X6NaIVpf2MV8tdjSQICv/ebFbnPcicAax1d+e5BmZ2lfn8C8mRs36
NI9YEwGoOP3/d1vZf27e1Ifw8HLiuo9G+oHTLSKQi+z0iPUj11hk2ZlHi8D/EqWhf/HUDdhbeu4o
iNLFU3T+1A14WH5maCUfc58mzovJ6/4E2cnHywCavXR5PnODe5WeueX8exF9eTGKYKr4fLnsDbBU
9lOmrLr/dPF9tphN2ZmvllG6unzkFgcoO/OfExvWZuGfH8nrp8X6YgO2wE3ZB74OAp++5csT2eDg
pKcOn/xFx4ogb4S3Kz1zdLjcFg1kTXba2+e2qcE/SU/MBMXjtjy9eW32GjiN7NQvowL+su4yN+A1
2bnvFn54YT3AJfyK6+VukZbBInw6X462HUH+kbNs8bgusmWeX+xp+FIEcEV6fv8RLZ7FZV9h01Mn
PzV3QdaljWkAJ/JzZ5nPv3Hsn9ag9qC0Gs/xK2aPirQ7tYAHSE8dhXlnc+tNyV125lfLz+mi4z2B
xBTVbPmp94vLe4sclCiNyk98eDFb7OJs7V9e68wvqm6/Yv6bZZotLywVpH+imPUrJr9bHv3Hi2uM
yUV15FdM/keUbk8z1bsbdS/t9Af//OZtGJ1GizTipry4dlpcqPSz/wVllKTn8HrtX654A1aQferX
2wCP5DKqaZFR0lOny1W3dbsuqstO/GYZhpDi7RedMEFvCpWy09+vo6fli+vs2d3W1H5kp38XFVCL
fW8jtmWVX/MBz7nL2ky97PQPrP4SPZwLl6KlJpCf+3gZVbbZddl53+eL9cmECJvSpqtlp/2wTHfc
bBczcxX/AkP4wSey6WzvNskq+9AfF9w74Qoh68vnrotZ0pMvs/zFdx++yY1Kz+9njxHy5JfP3mQc
pecuI4jwVxerYtdZvB/P/L1M01d03/P804kP5Ht/7TK5Jn7jMVgu0t/+AwAA//8=</cx:binary>
              </cx:geoCache>
            </cx:geography>
          </cx:layoutPr>
          <cx:valueColors>
            <cx:minColor>
              <a:srgbClr val="FFC18C"/>
            </cx:minColor>
            <cx:maxColor>
              <a:srgbClr val="854D4D"/>
            </cx:maxColor>
          </cx:valueColors>
        </cx:series>
      </cx:plotAreaRegion>
    </cx:plotArea>
    <cx:legend pos="b" align="ctr" overlay="0">
      <cx:txPr>
        <a:bodyPr spcFirstLastPara="1" vertOverflow="ellipsis" horzOverflow="overflow" wrap="square" lIns="0" tIns="0" rIns="0" bIns="0" anchor="ctr" anchorCtr="1"/>
        <a:lstStyle/>
        <a:p>
          <a:pPr algn="ctr" rtl="0">
            <a:defRPr sz="1100" b="1">
              <a:solidFill>
                <a:srgbClr val="854D4D"/>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rgbClr val="854D4D"/>
            </a:solidFill>
            <a:latin typeface="Calibri" panose="020F0502020204030204" pitchFamily="34" charset="0"/>
            <a:cs typeface="Calibri" panose="020F050202020403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402464</xdr:colOff>
      <xdr:row>1</xdr:row>
      <xdr:rowOff>120740</xdr:rowOff>
    </xdr:from>
    <xdr:to>
      <xdr:col>29</xdr:col>
      <xdr:colOff>40247</xdr:colOff>
      <xdr:row>36</xdr:row>
      <xdr:rowOff>163709</xdr:rowOff>
    </xdr:to>
    <xdr:sp macro="" textlink="">
      <xdr:nvSpPr>
        <xdr:cNvPr id="2" name="Rectangle: Rounded Corners 1">
          <a:extLst>
            <a:ext uri="{FF2B5EF4-FFF2-40B4-BE49-F238E27FC236}">
              <a16:creationId xmlns:a16="http://schemas.microsoft.com/office/drawing/2014/main" id="{FF609361-9402-42C4-7CD9-74C8B9A333AB}"/>
            </a:ext>
          </a:extLst>
        </xdr:cNvPr>
        <xdr:cNvSpPr/>
      </xdr:nvSpPr>
      <xdr:spPr>
        <a:xfrm>
          <a:off x="2213556" y="308557"/>
          <a:ext cx="15333909" cy="6616560"/>
        </a:xfrm>
        <a:prstGeom prst="roundRect">
          <a:avLst>
            <a:gd name="adj" fmla="val 3596"/>
          </a:avLst>
        </a:prstGeom>
        <a:solidFill>
          <a:srgbClr val="FFC1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67077</xdr:colOff>
      <xdr:row>2</xdr:row>
      <xdr:rowOff>80493</xdr:rowOff>
    </xdr:from>
    <xdr:to>
      <xdr:col>28</xdr:col>
      <xdr:colOff>402465</xdr:colOff>
      <xdr:row>36</xdr:row>
      <xdr:rowOff>26831</xdr:rowOff>
    </xdr:to>
    <xdr:sp macro="" textlink="">
      <xdr:nvSpPr>
        <xdr:cNvPr id="3" name="Rectangle: Rounded Corners 2">
          <a:extLst>
            <a:ext uri="{FF2B5EF4-FFF2-40B4-BE49-F238E27FC236}">
              <a16:creationId xmlns:a16="http://schemas.microsoft.com/office/drawing/2014/main" id="{620F729B-CA8F-4A82-85DB-B9FD50C0828D}"/>
            </a:ext>
          </a:extLst>
        </xdr:cNvPr>
        <xdr:cNvSpPr/>
      </xdr:nvSpPr>
      <xdr:spPr>
        <a:xfrm>
          <a:off x="2481866" y="456127"/>
          <a:ext cx="14824120" cy="6332112"/>
        </a:xfrm>
        <a:prstGeom prst="roundRect">
          <a:avLst>
            <a:gd name="adj" fmla="val 3596"/>
          </a:avLst>
        </a:prstGeom>
        <a:solidFill>
          <a:srgbClr val="E7CFB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145043</xdr:colOff>
      <xdr:row>6</xdr:row>
      <xdr:rowOff>175957</xdr:rowOff>
    </xdr:from>
    <xdr:to>
      <xdr:col>10</xdr:col>
      <xdr:colOff>536619</xdr:colOff>
      <xdr:row>14</xdr:row>
      <xdr:rowOff>98354</xdr:rowOff>
    </xdr:to>
    <xdr:sp macro="" textlink="">
      <xdr:nvSpPr>
        <xdr:cNvPr id="4" name="Rectangle: Rounded Corners 3">
          <a:extLst>
            <a:ext uri="{FF2B5EF4-FFF2-40B4-BE49-F238E27FC236}">
              <a16:creationId xmlns:a16="http://schemas.microsoft.com/office/drawing/2014/main" id="{BC06BABE-B0DE-B33F-0FDD-B9018D1D9AA9}"/>
            </a:ext>
          </a:extLst>
        </xdr:cNvPr>
        <xdr:cNvSpPr/>
      </xdr:nvSpPr>
      <xdr:spPr>
        <a:xfrm>
          <a:off x="2559832" y="1302858"/>
          <a:ext cx="4013759" cy="1424933"/>
        </a:xfrm>
        <a:prstGeom prst="roundRect">
          <a:avLst>
            <a:gd name="adj" fmla="val 1254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134155</xdr:colOff>
      <xdr:row>15</xdr:row>
      <xdr:rowOff>29164</xdr:rowOff>
    </xdr:from>
    <xdr:to>
      <xdr:col>10</xdr:col>
      <xdr:colOff>540897</xdr:colOff>
      <xdr:row>35</xdr:row>
      <xdr:rowOff>134153</xdr:rowOff>
    </xdr:to>
    <xdr:sp macro="" textlink="">
      <xdr:nvSpPr>
        <xdr:cNvPr id="5" name="Rectangle: Rounded Corners 4">
          <a:extLst>
            <a:ext uri="{FF2B5EF4-FFF2-40B4-BE49-F238E27FC236}">
              <a16:creationId xmlns:a16="http://schemas.microsoft.com/office/drawing/2014/main" id="{3C60CE55-BE31-4615-8BA2-ED278E0259D5}"/>
            </a:ext>
          </a:extLst>
        </xdr:cNvPr>
        <xdr:cNvSpPr/>
      </xdr:nvSpPr>
      <xdr:spPr>
        <a:xfrm>
          <a:off x="2548944" y="2846418"/>
          <a:ext cx="4028925" cy="3861327"/>
        </a:xfrm>
        <a:prstGeom prst="roundRect">
          <a:avLst>
            <a:gd name="adj" fmla="val 582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20353</xdr:colOff>
      <xdr:row>6</xdr:row>
      <xdr:rowOff>177676</xdr:rowOff>
    </xdr:from>
    <xdr:to>
      <xdr:col>19</xdr:col>
      <xdr:colOff>419573</xdr:colOff>
      <xdr:row>21</xdr:row>
      <xdr:rowOff>3111</xdr:rowOff>
    </xdr:to>
    <xdr:sp macro="" textlink="">
      <xdr:nvSpPr>
        <xdr:cNvPr id="6" name="Rectangle: Rounded Corners 5">
          <a:extLst>
            <a:ext uri="{FF2B5EF4-FFF2-40B4-BE49-F238E27FC236}">
              <a16:creationId xmlns:a16="http://schemas.microsoft.com/office/drawing/2014/main" id="{62360364-D5A5-4850-971E-45A86B9E3520}"/>
            </a:ext>
          </a:extLst>
        </xdr:cNvPr>
        <xdr:cNvSpPr/>
      </xdr:nvSpPr>
      <xdr:spPr>
        <a:xfrm>
          <a:off x="6661022" y="1304577"/>
          <a:ext cx="5228797" cy="2642689"/>
        </a:xfrm>
        <a:prstGeom prst="roundRect">
          <a:avLst>
            <a:gd name="adj" fmla="val 582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latin typeface="Calibri" panose="020F0502020204030204" pitchFamily="34" charset="0"/>
            <a:cs typeface="Calibri" panose="020F0502020204030204" pitchFamily="34" charset="0"/>
          </a:endParaRPr>
        </a:p>
      </xdr:txBody>
    </xdr:sp>
    <xdr:clientData/>
  </xdr:twoCellAnchor>
  <xdr:twoCellAnchor>
    <xdr:from>
      <xdr:col>11</xdr:col>
      <xdr:colOff>35098</xdr:colOff>
      <xdr:row>21</xdr:row>
      <xdr:rowOff>85874</xdr:rowOff>
    </xdr:from>
    <xdr:to>
      <xdr:col>19</xdr:col>
      <xdr:colOff>430625</xdr:colOff>
      <xdr:row>35</xdr:row>
      <xdr:rowOff>99126</xdr:rowOff>
    </xdr:to>
    <xdr:sp macro="" textlink="">
      <xdr:nvSpPr>
        <xdr:cNvPr id="7" name="Rectangle: Rounded Corners 6">
          <a:extLst>
            <a:ext uri="{FF2B5EF4-FFF2-40B4-BE49-F238E27FC236}">
              <a16:creationId xmlns:a16="http://schemas.microsoft.com/office/drawing/2014/main" id="{C4623797-654F-4DB6-BD5A-A4D54FB51C4D}"/>
            </a:ext>
          </a:extLst>
        </xdr:cNvPr>
        <xdr:cNvSpPr/>
      </xdr:nvSpPr>
      <xdr:spPr>
        <a:xfrm>
          <a:off x="6675767" y="4030029"/>
          <a:ext cx="5225104" cy="2642689"/>
        </a:xfrm>
        <a:prstGeom prst="roundRect">
          <a:avLst>
            <a:gd name="adj" fmla="val 582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521556</xdr:colOff>
      <xdr:row>6</xdr:row>
      <xdr:rowOff>147570</xdr:rowOff>
    </xdr:from>
    <xdr:to>
      <xdr:col>28</xdr:col>
      <xdr:colOff>214648</xdr:colOff>
      <xdr:row>35</xdr:row>
      <xdr:rowOff>120738</xdr:rowOff>
    </xdr:to>
    <xdr:sp macro="" textlink="">
      <xdr:nvSpPr>
        <xdr:cNvPr id="8" name="Rectangle: Rounded Corners 7">
          <a:extLst>
            <a:ext uri="{FF2B5EF4-FFF2-40B4-BE49-F238E27FC236}">
              <a16:creationId xmlns:a16="http://schemas.microsoft.com/office/drawing/2014/main" id="{09404377-AC81-4274-8EE4-6FB904A24F41}"/>
            </a:ext>
          </a:extLst>
        </xdr:cNvPr>
        <xdr:cNvSpPr/>
      </xdr:nvSpPr>
      <xdr:spPr>
        <a:xfrm>
          <a:off x="11991802" y="1274471"/>
          <a:ext cx="5126367" cy="5419859"/>
        </a:xfrm>
        <a:prstGeom prst="roundRect">
          <a:avLst>
            <a:gd name="adj" fmla="val 582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163287</xdr:colOff>
      <xdr:row>7</xdr:row>
      <xdr:rowOff>75663</xdr:rowOff>
    </xdr:from>
    <xdr:to>
      <xdr:col>6</xdr:col>
      <xdr:colOff>236053</xdr:colOff>
      <xdr:row>14</xdr:row>
      <xdr:rowOff>41372</xdr:rowOff>
    </xdr:to>
    <xdr:sp macro="" textlink="">
      <xdr:nvSpPr>
        <xdr:cNvPr id="9" name="Rectangle: Rounded Corners 8">
          <a:extLst>
            <a:ext uri="{FF2B5EF4-FFF2-40B4-BE49-F238E27FC236}">
              <a16:creationId xmlns:a16="http://schemas.microsoft.com/office/drawing/2014/main" id="{80F0DD0C-C135-46E3-A4D1-9A625F33F0AB}"/>
            </a:ext>
          </a:extLst>
        </xdr:cNvPr>
        <xdr:cNvSpPr/>
      </xdr:nvSpPr>
      <xdr:spPr>
        <a:xfrm>
          <a:off x="2578076" y="1390381"/>
          <a:ext cx="1280160" cy="1280428"/>
        </a:xfrm>
        <a:prstGeom prst="roundRect">
          <a:avLst>
            <a:gd name="adj" fmla="val 12544"/>
          </a:avLst>
        </a:prstGeom>
        <a:solidFill>
          <a:srgbClr val="EFDFC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302272</xdr:colOff>
      <xdr:row>7</xdr:row>
      <xdr:rowOff>107324</xdr:rowOff>
    </xdr:from>
    <xdr:to>
      <xdr:col>8</xdr:col>
      <xdr:colOff>375038</xdr:colOff>
      <xdr:row>14</xdr:row>
      <xdr:rowOff>73033</xdr:rowOff>
    </xdr:to>
    <xdr:sp macro="" textlink="">
      <xdr:nvSpPr>
        <xdr:cNvPr id="10" name="Rectangle: Rounded Corners 9">
          <a:extLst>
            <a:ext uri="{FF2B5EF4-FFF2-40B4-BE49-F238E27FC236}">
              <a16:creationId xmlns:a16="http://schemas.microsoft.com/office/drawing/2014/main" id="{B6C8B9A5-9FEC-4AEE-A634-FC9A3523C7A4}"/>
            </a:ext>
          </a:extLst>
        </xdr:cNvPr>
        <xdr:cNvSpPr/>
      </xdr:nvSpPr>
      <xdr:spPr>
        <a:xfrm>
          <a:off x="3924455" y="1422042"/>
          <a:ext cx="1280160" cy="1280428"/>
        </a:xfrm>
        <a:prstGeom prst="roundRect">
          <a:avLst>
            <a:gd name="adj" fmla="val 12544"/>
          </a:avLst>
        </a:prstGeom>
        <a:solidFill>
          <a:srgbClr val="EFDFC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441256</xdr:colOff>
      <xdr:row>7</xdr:row>
      <xdr:rowOff>112153</xdr:rowOff>
    </xdr:from>
    <xdr:to>
      <xdr:col>10</xdr:col>
      <xdr:colOff>514021</xdr:colOff>
      <xdr:row>14</xdr:row>
      <xdr:rowOff>77862</xdr:rowOff>
    </xdr:to>
    <xdr:sp macro="" textlink="">
      <xdr:nvSpPr>
        <xdr:cNvPr id="11" name="Rectangle: Rounded Corners 10">
          <a:extLst>
            <a:ext uri="{FF2B5EF4-FFF2-40B4-BE49-F238E27FC236}">
              <a16:creationId xmlns:a16="http://schemas.microsoft.com/office/drawing/2014/main" id="{791AE551-2E91-49E7-9192-487426F04CA7}"/>
            </a:ext>
          </a:extLst>
        </xdr:cNvPr>
        <xdr:cNvSpPr/>
      </xdr:nvSpPr>
      <xdr:spPr>
        <a:xfrm>
          <a:off x="5270833" y="1426871"/>
          <a:ext cx="1280160" cy="1280428"/>
        </a:xfrm>
        <a:prstGeom prst="roundRect">
          <a:avLst>
            <a:gd name="adj" fmla="val 12544"/>
          </a:avLst>
        </a:prstGeom>
        <a:solidFill>
          <a:srgbClr val="EFDFC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187817</xdr:colOff>
      <xdr:row>2</xdr:row>
      <xdr:rowOff>160986</xdr:rowOff>
    </xdr:from>
    <xdr:to>
      <xdr:col>13</xdr:col>
      <xdr:colOff>295141</xdr:colOff>
      <xdr:row>5</xdr:row>
      <xdr:rowOff>107323</xdr:rowOff>
    </xdr:to>
    <xdr:sp macro="" textlink="">
      <xdr:nvSpPr>
        <xdr:cNvPr id="12" name="TextBox 11">
          <a:extLst>
            <a:ext uri="{FF2B5EF4-FFF2-40B4-BE49-F238E27FC236}">
              <a16:creationId xmlns:a16="http://schemas.microsoft.com/office/drawing/2014/main" id="{93BECACD-0E2E-5B0B-EB73-C3987EF7AB51}"/>
            </a:ext>
          </a:extLst>
        </xdr:cNvPr>
        <xdr:cNvSpPr txBox="1"/>
      </xdr:nvSpPr>
      <xdr:spPr>
        <a:xfrm>
          <a:off x="2602606" y="536620"/>
          <a:ext cx="5540598" cy="509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563232"/>
              </a:solidFill>
              <a:latin typeface="Calibri" panose="020F0502020204030204" pitchFamily="34" charset="0"/>
              <a:cs typeface="Calibri" panose="020F0502020204030204" pitchFamily="34" charset="0"/>
            </a:rPr>
            <a:t>Woodwork Furniture Hub</a:t>
          </a:r>
          <a:r>
            <a:rPr lang="en-US" sz="2400" baseline="0">
              <a:solidFill>
                <a:srgbClr val="563232"/>
              </a:solidFill>
              <a:latin typeface="Calibri" panose="020F0502020204030204" pitchFamily="34" charset="0"/>
              <a:cs typeface="Calibri" panose="020F0502020204030204" pitchFamily="34" charset="0"/>
            </a:rPr>
            <a:t> Sales Overview</a:t>
          </a:r>
          <a:endParaRPr lang="en-US" sz="2400">
            <a:solidFill>
              <a:srgbClr val="563232"/>
            </a:solidFill>
            <a:latin typeface="Calibri" panose="020F0502020204030204" pitchFamily="34" charset="0"/>
            <a:cs typeface="Calibri" panose="020F0502020204030204" pitchFamily="34" charset="0"/>
          </a:endParaRPr>
        </a:p>
      </xdr:txBody>
    </xdr:sp>
    <xdr:clientData/>
  </xdr:twoCellAnchor>
  <xdr:twoCellAnchor>
    <xdr:from>
      <xdr:col>4</xdr:col>
      <xdr:colOff>165813</xdr:colOff>
      <xdr:row>5</xdr:row>
      <xdr:rowOff>18245</xdr:rowOff>
    </xdr:from>
    <xdr:to>
      <xdr:col>14</xdr:col>
      <xdr:colOff>415877</xdr:colOff>
      <xdr:row>7</xdr:row>
      <xdr:rowOff>26831</xdr:rowOff>
    </xdr:to>
    <xdr:sp macro="" textlink="">
      <xdr:nvSpPr>
        <xdr:cNvPr id="13" name="TextBox 12">
          <a:extLst>
            <a:ext uri="{FF2B5EF4-FFF2-40B4-BE49-F238E27FC236}">
              <a16:creationId xmlns:a16="http://schemas.microsoft.com/office/drawing/2014/main" id="{01C84541-5337-46C4-92DE-D13B226EAA06}"/>
            </a:ext>
          </a:extLst>
        </xdr:cNvPr>
        <xdr:cNvSpPr txBox="1"/>
      </xdr:nvSpPr>
      <xdr:spPr>
        <a:xfrm>
          <a:off x="2580602" y="957330"/>
          <a:ext cx="6287036"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50">
              <a:solidFill>
                <a:srgbClr val="563232"/>
              </a:solidFill>
              <a:effectLst/>
              <a:latin typeface="Calibri" panose="020F0502020204030204" pitchFamily="34" charset="0"/>
              <a:ea typeface="+mn-ea"/>
              <a:cs typeface="Calibri" panose="020F0502020204030204" pitchFamily="34" charset="0"/>
            </a:rPr>
            <a:t>A Summary of sales perfromance, shipping trends, and regional distribution across the U.S.</a:t>
          </a:r>
          <a:endParaRPr lang="en-US" sz="1250">
            <a:solidFill>
              <a:srgbClr val="563232"/>
            </a:solidFill>
            <a:latin typeface="Calibri" panose="020F0502020204030204" pitchFamily="34" charset="0"/>
            <a:cs typeface="Calibri" panose="020F0502020204030204" pitchFamily="34" charset="0"/>
          </a:endParaRPr>
        </a:p>
      </xdr:txBody>
    </xdr:sp>
    <xdr:clientData/>
  </xdr:twoCellAnchor>
  <xdr:twoCellAnchor>
    <xdr:from>
      <xdr:col>4</xdr:col>
      <xdr:colOff>506030</xdr:colOff>
      <xdr:row>7</xdr:row>
      <xdr:rowOff>184061</xdr:rowOff>
    </xdr:from>
    <xdr:to>
      <xdr:col>5</xdr:col>
      <xdr:colOff>550035</xdr:colOff>
      <xdr:row>10</xdr:row>
      <xdr:rowOff>4829</xdr:rowOff>
    </xdr:to>
    <xdr:sp macro="" textlink="">
      <xdr:nvSpPr>
        <xdr:cNvPr id="14" name="TextBox 13">
          <a:extLst>
            <a:ext uri="{FF2B5EF4-FFF2-40B4-BE49-F238E27FC236}">
              <a16:creationId xmlns:a16="http://schemas.microsoft.com/office/drawing/2014/main" id="{0608FB09-62AF-406E-AAB6-B05BDC0DBF5E}"/>
            </a:ext>
          </a:extLst>
        </xdr:cNvPr>
        <xdr:cNvSpPr txBox="1"/>
      </xdr:nvSpPr>
      <xdr:spPr>
        <a:xfrm>
          <a:off x="2920819" y="1498779"/>
          <a:ext cx="647702"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Sales</a:t>
          </a:r>
          <a:endParaRPr lang="en-US" sz="1300" b="1">
            <a:solidFill>
              <a:srgbClr val="563232"/>
            </a:solidFill>
            <a:latin typeface="Calibri" panose="020F0502020204030204" pitchFamily="34" charset="0"/>
            <a:cs typeface="Calibri" panose="020F0502020204030204" pitchFamily="34" charset="0"/>
          </a:endParaRPr>
        </a:p>
      </xdr:txBody>
    </xdr:sp>
    <xdr:clientData/>
  </xdr:twoCellAnchor>
  <xdr:twoCellAnchor>
    <xdr:from>
      <xdr:col>7</xdr:col>
      <xdr:colOff>78613</xdr:colOff>
      <xdr:row>8</xdr:row>
      <xdr:rowOff>36491</xdr:rowOff>
    </xdr:from>
    <xdr:to>
      <xdr:col>8</xdr:col>
      <xdr:colOff>122618</xdr:colOff>
      <xdr:row>10</xdr:row>
      <xdr:rowOff>45076</xdr:rowOff>
    </xdr:to>
    <xdr:sp macro="" textlink="">
      <xdr:nvSpPr>
        <xdr:cNvPr id="15" name="TextBox 14">
          <a:extLst>
            <a:ext uri="{FF2B5EF4-FFF2-40B4-BE49-F238E27FC236}">
              <a16:creationId xmlns:a16="http://schemas.microsoft.com/office/drawing/2014/main" id="{C87AD6BE-6EDB-4C05-AA4C-386DFA431377}"/>
            </a:ext>
          </a:extLst>
        </xdr:cNvPr>
        <xdr:cNvSpPr txBox="1"/>
      </xdr:nvSpPr>
      <xdr:spPr>
        <a:xfrm>
          <a:off x="4304493" y="1539026"/>
          <a:ext cx="647702"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Profit</a:t>
          </a:r>
          <a:endParaRPr lang="en-US" sz="1300" b="1">
            <a:solidFill>
              <a:srgbClr val="563232"/>
            </a:solidFill>
            <a:latin typeface="Calibri" panose="020F0502020204030204" pitchFamily="34" charset="0"/>
            <a:cs typeface="Calibri" panose="020F0502020204030204" pitchFamily="34" charset="0"/>
          </a:endParaRPr>
        </a:p>
      </xdr:txBody>
    </xdr:sp>
    <xdr:clientData/>
  </xdr:twoCellAnchor>
  <xdr:twoCellAnchor>
    <xdr:from>
      <xdr:col>9</xdr:col>
      <xdr:colOff>67077</xdr:colOff>
      <xdr:row>8</xdr:row>
      <xdr:rowOff>9659</xdr:rowOff>
    </xdr:from>
    <xdr:to>
      <xdr:col>10</xdr:col>
      <xdr:colOff>442711</xdr:colOff>
      <xdr:row>10</xdr:row>
      <xdr:rowOff>18244</xdr:rowOff>
    </xdr:to>
    <xdr:sp macro="" textlink="">
      <xdr:nvSpPr>
        <xdr:cNvPr id="16" name="TextBox 15">
          <a:extLst>
            <a:ext uri="{FF2B5EF4-FFF2-40B4-BE49-F238E27FC236}">
              <a16:creationId xmlns:a16="http://schemas.microsoft.com/office/drawing/2014/main" id="{255D6EF9-4FCF-4137-90D3-52BCCF4DE264}"/>
            </a:ext>
          </a:extLst>
        </xdr:cNvPr>
        <xdr:cNvSpPr txBox="1"/>
      </xdr:nvSpPr>
      <xdr:spPr>
        <a:xfrm>
          <a:off x="5500352" y="1512194"/>
          <a:ext cx="979331"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Quantity</a:t>
          </a:r>
          <a:endParaRPr lang="en-US" sz="1300" b="1">
            <a:solidFill>
              <a:srgbClr val="563232"/>
            </a:solidFill>
            <a:latin typeface="Calibri" panose="020F0502020204030204" pitchFamily="34" charset="0"/>
            <a:cs typeface="Calibri" panose="020F0502020204030204" pitchFamily="34" charset="0"/>
          </a:endParaRPr>
        </a:p>
      </xdr:txBody>
    </xdr:sp>
    <xdr:clientData/>
  </xdr:twoCellAnchor>
  <xdr:twoCellAnchor>
    <xdr:from>
      <xdr:col>11</xdr:col>
      <xdr:colOff>135225</xdr:colOff>
      <xdr:row>7</xdr:row>
      <xdr:rowOff>94981</xdr:rowOff>
    </xdr:from>
    <xdr:to>
      <xdr:col>13</xdr:col>
      <xdr:colOff>268310</xdr:colOff>
      <xdr:row>9</xdr:row>
      <xdr:rowOff>103566</xdr:rowOff>
    </xdr:to>
    <xdr:sp macro="" textlink="">
      <xdr:nvSpPr>
        <xdr:cNvPr id="17" name="TextBox 16">
          <a:extLst>
            <a:ext uri="{FF2B5EF4-FFF2-40B4-BE49-F238E27FC236}">
              <a16:creationId xmlns:a16="http://schemas.microsoft.com/office/drawing/2014/main" id="{CE8D0E52-2566-415A-81FB-A56AAA1DFF0C}"/>
            </a:ext>
          </a:extLst>
        </xdr:cNvPr>
        <xdr:cNvSpPr txBox="1"/>
      </xdr:nvSpPr>
      <xdr:spPr>
        <a:xfrm>
          <a:off x="6775894" y="1409699"/>
          <a:ext cx="1340479"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Sales Trend</a:t>
          </a:r>
          <a:endParaRPr lang="en-US" sz="1300" b="1">
            <a:solidFill>
              <a:srgbClr val="563232"/>
            </a:solidFill>
            <a:latin typeface="Calibri" panose="020F0502020204030204" pitchFamily="34" charset="0"/>
            <a:cs typeface="Calibri" panose="020F0502020204030204" pitchFamily="34" charset="0"/>
          </a:endParaRPr>
        </a:p>
      </xdr:txBody>
    </xdr:sp>
    <xdr:clientData/>
  </xdr:twoCellAnchor>
  <xdr:twoCellAnchor>
    <xdr:from>
      <xdr:col>11</xdr:col>
      <xdr:colOff>140055</xdr:colOff>
      <xdr:row>21</xdr:row>
      <xdr:rowOff>126644</xdr:rowOff>
    </xdr:from>
    <xdr:to>
      <xdr:col>13</xdr:col>
      <xdr:colOff>482958</xdr:colOff>
      <xdr:row>23</xdr:row>
      <xdr:rowOff>135229</xdr:rowOff>
    </xdr:to>
    <xdr:sp macro="" textlink="">
      <xdr:nvSpPr>
        <xdr:cNvPr id="18" name="TextBox 17">
          <a:extLst>
            <a:ext uri="{FF2B5EF4-FFF2-40B4-BE49-F238E27FC236}">
              <a16:creationId xmlns:a16="http://schemas.microsoft.com/office/drawing/2014/main" id="{54BEFD26-48F6-440C-8087-14E2A4B01DD3}"/>
            </a:ext>
          </a:extLst>
        </xdr:cNvPr>
        <xdr:cNvSpPr txBox="1"/>
      </xdr:nvSpPr>
      <xdr:spPr>
        <a:xfrm>
          <a:off x="6780724" y="4070799"/>
          <a:ext cx="1550297"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Shipping</a:t>
          </a:r>
          <a:r>
            <a:rPr lang="en-GB" sz="1300" b="1" baseline="0">
              <a:solidFill>
                <a:srgbClr val="563232"/>
              </a:solidFill>
              <a:effectLst/>
              <a:latin typeface="Calibri" panose="020F0502020204030204" pitchFamily="34" charset="0"/>
              <a:ea typeface="+mn-ea"/>
              <a:cs typeface="Calibri" panose="020F0502020204030204" pitchFamily="34" charset="0"/>
            </a:rPr>
            <a:t> Duration</a:t>
          </a:r>
          <a:endParaRPr lang="en-US" sz="1300" b="1">
            <a:solidFill>
              <a:srgbClr val="563232"/>
            </a:solidFill>
            <a:effectLst/>
            <a:latin typeface="Calibri" panose="020F0502020204030204" pitchFamily="34" charset="0"/>
            <a:cs typeface="Calibri" panose="020F0502020204030204" pitchFamily="34" charset="0"/>
          </a:endParaRPr>
        </a:p>
      </xdr:txBody>
    </xdr:sp>
    <xdr:clientData/>
  </xdr:twoCellAnchor>
  <xdr:twoCellAnchor>
    <xdr:from>
      <xdr:col>20</xdr:col>
      <xdr:colOff>24145</xdr:colOff>
      <xdr:row>7</xdr:row>
      <xdr:rowOff>131471</xdr:rowOff>
    </xdr:from>
    <xdr:to>
      <xdr:col>23</xdr:col>
      <xdr:colOff>456127</xdr:colOff>
      <xdr:row>9</xdr:row>
      <xdr:rowOff>140056</xdr:rowOff>
    </xdr:to>
    <xdr:sp macro="" textlink="">
      <xdr:nvSpPr>
        <xdr:cNvPr id="19" name="TextBox 18">
          <a:extLst>
            <a:ext uri="{FF2B5EF4-FFF2-40B4-BE49-F238E27FC236}">
              <a16:creationId xmlns:a16="http://schemas.microsoft.com/office/drawing/2014/main" id="{DE973B8D-5266-4E2B-ABDB-E2B8109F1E57}"/>
            </a:ext>
          </a:extLst>
        </xdr:cNvPr>
        <xdr:cNvSpPr txBox="1"/>
      </xdr:nvSpPr>
      <xdr:spPr>
        <a:xfrm>
          <a:off x="12098089" y="1446189"/>
          <a:ext cx="2243073"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Shipping</a:t>
          </a:r>
          <a:r>
            <a:rPr lang="en-GB" sz="1300" b="1" baseline="0">
              <a:solidFill>
                <a:srgbClr val="563232"/>
              </a:solidFill>
              <a:effectLst/>
              <a:latin typeface="Calibri" panose="020F0502020204030204" pitchFamily="34" charset="0"/>
              <a:ea typeface="+mn-ea"/>
              <a:cs typeface="Calibri" panose="020F0502020204030204" pitchFamily="34" charset="0"/>
            </a:rPr>
            <a:t> Distribution By State</a:t>
          </a:r>
          <a:endParaRPr lang="en-US" sz="1300" b="1">
            <a:solidFill>
              <a:srgbClr val="563232"/>
            </a:solidFill>
            <a:effectLst/>
            <a:latin typeface="Calibri" panose="020F0502020204030204" pitchFamily="34" charset="0"/>
            <a:cs typeface="Calibri" panose="020F0502020204030204" pitchFamily="34" charset="0"/>
          </a:endParaRPr>
        </a:p>
      </xdr:txBody>
    </xdr:sp>
    <xdr:clientData/>
  </xdr:twoCellAnchor>
  <xdr:twoCellAnchor>
    <xdr:from>
      <xdr:col>4</xdr:col>
      <xdr:colOff>216792</xdr:colOff>
      <xdr:row>15</xdr:row>
      <xdr:rowOff>96053</xdr:rowOff>
    </xdr:from>
    <xdr:to>
      <xdr:col>6</xdr:col>
      <xdr:colOff>348803</xdr:colOff>
      <xdr:row>17</xdr:row>
      <xdr:rowOff>104639</xdr:rowOff>
    </xdr:to>
    <xdr:sp macro="" textlink="">
      <xdr:nvSpPr>
        <xdr:cNvPr id="20" name="TextBox 19">
          <a:extLst>
            <a:ext uri="{FF2B5EF4-FFF2-40B4-BE49-F238E27FC236}">
              <a16:creationId xmlns:a16="http://schemas.microsoft.com/office/drawing/2014/main" id="{228D6A0C-C4FA-477D-939D-39A92B7A7AEA}"/>
            </a:ext>
          </a:extLst>
        </xdr:cNvPr>
        <xdr:cNvSpPr txBox="1"/>
      </xdr:nvSpPr>
      <xdr:spPr>
        <a:xfrm>
          <a:off x="2631581" y="2913307"/>
          <a:ext cx="1339405"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solidFill>
                <a:srgbClr val="563232"/>
              </a:solidFill>
              <a:effectLst/>
              <a:latin typeface="Calibri" panose="020F0502020204030204" pitchFamily="34" charset="0"/>
              <a:ea typeface="+mn-ea"/>
              <a:cs typeface="Calibri" panose="020F0502020204030204" pitchFamily="34" charset="0"/>
            </a:rPr>
            <a:t>Shipping</a:t>
          </a:r>
          <a:r>
            <a:rPr lang="en-GB" sz="1300" b="1" baseline="0">
              <a:solidFill>
                <a:srgbClr val="563232"/>
              </a:solidFill>
              <a:effectLst/>
              <a:latin typeface="Calibri" panose="020F0502020204030204" pitchFamily="34" charset="0"/>
              <a:ea typeface="+mn-ea"/>
              <a:cs typeface="Calibri" panose="020F0502020204030204" pitchFamily="34" charset="0"/>
            </a:rPr>
            <a:t> Mode</a:t>
          </a:r>
          <a:endParaRPr lang="en-US" sz="1300" b="1">
            <a:solidFill>
              <a:srgbClr val="563232"/>
            </a:solidFill>
            <a:effectLst/>
            <a:latin typeface="Calibri" panose="020F0502020204030204" pitchFamily="34" charset="0"/>
            <a:cs typeface="Calibri" panose="020F0502020204030204" pitchFamily="34" charset="0"/>
          </a:endParaRPr>
        </a:p>
      </xdr:txBody>
    </xdr:sp>
    <xdr:clientData/>
  </xdr:twoCellAnchor>
  <xdr:twoCellAnchor>
    <xdr:from>
      <xdr:col>4</xdr:col>
      <xdr:colOff>296213</xdr:colOff>
      <xdr:row>8</xdr:row>
      <xdr:rowOff>175475</xdr:rowOff>
    </xdr:from>
    <xdr:to>
      <xdr:col>6</xdr:col>
      <xdr:colOff>40247</xdr:colOff>
      <xdr:row>10</xdr:row>
      <xdr:rowOff>184060</xdr:rowOff>
    </xdr:to>
    <xdr:sp macro="" textlink="Sales">
      <xdr:nvSpPr>
        <xdr:cNvPr id="21" name="TextBox 20">
          <a:extLst>
            <a:ext uri="{FF2B5EF4-FFF2-40B4-BE49-F238E27FC236}">
              <a16:creationId xmlns:a16="http://schemas.microsoft.com/office/drawing/2014/main" id="{983B1949-E7D2-447E-8457-E4D3B9564281}"/>
            </a:ext>
          </a:extLst>
        </xdr:cNvPr>
        <xdr:cNvSpPr txBox="1"/>
      </xdr:nvSpPr>
      <xdr:spPr>
        <a:xfrm>
          <a:off x="2711002" y="1678010"/>
          <a:ext cx="951428"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AB30DC0-9EDA-4701-921A-2FE3E546038C}" type="TxLink">
            <a:rPr lang="en-US" sz="1800" b="0" i="0" u="none" strike="noStrike">
              <a:solidFill>
                <a:srgbClr val="563232"/>
              </a:solidFill>
              <a:latin typeface="Calibri" panose="020F0502020204030204" pitchFamily="34" charset="0"/>
              <a:ea typeface="+mn-ea"/>
              <a:cs typeface="Calibri" panose="020F0502020204030204" pitchFamily="34" charset="0"/>
            </a:rPr>
            <a:pPr marL="0" indent="0"/>
            <a:t>$742.0K</a:t>
          </a:fld>
          <a:endParaRPr lang="en-US" sz="1800" b="0" i="0" u="none" strike="noStrike">
            <a:solidFill>
              <a:srgbClr val="563232"/>
            </a:solidFill>
            <a:latin typeface="Calibri" panose="020F0502020204030204" pitchFamily="34" charset="0"/>
            <a:ea typeface="+mn-ea"/>
            <a:cs typeface="Calibri" panose="020F0502020204030204" pitchFamily="34" charset="0"/>
          </a:endParaRPr>
        </a:p>
      </xdr:txBody>
    </xdr:sp>
    <xdr:clientData/>
  </xdr:twoCellAnchor>
  <xdr:twoCellAnchor>
    <xdr:from>
      <xdr:col>9</xdr:col>
      <xdr:colOff>86393</xdr:colOff>
      <xdr:row>8</xdr:row>
      <xdr:rowOff>175475</xdr:rowOff>
    </xdr:from>
    <xdr:to>
      <xdr:col>10</xdr:col>
      <xdr:colOff>201232</xdr:colOff>
      <xdr:row>10</xdr:row>
      <xdr:rowOff>184060</xdr:rowOff>
    </xdr:to>
    <xdr:sp macro="" textlink="Quantity">
      <xdr:nvSpPr>
        <xdr:cNvPr id="22" name="TextBox 21">
          <a:extLst>
            <a:ext uri="{FF2B5EF4-FFF2-40B4-BE49-F238E27FC236}">
              <a16:creationId xmlns:a16="http://schemas.microsoft.com/office/drawing/2014/main" id="{07592109-00FD-466A-A33C-A4B2B9B92BC9}"/>
            </a:ext>
          </a:extLst>
        </xdr:cNvPr>
        <xdr:cNvSpPr txBox="1"/>
      </xdr:nvSpPr>
      <xdr:spPr>
        <a:xfrm>
          <a:off x="5519668" y="1678010"/>
          <a:ext cx="718536"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2C2FAD-28EF-451B-969E-2B5EEC60253A}" type="TxLink">
            <a:rPr lang="en-US" sz="1800" b="0" i="0" u="none" strike="noStrike">
              <a:solidFill>
                <a:srgbClr val="563232"/>
              </a:solidFill>
              <a:latin typeface="Calibri" panose="020F0502020204030204" pitchFamily="34" charset="0"/>
              <a:cs typeface="Calibri" panose="020F0502020204030204" pitchFamily="34" charset="0"/>
            </a:rPr>
            <a:pPr/>
            <a:t>$8.0K</a:t>
          </a:fld>
          <a:endParaRPr lang="en-US" sz="1800">
            <a:solidFill>
              <a:srgbClr val="563232"/>
            </a:solidFill>
            <a:latin typeface="Calibri" panose="020F0502020204030204" pitchFamily="34" charset="0"/>
            <a:cs typeface="Calibri" panose="020F0502020204030204" pitchFamily="34" charset="0"/>
          </a:endParaRPr>
        </a:p>
      </xdr:txBody>
    </xdr:sp>
    <xdr:clientData/>
  </xdr:twoCellAnchor>
  <xdr:twoCellAnchor>
    <xdr:from>
      <xdr:col>6</xdr:col>
      <xdr:colOff>520519</xdr:colOff>
      <xdr:row>8</xdr:row>
      <xdr:rowOff>175475</xdr:rowOff>
    </xdr:from>
    <xdr:to>
      <xdr:col>8</xdr:col>
      <xdr:colOff>201232</xdr:colOff>
      <xdr:row>10</xdr:row>
      <xdr:rowOff>184060</xdr:rowOff>
    </xdr:to>
    <xdr:sp macro="" textlink="Profit">
      <xdr:nvSpPr>
        <xdr:cNvPr id="23" name="TextBox 22">
          <a:extLst>
            <a:ext uri="{FF2B5EF4-FFF2-40B4-BE49-F238E27FC236}">
              <a16:creationId xmlns:a16="http://schemas.microsoft.com/office/drawing/2014/main" id="{B992B884-CD90-4605-B393-87569F9CB7AC}"/>
            </a:ext>
          </a:extLst>
        </xdr:cNvPr>
        <xdr:cNvSpPr txBox="1"/>
      </xdr:nvSpPr>
      <xdr:spPr>
        <a:xfrm>
          <a:off x="4142702" y="1678010"/>
          <a:ext cx="888107"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89FDB64-9BF3-4435-87DB-982516C0FF2B}" type="TxLink">
            <a:rPr lang="en-US" sz="1800" b="0" i="0" u="none" strike="noStrike">
              <a:solidFill>
                <a:srgbClr val="563232"/>
              </a:solidFill>
              <a:latin typeface="Calibri" panose="020F0502020204030204" pitchFamily="34" charset="0"/>
              <a:ea typeface="+mn-ea"/>
              <a:cs typeface="Calibri" panose="020F0502020204030204" pitchFamily="34" charset="0"/>
            </a:rPr>
            <a:pPr marL="0" indent="0"/>
            <a:t>$18.5K</a:t>
          </a:fld>
          <a:endParaRPr lang="en-US" sz="1800" b="0" i="0" u="none" strike="noStrike">
            <a:solidFill>
              <a:srgbClr val="563232"/>
            </a:solidFill>
            <a:latin typeface="Calibri" panose="020F0502020204030204" pitchFamily="34" charset="0"/>
            <a:ea typeface="+mn-ea"/>
            <a:cs typeface="Calibri" panose="020F0502020204030204" pitchFamily="34" charset="0"/>
          </a:endParaRPr>
        </a:p>
      </xdr:txBody>
    </xdr:sp>
    <xdr:clientData/>
  </xdr:twoCellAnchor>
  <xdr:twoCellAnchor>
    <xdr:from>
      <xdr:col>4</xdr:col>
      <xdr:colOff>368120</xdr:colOff>
      <xdr:row>12</xdr:row>
      <xdr:rowOff>59565</xdr:rowOff>
    </xdr:from>
    <xdr:to>
      <xdr:col>6</xdr:col>
      <xdr:colOff>112154</xdr:colOff>
      <xdr:row>14</xdr:row>
      <xdr:rowOff>68150</xdr:rowOff>
    </xdr:to>
    <xdr:sp macro="" textlink="SalesYoY">
      <xdr:nvSpPr>
        <xdr:cNvPr id="25" name="TextBox 24">
          <a:extLst>
            <a:ext uri="{FF2B5EF4-FFF2-40B4-BE49-F238E27FC236}">
              <a16:creationId xmlns:a16="http://schemas.microsoft.com/office/drawing/2014/main" id="{59FB7415-F508-46A5-8AC9-26AB2A76004F}"/>
            </a:ext>
          </a:extLst>
        </xdr:cNvPr>
        <xdr:cNvSpPr txBox="1"/>
      </xdr:nvSpPr>
      <xdr:spPr>
        <a:xfrm>
          <a:off x="2782909" y="2313368"/>
          <a:ext cx="951428"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B6F3750-D41A-4BFD-96C6-437764912A4F}" type="TxLink">
            <a:rPr lang="en-US" sz="1200" b="0" i="0" u="none" strike="noStrike">
              <a:solidFill>
                <a:srgbClr val="563232"/>
              </a:solidFill>
              <a:latin typeface="Calibri" panose="020F0502020204030204" pitchFamily="34" charset="0"/>
              <a:ea typeface="+mn-ea"/>
              <a:cs typeface="Calibri" panose="020F0502020204030204" pitchFamily="34" charset="0"/>
            </a:rPr>
            <a:pPr marL="0" indent="0"/>
            <a:t>▲8% YoY</a:t>
          </a:fld>
          <a:endParaRPr lang="en-US" sz="1200" b="0" i="0" u="none" strike="noStrike">
            <a:solidFill>
              <a:srgbClr val="563232"/>
            </a:solidFill>
            <a:latin typeface="Calibri" panose="020F0502020204030204" pitchFamily="34" charset="0"/>
            <a:ea typeface="+mn-ea"/>
            <a:cs typeface="Calibri" panose="020F0502020204030204" pitchFamily="34" charset="0"/>
          </a:endParaRPr>
        </a:p>
      </xdr:txBody>
    </xdr:sp>
    <xdr:clientData/>
  </xdr:twoCellAnchor>
  <xdr:twoCellAnchor>
    <xdr:from>
      <xdr:col>6</xdr:col>
      <xdr:colOff>520521</xdr:colOff>
      <xdr:row>12</xdr:row>
      <xdr:rowOff>77811</xdr:rowOff>
    </xdr:from>
    <xdr:to>
      <xdr:col>8</xdr:col>
      <xdr:colOff>264555</xdr:colOff>
      <xdr:row>14</xdr:row>
      <xdr:rowOff>86396</xdr:rowOff>
    </xdr:to>
    <xdr:sp macro="" textlink="ProfitYoY">
      <xdr:nvSpPr>
        <xdr:cNvPr id="26" name="TextBox 25">
          <a:extLst>
            <a:ext uri="{FF2B5EF4-FFF2-40B4-BE49-F238E27FC236}">
              <a16:creationId xmlns:a16="http://schemas.microsoft.com/office/drawing/2014/main" id="{EC366D02-3607-48A8-859B-E41414486AB6}"/>
            </a:ext>
          </a:extLst>
        </xdr:cNvPr>
        <xdr:cNvSpPr txBox="1"/>
      </xdr:nvSpPr>
      <xdr:spPr>
        <a:xfrm>
          <a:off x="4142704" y="2331614"/>
          <a:ext cx="951428"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F111DD5-3BAB-411E-AB85-016C636CF0B3}" type="TxLink">
            <a:rPr lang="en-US" sz="1200" b="0" i="0" u="none" strike="noStrike">
              <a:solidFill>
                <a:srgbClr val="563232"/>
              </a:solidFill>
              <a:latin typeface="Calibri" panose="020F0502020204030204" pitchFamily="34" charset="0"/>
              <a:ea typeface="+mn-ea"/>
              <a:cs typeface="Calibri" panose="020F0502020204030204" pitchFamily="34" charset="0"/>
            </a:rPr>
            <a:pPr marL="0" indent="0"/>
            <a:t>▼57% YoY</a:t>
          </a:fld>
          <a:endParaRPr lang="en-US" sz="1200" b="0" i="0" u="none" strike="noStrike">
            <a:solidFill>
              <a:srgbClr val="563232"/>
            </a:solidFill>
            <a:latin typeface="Calibri" panose="020F0502020204030204" pitchFamily="34" charset="0"/>
            <a:ea typeface="+mn-ea"/>
            <a:cs typeface="Calibri" panose="020F0502020204030204" pitchFamily="34" charset="0"/>
          </a:endParaRPr>
        </a:p>
      </xdr:txBody>
    </xdr:sp>
    <xdr:clientData/>
  </xdr:twoCellAnchor>
  <xdr:twoCellAnchor>
    <xdr:from>
      <xdr:col>9</xdr:col>
      <xdr:colOff>42393</xdr:colOff>
      <xdr:row>12</xdr:row>
      <xdr:rowOff>69225</xdr:rowOff>
    </xdr:from>
    <xdr:to>
      <xdr:col>10</xdr:col>
      <xdr:colOff>390124</xdr:colOff>
      <xdr:row>14</xdr:row>
      <xdr:rowOff>77810</xdr:rowOff>
    </xdr:to>
    <xdr:sp macro="" textlink="QuantityYoY">
      <xdr:nvSpPr>
        <xdr:cNvPr id="27" name="TextBox 26">
          <a:extLst>
            <a:ext uri="{FF2B5EF4-FFF2-40B4-BE49-F238E27FC236}">
              <a16:creationId xmlns:a16="http://schemas.microsoft.com/office/drawing/2014/main" id="{FB476C2A-5FEE-45EC-9537-9DB290C5BAFD}"/>
            </a:ext>
          </a:extLst>
        </xdr:cNvPr>
        <xdr:cNvSpPr txBox="1"/>
      </xdr:nvSpPr>
      <xdr:spPr>
        <a:xfrm>
          <a:off x="5475668" y="2323028"/>
          <a:ext cx="951428"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B5651B-36A3-41C4-988F-638F3FD85A66}" type="TxLink">
            <a:rPr lang="en-US" sz="1200" b="0" i="0" u="none" strike="noStrike">
              <a:solidFill>
                <a:srgbClr val="563232"/>
              </a:solidFill>
              <a:latin typeface="Calibri" panose="020F0502020204030204" pitchFamily="34" charset="0"/>
              <a:ea typeface="+mn-ea"/>
              <a:cs typeface="Calibri" panose="020F0502020204030204" pitchFamily="34" charset="0"/>
            </a:rPr>
            <a:pPr marL="0" indent="0"/>
            <a:t>▲11% YoY</a:t>
          </a:fld>
          <a:endParaRPr lang="en-US" sz="1200" b="0" i="0" u="none" strike="noStrike">
            <a:solidFill>
              <a:srgbClr val="563232"/>
            </a:solidFill>
            <a:latin typeface="Calibri" panose="020F0502020204030204" pitchFamily="34" charset="0"/>
            <a:ea typeface="+mn-ea"/>
            <a:cs typeface="Calibri" panose="020F0502020204030204" pitchFamily="34" charset="0"/>
          </a:endParaRPr>
        </a:p>
      </xdr:txBody>
    </xdr:sp>
    <xdr:clientData/>
  </xdr:twoCellAnchor>
  <xdr:twoCellAnchor>
    <xdr:from>
      <xdr:col>11</xdr:col>
      <xdr:colOff>147570</xdr:colOff>
      <xdr:row>9</xdr:row>
      <xdr:rowOff>26832</xdr:rowOff>
    </xdr:from>
    <xdr:to>
      <xdr:col>19</xdr:col>
      <xdr:colOff>187817</xdr:colOff>
      <xdr:row>20</xdr:row>
      <xdr:rowOff>40248</xdr:rowOff>
    </xdr:to>
    <xdr:graphicFrame macro="">
      <xdr:nvGraphicFramePr>
        <xdr:cNvPr id="28" name="Chart 27">
          <a:extLst>
            <a:ext uri="{FF2B5EF4-FFF2-40B4-BE49-F238E27FC236}">
              <a16:creationId xmlns:a16="http://schemas.microsoft.com/office/drawing/2014/main" id="{5943E6B6-5BD1-4B15-9838-2C74DDE97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123687</xdr:colOff>
      <xdr:row>8</xdr:row>
      <xdr:rowOff>135228</xdr:rowOff>
    </xdr:from>
    <xdr:to>
      <xdr:col>16</xdr:col>
      <xdr:colOff>134154</xdr:colOff>
      <xdr:row>10</xdr:row>
      <xdr:rowOff>143813</xdr:rowOff>
    </xdr:to>
    <xdr:sp macro="" textlink="peakSalesMonth">
      <xdr:nvSpPr>
        <xdr:cNvPr id="31" name="TextBox 30">
          <a:extLst>
            <a:ext uri="{FF2B5EF4-FFF2-40B4-BE49-F238E27FC236}">
              <a16:creationId xmlns:a16="http://schemas.microsoft.com/office/drawing/2014/main" id="{18DE8B49-C887-4E54-9973-14E06B4DFF77}"/>
            </a:ext>
          </a:extLst>
        </xdr:cNvPr>
        <xdr:cNvSpPr txBox="1"/>
      </xdr:nvSpPr>
      <xdr:spPr>
        <a:xfrm>
          <a:off x="6764356" y="1637763"/>
          <a:ext cx="3028953"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01D10F-8CF8-4DCD-9141-9AFB95D94526}" type="TxLink">
            <a:rPr lang="en-US" sz="1100" b="0" i="0" u="none" strike="noStrike">
              <a:solidFill>
                <a:srgbClr val="854D4D"/>
              </a:solidFill>
              <a:effectLst/>
              <a:latin typeface="Calibri" panose="020F0502020204030204" pitchFamily="34" charset="0"/>
              <a:ea typeface="+mn-ea"/>
              <a:cs typeface="Calibri" panose="020F0502020204030204" pitchFamily="34" charset="0"/>
            </a:rPr>
            <a:pPr/>
            <a:t>Peak Sales Month: Dec with $121,818 in Sales</a:t>
          </a:fld>
          <a:endParaRPr lang="en-US" sz="1100" b="0">
            <a:solidFill>
              <a:srgbClr val="854D4D"/>
            </a:solidFill>
            <a:latin typeface="Calibri" panose="020F0502020204030204" pitchFamily="34" charset="0"/>
            <a:cs typeface="Calibri" panose="020F0502020204030204" pitchFamily="34" charset="0"/>
          </a:endParaRPr>
        </a:p>
      </xdr:txBody>
    </xdr:sp>
    <xdr:clientData/>
  </xdr:twoCellAnchor>
  <xdr:twoCellAnchor>
    <xdr:from>
      <xdr:col>11</xdr:col>
      <xdr:colOff>40246</xdr:colOff>
      <xdr:row>24</xdr:row>
      <xdr:rowOff>53662</xdr:rowOff>
    </xdr:from>
    <xdr:to>
      <xdr:col>19</xdr:col>
      <xdr:colOff>362219</xdr:colOff>
      <xdr:row>35</xdr:row>
      <xdr:rowOff>53661</xdr:rowOff>
    </xdr:to>
    <xdr:graphicFrame macro="">
      <xdr:nvGraphicFramePr>
        <xdr:cNvPr id="32" name="Chart 31">
          <a:extLst>
            <a:ext uri="{FF2B5EF4-FFF2-40B4-BE49-F238E27FC236}">
              <a16:creationId xmlns:a16="http://schemas.microsoft.com/office/drawing/2014/main" id="{D286B3C5-31FB-4CC3-9BE1-724B3C4D3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140050</xdr:colOff>
      <xdr:row>22</xdr:row>
      <xdr:rowOff>166892</xdr:rowOff>
    </xdr:from>
    <xdr:to>
      <xdr:col>16</xdr:col>
      <xdr:colOff>214645</xdr:colOff>
      <xdr:row>24</xdr:row>
      <xdr:rowOff>175477</xdr:rowOff>
    </xdr:to>
    <xdr:sp macro="" textlink="MostOrder">
      <xdr:nvSpPr>
        <xdr:cNvPr id="33" name="TextBox 32">
          <a:extLst>
            <a:ext uri="{FF2B5EF4-FFF2-40B4-BE49-F238E27FC236}">
              <a16:creationId xmlns:a16="http://schemas.microsoft.com/office/drawing/2014/main" id="{83DCAF06-7BC9-400D-AA08-561B86FB6FA6}"/>
            </a:ext>
          </a:extLst>
        </xdr:cNvPr>
        <xdr:cNvSpPr txBox="1"/>
      </xdr:nvSpPr>
      <xdr:spPr>
        <a:xfrm>
          <a:off x="6780719" y="4298864"/>
          <a:ext cx="3093081"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D04372-3B16-48DC-9E1F-B6D83E4A2C53}" type="TxLink">
            <a:rPr lang="en-US" sz="1100" b="0" i="0" u="none" strike="noStrike">
              <a:solidFill>
                <a:srgbClr val="854D4D"/>
              </a:solidFill>
              <a:effectLst/>
              <a:latin typeface="Calibri" panose="020F0502020204030204" pitchFamily="34" charset="0"/>
              <a:ea typeface="+mn-ea"/>
              <a:cs typeface="Calibri" panose="020F0502020204030204" pitchFamily="34" charset="0"/>
            </a:rPr>
            <a:pPr/>
            <a:t>Most orders (28%) were delivered in 4- days.</a:t>
          </a:fld>
          <a:endParaRPr lang="en-US" sz="1300" b="0">
            <a:solidFill>
              <a:srgbClr val="854D4D"/>
            </a:solidFill>
            <a:latin typeface="Calibri" panose="020F0502020204030204" pitchFamily="34" charset="0"/>
            <a:cs typeface="Calibri" panose="020F0502020204030204" pitchFamily="34" charset="0"/>
          </a:endParaRPr>
        </a:p>
      </xdr:txBody>
    </xdr:sp>
    <xdr:clientData/>
  </xdr:twoCellAnchor>
  <xdr:twoCellAnchor>
    <xdr:from>
      <xdr:col>20</xdr:col>
      <xdr:colOff>160987</xdr:colOff>
      <xdr:row>9</xdr:row>
      <xdr:rowOff>147570</xdr:rowOff>
    </xdr:from>
    <xdr:to>
      <xdr:col>27</xdr:col>
      <xdr:colOff>507107</xdr:colOff>
      <xdr:row>23</xdr:row>
      <xdr:rowOff>13415</xdr:rowOff>
    </xdr:to>
    <mc:AlternateContent xmlns:mc="http://schemas.openxmlformats.org/markup-compatibility/2006">
      <mc:Choice xmlns:cx4="http://schemas.microsoft.com/office/drawing/2016/5/10/chartex" Requires="cx4">
        <xdr:graphicFrame macro="">
          <xdr:nvGraphicFramePr>
            <xdr:cNvPr id="34" name="Chart 33">
              <a:extLst>
                <a:ext uri="{FF2B5EF4-FFF2-40B4-BE49-F238E27FC236}">
                  <a16:creationId xmlns:a16="http://schemas.microsoft.com/office/drawing/2014/main" id="{3C909D5C-1D98-46DF-AEB9-C4EAD6F5C5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352987" y="1862070"/>
              <a:ext cx="4613320" cy="25328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53662</xdr:colOff>
      <xdr:row>23</xdr:row>
      <xdr:rowOff>107325</xdr:rowOff>
    </xdr:from>
    <xdr:to>
      <xdr:col>28</xdr:col>
      <xdr:colOff>160986</xdr:colOff>
      <xdr:row>35</xdr:row>
      <xdr:rowOff>107324</xdr:rowOff>
    </xdr:to>
    <xdr:graphicFrame macro="">
      <xdr:nvGraphicFramePr>
        <xdr:cNvPr id="35" name="Chart 34">
          <a:extLst>
            <a:ext uri="{FF2B5EF4-FFF2-40B4-BE49-F238E27FC236}">
              <a16:creationId xmlns:a16="http://schemas.microsoft.com/office/drawing/2014/main" id="{332685BF-7C1C-4695-9650-B16A29482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104637</xdr:colOff>
      <xdr:row>22</xdr:row>
      <xdr:rowOff>118058</xdr:rowOff>
    </xdr:from>
    <xdr:to>
      <xdr:col>24</xdr:col>
      <xdr:colOff>335388</xdr:colOff>
      <xdr:row>24</xdr:row>
      <xdr:rowOff>126643</xdr:rowOff>
    </xdr:to>
    <xdr:sp macro="" textlink="TopSellingCity">
      <xdr:nvSpPr>
        <xdr:cNvPr id="36" name="TextBox 35">
          <a:extLst>
            <a:ext uri="{FF2B5EF4-FFF2-40B4-BE49-F238E27FC236}">
              <a16:creationId xmlns:a16="http://schemas.microsoft.com/office/drawing/2014/main" id="{00441D89-0DD6-4CCD-A644-65D683C5AAED}"/>
            </a:ext>
          </a:extLst>
        </xdr:cNvPr>
        <xdr:cNvSpPr txBox="1"/>
      </xdr:nvSpPr>
      <xdr:spPr>
        <a:xfrm>
          <a:off x="12178581" y="4250030"/>
          <a:ext cx="2645539" cy="384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FAE7F3-97DE-42A8-84CE-A558651432D2}" type="TxLink">
            <a:rPr lang="en-US" sz="1100" b="0" i="0" u="none" strike="noStrike">
              <a:solidFill>
                <a:srgbClr val="854D4D"/>
              </a:solidFill>
              <a:effectLst/>
              <a:latin typeface="Calibri" panose="020F0502020204030204" pitchFamily="34" charset="0"/>
              <a:ea typeface="+mn-ea"/>
              <a:cs typeface="Calibri" panose="020F0502020204030204" pitchFamily="34" charset="0"/>
            </a:rPr>
            <a:pPr/>
            <a:t>Top Selling City: New York City (75,691)</a:t>
          </a:fld>
          <a:endParaRPr lang="en-US" sz="1300" b="0">
            <a:solidFill>
              <a:srgbClr val="854D4D"/>
            </a:solidFill>
            <a:effectLst/>
            <a:latin typeface="Calibri" panose="020F0502020204030204" pitchFamily="34" charset="0"/>
            <a:cs typeface="Calibri" panose="020F0502020204030204" pitchFamily="34" charset="0"/>
          </a:endParaRPr>
        </a:p>
      </xdr:txBody>
    </xdr:sp>
    <xdr:clientData/>
  </xdr:twoCellAnchor>
  <xdr:twoCellAnchor>
    <xdr:from>
      <xdr:col>4</xdr:col>
      <xdr:colOff>174401</xdr:colOff>
      <xdr:row>17</xdr:row>
      <xdr:rowOff>147573</xdr:rowOff>
    </xdr:from>
    <xdr:to>
      <xdr:col>10</xdr:col>
      <xdr:colOff>536620</xdr:colOff>
      <xdr:row>25</xdr:row>
      <xdr:rowOff>107323</xdr:rowOff>
    </xdr:to>
    <xdr:graphicFrame macro="">
      <xdr:nvGraphicFramePr>
        <xdr:cNvPr id="37" name="Chart 36">
          <a:extLst>
            <a:ext uri="{FF2B5EF4-FFF2-40B4-BE49-F238E27FC236}">
              <a16:creationId xmlns:a16="http://schemas.microsoft.com/office/drawing/2014/main" id="{C1FE9EA4-F4A1-4B1F-9DF3-BFFCC9DFD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53661</xdr:colOff>
      <xdr:row>18</xdr:row>
      <xdr:rowOff>160986</xdr:rowOff>
    </xdr:from>
    <xdr:to>
      <xdr:col>7</xdr:col>
      <xdr:colOff>576865</xdr:colOff>
      <xdr:row>25</xdr:row>
      <xdr:rowOff>40246</xdr:rowOff>
    </xdr:to>
    <xdr:sp macro="" textlink="">
      <xdr:nvSpPr>
        <xdr:cNvPr id="38" name="Oval 37">
          <a:extLst>
            <a:ext uri="{FF2B5EF4-FFF2-40B4-BE49-F238E27FC236}">
              <a16:creationId xmlns:a16="http://schemas.microsoft.com/office/drawing/2014/main" id="{257DD184-EA01-B99A-7621-35D507938D17}"/>
            </a:ext>
          </a:extLst>
        </xdr:cNvPr>
        <xdr:cNvSpPr/>
      </xdr:nvSpPr>
      <xdr:spPr>
        <a:xfrm>
          <a:off x="3675844" y="3541690"/>
          <a:ext cx="1126901" cy="1193979"/>
        </a:xfrm>
        <a:prstGeom prst="ellipse">
          <a:avLst/>
        </a:prstGeom>
        <a:solidFill>
          <a:srgbClr val="EFDFCD">
            <a:alpha val="58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208206</xdr:colOff>
      <xdr:row>20</xdr:row>
      <xdr:rowOff>127715</xdr:rowOff>
    </xdr:from>
    <xdr:to>
      <xdr:col>7</xdr:col>
      <xdr:colOff>469542</xdr:colOff>
      <xdr:row>22</xdr:row>
      <xdr:rowOff>53662</xdr:rowOff>
    </xdr:to>
    <xdr:sp macro="" textlink="">
      <xdr:nvSpPr>
        <xdr:cNvPr id="39" name="TextBox 38">
          <a:extLst>
            <a:ext uri="{FF2B5EF4-FFF2-40B4-BE49-F238E27FC236}">
              <a16:creationId xmlns:a16="http://schemas.microsoft.com/office/drawing/2014/main" id="{063CF994-D3B7-486E-9AF7-4DC927C134CF}"/>
            </a:ext>
          </a:extLst>
        </xdr:cNvPr>
        <xdr:cNvSpPr txBox="1"/>
      </xdr:nvSpPr>
      <xdr:spPr>
        <a:xfrm>
          <a:off x="3830389" y="3884053"/>
          <a:ext cx="865033" cy="301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rgbClr val="563232"/>
              </a:solidFill>
              <a:effectLst/>
              <a:latin typeface="Calibri" panose="020F0502020204030204" pitchFamily="34" charset="0"/>
              <a:ea typeface="+mn-ea"/>
              <a:cs typeface="Calibri" panose="020F0502020204030204" pitchFamily="34" charset="0"/>
            </a:rPr>
            <a:t>Ship</a:t>
          </a:r>
          <a:r>
            <a:rPr lang="en-GB" sz="1200" b="0" baseline="0">
              <a:solidFill>
                <a:srgbClr val="563232"/>
              </a:solidFill>
              <a:effectLst/>
              <a:latin typeface="Calibri" panose="020F0502020204030204" pitchFamily="34" charset="0"/>
              <a:ea typeface="+mn-ea"/>
              <a:cs typeface="Calibri" panose="020F0502020204030204" pitchFamily="34" charset="0"/>
            </a:rPr>
            <a:t> Mode</a:t>
          </a:r>
          <a:endParaRPr lang="en-US" sz="1200" b="0">
            <a:solidFill>
              <a:srgbClr val="563232"/>
            </a:solidFill>
            <a:effectLst/>
            <a:latin typeface="Calibri" panose="020F0502020204030204" pitchFamily="34" charset="0"/>
            <a:cs typeface="Calibri" panose="020F0502020204030204" pitchFamily="34" charset="0"/>
          </a:endParaRPr>
        </a:p>
      </xdr:txBody>
    </xdr:sp>
    <xdr:clientData/>
  </xdr:twoCellAnchor>
  <xdr:twoCellAnchor>
    <xdr:from>
      <xdr:col>4</xdr:col>
      <xdr:colOff>186204</xdr:colOff>
      <xdr:row>16</xdr:row>
      <xdr:rowOff>145960</xdr:rowOff>
    </xdr:from>
    <xdr:to>
      <xdr:col>8</xdr:col>
      <xdr:colOff>375634</xdr:colOff>
      <xdr:row>18</xdr:row>
      <xdr:rowOff>80492</xdr:rowOff>
    </xdr:to>
    <xdr:sp macro="" textlink="MostOrderUsed">
      <xdr:nvSpPr>
        <xdr:cNvPr id="40" name="TextBox 39">
          <a:extLst>
            <a:ext uri="{FF2B5EF4-FFF2-40B4-BE49-F238E27FC236}">
              <a16:creationId xmlns:a16="http://schemas.microsoft.com/office/drawing/2014/main" id="{9C6E4B09-3DB3-4CE7-8E69-7E67296BD502}"/>
            </a:ext>
          </a:extLst>
        </xdr:cNvPr>
        <xdr:cNvSpPr txBox="1"/>
      </xdr:nvSpPr>
      <xdr:spPr>
        <a:xfrm>
          <a:off x="2600993" y="3151030"/>
          <a:ext cx="2604218" cy="310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BB7C89-1B49-452E-9377-D716F6032D16}" type="TxLink">
            <a:rPr lang="en-US" sz="1100" b="0" i="0" u="none" strike="noStrike">
              <a:solidFill>
                <a:srgbClr val="854D4D"/>
              </a:solidFill>
              <a:effectLst/>
              <a:latin typeface="Calibri" panose="020F0502020204030204" pitchFamily="34" charset="0"/>
              <a:ea typeface="+mn-ea"/>
              <a:cs typeface="Calibri" panose="020F0502020204030204" pitchFamily="34" charset="0"/>
            </a:rPr>
            <a:pPr/>
            <a:t>Most Orders Used Standard Class (59%)</a:t>
          </a:fld>
          <a:endParaRPr lang="en-US" sz="1200" b="0">
            <a:solidFill>
              <a:srgbClr val="854D4D"/>
            </a:solidFill>
            <a:effectLst/>
            <a:latin typeface="Calibri" panose="020F0502020204030204" pitchFamily="34" charset="0"/>
            <a:cs typeface="Calibri" panose="020F0502020204030204" pitchFamily="34" charset="0"/>
          </a:endParaRPr>
        </a:p>
      </xdr:txBody>
    </xdr:sp>
    <xdr:clientData/>
  </xdr:twoCellAnchor>
  <xdr:twoCellAnchor>
    <xdr:from>
      <xdr:col>4</xdr:col>
      <xdr:colOff>120739</xdr:colOff>
      <xdr:row>26</xdr:row>
      <xdr:rowOff>0</xdr:rowOff>
    </xdr:from>
    <xdr:to>
      <xdr:col>10</xdr:col>
      <xdr:colOff>496373</xdr:colOff>
      <xdr:row>35</xdr:row>
      <xdr:rowOff>160985</xdr:rowOff>
    </xdr:to>
    <xdr:graphicFrame macro="">
      <xdr:nvGraphicFramePr>
        <xdr:cNvPr id="41" name="Chart 40">
          <a:extLst>
            <a:ext uri="{FF2B5EF4-FFF2-40B4-BE49-F238E27FC236}">
              <a16:creationId xmlns:a16="http://schemas.microsoft.com/office/drawing/2014/main" id="{8FF88CFD-2919-4192-ABCC-ECD92B050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284941</xdr:colOff>
      <xdr:row>25</xdr:row>
      <xdr:rowOff>110542</xdr:rowOff>
    </xdr:from>
    <xdr:to>
      <xdr:col>9</xdr:col>
      <xdr:colOff>281724</xdr:colOff>
      <xdr:row>27</xdr:row>
      <xdr:rowOff>13416</xdr:rowOff>
    </xdr:to>
    <xdr:sp macro="" textlink="HighestSales">
      <xdr:nvSpPr>
        <xdr:cNvPr id="42" name="TextBox 41">
          <a:extLst>
            <a:ext uri="{FF2B5EF4-FFF2-40B4-BE49-F238E27FC236}">
              <a16:creationId xmlns:a16="http://schemas.microsoft.com/office/drawing/2014/main" id="{AA5D88E7-742D-42DC-8DBE-8E8C4D2B9537}"/>
            </a:ext>
          </a:extLst>
        </xdr:cNvPr>
        <xdr:cNvSpPr txBox="1"/>
      </xdr:nvSpPr>
      <xdr:spPr>
        <a:xfrm>
          <a:off x="2699730" y="4805965"/>
          <a:ext cx="3015269" cy="278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80086FF-2DFD-4E5B-9F97-29F5823D100B}" type="TxLink">
            <a:rPr lang="en-US" sz="1100" b="0" i="0" u="none" strike="noStrike">
              <a:solidFill>
                <a:srgbClr val="854D4D"/>
              </a:solidFill>
              <a:effectLst/>
              <a:latin typeface="Calibri" panose="020F0502020204030204" pitchFamily="34" charset="0"/>
              <a:ea typeface="+mn-ea"/>
              <a:cs typeface="Calibri" panose="020F0502020204030204" pitchFamily="34" charset="0"/>
            </a:rPr>
            <a:pPr marL="0" indent="0"/>
            <a:t>Highest Sales from Category: Chairs ($328,449)</a:t>
          </a:fld>
          <a:endParaRPr lang="en-US" sz="1100" b="0" i="0" u="none" strike="noStrike">
            <a:solidFill>
              <a:srgbClr val="854D4D"/>
            </a:solidFill>
            <a:effectLst/>
            <a:latin typeface="Calibri" panose="020F0502020204030204" pitchFamily="34" charset="0"/>
            <a:ea typeface="+mn-ea"/>
            <a:cs typeface="Calibri" panose="020F0502020204030204" pitchFamily="34" charset="0"/>
          </a:endParaRPr>
        </a:p>
      </xdr:txBody>
    </xdr:sp>
    <xdr:clientData/>
  </xdr:twoCellAnchor>
  <xdr:twoCellAnchor editAs="oneCell">
    <xdr:from>
      <xdr:col>22</xdr:col>
      <xdr:colOff>13416</xdr:colOff>
      <xdr:row>4</xdr:row>
      <xdr:rowOff>13415</xdr:rowOff>
    </xdr:from>
    <xdr:to>
      <xdr:col>28</xdr:col>
      <xdr:colOff>26831</xdr:colOff>
      <xdr:row>6</xdr:row>
      <xdr:rowOff>80493</xdr:rowOff>
    </xdr:to>
    <mc:AlternateContent xmlns:mc="http://schemas.openxmlformats.org/markup-compatibility/2006" xmlns:a14="http://schemas.microsoft.com/office/drawing/2010/main">
      <mc:Choice Requires="a14">
        <xdr:graphicFrame macro="">
          <xdr:nvGraphicFramePr>
            <xdr:cNvPr id="43" name="Segment">
              <a:extLst>
                <a:ext uri="{FF2B5EF4-FFF2-40B4-BE49-F238E27FC236}">
                  <a16:creationId xmlns:a16="http://schemas.microsoft.com/office/drawing/2014/main" id="{0BD41751-061C-46CB-B8D7-3EA4244E8D82}"/>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3294754" y="764683"/>
              <a:ext cx="3635598" cy="442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80492</xdr:colOff>
      <xdr:row>4</xdr:row>
      <xdr:rowOff>13416</xdr:rowOff>
    </xdr:from>
    <xdr:to>
      <xdr:col>21</xdr:col>
      <xdr:colOff>536620</xdr:colOff>
      <xdr:row>6</xdr:row>
      <xdr:rowOff>80494</xdr:rowOff>
    </xdr:to>
    <mc:AlternateContent xmlns:mc="http://schemas.openxmlformats.org/markup-compatibility/2006" xmlns:a14="http://schemas.microsoft.com/office/drawing/2010/main">
      <mc:Choice Requires="a14">
        <xdr:graphicFrame macro="">
          <xdr:nvGraphicFramePr>
            <xdr:cNvPr id="44" name="Region">
              <a:extLst>
                <a:ext uri="{FF2B5EF4-FFF2-40B4-BE49-F238E27FC236}">
                  <a16:creationId xmlns:a16="http://schemas.microsoft.com/office/drawing/2014/main" id="{0201E3AA-DCFE-4963-8283-742B2D595C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39647" y="764684"/>
              <a:ext cx="3474614" cy="442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ilerin Asipita" refreshedDate="45824.056620833333" createdVersion="8" refreshedVersion="8" minRefreshableVersion="3" recordCount="2121" xr:uid="{F9A93FDA-F5F0-41F0-BAF0-A9627A96BC04}">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624028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x v="0"/>
  </r>
  <r>
    <s v="CA-2016-152156"/>
    <x v="0"/>
    <d v="2016-11-11T00:00:00"/>
    <x v="0"/>
    <s v="CG-12520"/>
    <s v="Claire Gute"/>
    <x v="0"/>
    <s v="United States"/>
    <x v="0"/>
    <x v="0"/>
    <x v="0"/>
    <s v="FUR-CH-10000454"/>
    <x v="0"/>
    <x v="1"/>
    <s v="Hon Deluxe Fabric Upholstered Stacking Chairs, Rounded Back"/>
    <n v="731.94"/>
    <n v="3"/>
    <n v="219.58199999999999"/>
    <x v="0"/>
    <x v="0"/>
  </r>
  <r>
    <s v="US-2015-108966"/>
    <x v="1"/>
    <d v="2015-10-18T00:00:00"/>
    <x v="1"/>
    <s v="SO-20335"/>
    <s v="Sean O'Donnell"/>
    <x v="0"/>
    <s v="United States"/>
    <x v="1"/>
    <x v="1"/>
    <x v="0"/>
    <s v="FUR-TA-10000577"/>
    <x v="0"/>
    <x v="2"/>
    <s v="Bretford CR4500 Series Slim Rectangular Table"/>
    <n v="957.57749999999999"/>
    <n v="5"/>
    <n v="-383.03100000000001"/>
    <x v="1"/>
    <x v="1"/>
  </r>
  <r>
    <s v="CA-2014-115812"/>
    <x v="2"/>
    <d v="2014-06-14T00:00:00"/>
    <x v="1"/>
    <s v="BH-11710"/>
    <s v="Brosina Hoffman"/>
    <x v="0"/>
    <s v="United States"/>
    <x v="2"/>
    <x v="2"/>
    <x v="1"/>
    <s v="FUR-FU-10001487"/>
    <x v="0"/>
    <x v="3"/>
    <s v="Eldon Expressions Wood and Plastic Desk Accessories, Cherry Wood"/>
    <n v="48.86"/>
    <n v="7"/>
    <n v="14.1694"/>
    <x v="2"/>
    <x v="2"/>
  </r>
  <r>
    <s v="CA-2014-115812"/>
    <x v="2"/>
    <d v="2014-06-14T00:00:00"/>
    <x v="1"/>
    <s v="BH-11710"/>
    <s v="Brosina Hoffman"/>
    <x v="0"/>
    <s v="United States"/>
    <x v="2"/>
    <x v="2"/>
    <x v="1"/>
    <s v="FUR-TA-10001539"/>
    <x v="0"/>
    <x v="2"/>
    <s v="Chromcraft Rectangular Conference Tables"/>
    <n v="1706.184"/>
    <n v="9"/>
    <n v="85.309200000000004"/>
    <x v="2"/>
    <x v="2"/>
  </r>
  <r>
    <s v="US-2017-156909"/>
    <x v="3"/>
    <d v="2017-07-18T00:00:00"/>
    <x v="0"/>
    <s v="SF-20065"/>
    <s v="Sandra Flanagan"/>
    <x v="0"/>
    <s v="United States"/>
    <x v="3"/>
    <x v="3"/>
    <x v="2"/>
    <s v="FUR-CH-10002774"/>
    <x v="0"/>
    <x v="1"/>
    <s v="Global Deluxe Stacking Chair, Gray"/>
    <n v="71.372"/>
    <n v="2"/>
    <n v="-1.0196000000000001"/>
    <x v="3"/>
    <x v="3"/>
  </r>
  <r>
    <s v="CA-2015-106320"/>
    <x v="4"/>
    <d v="2015-09-30T00:00:00"/>
    <x v="1"/>
    <s v="EB-13870"/>
    <s v="Emily Burns"/>
    <x v="0"/>
    <s v="United States"/>
    <x v="4"/>
    <x v="4"/>
    <x v="1"/>
    <s v="FUR-TA-10000577"/>
    <x v="0"/>
    <x v="2"/>
    <s v="Bretford CR4500 Series Slim Rectangular Table"/>
    <n v="1044.6300000000001"/>
    <n v="3"/>
    <n v="240.26490000000001"/>
    <x v="2"/>
    <x v="4"/>
  </r>
  <r>
    <s v="US-2015-150630"/>
    <x v="5"/>
    <d v="2015-09-21T00:00:00"/>
    <x v="1"/>
    <s v="TB-21520"/>
    <s v="Tracy Blumstein"/>
    <x v="0"/>
    <s v="United States"/>
    <x v="3"/>
    <x v="3"/>
    <x v="2"/>
    <s v="FUR-BO-10004834"/>
    <x v="0"/>
    <x v="0"/>
    <s v="Riverside Palais Royal Lawyers Bookcase, Royale Cherry Finish"/>
    <n v="3083.43"/>
    <n v="7"/>
    <n v="-1665.0522000000001"/>
    <x v="4"/>
    <x v="4"/>
  </r>
  <r>
    <s v="US-2015-150630"/>
    <x v="5"/>
    <d v="2015-09-21T00:00:00"/>
    <x v="1"/>
    <s v="TB-21520"/>
    <s v="Tracy Blumstein"/>
    <x v="0"/>
    <s v="United States"/>
    <x v="3"/>
    <x v="3"/>
    <x v="2"/>
    <s v="FUR-FU-10004848"/>
    <x v="0"/>
    <x v="3"/>
    <s v="Howard Miller 13-3/4&quot; Diameter Brushed Chrome Round Wall Clock"/>
    <n v="124.2"/>
    <n v="3"/>
    <n v="15.525"/>
    <x v="4"/>
    <x v="4"/>
  </r>
  <r>
    <s v="CA-2016-117590"/>
    <x v="6"/>
    <d v="2016-12-10T00:00:00"/>
    <x v="2"/>
    <s v="GH-14485"/>
    <s v="Gene Hale"/>
    <x v="1"/>
    <s v="United States"/>
    <x v="5"/>
    <x v="5"/>
    <x v="3"/>
    <s v="FUR-FU-10003664"/>
    <x v="0"/>
    <x v="3"/>
    <s v="Electrix Architect's Clamp-On Swing Arm Lamp, Black"/>
    <n v="190.92"/>
    <n v="5"/>
    <n v="-147.96299999999999"/>
    <x v="3"/>
    <x v="5"/>
  </r>
  <r>
    <s v="CA-2015-117415"/>
    <x v="7"/>
    <d v="2015-12-31T00:00:00"/>
    <x v="1"/>
    <s v="SN-20710"/>
    <s v="Steve Nguyen"/>
    <x v="2"/>
    <s v="United States"/>
    <x v="6"/>
    <x v="5"/>
    <x v="3"/>
    <s v="FUR-BO-10002545"/>
    <x v="0"/>
    <x v="0"/>
    <s v="Atlantic Metals Mobile 3-Shelf Bookcases, Custom Colors"/>
    <n v="532.39919999999995"/>
    <n v="3"/>
    <n v="-46.976399999999998"/>
    <x v="4"/>
    <x v="5"/>
  </r>
  <r>
    <s v="CA-2015-117415"/>
    <x v="7"/>
    <d v="2015-12-31T00:00:00"/>
    <x v="1"/>
    <s v="SN-20710"/>
    <s v="Steve Nguyen"/>
    <x v="2"/>
    <s v="United States"/>
    <x v="6"/>
    <x v="5"/>
    <x v="3"/>
    <s v="FUR-CH-10004218"/>
    <x v="0"/>
    <x v="1"/>
    <s v="Global Fabric Manager's Chair, Dark Gray"/>
    <n v="212.05799999999999"/>
    <n v="3"/>
    <n v="-15.147"/>
    <x v="4"/>
    <x v="5"/>
  </r>
  <r>
    <s v="CA-2015-115742"/>
    <x v="8"/>
    <d v="2015-04-22T00:00:00"/>
    <x v="1"/>
    <s v="DP-13000"/>
    <s v="Darren Powers"/>
    <x v="0"/>
    <s v="United States"/>
    <x v="7"/>
    <x v="6"/>
    <x v="3"/>
    <s v="FUR-FU-10001706"/>
    <x v="0"/>
    <x v="3"/>
    <s v="Longer-Life Soft White Bulbs"/>
    <n v="6.16"/>
    <n v="2"/>
    <n v="2.9567999999999999"/>
    <x v="4"/>
    <x v="6"/>
  </r>
  <r>
    <s v="CA-2015-115742"/>
    <x v="8"/>
    <d v="2015-04-22T00:00:00"/>
    <x v="1"/>
    <s v="DP-13000"/>
    <s v="Darren Powers"/>
    <x v="0"/>
    <s v="United States"/>
    <x v="7"/>
    <x v="6"/>
    <x v="3"/>
    <s v="FUR-CH-10003061"/>
    <x v="0"/>
    <x v="1"/>
    <s v="Global Leather Task Chair, Black"/>
    <n v="89.99"/>
    <n v="1"/>
    <n v="17.098099999999999"/>
    <x v="4"/>
    <x v="6"/>
  </r>
  <r>
    <s v="CA-2016-111682"/>
    <x v="9"/>
    <d v="2016-06-18T00:00:00"/>
    <x v="2"/>
    <s v="TB-21055"/>
    <s v="Ted Butterfield"/>
    <x v="0"/>
    <s v="United States"/>
    <x v="8"/>
    <x v="7"/>
    <x v="2"/>
    <s v="FUR-CH-10003968"/>
    <x v="0"/>
    <x v="1"/>
    <s v="Novimex Turbo Task Chair"/>
    <n v="319.41000000000003"/>
    <n v="5"/>
    <n v="7.0979999999999999"/>
    <x v="5"/>
    <x v="2"/>
  </r>
  <r>
    <s v="CA-2015-135545"/>
    <x v="10"/>
    <d v="2015-11-30T00:00:00"/>
    <x v="1"/>
    <s v="KM-16720"/>
    <s v="Kunst Miller"/>
    <x v="0"/>
    <s v="United States"/>
    <x v="2"/>
    <x v="2"/>
    <x v="1"/>
    <s v="FUR-FU-10000397"/>
    <x v="0"/>
    <x v="3"/>
    <s v="Luxo Economy Swing Arm Lamp"/>
    <n v="79.760000000000005"/>
    <n v="4"/>
    <n v="22.332799999999999"/>
    <x v="6"/>
    <x v="0"/>
  </r>
  <r>
    <s v="US-2015-164175"/>
    <x v="11"/>
    <d v="2015-05-05T00:00:00"/>
    <x v="1"/>
    <s v="PS-18970"/>
    <s v="Paul Stevenson"/>
    <x v="2"/>
    <s v="United States"/>
    <x v="9"/>
    <x v="8"/>
    <x v="3"/>
    <s v="FUR-CH-10001146"/>
    <x v="0"/>
    <x v="1"/>
    <s v="Global Value Mid-Back Manager's Chair, Gray"/>
    <n v="213.11500000000001"/>
    <n v="5"/>
    <n v="-15.2225"/>
    <x v="2"/>
    <x v="6"/>
  </r>
  <r>
    <s v="US-2015-134026"/>
    <x v="12"/>
    <d v="2015-05-02T00:00:00"/>
    <x v="1"/>
    <s v="JE-15745"/>
    <s v="Joel Eaton"/>
    <x v="0"/>
    <s v="United States"/>
    <x v="10"/>
    <x v="9"/>
    <x v="0"/>
    <s v="FUR-CH-10000513"/>
    <x v="0"/>
    <x v="1"/>
    <s v="High-Back Leather Manager's Chair"/>
    <n v="831.93600000000004"/>
    <n v="8"/>
    <n v="-114.3912"/>
    <x v="6"/>
    <x v="6"/>
  </r>
  <r>
    <s v="US-2015-134026"/>
    <x v="12"/>
    <d v="2015-05-02T00:00:00"/>
    <x v="1"/>
    <s v="JE-15745"/>
    <s v="Joel Eaton"/>
    <x v="0"/>
    <s v="United States"/>
    <x v="10"/>
    <x v="9"/>
    <x v="0"/>
    <s v="FUR-FU-10003708"/>
    <x v="0"/>
    <x v="3"/>
    <s v="Tenex Traditional Chairmats for Medium Pile Carpet, Standard Lip, 36&quot; x 48&quot;"/>
    <n v="97.04"/>
    <n v="2"/>
    <n v="1.2130000000000001"/>
    <x v="6"/>
    <x v="6"/>
  </r>
  <r>
    <s v="US-2017-118038"/>
    <x v="13"/>
    <d v="2017-12-11T00:00:00"/>
    <x v="2"/>
    <s v="KB-16600"/>
    <s v="Ken Brennan"/>
    <x v="1"/>
    <s v="United States"/>
    <x v="6"/>
    <x v="5"/>
    <x v="3"/>
    <s v="FUR-FU-10000260"/>
    <x v="0"/>
    <x v="3"/>
    <s v="6&quot; Cubicle Wall Clock, Black"/>
    <n v="9.7080000000000002"/>
    <n v="3"/>
    <n v="-5.8247999999999998"/>
    <x v="3"/>
    <x v="5"/>
  </r>
  <r>
    <s v="US-2014-147606"/>
    <x v="14"/>
    <d v="2014-12-01T00:00:00"/>
    <x v="0"/>
    <s v="JE-15745"/>
    <s v="Joel Eaton"/>
    <x v="0"/>
    <s v="United States"/>
    <x v="6"/>
    <x v="5"/>
    <x v="3"/>
    <s v="FUR-FU-10003194"/>
    <x v="0"/>
    <x v="3"/>
    <s v="Eldon Expressions Desk Accessory, Wood Pencil Holder, Oak"/>
    <n v="19.3"/>
    <n v="5"/>
    <n v="-14.475"/>
    <x v="2"/>
    <x v="0"/>
  </r>
  <r>
    <s v="CA-2017-140088"/>
    <x v="15"/>
    <d v="2017-05-30T00:00:00"/>
    <x v="0"/>
    <s v="PO-18865"/>
    <s v="Patrick O'Donnell"/>
    <x v="0"/>
    <s v="United States"/>
    <x v="11"/>
    <x v="10"/>
    <x v="0"/>
    <s v="FUR-CH-10000863"/>
    <x v="0"/>
    <x v="1"/>
    <s v="Novimex Swivel Fabric Task Chair"/>
    <n v="301.95999999999998"/>
    <n v="2"/>
    <n v="33.215600000000002"/>
    <x v="3"/>
    <x v="7"/>
  </r>
  <r>
    <s v="CA-2015-149587"/>
    <x v="16"/>
    <d v="2015-02-05T00:00:00"/>
    <x v="0"/>
    <s v="KB-16315"/>
    <s v="Karl Braun"/>
    <x v="0"/>
    <s v="United States"/>
    <x v="12"/>
    <x v="11"/>
    <x v="3"/>
    <s v="FUR-FU-10003799"/>
    <x v="0"/>
    <x v="3"/>
    <s v="Seth Thomas 13 1/2&quot; Wall Clock"/>
    <n v="53.34"/>
    <n v="3"/>
    <n v="16.535399999999999"/>
    <x v="2"/>
    <x v="8"/>
  </r>
  <r>
    <s v="CA-2017-161018"/>
    <x v="17"/>
    <d v="2017-11-11T00:00:00"/>
    <x v="0"/>
    <s v="PN-18775"/>
    <s v="Parhena Norris"/>
    <x v="2"/>
    <s v="United States"/>
    <x v="13"/>
    <x v="7"/>
    <x v="2"/>
    <s v="FUR-FU-10000629"/>
    <x v="0"/>
    <x v="3"/>
    <s v="9-3/4 Diameter Round Wall Clock"/>
    <n v="96.53"/>
    <n v="7"/>
    <n v="40.5426"/>
    <x v="3"/>
    <x v="0"/>
  </r>
  <r>
    <s v="US-2015-156867"/>
    <x v="18"/>
    <d v="2015-11-17T00:00:00"/>
    <x v="1"/>
    <s v="LC-16870"/>
    <s v="Lena Cacioppo"/>
    <x v="0"/>
    <s v="United States"/>
    <x v="14"/>
    <x v="12"/>
    <x v="1"/>
    <s v="FUR-FU-10004006"/>
    <x v="0"/>
    <x v="3"/>
    <s v="Deflect-o DuraMat Lighweight, Studded, Beveled Mat for Low Pile Carpeting"/>
    <n v="102.36"/>
    <n v="3"/>
    <n v="-3.8384999999999998"/>
    <x v="4"/>
    <x v="0"/>
  </r>
  <r>
    <s v="CA-2017-146780"/>
    <x v="19"/>
    <d v="2017-12-30T00:00:00"/>
    <x v="1"/>
    <s v="CV-12805"/>
    <s v="Cynthia Voltz"/>
    <x v="1"/>
    <s v="United States"/>
    <x v="13"/>
    <x v="7"/>
    <x v="2"/>
    <s v="FUR-FU-10001934"/>
    <x v="0"/>
    <x v="3"/>
    <s v="Magnifier Swing Arm Lamp"/>
    <n v="41.96"/>
    <n v="2"/>
    <n v="10.909599999999999"/>
    <x v="2"/>
    <x v="5"/>
  </r>
  <r>
    <s v="CA-2015-110457"/>
    <x v="20"/>
    <d v="2015-03-06T00:00:00"/>
    <x v="1"/>
    <s v="DK-13090"/>
    <s v="Dave Kipp"/>
    <x v="0"/>
    <s v="United States"/>
    <x v="15"/>
    <x v="13"/>
    <x v="1"/>
    <s v="FUR-TA-10001768"/>
    <x v="0"/>
    <x v="2"/>
    <s v="Hon Racetrack Conference Tables"/>
    <n v="787.53"/>
    <n v="3"/>
    <n v="165.38130000000001"/>
    <x v="4"/>
    <x v="9"/>
  </r>
  <r>
    <s v="CA-2016-103730"/>
    <x v="21"/>
    <d v="2016-06-15T00:00:00"/>
    <x v="2"/>
    <s v="SC-20725"/>
    <s v="Steven Cartwright"/>
    <x v="0"/>
    <s v="United States"/>
    <x v="16"/>
    <x v="14"/>
    <x v="2"/>
    <s v="FUR-FU-10002157"/>
    <x v="0"/>
    <x v="3"/>
    <s v="Artistic Insta-Plaque"/>
    <n v="47.04"/>
    <n v="3"/>
    <n v="18.345600000000001"/>
    <x v="0"/>
    <x v="2"/>
  </r>
  <r>
    <s v="US-2014-152030"/>
    <x v="22"/>
    <d v="2014-12-28T00:00:00"/>
    <x v="0"/>
    <s v="AD-10180"/>
    <s v="Alan Dominguez"/>
    <x v="2"/>
    <s v="United States"/>
    <x v="6"/>
    <x v="5"/>
    <x v="3"/>
    <s v="FUR-CH-10004063"/>
    <x v="0"/>
    <x v="1"/>
    <s v="Global Deluxe High-Back Manager's Chair"/>
    <n v="600.55799999999999"/>
    <n v="3"/>
    <n v="-8.5793999999999997"/>
    <x v="3"/>
    <x v="5"/>
  </r>
  <r>
    <s v="US-2014-134614"/>
    <x v="23"/>
    <d v="2014-09-25T00:00:00"/>
    <x v="1"/>
    <s v="PF-19165"/>
    <s v="Philip Fox"/>
    <x v="0"/>
    <s v="United States"/>
    <x v="17"/>
    <x v="8"/>
    <x v="3"/>
    <s v="FUR-TA-10004534"/>
    <x v="0"/>
    <x v="2"/>
    <s v="Bevis 44 x 96 Conference Tables"/>
    <n v="617.70000000000005"/>
    <n v="6"/>
    <n v="-407.68200000000002"/>
    <x v="2"/>
    <x v="4"/>
  </r>
  <r>
    <s v="US-2016-125969"/>
    <x v="24"/>
    <d v="2016-11-10T00:00:00"/>
    <x v="0"/>
    <s v="LS-16975"/>
    <s v="Lindsay Shagiari"/>
    <x v="2"/>
    <s v="United States"/>
    <x v="2"/>
    <x v="2"/>
    <x v="1"/>
    <s v="FUR-CH-10001146"/>
    <x v="0"/>
    <x v="1"/>
    <s v="Global Task Chair, Black"/>
    <n v="81.424000000000007"/>
    <n v="2"/>
    <n v="-9.1601999999999997"/>
    <x v="4"/>
    <x v="0"/>
  </r>
  <r>
    <s v="US-2016-125969"/>
    <x v="24"/>
    <d v="2016-11-10T00:00:00"/>
    <x v="0"/>
    <s v="LS-16975"/>
    <s v="Lindsay Shagiari"/>
    <x v="2"/>
    <s v="United States"/>
    <x v="2"/>
    <x v="2"/>
    <x v="1"/>
    <s v="FUR-FU-10003773"/>
    <x v="0"/>
    <x v="3"/>
    <s v="Eldon Cleatmat Plus Chair Mats for High Pile Carpets"/>
    <n v="238.56"/>
    <n v="3"/>
    <n v="26.241599999999998"/>
    <x v="4"/>
    <x v="0"/>
  </r>
  <r>
    <s v="CA-2016-145583"/>
    <x v="25"/>
    <d v="2016-10-19T00:00:00"/>
    <x v="1"/>
    <s v="LC-16885"/>
    <s v="Lena Creighton"/>
    <x v="0"/>
    <s v="United States"/>
    <x v="18"/>
    <x v="2"/>
    <x v="1"/>
    <s v="FUR-FU-10001706"/>
    <x v="0"/>
    <x v="3"/>
    <s v="Longer-Life Soft White Bulbs"/>
    <n v="43.12"/>
    <n v="14"/>
    <n v="20.697600000000001"/>
    <x v="6"/>
    <x v="1"/>
  </r>
  <r>
    <s v="CA-2016-110366"/>
    <x v="26"/>
    <d v="2016-09-07T00:00:00"/>
    <x v="0"/>
    <s v="JD-15895"/>
    <s v="Jonathan Doherty"/>
    <x v="1"/>
    <s v="United States"/>
    <x v="3"/>
    <x v="3"/>
    <x v="2"/>
    <s v="FUR-FU-10004848"/>
    <x v="0"/>
    <x v="3"/>
    <s v="Howard Miller 13-3/4&quot; Diameter Brushed Chrome Round Wall Clock"/>
    <n v="82.8"/>
    <n v="2"/>
    <n v="10.35"/>
    <x v="3"/>
    <x v="4"/>
  </r>
  <r>
    <s v="CA-2014-110072"/>
    <x v="27"/>
    <d v="2014-10-28T00:00:00"/>
    <x v="1"/>
    <s v="MG-17680"/>
    <s v="Maureen Gastineau"/>
    <x v="2"/>
    <s v="United States"/>
    <x v="19"/>
    <x v="15"/>
    <x v="2"/>
    <s v="FUR-FU-10000521"/>
    <x v="0"/>
    <x v="3"/>
    <s v="Seth Thomas 14&quot; Putty-Colored Wall Clock"/>
    <n v="93.888000000000005"/>
    <n v="4"/>
    <n v="12.909599999999999"/>
    <x v="6"/>
    <x v="1"/>
  </r>
  <r>
    <s v="CA-2016-114489"/>
    <x v="28"/>
    <d v="2016-12-09T00:00:00"/>
    <x v="1"/>
    <s v="JE-16165"/>
    <s v="Justin Ellison"/>
    <x v="1"/>
    <s v="United States"/>
    <x v="20"/>
    <x v="16"/>
    <x v="3"/>
    <s v="FUR-CH-10000454"/>
    <x v="0"/>
    <x v="1"/>
    <s v="Hon Deluxe Fabric Upholstered Stacking Chairs, Rounded Back"/>
    <n v="1951.84"/>
    <n v="8"/>
    <n v="585.55200000000002"/>
    <x v="4"/>
    <x v="5"/>
  </r>
  <r>
    <s v="CA-2014-104269"/>
    <x v="29"/>
    <d v="2014-03-06T00:00:00"/>
    <x v="0"/>
    <s v="DB-13060"/>
    <s v="Dave Brooks"/>
    <x v="0"/>
    <s v="United States"/>
    <x v="15"/>
    <x v="13"/>
    <x v="1"/>
    <s v="FUR-CH-10004063"/>
    <x v="0"/>
    <x v="1"/>
    <s v="Global Deluxe High-Back Manager's Chair"/>
    <n v="457.56799999999998"/>
    <n v="2"/>
    <n v="51.476399999999998"/>
    <x v="2"/>
    <x v="9"/>
  </r>
  <r>
    <s v="CA-2014-139892"/>
    <x v="30"/>
    <d v="2014-09-12T00:00:00"/>
    <x v="1"/>
    <s v="BM-11140"/>
    <s v="Becky Martin"/>
    <x v="0"/>
    <s v="United States"/>
    <x v="21"/>
    <x v="5"/>
    <x v="3"/>
    <s v="FUR-CH-10004287"/>
    <x v="0"/>
    <x v="1"/>
    <s v="SAFCO Arco Folding Chair"/>
    <n v="1740.06"/>
    <n v="9"/>
    <n v="-24.858000000000001"/>
    <x v="4"/>
    <x v="4"/>
  </r>
  <r>
    <s v="CA-2014-118962"/>
    <x v="31"/>
    <d v="2014-08-09T00:00:00"/>
    <x v="1"/>
    <s v="CS-12130"/>
    <s v="Chad Sievert"/>
    <x v="0"/>
    <s v="United States"/>
    <x v="2"/>
    <x v="2"/>
    <x v="1"/>
    <s v="FUR-CH-10003817"/>
    <x v="0"/>
    <x v="1"/>
    <s v="Global Value Steno Chair, Gray"/>
    <n v="340.14400000000001"/>
    <n v="7"/>
    <n v="21.259"/>
    <x v="4"/>
    <x v="10"/>
  </r>
  <r>
    <s v="US-2015-101511"/>
    <x v="32"/>
    <d v="2015-11-23T00:00:00"/>
    <x v="0"/>
    <s v="JE-15745"/>
    <s v="Joel Eaton"/>
    <x v="0"/>
    <s v="United States"/>
    <x v="19"/>
    <x v="15"/>
    <x v="2"/>
    <s v="FUR-CH-10004698"/>
    <x v="0"/>
    <x v="1"/>
    <s v="Padded Folding Chairs, Black, 4/Carton"/>
    <n v="396.80200000000002"/>
    <n v="7"/>
    <n v="-11.337199999999999"/>
    <x v="3"/>
    <x v="0"/>
  </r>
  <r>
    <s v="CA-2015-102281"/>
    <x v="33"/>
    <d v="2015-10-14T00:00:00"/>
    <x v="2"/>
    <s v="MP-17470"/>
    <s v="Mark Packer"/>
    <x v="2"/>
    <s v="United States"/>
    <x v="13"/>
    <x v="7"/>
    <x v="2"/>
    <s v="FUR-BO-10002613"/>
    <x v="0"/>
    <x v="0"/>
    <s v="Atlantic Metals Mobile 4-Shelf Bookcases, Custom Colors"/>
    <n v="899.13599999999997"/>
    <n v="4"/>
    <n v="112.392"/>
    <x v="3"/>
    <x v="1"/>
  </r>
  <r>
    <s v="CA-2015-102281"/>
    <x v="33"/>
    <d v="2015-10-14T00:00:00"/>
    <x v="2"/>
    <s v="MP-17470"/>
    <s v="Mark Packer"/>
    <x v="2"/>
    <s v="United States"/>
    <x v="13"/>
    <x v="7"/>
    <x v="2"/>
    <s v="FUR-BO-10002545"/>
    <x v="0"/>
    <x v="0"/>
    <s v="Atlantic Metals Mobile 3-Shelf Bookcases, Custom Colors"/>
    <n v="626.35199999999998"/>
    <n v="3"/>
    <n v="46.976399999999998"/>
    <x v="3"/>
    <x v="1"/>
  </r>
  <r>
    <s v="CA-2014-133690"/>
    <x v="34"/>
    <d v="2014-08-05T00:00:00"/>
    <x v="2"/>
    <s v="BS-11755"/>
    <s v="Bruce Stewart"/>
    <x v="0"/>
    <s v="United States"/>
    <x v="22"/>
    <x v="12"/>
    <x v="1"/>
    <s v="FUR-TA-10004289"/>
    <x v="0"/>
    <x v="2"/>
    <s v="BoxOffice By Design Rectangular and Half-Moon Meeting Room Tables"/>
    <n v="218.75"/>
    <n v="2"/>
    <n v="-161.875"/>
    <x v="3"/>
    <x v="10"/>
  </r>
  <r>
    <s v="CA-2017-126382"/>
    <x v="35"/>
    <d v="2017-06-07T00:00:00"/>
    <x v="1"/>
    <s v="HK-14890"/>
    <s v="Heather Kirkland"/>
    <x v="1"/>
    <s v="United States"/>
    <x v="20"/>
    <x v="9"/>
    <x v="0"/>
    <s v="FUR-FU-10002960"/>
    <x v="0"/>
    <x v="3"/>
    <s v="Eldon 200 Class Desk Accessories, Burgundy"/>
    <n v="35.167999999999999"/>
    <n v="7"/>
    <n v="9.6712000000000007"/>
    <x v="4"/>
    <x v="2"/>
  </r>
  <r>
    <s v="CA-2015-146262"/>
    <x v="36"/>
    <d v="2015-01-09T00:00:00"/>
    <x v="1"/>
    <s v="VW-21775"/>
    <s v="Victoria Wilson"/>
    <x v="1"/>
    <s v="United States"/>
    <x v="23"/>
    <x v="15"/>
    <x v="2"/>
    <s v="FUR-BO-10004695"/>
    <x v="0"/>
    <x v="0"/>
    <s v="O'Sullivan 2-Door Barrister Bookcase in Odessa Pine"/>
    <n v="452.45"/>
    <n v="5"/>
    <n v="-244.32300000000001"/>
    <x v="1"/>
    <x v="8"/>
  </r>
  <r>
    <s v="CA-2015-169397"/>
    <x v="37"/>
    <d v="2015-12-27T00:00:00"/>
    <x v="2"/>
    <s v="JB-15925"/>
    <s v="Joni Blumstein"/>
    <x v="0"/>
    <s v="United States"/>
    <x v="24"/>
    <x v="15"/>
    <x v="2"/>
    <s v="FUR-FU-10000087"/>
    <x v="0"/>
    <x v="3"/>
    <s v="Executive Impressions 14&quot; Two-Color Numerals Wall Clock"/>
    <n v="72.703999999999994"/>
    <n v="4"/>
    <n v="19.084800000000001"/>
    <x v="0"/>
    <x v="5"/>
  </r>
  <r>
    <s v="CA-2015-163055"/>
    <x v="38"/>
    <d v="2015-08-16T00:00:00"/>
    <x v="1"/>
    <s v="DS-13180"/>
    <s v="David Smith"/>
    <x v="1"/>
    <s v="United States"/>
    <x v="25"/>
    <x v="17"/>
    <x v="3"/>
    <s v="FUR-TA-10003748"/>
    <x v="0"/>
    <x v="2"/>
    <s v="Bevis 36 x 72 Conference Tables"/>
    <n v="622.45000000000005"/>
    <n v="5"/>
    <n v="136.93899999999999"/>
    <x v="1"/>
    <x v="10"/>
  </r>
  <r>
    <s v="US-2015-145436"/>
    <x v="39"/>
    <d v="2015-03-04T00:00:00"/>
    <x v="1"/>
    <s v="VD-21670"/>
    <s v="Valerie Dominguez"/>
    <x v="0"/>
    <s v="United States"/>
    <x v="11"/>
    <x v="9"/>
    <x v="0"/>
    <s v="FUR-CH-10004860"/>
    <x v="0"/>
    <x v="1"/>
    <s v="Global Low Back Tilter Chair"/>
    <n v="161.56800000000001"/>
    <n v="2"/>
    <n v="-28.2744"/>
    <x v="4"/>
    <x v="11"/>
  </r>
  <r>
    <s v="US-2015-145436"/>
    <x v="39"/>
    <d v="2015-03-04T00:00:00"/>
    <x v="1"/>
    <s v="VD-21670"/>
    <s v="Valerie Dominguez"/>
    <x v="0"/>
    <s v="United States"/>
    <x v="11"/>
    <x v="9"/>
    <x v="0"/>
    <s v="FUR-CH-10004477"/>
    <x v="0"/>
    <x v="1"/>
    <s v="Global Push Button Manager's Chair, Indigo"/>
    <n v="389.69600000000003"/>
    <n v="8"/>
    <n v="43.840800000000002"/>
    <x v="4"/>
    <x v="11"/>
  </r>
  <r>
    <s v="US-2017-100930"/>
    <x v="40"/>
    <d v="2017-04-12T00:00:00"/>
    <x v="1"/>
    <s v="CS-12400"/>
    <s v="Christopher Schild"/>
    <x v="2"/>
    <s v="United States"/>
    <x v="26"/>
    <x v="1"/>
    <x v="0"/>
    <s v="FUR-TA-10001705"/>
    <x v="0"/>
    <x v="2"/>
    <s v="Bush Advantage Collection Round Conference Table"/>
    <n v="233.86"/>
    <n v="2"/>
    <n v="-102.048"/>
    <x v="2"/>
    <x v="6"/>
  </r>
  <r>
    <s v="US-2017-100930"/>
    <x v="40"/>
    <d v="2017-04-12T00:00:00"/>
    <x v="1"/>
    <s v="CS-12400"/>
    <s v="Christopher Schild"/>
    <x v="2"/>
    <s v="United States"/>
    <x v="26"/>
    <x v="1"/>
    <x v="0"/>
    <s v="FUR-TA-10003473"/>
    <x v="0"/>
    <x v="2"/>
    <s v="Bretford Rectangular Conference Table Tops"/>
    <n v="620.61450000000002"/>
    <n v="3"/>
    <n v="-248.2458"/>
    <x v="2"/>
    <x v="6"/>
  </r>
  <r>
    <s v="US-2017-100930"/>
    <x v="40"/>
    <d v="2017-04-12T00:00:00"/>
    <x v="1"/>
    <s v="CS-12400"/>
    <s v="Christopher Schild"/>
    <x v="2"/>
    <s v="United States"/>
    <x v="26"/>
    <x v="1"/>
    <x v="0"/>
    <s v="FUR-FU-10004017"/>
    <x v="0"/>
    <x v="3"/>
    <s v="Tenex Contemporary Contur Chairmats for Low and Medium Pile Carpet, Computer, 39&quot; x 49&quot;"/>
    <n v="258.072"/>
    <n v="3"/>
    <n v="0"/>
    <x v="2"/>
    <x v="6"/>
  </r>
  <r>
    <s v="CA-2016-157749"/>
    <x v="41"/>
    <d v="2016-06-09T00:00:00"/>
    <x v="0"/>
    <s v="KL-16645"/>
    <s v="Ken Lonsdale"/>
    <x v="0"/>
    <s v="United States"/>
    <x v="9"/>
    <x v="8"/>
    <x v="3"/>
    <s v="FUR-FU-10000576"/>
    <x v="0"/>
    <x v="3"/>
    <s v="Luxo Professional Fluorescent Magnifier Lamp with Clamp-Mount Base"/>
    <n v="419.68"/>
    <n v="5"/>
    <n v="-356.72800000000001"/>
    <x v="2"/>
    <x v="2"/>
  </r>
  <r>
    <s v="CA-2016-157749"/>
    <x v="41"/>
    <d v="2016-06-09T00:00:00"/>
    <x v="0"/>
    <s v="KL-16645"/>
    <s v="Ken Lonsdale"/>
    <x v="0"/>
    <s v="United States"/>
    <x v="9"/>
    <x v="8"/>
    <x v="3"/>
    <s v="FUR-FU-10004351"/>
    <x v="0"/>
    <x v="3"/>
    <s v="Staple-based wall hangings"/>
    <n v="11.688000000000001"/>
    <n v="3"/>
    <n v="-4.6752000000000002"/>
    <x v="2"/>
    <x v="2"/>
  </r>
  <r>
    <s v="CA-2016-157749"/>
    <x v="41"/>
    <d v="2016-06-09T00:00:00"/>
    <x v="0"/>
    <s v="KL-16645"/>
    <s v="Ken Lonsdale"/>
    <x v="0"/>
    <s v="United States"/>
    <x v="9"/>
    <x v="8"/>
    <x v="3"/>
    <s v="FUR-TA-10002607"/>
    <x v="0"/>
    <x v="2"/>
    <s v="KI Conference Tables"/>
    <n v="177.22499999999999"/>
    <n v="5"/>
    <n v="-120.51300000000001"/>
    <x v="2"/>
    <x v="2"/>
  </r>
  <r>
    <s v="CA-2016-157749"/>
    <x v="41"/>
    <d v="2016-06-09T00:00:00"/>
    <x v="0"/>
    <s v="KL-16645"/>
    <s v="Ken Lonsdale"/>
    <x v="0"/>
    <s v="United States"/>
    <x v="9"/>
    <x v="8"/>
    <x v="3"/>
    <s v="FUR-FU-10002505"/>
    <x v="0"/>
    <x v="3"/>
    <s v="Eldon 100 Class Desk Accessories"/>
    <n v="4.0439999999999996"/>
    <n v="3"/>
    <n v="-2.8308"/>
    <x v="2"/>
    <x v="2"/>
  </r>
  <r>
    <s v="CA-2014-131926"/>
    <x v="42"/>
    <d v="2014-06-06T00:00:00"/>
    <x v="0"/>
    <s v="DW-13480"/>
    <s v="Dianna Wilson"/>
    <x v="2"/>
    <s v="United States"/>
    <x v="27"/>
    <x v="11"/>
    <x v="3"/>
    <s v="FUR-CH-10004063"/>
    <x v="0"/>
    <x v="1"/>
    <s v="Global Deluxe High-Back Manager's Chair"/>
    <n v="2001.86"/>
    <n v="7"/>
    <n v="580.5394"/>
    <x v="2"/>
    <x v="2"/>
  </r>
  <r>
    <s v="CA-2016-154739"/>
    <x v="43"/>
    <d v="2016-12-15T00:00:00"/>
    <x v="0"/>
    <s v="LH-17155"/>
    <s v="Logan Haushalter"/>
    <x v="0"/>
    <s v="United States"/>
    <x v="28"/>
    <x v="2"/>
    <x v="1"/>
    <s v="FUR-CH-10002965"/>
    <x v="0"/>
    <x v="1"/>
    <s v="Global Leather Highback Executive Chair with Pneumatic Height Adjustment, Black"/>
    <n v="321.56799999999998"/>
    <n v="2"/>
    <n v="28.1372"/>
    <x v="2"/>
    <x v="5"/>
  </r>
  <r>
    <s v="US-2015-159982"/>
    <x v="44"/>
    <d v="2015-12-04T00:00:00"/>
    <x v="1"/>
    <s v="DR-12880"/>
    <s v="Dan Reichenbach"/>
    <x v="1"/>
    <s v="United States"/>
    <x v="9"/>
    <x v="8"/>
    <x v="3"/>
    <s v="FUR-FU-10002505"/>
    <x v="0"/>
    <x v="3"/>
    <s v="Eldon 100 Class Desk Accessories"/>
    <n v="12.132"/>
    <n v="9"/>
    <n v="-8.4923999999999999"/>
    <x v="6"/>
    <x v="0"/>
  </r>
  <r>
    <s v="CA-2015-155334"/>
    <x v="45"/>
    <d v="2015-07-31T00:00:00"/>
    <x v="2"/>
    <s v="HA-14920"/>
    <s v="Helen Andreada"/>
    <x v="0"/>
    <s v="United States"/>
    <x v="28"/>
    <x v="2"/>
    <x v="1"/>
    <s v="FUR-FU-10003274"/>
    <x v="0"/>
    <x v="3"/>
    <s v="Regeneration Desk Collection"/>
    <n v="5.28"/>
    <n v="3"/>
    <n v="2.3231999999999999"/>
    <x v="5"/>
    <x v="3"/>
  </r>
  <r>
    <s v="CA-2015-130890"/>
    <x v="46"/>
    <d v="2015-11-06T00:00:00"/>
    <x v="1"/>
    <s v="JO-15280"/>
    <s v="Jas O'Carroll"/>
    <x v="0"/>
    <s v="United States"/>
    <x v="2"/>
    <x v="2"/>
    <x v="1"/>
    <s v="FUR-TA-10002903"/>
    <x v="0"/>
    <x v="2"/>
    <s v="Bevis Round Bullnose 29&quot; High Table Top"/>
    <n v="1038.8399999999999"/>
    <n v="5"/>
    <n v="51.942"/>
    <x v="4"/>
    <x v="0"/>
  </r>
  <r>
    <s v="CA-2016-110772"/>
    <x v="47"/>
    <d v="2016-11-24T00:00:00"/>
    <x v="0"/>
    <s v="NZ-18565"/>
    <s v="Nick Zandusky"/>
    <x v="2"/>
    <s v="United States"/>
    <x v="29"/>
    <x v="15"/>
    <x v="2"/>
    <s v="FUR-BO-10004709"/>
    <x v="0"/>
    <x v="0"/>
    <s v="Bush Westfield Collection Bookcases, Medium Cherry Finish"/>
    <n v="86.97"/>
    <n v="3"/>
    <n v="-48.703200000000002"/>
    <x v="4"/>
    <x v="0"/>
  </r>
  <r>
    <s v="CA-2014-111451"/>
    <x v="22"/>
    <d v="2014-12-28T00:00:00"/>
    <x v="2"/>
    <s v="KL-16555"/>
    <s v="Kelly Lampkin"/>
    <x v="1"/>
    <s v="United States"/>
    <x v="30"/>
    <x v="12"/>
    <x v="1"/>
    <s v="FUR-FU-10004091"/>
    <x v="0"/>
    <x v="3"/>
    <s v="Howard Miller 13&quot; Diameter Goldtone Round Wall Clock"/>
    <n v="300.416"/>
    <n v="8"/>
    <n v="78.859200000000001"/>
    <x v="3"/>
    <x v="5"/>
  </r>
  <r>
    <s v="CA-2014-111451"/>
    <x v="22"/>
    <d v="2014-12-28T00:00:00"/>
    <x v="2"/>
    <s v="KL-16555"/>
    <s v="Kelly Lampkin"/>
    <x v="1"/>
    <s v="United States"/>
    <x v="30"/>
    <x v="12"/>
    <x v="1"/>
    <s v="FUR-CH-10001891"/>
    <x v="0"/>
    <x v="1"/>
    <s v="Global Deluxe Office Fabric Chairs"/>
    <n v="230.352"/>
    <n v="3"/>
    <n v="20.155799999999999"/>
    <x v="3"/>
    <x v="5"/>
  </r>
  <r>
    <s v="CA-2014-111451"/>
    <x v="22"/>
    <d v="2014-12-28T00:00:00"/>
    <x v="2"/>
    <s v="KL-16555"/>
    <s v="Kelly Lampkin"/>
    <x v="1"/>
    <s v="United States"/>
    <x v="30"/>
    <x v="12"/>
    <x v="1"/>
    <s v="FUR-FU-10002918"/>
    <x v="0"/>
    <x v="3"/>
    <s v="Eldon ClusterMat Chair Mat with Cordless Antistatic Protection"/>
    <n v="218.352"/>
    <n v="3"/>
    <n v="-24.564599999999999"/>
    <x v="3"/>
    <x v="5"/>
  </r>
  <r>
    <s v="CA-2016-142545"/>
    <x v="48"/>
    <d v="2016-11-03T00:00:00"/>
    <x v="1"/>
    <s v="JD-15895"/>
    <s v="Jonathan Doherty"/>
    <x v="1"/>
    <s v="United States"/>
    <x v="31"/>
    <x v="18"/>
    <x v="2"/>
    <s v="FUR-FU-10001861"/>
    <x v="0"/>
    <x v="3"/>
    <s v="Floodlight Indoor Halogen Bulbs, 1 Bulb per Pack, 60 Watts"/>
    <n v="77.599999999999994"/>
    <n v="4"/>
    <n v="38.024000000000001"/>
    <x v="6"/>
    <x v="1"/>
  </r>
  <r>
    <s v="US-2017-152380"/>
    <x v="49"/>
    <d v="2017-11-23T00:00:00"/>
    <x v="1"/>
    <s v="JH-15910"/>
    <s v="Jonathan Howell"/>
    <x v="0"/>
    <s v="United States"/>
    <x v="9"/>
    <x v="8"/>
    <x v="3"/>
    <s v="FUR-TA-10002533"/>
    <x v="0"/>
    <x v="2"/>
    <s v="BPI Conference Tables"/>
    <n v="219.07499999999999"/>
    <n v="3"/>
    <n v="-131.44499999999999"/>
    <x v="4"/>
    <x v="0"/>
  </r>
  <r>
    <s v="CA-2015-144253"/>
    <x v="50"/>
    <d v="2015-05-09T00:00:00"/>
    <x v="0"/>
    <s v="AS-10225"/>
    <s v="Alan Schoenberger"/>
    <x v="1"/>
    <s v="United States"/>
    <x v="13"/>
    <x v="7"/>
    <x v="2"/>
    <s v="FUR-FU-10002671"/>
    <x v="0"/>
    <x v="3"/>
    <s v="Electrix 20W Halogen Replacement Bulb for Zoom-In Desk Lamp"/>
    <n v="26.8"/>
    <n v="2"/>
    <n v="12.864000000000001"/>
    <x v="2"/>
    <x v="7"/>
  </r>
  <r>
    <s v="CA-2016-142902"/>
    <x v="51"/>
    <d v="2016-09-14T00:00:00"/>
    <x v="0"/>
    <s v="BP-11185"/>
    <s v="Ben Peterman"/>
    <x v="1"/>
    <s v="United States"/>
    <x v="32"/>
    <x v="12"/>
    <x v="1"/>
    <s v="FUR-FU-10001918"/>
    <x v="0"/>
    <x v="3"/>
    <s v="C-Line Cubicle Keepers Polyproplyene Holder With Velcro Backings"/>
    <n v="15.135999999999999"/>
    <n v="4"/>
    <n v="3.5948000000000002"/>
    <x v="3"/>
    <x v="4"/>
  </r>
  <r>
    <s v="CA-2016-142902"/>
    <x v="51"/>
    <d v="2016-09-14T00:00:00"/>
    <x v="0"/>
    <s v="BP-11185"/>
    <s v="Ben Peterman"/>
    <x v="1"/>
    <s v="United States"/>
    <x v="32"/>
    <x v="12"/>
    <x v="1"/>
    <s v="FUR-CH-10004086"/>
    <x v="0"/>
    <x v="1"/>
    <s v="Hon 4070 Series Pagoda Armless Upholstered Stacking Chairs"/>
    <n v="466.76799999999997"/>
    <n v="2"/>
    <n v="52.511400000000002"/>
    <x v="3"/>
    <x v="4"/>
  </r>
  <r>
    <s v="CA-2016-142902"/>
    <x v="51"/>
    <d v="2016-09-14T00:00:00"/>
    <x v="0"/>
    <s v="BP-11185"/>
    <s v="Ben Peterman"/>
    <x v="1"/>
    <s v="United States"/>
    <x v="32"/>
    <x v="12"/>
    <x v="1"/>
    <s v="FUR-FU-10001756"/>
    <x v="0"/>
    <x v="3"/>
    <s v="Eldon Expressions Desk Accessory, Wood Photo Frame, Mahogany"/>
    <n v="15.231999999999999"/>
    <n v="1"/>
    <n v="1.7136"/>
    <x v="3"/>
    <x v="4"/>
  </r>
  <r>
    <s v="CA-2014-120887"/>
    <x v="52"/>
    <d v="2014-10-03T00:00:00"/>
    <x v="1"/>
    <s v="TS-21205"/>
    <s v="Thomas Seio"/>
    <x v="1"/>
    <s v="United States"/>
    <x v="33"/>
    <x v="18"/>
    <x v="2"/>
    <s v="FUR-FU-10001588"/>
    <x v="0"/>
    <x v="3"/>
    <s v="Deflect-o SuperTray Unbreakable Stackable Tray, Letter, Black"/>
    <n v="87.54"/>
    <n v="3"/>
    <n v="37.642200000000003"/>
    <x v="6"/>
    <x v="4"/>
  </r>
  <r>
    <s v="CA-2014-164973"/>
    <x v="53"/>
    <d v="2014-11-09T00:00:00"/>
    <x v="1"/>
    <s v="NM-18445"/>
    <s v="Nathan Mautz"/>
    <x v="2"/>
    <s v="United States"/>
    <x v="13"/>
    <x v="7"/>
    <x v="2"/>
    <s v="FUR-CH-10002602"/>
    <x v="0"/>
    <x v="1"/>
    <s v="DMI Arturo Collection Mission-style Design Wood Chair"/>
    <n v="135.88200000000001"/>
    <n v="1"/>
    <n v="24.1568"/>
    <x v="2"/>
    <x v="0"/>
  </r>
  <r>
    <s v="CA-2017-153339"/>
    <x v="54"/>
    <d v="2017-11-05T00:00:00"/>
    <x v="0"/>
    <s v="DJ-13510"/>
    <s v="Don Jones"/>
    <x v="1"/>
    <s v="United States"/>
    <x v="34"/>
    <x v="9"/>
    <x v="0"/>
    <s v="FUR-FU-10001967"/>
    <x v="0"/>
    <x v="3"/>
    <s v="Telescoping Adjustable Floor Lamp"/>
    <n v="15.992000000000001"/>
    <n v="1"/>
    <n v="0.99950000000000006"/>
    <x v="3"/>
    <x v="0"/>
  </r>
  <r>
    <s v="US-2016-141544"/>
    <x v="55"/>
    <d v="2016-09-01T00:00:00"/>
    <x v="2"/>
    <s v="PO-18850"/>
    <s v="Patrick O'Brill"/>
    <x v="0"/>
    <s v="United States"/>
    <x v="3"/>
    <x v="3"/>
    <x v="2"/>
    <s v="FUR-CH-10003312"/>
    <x v="0"/>
    <x v="1"/>
    <s v="Hon 2090 ÒPillow SoftÓ Series Mid Back Swivel/Tilt Chairs"/>
    <n v="786.74400000000003"/>
    <n v="4"/>
    <n v="-258.5016"/>
    <x v="3"/>
    <x v="10"/>
  </r>
  <r>
    <s v="CA-2014-129924"/>
    <x v="56"/>
    <d v="2014-07-17T00:00:00"/>
    <x v="1"/>
    <s v="AC-10420"/>
    <s v="Alyssa Crouse"/>
    <x v="1"/>
    <s v="United States"/>
    <x v="28"/>
    <x v="2"/>
    <x v="1"/>
    <s v="FUR-TA-10004575"/>
    <x v="0"/>
    <x v="2"/>
    <s v="Hon 5100 Series Wood Tables"/>
    <n v="698.35199999999998"/>
    <n v="3"/>
    <n v="-17.4588"/>
    <x v="2"/>
    <x v="3"/>
  </r>
  <r>
    <s v="CA-2016-138520"/>
    <x v="57"/>
    <d v="2016-04-13T00:00:00"/>
    <x v="1"/>
    <s v="JL-15505"/>
    <s v="Jeremy Lonsdale"/>
    <x v="0"/>
    <s v="United States"/>
    <x v="13"/>
    <x v="7"/>
    <x v="2"/>
    <s v="FUR-BO-10002268"/>
    <x v="0"/>
    <x v="0"/>
    <s v="Sauder Barrister Bookcases"/>
    <n v="388.70400000000001"/>
    <n v="6"/>
    <n v="-4.8587999999999996"/>
    <x v="2"/>
    <x v="6"/>
  </r>
  <r>
    <s v="CA-2017-144904"/>
    <x v="58"/>
    <d v="2017-10-01T00:00:00"/>
    <x v="1"/>
    <s v="KW-16435"/>
    <s v="Katrina Willman"/>
    <x v="0"/>
    <s v="United States"/>
    <x v="13"/>
    <x v="7"/>
    <x v="2"/>
    <s v="FUR-CH-10000785"/>
    <x v="0"/>
    <x v="1"/>
    <s v="Global Ergonomic Managers Chair"/>
    <n v="488.64600000000002"/>
    <n v="3"/>
    <n v="86.870400000000004"/>
    <x v="6"/>
    <x v="4"/>
  </r>
  <r>
    <s v="CA-2017-144904"/>
    <x v="58"/>
    <d v="2017-10-01T00:00:00"/>
    <x v="1"/>
    <s v="KW-16435"/>
    <s v="Katrina Willman"/>
    <x v="0"/>
    <s v="United States"/>
    <x v="13"/>
    <x v="7"/>
    <x v="2"/>
    <s v="FUR-FU-10000023"/>
    <x v="0"/>
    <x v="3"/>
    <s v="Eldon Wave Desk Accessories"/>
    <n v="47.12"/>
    <n v="8"/>
    <n v="20.732800000000001"/>
    <x v="6"/>
    <x v="4"/>
  </r>
  <r>
    <s v="CA-2016-155516"/>
    <x v="59"/>
    <d v="2016-10-21T00:00:00"/>
    <x v="3"/>
    <s v="MK-17905"/>
    <s v="Michael Kennedy"/>
    <x v="1"/>
    <s v="United States"/>
    <x v="35"/>
    <x v="19"/>
    <x v="2"/>
    <s v="FUR-BO-10002545"/>
    <x v="0"/>
    <x v="0"/>
    <s v="Atlantic Metals Mobile 3-Shelf Bookcases, Custom Colors"/>
    <n v="1043.92"/>
    <n v="4"/>
    <n v="271.41919999999999"/>
    <x v="7"/>
    <x v="1"/>
  </r>
  <r>
    <s v="US-2017-134481"/>
    <x v="60"/>
    <d v="2017-09-01T00:00:00"/>
    <x v="1"/>
    <s v="AR-10405"/>
    <s v="Allen Rosenblatt"/>
    <x v="1"/>
    <s v="United States"/>
    <x v="20"/>
    <x v="20"/>
    <x v="2"/>
    <s v="FUR-TA-10004915"/>
    <x v="0"/>
    <x v="2"/>
    <s v="Office Impressions End Table, 20-1/2&quot;H x 24&quot;W x 20&quot;D"/>
    <n v="1488.424"/>
    <n v="7"/>
    <n v="-297.6848"/>
    <x v="2"/>
    <x v="10"/>
  </r>
  <r>
    <s v="US-2015-168935"/>
    <x v="61"/>
    <d v="2015-12-02T00:00:00"/>
    <x v="1"/>
    <s v="DO-13435"/>
    <s v="Denny Ordway"/>
    <x v="0"/>
    <s v="United States"/>
    <x v="36"/>
    <x v="1"/>
    <x v="0"/>
    <s v="FUR-TA-10000617"/>
    <x v="0"/>
    <x v="2"/>
    <s v="Hon Practical Foundations 30 x 60 Training Table, Light Gray/Charcoal"/>
    <n v="375.45749999999998"/>
    <n v="3"/>
    <n v="-157.0095"/>
    <x v="2"/>
    <x v="0"/>
  </r>
  <r>
    <s v="CA-2015-122756"/>
    <x v="62"/>
    <d v="2015-12-07T00:00:00"/>
    <x v="1"/>
    <s v="DK-13225"/>
    <s v="Dean Katz"/>
    <x v="1"/>
    <s v="United States"/>
    <x v="3"/>
    <x v="3"/>
    <x v="2"/>
    <s v="FUR-FU-10001935"/>
    <x v="0"/>
    <x v="3"/>
    <s v="3M Hangers With Command Adhesive"/>
    <n v="2.96"/>
    <n v="1"/>
    <n v="0.77700000000000002"/>
    <x v="4"/>
    <x v="5"/>
  </r>
  <r>
    <s v="CA-2016-108987"/>
    <x v="63"/>
    <d v="2016-09-10T00:00:00"/>
    <x v="0"/>
    <s v="AG-10675"/>
    <s v="Anna Gayman"/>
    <x v="0"/>
    <s v="United States"/>
    <x v="6"/>
    <x v="5"/>
    <x v="3"/>
    <s v="FUR-BO-10004834"/>
    <x v="0"/>
    <x v="0"/>
    <s v="Riverside Palais Royal Lawyers Bookcase, Royale Cherry Finish"/>
    <n v="2396.2656000000002"/>
    <n v="4"/>
    <n v="-317.15280000000001"/>
    <x v="3"/>
    <x v="4"/>
  </r>
  <r>
    <s v="CA-2017-117457"/>
    <x v="64"/>
    <d v="2017-12-12T00:00:00"/>
    <x v="1"/>
    <s v="KH-16510"/>
    <s v="Keith Herrera"/>
    <x v="0"/>
    <s v="United States"/>
    <x v="28"/>
    <x v="2"/>
    <x v="1"/>
    <s v="FUR-TA-10002041"/>
    <x v="0"/>
    <x v="2"/>
    <s v="Bevis Round Conference Table Top, X-Base"/>
    <n v="1004.024"/>
    <n v="7"/>
    <n v="-112.95269999999999"/>
    <x v="4"/>
    <x v="5"/>
  </r>
  <r>
    <s v="CA-2017-117457"/>
    <x v="64"/>
    <d v="2017-12-12T00:00:00"/>
    <x v="1"/>
    <s v="KH-16510"/>
    <s v="Keith Herrera"/>
    <x v="0"/>
    <s v="United States"/>
    <x v="28"/>
    <x v="2"/>
    <x v="1"/>
    <s v="FUR-BO-10001972"/>
    <x v="0"/>
    <x v="0"/>
    <s v="O'Sullivan 4-Shelf Bookcase in Odessa Pine"/>
    <n v="1336.829"/>
    <n v="13"/>
    <n v="31.454799999999999"/>
    <x v="4"/>
    <x v="5"/>
  </r>
  <r>
    <s v="CA-2017-117457"/>
    <x v="64"/>
    <d v="2017-12-12T00:00:00"/>
    <x v="1"/>
    <s v="KH-16510"/>
    <s v="Keith Herrera"/>
    <x v="0"/>
    <s v="United States"/>
    <x v="28"/>
    <x v="2"/>
    <x v="1"/>
    <s v="FUR-CH-10003956"/>
    <x v="0"/>
    <x v="1"/>
    <s v="Novimex High-Tech Fabric Mesh Task Chair"/>
    <n v="113.568"/>
    <n v="2"/>
    <n v="-18.454799999999999"/>
    <x v="4"/>
    <x v="5"/>
  </r>
  <r>
    <s v="CA-2017-142636"/>
    <x v="54"/>
    <d v="2017-11-07T00:00:00"/>
    <x v="1"/>
    <s v="KC-16675"/>
    <s v="Kimberly Carter"/>
    <x v="1"/>
    <s v="United States"/>
    <x v="15"/>
    <x v="13"/>
    <x v="1"/>
    <s v="FUR-CH-10001891"/>
    <x v="0"/>
    <x v="1"/>
    <s v="Global Deluxe Office Fabric Chairs"/>
    <n v="307.13600000000002"/>
    <n v="4"/>
    <n v="26.874400000000001"/>
    <x v="4"/>
    <x v="0"/>
  </r>
  <r>
    <s v="CA-2016-148796"/>
    <x v="65"/>
    <d v="2016-04-18T00:00:00"/>
    <x v="1"/>
    <s v="PB-19150"/>
    <s v="Philip Brown"/>
    <x v="0"/>
    <s v="United States"/>
    <x v="2"/>
    <x v="2"/>
    <x v="1"/>
    <s v="FUR-CH-10004886"/>
    <x v="0"/>
    <x v="1"/>
    <s v="Bevis Steel Folding Chairs"/>
    <n v="383.8"/>
    <n v="5"/>
    <n v="38.380000000000003"/>
    <x v="4"/>
    <x v="6"/>
  </r>
  <r>
    <s v="CA-2017-125388"/>
    <x v="66"/>
    <d v="2017-10-23T00:00:00"/>
    <x v="1"/>
    <s v="MP-17965"/>
    <s v="Michael Paige"/>
    <x v="1"/>
    <s v="United States"/>
    <x v="37"/>
    <x v="20"/>
    <x v="2"/>
    <s v="FUR-FU-10004712"/>
    <x v="0"/>
    <x v="3"/>
    <s v="Westinghouse Mesh Shade Clip-On Gooseneck Lamp, Black"/>
    <n v="56.56"/>
    <n v="4"/>
    <n v="14.7056"/>
    <x v="4"/>
    <x v="1"/>
  </r>
  <r>
    <s v="CA-2017-155705"/>
    <x v="67"/>
    <d v="2017-08-23T00:00:00"/>
    <x v="0"/>
    <s v="NF-18385"/>
    <s v="Natalie Fritzler"/>
    <x v="0"/>
    <s v="United States"/>
    <x v="38"/>
    <x v="21"/>
    <x v="0"/>
    <s v="FUR-CH-10000015"/>
    <x v="0"/>
    <x v="1"/>
    <s v="Hon Multipurpose Stacking Arm Chairs"/>
    <n v="866.4"/>
    <n v="4"/>
    <n v="225.26400000000001"/>
    <x v="3"/>
    <x v="10"/>
  </r>
  <r>
    <s v="CA-2017-149160"/>
    <x v="68"/>
    <d v="2017-11-26T00:00:00"/>
    <x v="0"/>
    <s v="JM-15265"/>
    <s v="Janet Molinari"/>
    <x v="1"/>
    <s v="United States"/>
    <x v="39"/>
    <x v="17"/>
    <x v="3"/>
    <s v="FUR-FU-10003347"/>
    <x v="0"/>
    <x v="3"/>
    <s v="Coloredge Poster Frame"/>
    <n v="28.4"/>
    <n v="2"/>
    <n v="11.076000000000001"/>
    <x v="0"/>
    <x v="0"/>
  </r>
  <r>
    <s v="CA-2017-157252"/>
    <x v="69"/>
    <d v="2017-01-23T00:00:00"/>
    <x v="0"/>
    <s v="CV-12805"/>
    <s v="Cynthia Voltz"/>
    <x v="1"/>
    <s v="United States"/>
    <x v="13"/>
    <x v="7"/>
    <x v="2"/>
    <s v="FUR-CH-10003396"/>
    <x v="0"/>
    <x v="1"/>
    <s v="Global Deluxe Steno Chair"/>
    <n v="207.846"/>
    <n v="3"/>
    <n v="2.3094000000000001"/>
    <x v="0"/>
    <x v="8"/>
  </r>
  <r>
    <s v="CA-2016-115756"/>
    <x v="26"/>
    <d v="2016-09-07T00:00:00"/>
    <x v="0"/>
    <s v="PK-19075"/>
    <s v="Pete Kriz"/>
    <x v="0"/>
    <s v="United States"/>
    <x v="25"/>
    <x v="17"/>
    <x v="3"/>
    <s v="FUR-FU-10000246"/>
    <x v="0"/>
    <x v="3"/>
    <s v="Aluminum Document Frame"/>
    <n v="12.22"/>
    <n v="1"/>
    <n v="3.6659999999999999"/>
    <x v="3"/>
    <x v="4"/>
  </r>
  <r>
    <s v="CA-2016-115756"/>
    <x v="26"/>
    <d v="2016-09-07T00:00:00"/>
    <x v="0"/>
    <s v="PK-19075"/>
    <s v="Pete Kriz"/>
    <x v="0"/>
    <s v="United States"/>
    <x v="25"/>
    <x v="17"/>
    <x v="3"/>
    <s v="FUR-CH-10002372"/>
    <x v="0"/>
    <x v="1"/>
    <s v="Office Star - Ergonomically Designed Knee Chair"/>
    <n v="242.94"/>
    <n v="3"/>
    <n v="29.152799999999999"/>
    <x v="3"/>
    <x v="4"/>
  </r>
  <r>
    <s v="CA-2017-154214"/>
    <x v="70"/>
    <d v="2017-03-25T00:00:00"/>
    <x v="0"/>
    <s v="TB-21595"/>
    <s v="Troy Blackwell"/>
    <x v="0"/>
    <s v="United States"/>
    <x v="29"/>
    <x v="6"/>
    <x v="3"/>
    <s v="FUR-FU-10000206"/>
    <x v="0"/>
    <x v="3"/>
    <s v="GE General Purpose, Extra Long Life, Showcase &amp; Floodlight Incandescent Bulbs"/>
    <n v="2.91"/>
    <n v="1"/>
    <n v="1.3676999999999999"/>
    <x v="2"/>
    <x v="9"/>
  </r>
  <r>
    <s v="CA-2017-147277"/>
    <x v="71"/>
    <d v="2017-10-24T00:00:00"/>
    <x v="1"/>
    <s v="EB-13705"/>
    <s v="Ed Braxton"/>
    <x v="1"/>
    <s v="United States"/>
    <x v="40"/>
    <x v="15"/>
    <x v="2"/>
    <s v="FUR-TA-10001539"/>
    <x v="0"/>
    <x v="2"/>
    <s v="Chromcraft Rectangular Conference Tables"/>
    <n v="284.36399999999998"/>
    <n v="2"/>
    <n v="-75.830399999999997"/>
    <x v="4"/>
    <x v="1"/>
  </r>
  <r>
    <s v="US-2014-110674"/>
    <x v="72"/>
    <d v="2014-02-18T00:00:00"/>
    <x v="1"/>
    <s v="SC-20095"/>
    <s v="Sanjit Chand"/>
    <x v="0"/>
    <s v="United States"/>
    <x v="41"/>
    <x v="2"/>
    <x v="1"/>
    <s v="FUR-CH-10000225"/>
    <x v="0"/>
    <x v="1"/>
    <s v="Global Geo Office Task Chair, Gray"/>
    <n v="129.56800000000001"/>
    <n v="2"/>
    <n v="-24.294"/>
    <x v="6"/>
    <x v="11"/>
  </r>
  <r>
    <s v="US-2016-157945"/>
    <x v="73"/>
    <d v="2016-10-01T00:00:00"/>
    <x v="1"/>
    <s v="NF-18385"/>
    <s v="Natalie Fritzler"/>
    <x v="0"/>
    <s v="United States"/>
    <x v="42"/>
    <x v="8"/>
    <x v="3"/>
    <s v="FUR-CH-10002331"/>
    <x v="0"/>
    <x v="1"/>
    <s v="Hon 4700 Series Mobuis Mid-Back Task Chairs with Adjustable Arms"/>
    <n v="747.55799999999999"/>
    <n v="3"/>
    <n v="-96.114599999999996"/>
    <x v="2"/>
    <x v="4"/>
  </r>
  <r>
    <s v="CA-2016-109869"/>
    <x v="74"/>
    <d v="2016-04-29T00:00:00"/>
    <x v="1"/>
    <s v="TN-21040"/>
    <s v="Tanja Norvell"/>
    <x v="2"/>
    <s v="United States"/>
    <x v="43"/>
    <x v="22"/>
    <x v="1"/>
    <s v="FUR-FU-10000023"/>
    <x v="0"/>
    <x v="3"/>
    <s v="Eldon Wave Desk Accessories"/>
    <n v="23.56"/>
    <n v="5"/>
    <n v="7.0679999999999996"/>
    <x v="1"/>
    <x v="6"/>
  </r>
  <r>
    <s v="CA-2016-109869"/>
    <x v="74"/>
    <d v="2016-04-29T00:00:00"/>
    <x v="1"/>
    <s v="TN-21040"/>
    <s v="Tanja Norvell"/>
    <x v="2"/>
    <s v="United States"/>
    <x v="43"/>
    <x v="22"/>
    <x v="1"/>
    <s v="FUR-TA-10001889"/>
    <x v="0"/>
    <x v="2"/>
    <s v="Bush Advantage Collection Racetrack Conference Table"/>
    <n v="1272.6300000000001"/>
    <n v="6"/>
    <n v="-814.48320000000001"/>
    <x v="1"/>
    <x v="6"/>
  </r>
  <r>
    <s v="US-2015-101399"/>
    <x v="75"/>
    <d v="2015-01-24T00:00:00"/>
    <x v="1"/>
    <s v="JS-15940"/>
    <s v="Joni Sundaresam"/>
    <x v="2"/>
    <s v="United States"/>
    <x v="44"/>
    <x v="8"/>
    <x v="3"/>
    <s v="FUR-FU-10002918"/>
    <x v="0"/>
    <x v="3"/>
    <s v="Eldon ClusterMat Chair Mat with Cordless Antistatic Protection"/>
    <n v="254.744"/>
    <n v="7"/>
    <n v="-312.06139999999999"/>
    <x v="1"/>
    <x v="8"/>
  </r>
  <r>
    <s v="CA-2017-154907"/>
    <x v="76"/>
    <d v="2017-04-04T00:00:00"/>
    <x v="1"/>
    <s v="DS-13180"/>
    <s v="David Smith"/>
    <x v="1"/>
    <s v="United States"/>
    <x v="45"/>
    <x v="5"/>
    <x v="3"/>
    <s v="FUR-BO-10002824"/>
    <x v="0"/>
    <x v="0"/>
    <s v="Bush Mission Pointe Library"/>
    <n v="205.33279999999999"/>
    <n v="2"/>
    <n v="-36.235199999999999"/>
    <x v="4"/>
    <x v="9"/>
  </r>
  <r>
    <s v="CA-2014-144666"/>
    <x v="77"/>
    <d v="2014-11-11T00:00:00"/>
    <x v="0"/>
    <s v="JP-15520"/>
    <s v="Jeremy Pistek"/>
    <x v="0"/>
    <s v="United States"/>
    <x v="28"/>
    <x v="2"/>
    <x v="1"/>
    <s v="FUR-BO-10001601"/>
    <x v="0"/>
    <x v="0"/>
    <s v="Sauder Mission Library with Doors, Fruitwood Finish"/>
    <n v="222.666"/>
    <n v="2"/>
    <n v="10.478400000000001"/>
    <x v="3"/>
    <x v="0"/>
  </r>
  <r>
    <s v="CA-2016-152632"/>
    <x v="78"/>
    <d v="2016-11-02T00:00:00"/>
    <x v="1"/>
    <s v="JE-15475"/>
    <s v="Jeremy Ellison"/>
    <x v="0"/>
    <s v="United States"/>
    <x v="8"/>
    <x v="7"/>
    <x v="2"/>
    <s v="FUR-FU-10002671"/>
    <x v="0"/>
    <x v="3"/>
    <s v="Electrix 20W Halogen Replacement Bulb for Zoom-In Desk Lamp"/>
    <n v="40.200000000000003"/>
    <n v="3"/>
    <n v="19.295999999999999"/>
    <x v="6"/>
    <x v="1"/>
  </r>
  <r>
    <s v="CA-2017-140963"/>
    <x v="79"/>
    <d v="2017-06-13T00:00:00"/>
    <x v="2"/>
    <s v="MT-18070"/>
    <s v="Michelle Tran"/>
    <x v="2"/>
    <s v="United States"/>
    <x v="2"/>
    <x v="2"/>
    <x v="1"/>
    <s v="FUR-BO-10001337"/>
    <x v="0"/>
    <x v="0"/>
    <s v="O'Sullivan Living Dimensions 2-Shelf Bookcases"/>
    <n v="514.16499999999996"/>
    <n v="5"/>
    <n v="-30.245000000000001"/>
    <x v="0"/>
    <x v="2"/>
  </r>
  <r>
    <s v="US-2016-120929"/>
    <x v="80"/>
    <d v="2016-03-21T00:00:00"/>
    <x v="0"/>
    <s v="RO-19780"/>
    <s v="Rose O'Brian"/>
    <x v="0"/>
    <s v="United States"/>
    <x v="10"/>
    <x v="9"/>
    <x v="0"/>
    <s v="FUR-TA-10001857"/>
    <x v="0"/>
    <x v="2"/>
    <s v="Balt Solid Wood Rectangular Table"/>
    <n v="189.88200000000001"/>
    <n v="3"/>
    <n v="-94.941000000000003"/>
    <x v="0"/>
    <x v="9"/>
  </r>
  <r>
    <s v="CA-2016-126158"/>
    <x v="81"/>
    <d v="2016-07-31T00:00:00"/>
    <x v="1"/>
    <s v="SC-20095"/>
    <s v="Sanjit Chand"/>
    <x v="0"/>
    <s v="United States"/>
    <x v="46"/>
    <x v="2"/>
    <x v="1"/>
    <s v="FUR-FU-10004864"/>
    <x v="0"/>
    <x v="3"/>
    <s v="Howard Miller 14-1/2&quot; Diameter Chrome Round Wall Clock"/>
    <n v="255.76"/>
    <n v="4"/>
    <n v="81.843199999999996"/>
    <x v="6"/>
    <x v="3"/>
  </r>
  <r>
    <s v="CA-2016-126158"/>
    <x v="81"/>
    <d v="2016-07-31T00:00:00"/>
    <x v="1"/>
    <s v="SC-20095"/>
    <s v="Sanjit Chand"/>
    <x v="0"/>
    <s v="United States"/>
    <x v="46"/>
    <x v="2"/>
    <x v="1"/>
    <s v="FUR-CH-10002602"/>
    <x v="0"/>
    <x v="1"/>
    <s v="DMI Arturo Collection Mission-style Design Wood Chair"/>
    <n v="241.56800000000001"/>
    <n v="2"/>
    <n v="18.117599999999999"/>
    <x v="6"/>
    <x v="3"/>
  </r>
  <r>
    <s v="CA-2016-126158"/>
    <x v="81"/>
    <d v="2016-07-31T00:00:00"/>
    <x v="1"/>
    <s v="SC-20095"/>
    <s v="Sanjit Chand"/>
    <x v="0"/>
    <s v="United States"/>
    <x v="46"/>
    <x v="2"/>
    <x v="1"/>
    <s v="FUR-FU-10000073"/>
    <x v="0"/>
    <x v="3"/>
    <s v="Deflect-O Glasstique Clear Desk Accessories"/>
    <n v="69.3"/>
    <n v="9"/>
    <n v="22.869"/>
    <x v="6"/>
    <x v="3"/>
  </r>
  <r>
    <s v="US-2016-105578"/>
    <x v="82"/>
    <d v="2016-06-04T00:00:00"/>
    <x v="1"/>
    <s v="MY-17380"/>
    <s v="Maribeth Yedwab"/>
    <x v="1"/>
    <s v="United States"/>
    <x v="47"/>
    <x v="12"/>
    <x v="1"/>
    <s v="FUR-CH-10001215"/>
    <x v="0"/>
    <x v="1"/>
    <s v="Global Troy Executive Leather Low-Back Tilter"/>
    <n v="801.56799999999998"/>
    <n v="2"/>
    <n v="50.097999999999999"/>
    <x v="2"/>
    <x v="7"/>
  </r>
  <r>
    <s v="CA-2017-135307"/>
    <x v="83"/>
    <d v="2017-11-27T00:00:00"/>
    <x v="2"/>
    <s v="LS-17245"/>
    <s v="Lynn Smith"/>
    <x v="0"/>
    <s v="United States"/>
    <x v="48"/>
    <x v="23"/>
    <x v="3"/>
    <s v="FUR-FU-10001290"/>
    <x v="0"/>
    <x v="3"/>
    <s v="Executive Impressions Supervisor Wall Clock"/>
    <n v="126.3"/>
    <n v="3"/>
    <n v="40.415999999999997"/>
    <x v="5"/>
    <x v="0"/>
  </r>
  <r>
    <s v="CA-2017-145142"/>
    <x v="84"/>
    <d v="2017-01-25T00:00:00"/>
    <x v="2"/>
    <s v="MC-17605"/>
    <s v="Matt Connell"/>
    <x v="1"/>
    <s v="United States"/>
    <x v="25"/>
    <x v="17"/>
    <x v="3"/>
    <s v="FUR-TA-10001857"/>
    <x v="0"/>
    <x v="2"/>
    <s v="Balt Solid Wood Rectangular Table"/>
    <n v="210.98"/>
    <n v="2"/>
    <n v="21.097999999999999"/>
    <x v="3"/>
    <x v="8"/>
  </r>
  <r>
    <s v="CA-2017-113558"/>
    <x v="85"/>
    <d v="2017-10-26T00:00:00"/>
    <x v="1"/>
    <s v="PH-18790"/>
    <s v="Patricia Hirasaki"/>
    <x v="2"/>
    <s v="United States"/>
    <x v="49"/>
    <x v="1"/>
    <x v="0"/>
    <s v="FUR-CH-10003379"/>
    <x v="0"/>
    <x v="1"/>
    <s v="Global Commerce Series High-Back Swivel/Tilt Chairs"/>
    <n v="683.952"/>
    <n v="3"/>
    <n v="42.747"/>
    <x v="2"/>
    <x v="1"/>
  </r>
  <r>
    <s v="CA-2017-113558"/>
    <x v="85"/>
    <d v="2017-10-26T00:00:00"/>
    <x v="1"/>
    <s v="PH-18790"/>
    <s v="Patricia Hirasaki"/>
    <x v="2"/>
    <s v="United States"/>
    <x v="49"/>
    <x v="1"/>
    <x v="0"/>
    <s v="FUR-FU-10001756"/>
    <x v="0"/>
    <x v="3"/>
    <s v="Eldon Expressions Desk Accessory, Wood Photo Frame, Mahogany"/>
    <n v="45.695999999999998"/>
    <n v="3"/>
    <n v="5.1407999999999996"/>
    <x v="2"/>
    <x v="1"/>
  </r>
  <r>
    <s v="CA-2015-102848"/>
    <x v="86"/>
    <d v="2015-11-09T00:00:00"/>
    <x v="0"/>
    <s v="KB-16240"/>
    <s v="Karen Bern"/>
    <x v="1"/>
    <s v="United States"/>
    <x v="2"/>
    <x v="2"/>
    <x v="1"/>
    <s v="FUR-CH-10000595"/>
    <x v="0"/>
    <x v="1"/>
    <s v="Safco Contoured Stacking Chairs"/>
    <n v="190.72"/>
    <n v="1"/>
    <n v="11.92"/>
    <x v="3"/>
    <x v="0"/>
  </r>
  <r>
    <s v="US-2017-129441"/>
    <x v="87"/>
    <d v="2017-09-11T00:00:00"/>
    <x v="1"/>
    <s v="JC-15340"/>
    <s v="Jasper Cacioppo"/>
    <x v="0"/>
    <s v="United States"/>
    <x v="2"/>
    <x v="2"/>
    <x v="1"/>
    <s v="FUR-FU-10000448"/>
    <x v="0"/>
    <x v="3"/>
    <s v="Tenex Chairmats For Use With Carpeted Floors"/>
    <n v="47.94"/>
    <n v="3"/>
    <n v="2.3969999999999998"/>
    <x v="4"/>
    <x v="4"/>
  </r>
  <r>
    <s v="CA-2015-134894"/>
    <x v="88"/>
    <d v="2015-12-11T00:00:00"/>
    <x v="1"/>
    <s v="DK-12985"/>
    <s v="Darren Koutras"/>
    <x v="0"/>
    <s v="United States"/>
    <x v="0"/>
    <x v="0"/>
    <x v="0"/>
    <s v="FUR-CH-10002647"/>
    <x v="0"/>
    <x v="1"/>
    <s v="Situations Contoured Folding Chairs, 4/Set"/>
    <n v="283.92"/>
    <n v="4"/>
    <n v="70.98"/>
    <x v="4"/>
    <x v="5"/>
  </r>
  <r>
    <s v="CA-2014-103849"/>
    <x v="89"/>
    <d v="2014-05-16T00:00:00"/>
    <x v="1"/>
    <s v="PG-18895"/>
    <s v="Paul Gonzalez"/>
    <x v="0"/>
    <s v="United States"/>
    <x v="50"/>
    <x v="5"/>
    <x v="3"/>
    <s v="FUR-FU-10000723"/>
    <x v="0"/>
    <x v="3"/>
    <s v="Deflect-o EconoMat Studded, No Bevel Mat for Low Pile Carpeting"/>
    <n v="66.111999999999995"/>
    <n v="4"/>
    <n v="-84.2928"/>
    <x v="2"/>
    <x v="7"/>
  </r>
  <r>
    <s v="CA-2016-136406"/>
    <x v="90"/>
    <d v="2016-04-17T00:00:00"/>
    <x v="0"/>
    <s v="BD-11320"/>
    <s v="Bill Donatelli"/>
    <x v="0"/>
    <s v="United States"/>
    <x v="28"/>
    <x v="2"/>
    <x v="1"/>
    <s v="FUR-CH-10002024"/>
    <x v="0"/>
    <x v="1"/>
    <s v="HON 5400 Series Task Chairs for Big and Tall"/>
    <n v="1121.568"/>
    <n v="2"/>
    <n v="0"/>
    <x v="3"/>
    <x v="6"/>
  </r>
  <r>
    <s v="CA-2017-112774"/>
    <x v="91"/>
    <d v="2017-09-12T00:00:00"/>
    <x v="2"/>
    <s v="RC-19960"/>
    <s v="Ryan Crowe"/>
    <x v="0"/>
    <s v="United States"/>
    <x v="51"/>
    <x v="1"/>
    <x v="0"/>
    <s v="FUR-FU-10003039"/>
    <x v="0"/>
    <x v="3"/>
    <s v="Howard Miller 11-1/2&quot; Diameter Grantwood Wall Clock"/>
    <n v="34.503999999999998"/>
    <n v="1"/>
    <n v="6.0381999999999998"/>
    <x v="5"/>
    <x v="4"/>
  </r>
  <r>
    <s v="CA-2016-113243"/>
    <x v="92"/>
    <d v="2016-06-15T00:00:00"/>
    <x v="1"/>
    <s v="OT-18730"/>
    <s v="Olvera Toch"/>
    <x v="0"/>
    <s v="United States"/>
    <x v="2"/>
    <x v="2"/>
    <x v="1"/>
    <s v="FUR-TA-10004256"/>
    <x v="0"/>
    <x v="2"/>
    <s v="Bretford ÒJust In TimeÓ Height-Adjustable Multi-Task Work Tables"/>
    <n v="1335.68"/>
    <n v="4"/>
    <n v="-217.048"/>
    <x v="2"/>
    <x v="2"/>
  </r>
  <r>
    <s v="CA-2017-118731"/>
    <x v="93"/>
    <d v="2017-11-22T00:00:00"/>
    <x v="0"/>
    <s v="LP-17080"/>
    <s v="Liz Pelletier"/>
    <x v="0"/>
    <s v="United States"/>
    <x v="28"/>
    <x v="2"/>
    <x v="1"/>
    <s v="FUR-FU-10003347"/>
    <x v="0"/>
    <x v="3"/>
    <s v="Coloredge Poster Frame"/>
    <n v="42.6"/>
    <n v="3"/>
    <n v="16.614000000000001"/>
    <x v="3"/>
    <x v="0"/>
  </r>
  <r>
    <s v="CA-2014-145576"/>
    <x v="94"/>
    <d v="2014-09-18T00:00:00"/>
    <x v="0"/>
    <s v="CA-12775"/>
    <s v="Cynthia Arntzen"/>
    <x v="0"/>
    <s v="United States"/>
    <x v="26"/>
    <x v="1"/>
    <x v="0"/>
    <s v="FUR-FU-10004020"/>
    <x v="0"/>
    <x v="3"/>
    <s v="Advantus Panel Wall Acrylic Frame"/>
    <n v="13.128"/>
    <n v="3"/>
    <n v="3.7743000000000002"/>
    <x v="4"/>
    <x v="4"/>
  </r>
  <r>
    <s v="CA-2017-156951"/>
    <x v="95"/>
    <d v="2017-10-08T00:00:00"/>
    <x v="1"/>
    <s v="EB-13840"/>
    <s v="Ellis Ballard"/>
    <x v="1"/>
    <s v="United States"/>
    <x v="15"/>
    <x v="13"/>
    <x v="1"/>
    <s v="FUR-CH-10004997"/>
    <x v="0"/>
    <x v="1"/>
    <s v="Hon Every-Day Series Multi-Task Chairs"/>
    <n v="451.15199999999999"/>
    <n v="3"/>
    <n v="0"/>
    <x v="1"/>
    <x v="1"/>
  </r>
  <r>
    <s v="CA-2017-118640"/>
    <x v="96"/>
    <d v="2017-07-26T00:00:00"/>
    <x v="1"/>
    <s v="CS-11950"/>
    <s v="Carlos Soltero"/>
    <x v="0"/>
    <s v="United States"/>
    <x v="9"/>
    <x v="8"/>
    <x v="3"/>
    <s v="FUR-FU-10001475"/>
    <x v="0"/>
    <x v="3"/>
    <s v="Contract Clock, 14&quot;, Brown"/>
    <n v="8.7919999999999998"/>
    <n v="1"/>
    <n v="-5.7148000000000003"/>
    <x v="6"/>
    <x v="3"/>
  </r>
  <r>
    <s v="CA-2015-128139"/>
    <x v="97"/>
    <d v="2015-07-09T00:00:00"/>
    <x v="1"/>
    <s v="BD-11725"/>
    <s v="Bruce Degenhardt"/>
    <x v="0"/>
    <s v="United States"/>
    <x v="52"/>
    <x v="0"/>
    <x v="0"/>
    <s v="FUR-CH-10003956"/>
    <x v="0"/>
    <x v="1"/>
    <s v="Novimex High-Tech Fabric Mesh Task Chair"/>
    <n v="70.98"/>
    <n v="1"/>
    <n v="4.9686000000000003"/>
    <x v="6"/>
    <x v="3"/>
  </r>
  <r>
    <s v="CA-2014-131450"/>
    <x v="98"/>
    <d v="2014-08-15T00:00:00"/>
    <x v="1"/>
    <s v="LR-16915"/>
    <s v="Lena Radford"/>
    <x v="0"/>
    <s v="United States"/>
    <x v="53"/>
    <x v="2"/>
    <x v="1"/>
    <s v="FUR-FU-10001979"/>
    <x v="0"/>
    <x v="3"/>
    <s v="Dana Halogen Swing-Arm Architect Lamp"/>
    <n v="327.76"/>
    <n v="8"/>
    <n v="91.772800000000004"/>
    <x v="1"/>
    <x v="10"/>
  </r>
  <r>
    <s v="CA-2014-149958"/>
    <x v="99"/>
    <d v="2014-03-19T00:00:00"/>
    <x v="1"/>
    <s v="AS-10240"/>
    <s v="Alan Shonely"/>
    <x v="0"/>
    <s v="United States"/>
    <x v="26"/>
    <x v="1"/>
    <x v="0"/>
    <s v="FUR-FU-10001756"/>
    <x v="0"/>
    <x v="3"/>
    <s v="Eldon Expressions Desk Accessory, Wood Photo Frame, Mahogany"/>
    <n v="45.695999999999998"/>
    <n v="3"/>
    <n v="5.1407999999999996"/>
    <x v="4"/>
    <x v="9"/>
  </r>
  <r>
    <s v="CA-2017-117947"/>
    <x v="100"/>
    <d v="2017-08-23T00:00:00"/>
    <x v="0"/>
    <s v="NG-18355"/>
    <s v="Nat Gilpin"/>
    <x v="1"/>
    <s v="United States"/>
    <x v="13"/>
    <x v="7"/>
    <x v="2"/>
    <s v="FUR-FU-10003849"/>
    <x v="0"/>
    <x v="3"/>
    <s v="DAX Metal Frame, Desktop, Stepped-Edge"/>
    <n v="40.479999999999997"/>
    <n v="2"/>
    <n v="15.7872"/>
    <x v="2"/>
    <x v="10"/>
  </r>
  <r>
    <s v="CA-2017-117947"/>
    <x v="100"/>
    <d v="2017-08-23T00:00:00"/>
    <x v="0"/>
    <s v="NG-18355"/>
    <s v="Nat Gilpin"/>
    <x v="1"/>
    <s v="United States"/>
    <x v="13"/>
    <x v="7"/>
    <x v="2"/>
    <s v="FUR-FU-10000010"/>
    <x v="0"/>
    <x v="3"/>
    <s v="DAX Value U-Channel Document Frames, Easel Back"/>
    <n v="9.94"/>
    <n v="2"/>
    <n v="3.0813999999999999"/>
    <x v="2"/>
    <x v="10"/>
  </r>
  <r>
    <s v="CA-2017-117947"/>
    <x v="100"/>
    <d v="2017-08-23T00:00:00"/>
    <x v="0"/>
    <s v="NG-18355"/>
    <s v="Nat Gilpin"/>
    <x v="1"/>
    <s v="United States"/>
    <x v="13"/>
    <x v="7"/>
    <x v="2"/>
    <s v="FUR-FU-10000521"/>
    <x v="0"/>
    <x v="3"/>
    <s v="Seth Thomas 14&quot; Putty-Colored Wall Clock"/>
    <n v="88.02"/>
    <n v="3"/>
    <n v="27.286200000000001"/>
    <x v="2"/>
    <x v="10"/>
  </r>
  <r>
    <s v="CA-2015-138009"/>
    <x v="101"/>
    <d v="2015-12-03T00:00:00"/>
    <x v="1"/>
    <s v="SF-20965"/>
    <s v="Sylvia Foulston"/>
    <x v="1"/>
    <s v="United States"/>
    <x v="54"/>
    <x v="17"/>
    <x v="3"/>
    <s v="FUR-CH-10004853"/>
    <x v="0"/>
    <x v="1"/>
    <s v="Global Manager's Adjustable Task Chair, Storm"/>
    <n v="301.95999999999998"/>
    <n v="2"/>
    <n v="87.568399999999997"/>
    <x v="4"/>
    <x v="0"/>
  </r>
  <r>
    <s v="CA-2017-163020"/>
    <x v="102"/>
    <d v="2017-09-19T00:00:00"/>
    <x v="1"/>
    <s v="MO-17800"/>
    <s v="Meg O'Connel"/>
    <x v="2"/>
    <s v="United States"/>
    <x v="13"/>
    <x v="7"/>
    <x v="2"/>
    <s v="FUR-FU-10000221"/>
    <x v="0"/>
    <x v="3"/>
    <s v="Master Caster Door Stop, Brown"/>
    <n v="35.56"/>
    <n v="7"/>
    <n v="12.090400000000001"/>
    <x v="4"/>
    <x v="4"/>
  </r>
  <r>
    <s v="CA-2015-168004"/>
    <x v="103"/>
    <d v="2015-10-09T00:00:00"/>
    <x v="0"/>
    <s v="DJ-13420"/>
    <s v="Denny Joy"/>
    <x v="1"/>
    <s v="United States"/>
    <x v="55"/>
    <x v="24"/>
    <x v="0"/>
    <s v="FUR-CH-10001482"/>
    <x v="0"/>
    <x v="1"/>
    <s v="Office Star - Mesh Screen back chair with Vinyl seat"/>
    <n v="392.94"/>
    <n v="3"/>
    <n v="43.223399999999998"/>
    <x v="2"/>
    <x v="1"/>
  </r>
  <r>
    <s v="CA-2016-115917"/>
    <x v="104"/>
    <d v="2016-05-25T00:00:00"/>
    <x v="1"/>
    <s v="RB-19465"/>
    <s v="Rick Bensley"/>
    <x v="2"/>
    <s v="United States"/>
    <x v="56"/>
    <x v="2"/>
    <x v="1"/>
    <s v="FUR-FU-10000576"/>
    <x v="0"/>
    <x v="3"/>
    <s v="Luxo Professional Fluorescent Magnifier Lamp with Clamp-Mount Base"/>
    <n v="1049.2"/>
    <n v="5"/>
    <n v="272.79199999999997"/>
    <x v="2"/>
    <x v="7"/>
  </r>
  <r>
    <s v="CA-2016-147067"/>
    <x v="105"/>
    <d v="2016-12-22T00:00:00"/>
    <x v="1"/>
    <s v="JD-16150"/>
    <s v="Justin Deggeller"/>
    <x v="1"/>
    <s v="United States"/>
    <x v="12"/>
    <x v="11"/>
    <x v="3"/>
    <s v="FUR-FU-10000732"/>
    <x v="0"/>
    <x v="3"/>
    <s v="Eldon 200 Class Desk Accessories"/>
    <n v="18.84"/>
    <n v="3"/>
    <n v="6.0288000000000004"/>
    <x v="4"/>
    <x v="5"/>
  </r>
  <r>
    <s v="CA-2016-160745"/>
    <x v="106"/>
    <d v="2016-12-16T00:00:00"/>
    <x v="0"/>
    <s v="AR-10825"/>
    <s v="Anthony Rawles"/>
    <x v="1"/>
    <s v="United States"/>
    <x v="57"/>
    <x v="13"/>
    <x v="1"/>
    <s v="FUR-FU-10001935"/>
    <x v="0"/>
    <x v="3"/>
    <s v="3M Hangers With Command Adhesive"/>
    <n v="14.8"/>
    <n v="4"/>
    <n v="6.0679999999999996"/>
    <x v="2"/>
    <x v="5"/>
  </r>
  <r>
    <s v="US-2016-156097"/>
    <x v="107"/>
    <d v="2016-09-19T00:00:00"/>
    <x v="3"/>
    <s v="EH-14125"/>
    <s v="Eugene Hildebrand"/>
    <x v="2"/>
    <s v="United States"/>
    <x v="14"/>
    <x v="8"/>
    <x v="3"/>
    <s v="FUR-CH-10001215"/>
    <x v="0"/>
    <x v="1"/>
    <s v="Global Troy Executive Leather Low-Back Tilter"/>
    <n v="701.37199999999996"/>
    <n v="2"/>
    <n v="-50.097999999999999"/>
    <x v="7"/>
    <x v="4"/>
  </r>
  <r>
    <s v="CA-2015-146563"/>
    <x v="108"/>
    <d v="2015-08-28T00:00:00"/>
    <x v="1"/>
    <s v="CB-12025"/>
    <s v="Cassandra Brandow"/>
    <x v="0"/>
    <s v="United States"/>
    <x v="58"/>
    <x v="5"/>
    <x v="3"/>
    <s v="FUR-TA-10001768"/>
    <x v="0"/>
    <x v="2"/>
    <s v="Hon Racetrack Conference Tables"/>
    <n v="918.78499999999997"/>
    <n v="5"/>
    <n v="-118.12949999999999"/>
    <x v="4"/>
    <x v="10"/>
  </r>
  <r>
    <s v="CA-2014-156314"/>
    <x v="109"/>
    <d v="2014-12-26T00:00:00"/>
    <x v="2"/>
    <s v="RP-19390"/>
    <s v="Resi Pšlking"/>
    <x v="0"/>
    <s v="United States"/>
    <x v="59"/>
    <x v="15"/>
    <x v="2"/>
    <s v="FUR-FU-10003096"/>
    <x v="0"/>
    <x v="3"/>
    <s v="Master Giant Foot Doorstop, Safety Yellow"/>
    <n v="30.36"/>
    <n v="5"/>
    <n v="8.7285000000000004"/>
    <x v="3"/>
    <x v="5"/>
  </r>
  <r>
    <s v="US-2017-106663"/>
    <x v="110"/>
    <d v="2017-06-13T00:00:00"/>
    <x v="1"/>
    <s v="MO-17800"/>
    <s v="Meg O'Connel"/>
    <x v="2"/>
    <s v="United States"/>
    <x v="9"/>
    <x v="8"/>
    <x v="3"/>
    <s v="FUR-FU-10002759"/>
    <x v="0"/>
    <x v="3"/>
    <s v="12-1/2 Diameter Round Wall Clock"/>
    <n v="23.975999999999999"/>
    <n v="3"/>
    <n v="-14.3856"/>
    <x v="4"/>
    <x v="2"/>
  </r>
  <r>
    <s v="US-2017-106663"/>
    <x v="110"/>
    <d v="2017-06-13T00:00:00"/>
    <x v="1"/>
    <s v="MO-17800"/>
    <s v="Meg O'Connel"/>
    <x v="2"/>
    <s v="United States"/>
    <x v="9"/>
    <x v="8"/>
    <x v="3"/>
    <s v="FUR-TA-10000688"/>
    <x v="0"/>
    <x v="2"/>
    <s v="Chromcraft Bull-Nose Wood Round Conference Table Top, Wood Base"/>
    <n v="108.925"/>
    <n v="1"/>
    <n v="-71.890500000000003"/>
    <x v="4"/>
    <x v="2"/>
  </r>
  <r>
    <s v="US-2017-119438"/>
    <x v="111"/>
    <d v="2017-03-23T00:00:00"/>
    <x v="1"/>
    <s v="CD-11980"/>
    <s v="Carol Darley"/>
    <x v="0"/>
    <s v="United States"/>
    <x v="60"/>
    <x v="5"/>
    <x v="3"/>
    <s v="FUR-FU-10003553"/>
    <x v="0"/>
    <x v="3"/>
    <s v="Howard Miller 13-1/2&quot; Diameter Rosebrook Wall Clock"/>
    <n v="82.524000000000001"/>
    <n v="3"/>
    <n v="-41.262"/>
    <x v="2"/>
    <x v="9"/>
  </r>
  <r>
    <s v="CA-2017-161480"/>
    <x v="19"/>
    <d v="2017-12-29T00:00:00"/>
    <x v="1"/>
    <s v="RA-19285"/>
    <s v="Ralph Arnett"/>
    <x v="0"/>
    <s v="United States"/>
    <x v="13"/>
    <x v="7"/>
    <x v="2"/>
    <s v="FUR-BO-10004015"/>
    <x v="0"/>
    <x v="0"/>
    <s v="Bush Andora Bookcase, Maple/Graphite Gray Finish"/>
    <n v="191.98400000000001"/>
    <n v="2"/>
    <n v="4.7995999999999999"/>
    <x v="4"/>
    <x v="5"/>
  </r>
  <r>
    <s v="US-2014-117135"/>
    <x v="112"/>
    <d v="2014-06-23T00:00:00"/>
    <x v="0"/>
    <s v="NP-18325"/>
    <s v="Naresj Patel"/>
    <x v="0"/>
    <s v="United States"/>
    <x v="61"/>
    <x v="25"/>
    <x v="0"/>
    <s v="FUR-FU-10004071"/>
    <x v="0"/>
    <x v="3"/>
    <s v="Luxo Professional Magnifying Clamp-On Fluorescent Lamps"/>
    <n v="104.01"/>
    <n v="1"/>
    <n v="14.561400000000001"/>
    <x v="3"/>
    <x v="2"/>
  </r>
  <r>
    <s v="CA-2017-114552"/>
    <x v="113"/>
    <d v="2017-09-08T00:00:00"/>
    <x v="1"/>
    <s v="Dl-13600"/>
    <s v="Dorris liebe"/>
    <x v="1"/>
    <s v="United States"/>
    <x v="59"/>
    <x v="15"/>
    <x v="2"/>
    <s v="FUR-FU-10002960"/>
    <x v="0"/>
    <x v="3"/>
    <s v="Eldon 200 Class Desk Accessories, Burgundy"/>
    <n v="15.071999999999999"/>
    <n v="3"/>
    <n v="4.1448"/>
    <x v="6"/>
    <x v="4"/>
  </r>
  <r>
    <s v="CA-2016-163755"/>
    <x v="114"/>
    <d v="2016-11-08T00:00:00"/>
    <x v="0"/>
    <s v="AS-10285"/>
    <s v="Alejandro Savely"/>
    <x v="1"/>
    <s v="United States"/>
    <x v="15"/>
    <x v="13"/>
    <x v="1"/>
    <s v="FUR-FU-10003394"/>
    <x v="0"/>
    <x v="3"/>
    <s v="Tenex &quot;The Solids&quot; Textured Chair Mats"/>
    <n v="209.88"/>
    <n v="3"/>
    <n v="35.679600000000001"/>
    <x v="4"/>
    <x v="0"/>
  </r>
  <r>
    <s v="CA-2015-142027"/>
    <x v="115"/>
    <d v="2015-04-14T00:00:00"/>
    <x v="1"/>
    <s v="JK-15370"/>
    <s v="Jay Kimmel"/>
    <x v="0"/>
    <s v="United States"/>
    <x v="62"/>
    <x v="2"/>
    <x v="1"/>
    <s v="FUR-TA-10002774"/>
    <x v="0"/>
    <x v="2"/>
    <s v="Laminate Occasional Tables"/>
    <n v="369.91199999999998"/>
    <n v="3"/>
    <n v="-13.871700000000001"/>
    <x v="2"/>
    <x v="6"/>
  </r>
  <r>
    <s v="CA-2014-112158"/>
    <x v="116"/>
    <d v="2014-12-04T00:00:00"/>
    <x v="2"/>
    <s v="DP-13165"/>
    <s v="David Philippe"/>
    <x v="0"/>
    <s v="United States"/>
    <x v="13"/>
    <x v="7"/>
    <x v="2"/>
    <s v="FUR-BO-10003272"/>
    <x v="0"/>
    <x v="0"/>
    <s v="O'Sullivan Living Dimensions 5-Shelf Bookcases"/>
    <n v="883.92"/>
    <n v="5"/>
    <n v="-110.49"/>
    <x v="3"/>
    <x v="5"/>
  </r>
  <r>
    <s v="CA-2014-130092"/>
    <x v="117"/>
    <d v="2014-01-14T00:00:00"/>
    <x v="2"/>
    <s v="SV-20365"/>
    <s v="Seth Vernon"/>
    <x v="0"/>
    <s v="United States"/>
    <x v="63"/>
    <x v="14"/>
    <x v="2"/>
    <s v="FUR-FU-10000010"/>
    <x v="0"/>
    <x v="3"/>
    <s v="DAX Value U-Channel Document Frames, Easel Back"/>
    <n v="9.94"/>
    <n v="2"/>
    <n v="3.0813999999999999"/>
    <x v="0"/>
    <x v="8"/>
  </r>
  <r>
    <s v="CA-2017-108910"/>
    <x v="118"/>
    <d v="2017-09-29T00:00:00"/>
    <x v="1"/>
    <s v="KC-16540"/>
    <s v="Kelly Collister"/>
    <x v="0"/>
    <s v="United States"/>
    <x v="19"/>
    <x v="15"/>
    <x v="2"/>
    <s v="FUR-FU-10002253"/>
    <x v="0"/>
    <x v="3"/>
    <s v="Howard Miller 13&quot; Diameter Pewter Finish Round Wall Clock"/>
    <n v="103.056"/>
    <n v="3"/>
    <n v="24.4758"/>
    <x v="2"/>
    <x v="4"/>
  </r>
  <r>
    <s v="CA-2014-104472"/>
    <x v="119"/>
    <d v="2014-06-07T00:00:00"/>
    <x v="1"/>
    <s v="CK-12325"/>
    <s v="Christine Kargatis"/>
    <x v="2"/>
    <s v="United States"/>
    <x v="4"/>
    <x v="4"/>
    <x v="1"/>
    <s v="FUR-FU-10000246"/>
    <x v="0"/>
    <x v="3"/>
    <s v="Aluminum Document Frame"/>
    <n v="73.319999999999993"/>
    <n v="6"/>
    <n v="21.995999999999999"/>
    <x v="2"/>
    <x v="2"/>
  </r>
  <r>
    <s v="CA-2016-142335"/>
    <x v="120"/>
    <d v="2016-12-19T00:00:00"/>
    <x v="1"/>
    <s v="MP-17965"/>
    <s v="Michael Paige"/>
    <x v="1"/>
    <s v="United States"/>
    <x v="25"/>
    <x v="17"/>
    <x v="3"/>
    <s v="FUR-TA-10000198"/>
    <x v="0"/>
    <x v="2"/>
    <s v="Chromcraft Bull-Nose Wood Oval Conference Tables &amp; Bases"/>
    <n v="1652.94"/>
    <n v="3"/>
    <n v="231.41159999999999"/>
    <x v="4"/>
    <x v="5"/>
  </r>
  <r>
    <s v="CA-2014-117429"/>
    <x v="121"/>
    <d v="2014-10-13T00:00:00"/>
    <x v="1"/>
    <s v="MR-17545"/>
    <s v="Mathew Reese"/>
    <x v="2"/>
    <s v="United States"/>
    <x v="3"/>
    <x v="3"/>
    <x v="2"/>
    <s v="FUR-FU-10000222"/>
    <x v="0"/>
    <x v="3"/>
    <s v="Seth Thomas 16&quot; Steel Case Clock"/>
    <n v="129.91999999999999"/>
    <n v="5"/>
    <n v="21.111999999999998"/>
    <x v="6"/>
    <x v="1"/>
  </r>
  <r>
    <s v="US-2016-150861"/>
    <x v="122"/>
    <d v="2016-12-06T00:00:00"/>
    <x v="2"/>
    <s v="EG-13900"/>
    <s v="Emily Grady"/>
    <x v="0"/>
    <s v="United States"/>
    <x v="64"/>
    <x v="7"/>
    <x v="2"/>
    <s v="FUR-TA-10002228"/>
    <x v="0"/>
    <x v="2"/>
    <s v="Bevis Traditional Conference Table Top, Plinth Base"/>
    <n v="400.03199999999998"/>
    <n v="2"/>
    <n v="-153.34559999999999"/>
    <x v="0"/>
    <x v="5"/>
  </r>
  <r>
    <s v="US-2016-150861"/>
    <x v="122"/>
    <d v="2016-12-06T00:00:00"/>
    <x v="2"/>
    <s v="EG-13900"/>
    <s v="Emily Grady"/>
    <x v="0"/>
    <s v="United States"/>
    <x v="64"/>
    <x v="7"/>
    <x v="2"/>
    <s v="FUR-CH-10002965"/>
    <x v="0"/>
    <x v="1"/>
    <s v="Global Leather Highback Executive Chair with Pneumatic Height Adjustment, Black"/>
    <n v="542.64599999999996"/>
    <n v="3"/>
    <n v="102.49979999999999"/>
    <x v="0"/>
    <x v="5"/>
  </r>
  <r>
    <s v="CA-2017-131954"/>
    <x v="123"/>
    <d v="2017-01-25T00:00:00"/>
    <x v="1"/>
    <s v="DS-13030"/>
    <s v="Darrin Sayre"/>
    <x v="2"/>
    <s v="United States"/>
    <x v="15"/>
    <x v="13"/>
    <x v="1"/>
    <s v="FUR-BO-10001619"/>
    <x v="0"/>
    <x v="0"/>
    <s v="O'Sullivan Cherrywood Estates Traditional Bookcase"/>
    <n v="84.98"/>
    <n v="1"/>
    <n v="18.695599999999999"/>
    <x v="4"/>
    <x v="8"/>
  </r>
  <r>
    <s v="CA-2014-124429"/>
    <x v="124"/>
    <d v="2014-05-27T00:00:00"/>
    <x v="3"/>
    <s v="MH-17785"/>
    <s v="Maya Herman"/>
    <x v="1"/>
    <s v="United States"/>
    <x v="53"/>
    <x v="2"/>
    <x v="1"/>
    <s v="FUR-TA-10002607"/>
    <x v="0"/>
    <x v="2"/>
    <s v="KI Conference Tables"/>
    <n v="567.12"/>
    <n v="10"/>
    <n v="-28.356000000000002"/>
    <x v="7"/>
    <x v="7"/>
  </r>
  <r>
    <s v="CA-2017-126074"/>
    <x v="125"/>
    <d v="2017-10-06T00:00:00"/>
    <x v="1"/>
    <s v="RF-19735"/>
    <s v="Roland Fjeld"/>
    <x v="0"/>
    <s v="United States"/>
    <x v="65"/>
    <x v="17"/>
    <x v="3"/>
    <s v="FUR-FU-10003577"/>
    <x v="0"/>
    <x v="3"/>
    <s v="Nu-Dell Leatherette Frames"/>
    <n v="157.74"/>
    <n v="11"/>
    <n v="56.7864"/>
    <x v="4"/>
    <x v="1"/>
  </r>
  <r>
    <s v="CA-2015-135272"/>
    <x v="88"/>
    <d v="2015-12-12T00:00:00"/>
    <x v="1"/>
    <s v="MS-17830"/>
    <s v="Melanie Seite"/>
    <x v="0"/>
    <s v="United States"/>
    <x v="2"/>
    <x v="2"/>
    <x v="1"/>
    <s v="FUR-FU-10002759"/>
    <x v="0"/>
    <x v="3"/>
    <s v="12-1/2 Diameter Round Wall Clock"/>
    <n v="79.92"/>
    <n v="4"/>
    <n v="28.7712"/>
    <x v="2"/>
    <x v="5"/>
  </r>
  <r>
    <s v="CA-2016-140928"/>
    <x v="126"/>
    <d v="2016-09-22T00:00:00"/>
    <x v="1"/>
    <s v="NB-18655"/>
    <s v="Nona Balk"/>
    <x v="1"/>
    <s v="United States"/>
    <x v="51"/>
    <x v="1"/>
    <x v="0"/>
    <s v="FUR-TA-10001095"/>
    <x v="0"/>
    <x v="2"/>
    <s v="Chromcraft Round Conference Tables"/>
    <n v="383.43799999999999"/>
    <n v="4"/>
    <n v="-167.3184"/>
    <x v="4"/>
    <x v="4"/>
  </r>
  <r>
    <s v="CA-2014-106810"/>
    <x v="127"/>
    <d v="2014-05-20T00:00:00"/>
    <x v="1"/>
    <s v="AJ-10795"/>
    <s v="Anthony Johnson"/>
    <x v="1"/>
    <s v="United States"/>
    <x v="66"/>
    <x v="1"/>
    <x v="0"/>
    <s v="FUR-FU-10004306"/>
    <x v="0"/>
    <x v="3"/>
    <s v="Electrix Halogen Magnifier Lamp"/>
    <n v="310.88"/>
    <n v="2"/>
    <n v="23.315999999999999"/>
    <x v="6"/>
    <x v="7"/>
  </r>
  <r>
    <s v="CA-2016-157245"/>
    <x v="128"/>
    <d v="2016-05-24T00:00:00"/>
    <x v="1"/>
    <s v="LE-16810"/>
    <s v="Laurel Elliston"/>
    <x v="0"/>
    <s v="United States"/>
    <x v="58"/>
    <x v="25"/>
    <x v="0"/>
    <s v="FUR-CH-10003746"/>
    <x v="0"/>
    <x v="1"/>
    <s v="Hon 4070 Series Pagoda Round Back Stacking Chairs"/>
    <n v="641.96"/>
    <n v="2"/>
    <n v="179.74879999999999"/>
    <x v="2"/>
    <x v="7"/>
  </r>
  <r>
    <s v="CA-2017-104220"/>
    <x v="129"/>
    <d v="2017-02-05T00:00:00"/>
    <x v="1"/>
    <s v="BV-11245"/>
    <s v="Benjamin Venier"/>
    <x v="1"/>
    <s v="United States"/>
    <x v="67"/>
    <x v="26"/>
    <x v="3"/>
    <s v="FUR-FU-10002597"/>
    <x v="0"/>
    <x v="3"/>
    <s v="C-Line Magnetic Cubicle Keepers, Clear Polypropylene"/>
    <n v="34.58"/>
    <n v="7"/>
    <n v="14.5236"/>
    <x v="6"/>
    <x v="8"/>
  </r>
  <r>
    <s v="CA-2015-144267"/>
    <x v="130"/>
    <d v="2015-08-23T00:00:00"/>
    <x v="2"/>
    <s v="NZ-18565"/>
    <s v="Nick Zandusky"/>
    <x v="2"/>
    <s v="United States"/>
    <x v="28"/>
    <x v="2"/>
    <x v="1"/>
    <s v="FUR-CH-10002335"/>
    <x v="0"/>
    <x v="1"/>
    <s v="Hon GuestStacker Chair"/>
    <n v="544.00800000000004"/>
    <n v="3"/>
    <n v="40.800600000000003"/>
    <x v="3"/>
    <x v="10"/>
  </r>
  <r>
    <s v="US-2015-157014"/>
    <x v="131"/>
    <d v="2015-10-06T00:00:00"/>
    <x v="0"/>
    <s v="BM-11785"/>
    <s v="Bryan Mills"/>
    <x v="0"/>
    <s v="United States"/>
    <x v="29"/>
    <x v="15"/>
    <x v="2"/>
    <s v="FUR-BO-10004409"/>
    <x v="0"/>
    <x v="0"/>
    <s v="Safco Value Mate Series Steel Bookcases, Baked Enamel Finish on Steel, Gray"/>
    <n v="35.49"/>
    <n v="1"/>
    <n v="-15.615600000000001"/>
    <x v="0"/>
    <x v="1"/>
  </r>
  <r>
    <s v="CA-2015-154620"/>
    <x v="132"/>
    <d v="2015-12-16T00:00:00"/>
    <x v="1"/>
    <s v="LT-17110"/>
    <s v="Liz Thompson"/>
    <x v="0"/>
    <s v="United States"/>
    <x v="68"/>
    <x v="2"/>
    <x v="1"/>
    <s v="FUR-CH-10004675"/>
    <x v="0"/>
    <x v="1"/>
    <s v="Lifetime Advantage Folding Chairs, 4/Carton"/>
    <n v="348.928"/>
    <n v="2"/>
    <n v="34.892800000000001"/>
    <x v="4"/>
    <x v="5"/>
  </r>
  <r>
    <s v="CA-2015-115938"/>
    <x v="133"/>
    <d v="2015-06-30T00:00:00"/>
    <x v="1"/>
    <s v="SA-20830"/>
    <s v="Sue Ann Reed"/>
    <x v="0"/>
    <s v="United States"/>
    <x v="52"/>
    <x v="25"/>
    <x v="0"/>
    <s v="FUR-CH-10003199"/>
    <x v="0"/>
    <x v="1"/>
    <s v="Office Star - Contemporary Task Swivel Chair"/>
    <n v="332.94"/>
    <n v="3"/>
    <n v="79.905600000000007"/>
    <x v="4"/>
    <x v="2"/>
  </r>
  <r>
    <s v="CA-2015-101910"/>
    <x v="61"/>
    <d v="2015-12-03T00:00:00"/>
    <x v="1"/>
    <s v="CD-11920"/>
    <s v="Carlos Daly"/>
    <x v="0"/>
    <s v="United States"/>
    <x v="69"/>
    <x v="2"/>
    <x v="1"/>
    <s v="FUR-CH-10002647"/>
    <x v="0"/>
    <x v="1"/>
    <s v="Situations Contoured Folding Chairs, 4/Set"/>
    <n v="283.92"/>
    <n v="5"/>
    <n v="17.745000000000001"/>
    <x v="6"/>
    <x v="0"/>
  </r>
  <r>
    <s v="CA-2017-105809"/>
    <x v="134"/>
    <d v="2017-02-23T00:00:00"/>
    <x v="2"/>
    <s v="HW-14935"/>
    <s v="Helen Wasserman"/>
    <x v="1"/>
    <s v="United States"/>
    <x v="53"/>
    <x v="2"/>
    <x v="1"/>
    <s v="FUR-FU-10004090"/>
    <x v="0"/>
    <x v="3"/>
    <s v="Executive Impressions 14&quot; Contract Wall Clock"/>
    <n v="22.23"/>
    <n v="1"/>
    <n v="7.3358999999999996"/>
    <x v="0"/>
    <x v="11"/>
  </r>
  <r>
    <s v="CA-2017-135783"/>
    <x v="135"/>
    <d v="2017-04-24T00:00:00"/>
    <x v="2"/>
    <s v="GM-14440"/>
    <s v="Gary McGarr"/>
    <x v="0"/>
    <s v="United States"/>
    <x v="28"/>
    <x v="2"/>
    <x v="1"/>
    <s v="FUR-FU-10000794"/>
    <x v="0"/>
    <x v="3"/>
    <s v="Eldon Stackable Tray, Side-Load, Legal, Smoke"/>
    <n v="18.28"/>
    <n v="2"/>
    <n v="6.2152000000000003"/>
    <x v="3"/>
    <x v="6"/>
  </r>
  <r>
    <s v="CA-2015-140921"/>
    <x v="136"/>
    <d v="2015-02-05T00:00:00"/>
    <x v="2"/>
    <s v="AA-10375"/>
    <s v="Allen Armold"/>
    <x v="0"/>
    <s v="United States"/>
    <x v="70"/>
    <x v="27"/>
    <x v="3"/>
    <s v="FUR-FU-10003347"/>
    <x v="0"/>
    <x v="3"/>
    <s v="Coloredge Poster Frame"/>
    <n v="28.4"/>
    <n v="2"/>
    <n v="11.076000000000001"/>
    <x v="3"/>
    <x v="11"/>
  </r>
  <r>
    <s v="CA-2014-151995"/>
    <x v="137"/>
    <d v="2014-10-15T00:00:00"/>
    <x v="2"/>
    <s v="ZC-21910"/>
    <s v="Zuschuss Carroll"/>
    <x v="0"/>
    <s v="United States"/>
    <x v="71"/>
    <x v="13"/>
    <x v="1"/>
    <s v="FUR-TA-10002903"/>
    <x v="0"/>
    <x v="2"/>
    <s v="Bevis Round Bullnose 29&quot; High Table Top"/>
    <n v="1298.55"/>
    <n v="5"/>
    <n v="311.65199999999999"/>
    <x v="3"/>
    <x v="1"/>
  </r>
  <r>
    <s v="CA-2017-143686"/>
    <x v="138"/>
    <d v="2017-05-14T00:00:00"/>
    <x v="3"/>
    <s v="PJ-19015"/>
    <s v="Pauline Johnson"/>
    <x v="0"/>
    <s v="United States"/>
    <x v="72"/>
    <x v="2"/>
    <x v="1"/>
    <s v="FUR-FU-10000794"/>
    <x v="0"/>
    <x v="3"/>
    <s v="Eldon Stackable Tray, Side-Load, Legal, Smoke"/>
    <n v="18.28"/>
    <n v="2"/>
    <n v="6.2152000000000003"/>
    <x v="7"/>
    <x v="7"/>
  </r>
  <r>
    <s v="CA-2014-140858"/>
    <x v="139"/>
    <d v="2014-07-02T00:00:00"/>
    <x v="1"/>
    <s v="CA-12775"/>
    <s v="Cynthia Arntzen"/>
    <x v="0"/>
    <s v="United States"/>
    <x v="3"/>
    <x v="3"/>
    <x v="2"/>
    <s v="FUR-CH-10001394"/>
    <x v="0"/>
    <x v="1"/>
    <s v="Global Leather Executive Chair"/>
    <n v="1228.4649999999999"/>
    <n v="5"/>
    <n v="0"/>
    <x v="4"/>
    <x v="2"/>
  </r>
  <r>
    <s v="CA-2017-129462"/>
    <x v="140"/>
    <d v="2017-06-21T00:00:00"/>
    <x v="0"/>
    <s v="JE-15745"/>
    <s v="Joel Eaton"/>
    <x v="0"/>
    <s v="United States"/>
    <x v="73"/>
    <x v="0"/>
    <x v="0"/>
    <s v="FUR-CH-10000665"/>
    <x v="0"/>
    <x v="1"/>
    <s v="Global Airflow Leather Mesh Back Chair, Black"/>
    <n v="301.95999999999998"/>
    <n v="2"/>
    <n v="90.587999999999994"/>
    <x v="2"/>
    <x v="2"/>
  </r>
  <r>
    <s v="CA-2015-100454"/>
    <x v="141"/>
    <d v="2015-11-25T00:00:00"/>
    <x v="1"/>
    <s v="BM-11650"/>
    <s v="Brian Moss"/>
    <x v="1"/>
    <s v="United States"/>
    <x v="13"/>
    <x v="7"/>
    <x v="2"/>
    <s v="FUR-BO-10001519"/>
    <x v="0"/>
    <x v="0"/>
    <s v="O'Sullivan 3-Shelf Heavy-Duty Bookcases"/>
    <n v="186.048"/>
    <n v="4"/>
    <n v="9.3024000000000004"/>
    <x v="2"/>
    <x v="0"/>
  </r>
  <r>
    <s v="CA-2015-114300"/>
    <x v="142"/>
    <d v="2015-10-17T00:00:00"/>
    <x v="1"/>
    <s v="AF-10885"/>
    <s v="Art Foster"/>
    <x v="0"/>
    <s v="United States"/>
    <x v="74"/>
    <x v="0"/>
    <x v="0"/>
    <s v="FUR-CH-10001891"/>
    <x v="0"/>
    <x v="1"/>
    <s v="Global Deluxe Office Fabric Chairs"/>
    <n v="287.94"/>
    <n v="3"/>
    <n v="77.743799999999993"/>
    <x v="4"/>
    <x v="1"/>
  </r>
  <r>
    <s v="CA-2017-107503"/>
    <x v="143"/>
    <d v="2017-01-06T00:00:00"/>
    <x v="1"/>
    <s v="GA-14725"/>
    <s v="Guy Armstrong"/>
    <x v="0"/>
    <s v="United States"/>
    <x v="75"/>
    <x v="15"/>
    <x v="2"/>
    <s v="FUR-FU-10003878"/>
    <x v="0"/>
    <x v="3"/>
    <s v="Linden 10&quot; Round Wall Clock, Black"/>
    <n v="48.896000000000001"/>
    <n v="4"/>
    <n v="8.5568000000000008"/>
    <x v="2"/>
    <x v="8"/>
  </r>
  <r>
    <s v="CA-2016-123274"/>
    <x v="144"/>
    <d v="2016-02-24T00:00:00"/>
    <x v="1"/>
    <s v="GT-14710"/>
    <s v="Greg Tran"/>
    <x v="0"/>
    <s v="United States"/>
    <x v="13"/>
    <x v="7"/>
    <x v="2"/>
    <s v="FUR-FU-10004090"/>
    <x v="0"/>
    <x v="3"/>
    <s v="Executive Impressions 14&quot; Contract Wall Clock"/>
    <n v="44.46"/>
    <n v="2"/>
    <n v="14.671799999999999"/>
    <x v="2"/>
    <x v="11"/>
  </r>
  <r>
    <s v="CA-2014-149020"/>
    <x v="145"/>
    <d v="2014-01-15T00:00:00"/>
    <x v="1"/>
    <s v="AJ-10780"/>
    <s v="Anthony Jacobs"/>
    <x v="1"/>
    <s v="United States"/>
    <x v="76"/>
    <x v="25"/>
    <x v="0"/>
    <s v="FUR-FU-10000965"/>
    <x v="0"/>
    <x v="3"/>
    <s v="Howard Miller 11-1/2&quot; Diameter Ridgewood Wall Clock"/>
    <n v="51.94"/>
    <n v="1"/>
    <n v="21.295400000000001"/>
    <x v="2"/>
    <x v="8"/>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x v="0"/>
    <x v="1"/>
    <s v="SAFCO Arco Folding Chair"/>
    <n v="1242.9000000000001"/>
    <n v="5"/>
    <n v="262.39"/>
    <x v="3"/>
    <x v="0"/>
  </r>
  <r>
    <s v="CA-2016-165148"/>
    <x v="148"/>
    <d v="2016-10-24T00:00:00"/>
    <x v="2"/>
    <s v="PM-19135"/>
    <s v="Peter McVee"/>
    <x v="2"/>
    <s v="United States"/>
    <x v="25"/>
    <x v="17"/>
    <x v="3"/>
    <s v="FUR-FU-10000732"/>
    <x v="0"/>
    <x v="3"/>
    <s v="Eldon 200 Class Desk Accessories"/>
    <n v="31.4"/>
    <n v="5"/>
    <n v="10.048"/>
    <x v="3"/>
    <x v="1"/>
  </r>
  <r>
    <s v="CA-2014-134061"/>
    <x v="149"/>
    <d v="2014-05-04T00:00:00"/>
    <x v="1"/>
    <s v="LL-16840"/>
    <s v="Lauren Leatherbury"/>
    <x v="0"/>
    <s v="United States"/>
    <x v="77"/>
    <x v="7"/>
    <x v="2"/>
    <s v="FUR-FU-10001424"/>
    <x v="0"/>
    <x v="3"/>
    <s v="Dax Clear Box Frame"/>
    <n v="17.46"/>
    <n v="2"/>
    <n v="5.9363999999999999"/>
    <x v="2"/>
    <x v="6"/>
  </r>
  <r>
    <s v="CA-2017-143259"/>
    <x v="150"/>
    <d v="2018-01-03T00:00:00"/>
    <x v="1"/>
    <s v="PO-18865"/>
    <s v="Patrick O'Donnell"/>
    <x v="0"/>
    <s v="United States"/>
    <x v="13"/>
    <x v="7"/>
    <x v="2"/>
    <s v="FUR-BO-10003441"/>
    <x v="0"/>
    <x v="0"/>
    <s v="Bush Westfield Collection Bookcases, Fully Assembled"/>
    <n v="323.13600000000002"/>
    <n v="4"/>
    <n v="12.117599999999999"/>
    <x v="4"/>
    <x v="5"/>
  </r>
  <r>
    <s v="CA-2015-133627"/>
    <x v="151"/>
    <d v="2015-06-07T00:00:00"/>
    <x v="1"/>
    <s v="SC-20050"/>
    <s v="Sample Company A"/>
    <x v="2"/>
    <s v="United States"/>
    <x v="78"/>
    <x v="19"/>
    <x v="2"/>
    <s v="FUR-FU-10001935"/>
    <x v="0"/>
    <x v="3"/>
    <s v="3M Hangers With Command Adhesive"/>
    <n v="22.2"/>
    <n v="6"/>
    <n v="9.1020000000000003"/>
    <x v="1"/>
    <x v="7"/>
  </r>
  <r>
    <s v="CA-2017-102519"/>
    <x v="152"/>
    <d v="2017-11-29T00:00:00"/>
    <x v="2"/>
    <s v="BM-11650"/>
    <s v="Brian Moss"/>
    <x v="1"/>
    <s v="United States"/>
    <x v="79"/>
    <x v="16"/>
    <x v="3"/>
    <s v="FUR-FU-10004091"/>
    <x v="0"/>
    <x v="3"/>
    <s v="Howard Miller 13&quot; Diameter Goldtone Round Wall Clock"/>
    <n v="46.94"/>
    <n v="1"/>
    <n v="19.2454"/>
    <x v="3"/>
    <x v="0"/>
  </r>
  <r>
    <s v="US-2014-141215"/>
    <x v="153"/>
    <d v="2014-06-21T00:00:00"/>
    <x v="1"/>
    <s v="KL-16555"/>
    <s v="Kelly Lampkin"/>
    <x v="1"/>
    <s v="United States"/>
    <x v="21"/>
    <x v="5"/>
    <x v="3"/>
    <s v="FUR-TA-10001520"/>
    <x v="0"/>
    <x v="2"/>
    <s v="Lesro Sheffield Collection Coffee Table, End Table, Center Table, Corner Table"/>
    <n v="99.918000000000006"/>
    <n v="2"/>
    <n v="-18.5562"/>
    <x v="6"/>
    <x v="2"/>
  </r>
  <r>
    <s v="US-2014-141215"/>
    <x v="153"/>
    <d v="2014-06-21T00:00:00"/>
    <x v="1"/>
    <s v="KL-16555"/>
    <s v="Kelly Lampkin"/>
    <x v="1"/>
    <s v="United States"/>
    <x v="21"/>
    <x v="5"/>
    <x v="3"/>
    <s v="FUR-CH-10003379"/>
    <x v="0"/>
    <x v="1"/>
    <s v="Global Commerce Series High-Back Swivel/Tilt Chairs"/>
    <n v="797.94399999999996"/>
    <n v="4"/>
    <n v="-56.996000000000002"/>
    <x v="6"/>
    <x v="2"/>
  </r>
  <r>
    <s v="CA-2016-142958"/>
    <x v="154"/>
    <d v="2016-12-20T00:00:00"/>
    <x v="1"/>
    <s v="RW-19630"/>
    <s v="Rob Williams"/>
    <x v="1"/>
    <s v="United States"/>
    <x v="80"/>
    <x v="2"/>
    <x v="1"/>
    <s v="FUR-TA-10000577"/>
    <x v="0"/>
    <x v="2"/>
    <s v="Bretford CR4500 Series Slim Rectangular Table"/>
    <n v="1114.2719999999999"/>
    <n v="4"/>
    <n v="41.785200000000003"/>
    <x v="1"/>
    <x v="5"/>
  </r>
  <r>
    <s v="US-2015-140200"/>
    <x v="155"/>
    <d v="2015-07-28T00:00:00"/>
    <x v="2"/>
    <s v="CA-12775"/>
    <s v="Cynthia Arntzen"/>
    <x v="0"/>
    <s v="United States"/>
    <x v="81"/>
    <x v="22"/>
    <x v="1"/>
    <s v="FUR-TA-10002356"/>
    <x v="0"/>
    <x v="2"/>
    <s v="Bevis Boat-Shaped Conference Table"/>
    <n v="393.16500000000002"/>
    <n v="3"/>
    <n v="-204.44579999999999"/>
    <x v="3"/>
    <x v="3"/>
  </r>
  <r>
    <s v="US-2017-110576"/>
    <x v="156"/>
    <d v="2017-12-02T00:00:00"/>
    <x v="1"/>
    <s v="RB-19795"/>
    <s v="Ross Baird"/>
    <x v="2"/>
    <s v="United States"/>
    <x v="3"/>
    <x v="3"/>
    <x v="2"/>
    <s v="FUR-FU-10003601"/>
    <x v="0"/>
    <x v="3"/>
    <s v="Deflect-o RollaMat Studded, Beveled Mat for Medium Pile Carpeting"/>
    <n v="516.48800000000006"/>
    <n v="7"/>
    <n v="-12.9122"/>
    <x v="4"/>
    <x v="0"/>
  </r>
  <r>
    <s v="US-2017-110576"/>
    <x v="156"/>
    <d v="2017-12-02T00:00:00"/>
    <x v="1"/>
    <s v="RB-19795"/>
    <s v="Ross Baird"/>
    <x v="2"/>
    <s v="United States"/>
    <x v="3"/>
    <x v="3"/>
    <x v="2"/>
    <s v="FUR-FU-10000576"/>
    <x v="0"/>
    <x v="3"/>
    <s v="Luxo Professional Fluorescent Magnifier Lamp with Clamp-Mount Base"/>
    <n v="1007.232"/>
    <n v="6"/>
    <n v="75.542400000000001"/>
    <x v="4"/>
    <x v="0"/>
  </r>
  <r>
    <s v="US-2017-110576"/>
    <x v="156"/>
    <d v="2017-12-02T00:00:00"/>
    <x v="1"/>
    <s v="RB-19795"/>
    <s v="Ross Baird"/>
    <x v="2"/>
    <s v="United States"/>
    <x v="3"/>
    <x v="3"/>
    <x v="2"/>
    <s v="FUR-TA-10004154"/>
    <x v="0"/>
    <x v="2"/>
    <s v="Riverside Furniture Oval Coffee Table, Oval End Table, End Table with Drawer"/>
    <n v="2065.3200000000002"/>
    <n v="12"/>
    <n v="-619.596"/>
    <x v="4"/>
    <x v="0"/>
  </r>
  <r>
    <s v="CA-2017-131156"/>
    <x v="157"/>
    <d v="2017-04-07T00:00:00"/>
    <x v="1"/>
    <s v="KH-16360"/>
    <s v="Katherine Hughes"/>
    <x v="0"/>
    <s v="United States"/>
    <x v="3"/>
    <x v="3"/>
    <x v="2"/>
    <s v="FUR-FU-10001940"/>
    <x v="0"/>
    <x v="3"/>
    <s v="Staple-based wall hangings"/>
    <n v="25.472000000000001"/>
    <n v="4"/>
    <n v="7.6416000000000004"/>
    <x v="4"/>
    <x v="6"/>
  </r>
  <r>
    <s v="CA-2017-136539"/>
    <x v="158"/>
    <d v="2018-01-01T00:00:00"/>
    <x v="1"/>
    <s v="GH-14665"/>
    <s v="Greg Hansen"/>
    <x v="0"/>
    <s v="United States"/>
    <x v="82"/>
    <x v="5"/>
    <x v="3"/>
    <s v="FUR-BO-10004709"/>
    <x v="0"/>
    <x v="0"/>
    <s v="Bush Westfield Collection Bookcases, Medium Cherry Finish"/>
    <n v="78.852800000000002"/>
    <n v="2"/>
    <n v="-11.596"/>
    <x v="4"/>
    <x v="5"/>
  </r>
  <r>
    <s v="CA-2015-112571"/>
    <x v="159"/>
    <d v="2015-09-22T00:00:00"/>
    <x v="3"/>
    <s v="DL-12925"/>
    <s v="Daniel Lacy"/>
    <x v="0"/>
    <s v="United States"/>
    <x v="64"/>
    <x v="2"/>
    <x v="1"/>
    <s v="FUR-FU-10004188"/>
    <x v="0"/>
    <x v="3"/>
    <s v="Luxo Professional Combination Clamp-On Lamps"/>
    <n v="204.6"/>
    <n v="2"/>
    <n v="53.195999999999998"/>
    <x v="7"/>
    <x v="4"/>
  </r>
  <r>
    <s v="CA-2017-152142"/>
    <x v="160"/>
    <d v="2017-11-19T00:00:00"/>
    <x v="1"/>
    <s v="LW-16990"/>
    <s v="Lindsay Williams"/>
    <x v="1"/>
    <s v="United States"/>
    <x v="28"/>
    <x v="2"/>
    <x v="1"/>
    <s v="FUR-CH-10002965"/>
    <x v="0"/>
    <x v="1"/>
    <s v="Global Leather Highback Executive Chair with Pneumatic Height Adjustment, Black"/>
    <n v="321.56799999999998"/>
    <n v="2"/>
    <n v="28.1372"/>
    <x v="2"/>
    <x v="0"/>
  </r>
  <r>
    <s v="CA-2014-115791"/>
    <x v="161"/>
    <d v="2014-01-18T00:00:00"/>
    <x v="0"/>
    <s v="DL-13315"/>
    <s v="Delfina Latchford"/>
    <x v="0"/>
    <s v="United States"/>
    <x v="3"/>
    <x v="3"/>
    <x v="2"/>
    <s v="FUR-FU-10001095"/>
    <x v="0"/>
    <x v="3"/>
    <s v="DAX Black Cherry Wood-Tone Poster Frame"/>
    <n v="127.104"/>
    <n v="6"/>
    <n v="28.598400000000002"/>
    <x v="3"/>
    <x v="8"/>
  </r>
  <r>
    <s v="CA-2016-144939"/>
    <x v="162"/>
    <d v="2016-10-08T00:00:00"/>
    <x v="1"/>
    <s v="EB-13870"/>
    <s v="Emily Burns"/>
    <x v="0"/>
    <s v="United States"/>
    <x v="13"/>
    <x v="7"/>
    <x v="2"/>
    <s v="FUR-CH-10003199"/>
    <x v="0"/>
    <x v="1"/>
    <s v="Office Star - Contemporary Task Swivel Chair"/>
    <n v="599.29200000000003"/>
    <n v="6"/>
    <n v="93.223200000000006"/>
    <x v="2"/>
    <x v="1"/>
  </r>
  <r>
    <s v="CA-2014-163419"/>
    <x v="163"/>
    <d v="2014-11-14T00:00:00"/>
    <x v="0"/>
    <s v="TZ-21580"/>
    <s v="Tracy Zic"/>
    <x v="0"/>
    <s v="United States"/>
    <x v="74"/>
    <x v="12"/>
    <x v="1"/>
    <s v="FUR-CH-10000665"/>
    <x v="0"/>
    <x v="1"/>
    <s v="Global Airflow Leather Mesh Back Chair, Black"/>
    <n v="603.91999999999996"/>
    <n v="5"/>
    <n v="75.489999999999995"/>
    <x v="0"/>
    <x v="0"/>
  </r>
  <r>
    <s v="CA-2017-167899"/>
    <x v="164"/>
    <d v="2017-05-26T00:00:00"/>
    <x v="1"/>
    <s v="JG-15805"/>
    <s v="John Grady"/>
    <x v="1"/>
    <s v="United States"/>
    <x v="83"/>
    <x v="7"/>
    <x v="2"/>
    <s v="FUR-FU-10004071"/>
    <x v="0"/>
    <x v="3"/>
    <s v="Luxo Professional Magnifying Clamp-On Fluorescent Lamps"/>
    <n v="520.04999999999995"/>
    <n v="5"/>
    <n v="72.807000000000002"/>
    <x v="2"/>
    <x v="7"/>
  </r>
  <r>
    <s v="CA-2015-153549"/>
    <x v="165"/>
    <d v="2015-03-31T00:00:00"/>
    <x v="0"/>
    <s v="SL-20155"/>
    <s v="Sara Luxemburg"/>
    <x v="2"/>
    <s v="United States"/>
    <x v="51"/>
    <x v="1"/>
    <x v="0"/>
    <s v="FUR-CH-10004086"/>
    <x v="0"/>
    <x v="1"/>
    <s v="Hon 4070 Series Pagoda Armless Upholstered Stacking Chairs"/>
    <n v="1166.92"/>
    <n v="5"/>
    <n v="131.27850000000001"/>
    <x v="3"/>
    <x v="9"/>
  </r>
  <r>
    <s v="CA-2015-162537"/>
    <x v="166"/>
    <d v="2015-11-03T00:00:00"/>
    <x v="1"/>
    <s v="RD-19585"/>
    <s v="Rob Dowd"/>
    <x v="0"/>
    <s v="United States"/>
    <x v="0"/>
    <x v="0"/>
    <x v="0"/>
    <s v="FUR-FU-10002885"/>
    <x v="0"/>
    <x v="3"/>
    <s v="Magna Visual Magnetic Picture Hangers"/>
    <n v="24.1"/>
    <n v="5"/>
    <n v="9.1579999999999995"/>
    <x v="6"/>
    <x v="1"/>
  </r>
  <r>
    <s v="CA-2015-162537"/>
    <x v="166"/>
    <d v="2015-11-03T00:00:00"/>
    <x v="1"/>
    <s v="RD-19585"/>
    <s v="Rob Dowd"/>
    <x v="0"/>
    <s v="United States"/>
    <x v="0"/>
    <x v="0"/>
    <x v="0"/>
    <s v="FUR-FU-10001918"/>
    <x v="0"/>
    <x v="3"/>
    <s v="C-Line Cubicle Keepers Polyproplyene Holder With Velcro Backings"/>
    <n v="33.11"/>
    <n v="7"/>
    <n v="12.9129"/>
    <x v="6"/>
    <x v="1"/>
  </r>
  <r>
    <s v="CA-2015-124891"/>
    <x v="167"/>
    <d v="2015-07-31T00:00:00"/>
    <x v="3"/>
    <s v="RH-19495"/>
    <s v="Rick Hansen"/>
    <x v="0"/>
    <s v="United States"/>
    <x v="13"/>
    <x v="7"/>
    <x v="2"/>
    <s v="FUR-TA-10002903"/>
    <x v="0"/>
    <x v="2"/>
    <s v="Bevis Round Bullnose 29&quot; High Table Top"/>
    <n v="1090.7819999999999"/>
    <n v="7"/>
    <n v="-290.87520000000001"/>
    <x v="7"/>
    <x v="3"/>
  </r>
  <r>
    <s v="CA-2014-158540"/>
    <x v="168"/>
    <d v="2014-11-26T00:00:00"/>
    <x v="2"/>
    <s v="VG-21790"/>
    <s v="Vivek Gonzalez"/>
    <x v="0"/>
    <s v="United States"/>
    <x v="53"/>
    <x v="2"/>
    <x v="1"/>
    <s v="FUR-FU-10001602"/>
    <x v="0"/>
    <x v="3"/>
    <s v="Eldon Delta Triangular Chair Mat, 52&quot; x 58&quot;, Clear"/>
    <n v="151.72"/>
    <n v="4"/>
    <n v="27.3096"/>
    <x v="3"/>
    <x v="0"/>
  </r>
  <r>
    <s v="CA-2017-118437"/>
    <x v="169"/>
    <d v="2017-06-21T00:00:00"/>
    <x v="0"/>
    <s v="PF-19165"/>
    <s v="Philip Fox"/>
    <x v="0"/>
    <s v="United States"/>
    <x v="84"/>
    <x v="13"/>
    <x v="1"/>
    <s v="FUR-FU-10004848"/>
    <x v="0"/>
    <x v="3"/>
    <s v="Howard Miller 13-3/4&quot; Diameter Brushed Chrome Round Wall Clock"/>
    <n v="155.25"/>
    <n v="3"/>
    <n v="46.575000000000003"/>
    <x v="4"/>
    <x v="2"/>
  </r>
  <r>
    <s v="US-2015-126214"/>
    <x v="170"/>
    <d v="2015-12-24T00:00:00"/>
    <x v="0"/>
    <s v="JS-15880"/>
    <s v="John Stevenson"/>
    <x v="0"/>
    <s v="United States"/>
    <x v="15"/>
    <x v="13"/>
    <x v="1"/>
    <s v="FUR-TA-10003748"/>
    <x v="0"/>
    <x v="2"/>
    <s v="Bevis 36 x 72 Conference Tables"/>
    <n v="1618.37"/>
    <n v="13"/>
    <n v="356.04140000000001"/>
    <x v="0"/>
    <x v="5"/>
  </r>
  <r>
    <s v="CA-2015-108665"/>
    <x v="171"/>
    <d v="2015-07-10T00:00:00"/>
    <x v="1"/>
    <s v="KM-16225"/>
    <s v="Kalyca Meade"/>
    <x v="1"/>
    <s v="United States"/>
    <x v="13"/>
    <x v="7"/>
    <x v="2"/>
    <s v="FUR-FU-10002191"/>
    <x v="0"/>
    <x v="3"/>
    <s v="G.E. Halogen Desk Lamp Bulbs"/>
    <n v="13.96"/>
    <n v="2"/>
    <n v="6.7008000000000001"/>
    <x v="4"/>
    <x v="3"/>
  </r>
  <r>
    <s v="CA-2015-108665"/>
    <x v="171"/>
    <d v="2015-07-10T00:00:00"/>
    <x v="1"/>
    <s v="KM-16225"/>
    <s v="Kalyca Meade"/>
    <x v="1"/>
    <s v="United States"/>
    <x v="13"/>
    <x v="7"/>
    <x v="2"/>
    <s v="FUR-FU-10000965"/>
    <x v="0"/>
    <x v="3"/>
    <s v="Howard Miller 11-1/2&quot; Diameter Ridgewood Wall Clock"/>
    <n v="155.82"/>
    <n v="3"/>
    <n v="63.886200000000002"/>
    <x v="4"/>
    <x v="3"/>
  </r>
  <r>
    <s v="CA-2015-124450"/>
    <x v="172"/>
    <d v="2015-05-03T00:00:00"/>
    <x v="1"/>
    <s v="GT-14710"/>
    <s v="Greg Tran"/>
    <x v="0"/>
    <s v="United States"/>
    <x v="85"/>
    <x v="29"/>
    <x v="2"/>
    <s v="FUR-CH-10000309"/>
    <x v="0"/>
    <x v="1"/>
    <s v="Global Comet Stacking Arm Chair"/>
    <n v="1267.53"/>
    <n v="3"/>
    <n v="316.88249999999999"/>
    <x v="6"/>
    <x v="6"/>
  </r>
  <r>
    <s v="CA-2014-163552"/>
    <x v="173"/>
    <d v="2014-07-15T00:00:00"/>
    <x v="1"/>
    <s v="LA-16780"/>
    <s v="Laura Armstrong"/>
    <x v="1"/>
    <s v="United States"/>
    <x v="33"/>
    <x v="18"/>
    <x v="2"/>
    <s v="FUR-CH-10003379"/>
    <x v="0"/>
    <x v="1"/>
    <s v="Global Commerce Series High-Back Swivel/Tilt Chairs"/>
    <n v="854.94"/>
    <n v="3"/>
    <n v="213.73500000000001"/>
    <x v="4"/>
    <x v="3"/>
  </r>
  <r>
    <s v="CA-2014-163552"/>
    <x v="173"/>
    <d v="2014-07-15T00:00:00"/>
    <x v="1"/>
    <s v="LA-16780"/>
    <s v="Laura Armstrong"/>
    <x v="1"/>
    <s v="United States"/>
    <x v="33"/>
    <x v="18"/>
    <x v="2"/>
    <s v="FUR-FU-10000629"/>
    <x v="0"/>
    <x v="3"/>
    <s v="9-3/4 Diameter Round Wall Clock"/>
    <n v="124.11"/>
    <n v="9"/>
    <n v="52.126199999999997"/>
    <x v="4"/>
    <x v="3"/>
  </r>
  <r>
    <s v="CA-2016-113061"/>
    <x v="74"/>
    <d v="2016-04-26T00:00:00"/>
    <x v="1"/>
    <s v="EL-13735"/>
    <s v="Ed Ludwig"/>
    <x v="2"/>
    <s v="United States"/>
    <x v="86"/>
    <x v="23"/>
    <x v="3"/>
    <s v="FUR-FU-10003975"/>
    <x v="0"/>
    <x v="3"/>
    <s v="Eldon Advantage Chair Mats for Low to Medium Pile Carpets"/>
    <n v="86.62"/>
    <n v="2"/>
    <n v="8.6620000000000008"/>
    <x v="4"/>
    <x v="6"/>
  </r>
  <r>
    <s v="CA-2016-127670"/>
    <x v="174"/>
    <d v="2016-03-24T00:00:00"/>
    <x v="1"/>
    <s v="RD-19660"/>
    <s v="Robert Dilbeck"/>
    <x v="2"/>
    <s v="United States"/>
    <x v="87"/>
    <x v="23"/>
    <x v="3"/>
    <s v="FUR-TA-10001095"/>
    <x v="0"/>
    <x v="2"/>
    <s v="Chromcraft Round Conference Tables"/>
    <n v="697.16"/>
    <n v="4"/>
    <n v="146.40360000000001"/>
    <x v="4"/>
    <x v="9"/>
  </r>
  <r>
    <s v="CA-2016-102981"/>
    <x v="175"/>
    <d v="2016-09-09T00:00:00"/>
    <x v="0"/>
    <s v="MO-17500"/>
    <s v="Mary O'Rourke"/>
    <x v="0"/>
    <s v="United States"/>
    <x v="13"/>
    <x v="7"/>
    <x v="2"/>
    <s v="FUR-BO-10001811"/>
    <x v="0"/>
    <x v="0"/>
    <s v="Atlantic Metals Mobile 5-Shelf Bookcases, Custom Colors"/>
    <n v="722.35199999999998"/>
    <n v="3"/>
    <n v="90.293999999999997"/>
    <x v="0"/>
    <x v="4"/>
  </r>
  <r>
    <s v="CA-2017-152702"/>
    <x v="176"/>
    <d v="2017-10-16T00:00:00"/>
    <x v="1"/>
    <s v="SN-20710"/>
    <s v="Steve Nguyen"/>
    <x v="2"/>
    <s v="United States"/>
    <x v="88"/>
    <x v="8"/>
    <x v="3"/>
    <s v="FUR-CH-10002304"/>
    <x v="0"/>
    <x v="1"/>
    <s v="Global Stack Chair without Arms, Black"/>
    <n v="254.60400000000001"/>
    <n v="14"/>
    <n v="-18.186"/>
    <x v="4"/>
    <x v="1"/>
  </r>
  <r>
    <s v="CA-2016-169103"/>
    <x v="177"/>
    <d v="2016-03-13T00:00:00"/>
    <x v="1"/>
    <s v="ZC-21910"/>
    <s v="Zuschuss Carroll"/>
    <x v="0"/>
    <s v="United States"/>
    <x v="89"/>
    <x v="1"/>
    <x v="0"/>
    <s v="FUR-FU-10004006"/>
    <x v="0"/>
    <x v="3"/>
    <s v="Deflect-o DuraMat Lighweight, Studded, Beveled Mat for Low Pile Carpeting"/>
    <n v="102.36"/>
    <n v="3"/>
    <n v="-3.8384999999999998"/>
    <x v="2"/>
    <x v="9"/>
  </r>
  <r>
    <s v="US-2015-153500"/>
    <x v="97"/>
    <d v="2015-07-05T00:00:00"/>
    <x v="2"/>
    <s v="DG-13300"/>
    <s v="Deirdre Greer"/>
    <x v="1"/>
    <s v="United States"/>
    <x v="3"/>
    <x v="3"/>
    <x v="2"/>
    <s v="FUR-FU-10000293"/>
    <x v="0"/>
    <x v="3"/>
    <s v="Eldon Antistatic Chair Mats for Low to Medium Pile Carpets"/>
    <n v="168.464"/>
    <n v="2"/>
    <n v="-29.481200000000001"/>
    <x v="3"/>
    <x v="3"/>
  </r>
  <r>
    <s v="US-2015-153500"/>
    <x v="97"/>
    <d v="2015-07-05T00:00:00"/>
    <x v="2"/>
    <s v="DG-13300"/>
    <s v="Deirdre Greer"/>
    <x v="1"/>
    <s v="United States"/>
    <x v="3"/>
    <x v="3"/>
    <x v="2"/>
    <s v="FUR-FU-10004460"/>
    <x v="0"/>
    <x v="3"/>
    <s v="Howard Miller 12&quot; Round Wall Clock"/>
    <n v="282.88799999999998"/>
    <n v="9"/>
    <n v="56.577599999999997"/>
    <x v="3"/>
    <x v="3"/>
  </r>
  <r>
    <s v="CA-2015-110667"/>
    <x v="178"/>
    <d v="2015-04-08T00:00:00"/>
    <x v="1"/>
    <s v="NF-18595"/>
    <s v="Nicole Fjeld"/>
    <x v="2"/>
    <s v="United States"/>
    <x v="13"/>
    <x v="7"/>
    <x v="2"/>
    <s v="FUR-FU-10004622"/>
    <x v="0"/>
    <x v="3"/>
    <s v="Eldon Advantage Foldable Chair Mats for Low Pile Carpets"/>
    <n v="108.4"/>
    <n v="2"/>
    <n v="22.763999999999999"/>
    <x v="4"/>
    <x v="6"/>
  </r>
  <r>
    <s v="US-2015-125374"/>
    <x v="179"/>
    <d v="2015-03-29T00:00:00"/>
    <x v="1"/>
    <s v="JD-16060"/>
    <s v="Julia Dunbar"/>
    <x v="0"/>
    <s v="United States"/>
    <x v="6"/>
    <x v="5"/>
    <x v="3"/>
    <s v="FUR-CH-10003396"/>
    <x v="0"/>
    <x v="1"/>
    <s v="Global Deluxe Steno Chair"/>
    <n v="107.77200000000001"/>
    <n v="2"/>
    <n v="-29.252400000000002"/>
    <x v="6"/>
    <x v="9"/>
  </r>
  <r>
    <s v="CA-2016-157686"/>
    <x v="180"/>
    <d v="2016-10-02T00:00:00"/>
    <x v="2"/>
    <s v="BD-11620"/>
    <s v="Brian DeCherney"/>
    <x v="0"/>
    <s v="United States"/>
    <x v="28"/>
    <x v="2"/>
    <x v="1"/>
    <s v="FUR-CH-10001146"/>
    <x v="0"/>
    <x v="1"/>
    <s v="Global Value Mid-Back Manager's Chair, Gray"/>
    <n v="194.84800000000001"/>
    <n v="4"/>
    <n v="12.178000000000001"/>
    <x v="5"/>
    <x v="1"/>
  </r>
  <r>
    <s v="CA-2015-110016"/>
    <x v="101"/>
    <d v="2015-12-04T00:00:00"/>
    <x v="1"/>
    <s v="BT-11395"/>
    <s v="Bill Tyler"/>
    <x v="1"/>
    <s v="United States"/>
    <x v="25"/>
    <x v="17"/>
    <x v="3"/>
    <s v="FUR-CH-10002880"/>
    <x v="0"/>
    <x v="1"/>
    <s v="Global High-Back Leather Tilter, Burgundy"/>
    <n v="1106.9100000000001"/>
    <n v="9"/>
    <n v="121.76009999999999"/>
    <x v="2"/>
    <x v="0"/>
  </r>
  <r>
    <s v="US-2016-143819"/>
    <x v="181"/>
    <d v="2016-03-05T00:00:00"/>
    <x v="1"/>
    <s v="KD-16270"/>
    <s v="Karen Daniels"/>
    <x v="0"/>
    <s v="United States"/>
    <x v="90"/>
    <x v="7"/>
    <x v="2"/>
    <s v="FUR-TA-10001095"/>
    <x v="0"/>
    <x v="2"/>
    <s v="Chromcraft Round Conference Tables"/>
    <n v="836.59199999999998"/>
    <n v="8"/>
    <n v="-264.92079999999999"/>
    <x v="4"/>
    <x v="9"/>
  </r>
  <r>
    <s v="CA-2017-158407"/>
    <x v="182"/>
    <d v="2017-06-10T00:00:00"/>
    <x v="1"/>
    <s v="LW-16990"/>
    <s v="Lindsay Williams"/>
    <x v="1"/>
    <s v="United States"/>
    <x v="91"/>
    <x v="30"/>
    <x v="0"/>
    <s v="FUR-FU-10001967"/>
    <x v="0"/>
    <x v="3"/>
    <s v="Telescoping Adjustable Floor Lamp"/>
    <n v="31.984000000000002"/>
    <n v="2"/>
    <n v="1.9990000000000001"/>
    <x v="6"/>
    <x v="2"/>
  </r>
  <r>
    <s v="CA-2014-159338"/>
    <x v="183"/>
    <d v="2014-06-28T00:00:00"/>
    <x v="2"/>
    <s v="NS-18640"/>
    <s v="Noel Staavos"/>
    <x v="1"/>
    <s v="United States"/>
    <x v="2"/>
    <x v="2"/>
    <x v="1"/>
    <s v="FUR-TA-10004147"/>
    <x v="0"/>
    <x v="2"/>
    <s v="Hon 4060 Series Tables"/>
    <n v="447.84"/>
    <n v="5"/>
    <n v="11.196"/>
    <x v="0"/>
    <x v="2"/>
  </r>
  <r>
    <s v="CA-2016-107216"/>
    <x v="184"/>
    <d v="2016-06-17T00:00:00"/>
    <x v="2"/>
    <s v="PV-18985"/>
    <s v="Paul Van Hugh"/>
    <x v="2"/>
    <s v="United States"/>
    <x v="28"/>
    <x v="2"/>
    <x v="1"/>
    <s v="FUR-FU-10000206"/>
    <x v="0"/>
    <x v="3"/>
    <s v="GE General Purpose, Extra Long Life, Showcase &amp; Floodlight Incandescent Bulbs"/>
    <n v="8.73"/>
    <n v="3"/>
    <n v="4.1031000000000004"/>
    <x v="0"/>
    <x v="2"/>
  </r>
  <r>
    <s v="US-2016-110156"/>
    <x v="185"/>
    <d v="2016-11-24T00:00:00"/>
    <x v="1"/>
    <s v="EH-13945"/>
    <s v="Eric Hoffmann"/>
    <x v="0"/>
    <s v="United States"/>
    <x v="6"/>
    <x v="5"/>
    <x v="3"/>
    <s v="FUR-FU-10000206"/>
    <x v="0"/>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x v="0"/>
    <x v="0"/>
    <s v="Bush Saratoga Collection 5-Shelf Bookcase, Hanover Cherry, *Special Order"/>
    <n v="119.833"/>
    <n v="1"/>
    <n v="-12.6882"/>
    <x v="2"/>
    <x v="5"/>
  </r>
  <r>
    <s v="US-2014-147627"/>
    <x v="187"/>
    <d v="2014-01-26T00:00:00"/>
    <x v="1"/>
    <s v="HL-15040"/>
    <s v="Hunter Lopez"/>
    <x v="0"/>
    <s v="United States"/>
    <x v="93"/>
    <x v="31"/>
    <x v="0"/>
    <s v="FUR-FU-10003194"/>
    <x v="0"/>
    <x v="3"/>
    <s v="Eldon Expressions Desk Accessory, Wood Pencil Holder, Oak"/>
    <n v="38.6"/>
    <n v="4"/>
    <n v="11.58"/>
    <x v="6"/>
    <x v="8"/>
  </r>
  <r>
    <s v="US-2014-147627"/>
    <x v="187"/>
    <d v="2014-01-26T00:00:00"/>
    <x v="1"/>
    <s v="HL-15040"/>
    <s v="Hunter Lopez"/>
    <x v="0"/>
    <s v="United States"/>
    <x v="93"/>
    <x v="31"/>
    <x v="0"/>
    <s v="FUR-CH-10002331"/>
    <x v="0"/>
    <x v="1"/>
    <s v="Hon 4700 Series Mobuis Mid-Back Task Chairs with Adjustable Arms"/>
    <n v="1067.94"/>
    <n v="3"/>
    <n v="224.26740000000001"/>
    <x v="6"/>
    <x v="8"/>
  </r>
  <r>
    <s v="CA-2016-112102"/>
    <x v="188"/>
    <d v="2016-04-16T00:00:00"/>
    <x v="1"/>
    <s v="BD-11605"/>
    <s v="Brian Dahlen"/>
    <x v="0"/>
    <s v="United States"/>
    <x v="76"/>
    <x v="25"/>
    <x v="0"/>
    <s v="FUR-TA-10004086"/>
    <x v="0"/>
    <x v="2"/>
    <s v="KI Adjustable-Height Table"/>
    <n v="343.92"/>
    <n v="4"/>
    <n v="75.662400000000005"/>
    <x v="4"/>
    <x v="6"/>
  </r>
  <r>
    <s v="CA-2014-146969"/>
    <x v="189"/>
    <d v="2014-10-03T00:00:00"/>
    <x v="1"/>
    <s v="AP-10915"/>
    <s v="Arthur Prichep"/>
    <x v="0"/>
    <s v="United States"/>
    <x v="2"/>
    <x v="2"/>
    <x v="1"/>
    <s v="FUR-FU-10004188"/>
    <x v="0"/>
    <x v="3"/>
    <s v="Luxo Professional Combination Clamp-On Lamps"/>
    <n v="204.6"/>
    <n v="2"/>
    <n v="53.195999999999998"/>
    <x v="4"/>
    <x v="4"/>
  </r>
  <r>
    <s v="CA-2015-113971"/>
    <x v="190"/>
    <d v="2015-05-14T00:00:00"/>
    <x v="1"/>
    <s v="CB-12535"/>
    <s v="Claudia Bergmann"/>
    <x v="1"/>
    <s v="United States"/>
    <x v="94"/>
    <x v="15"/>
    <x v="2"/>
    <s v="FUR-FU-10001852"/>
    <x v="0"/>
    <x v="3"/>
    <s v="Eldon Regeneration Recycled Desk Accessories, Smoke"/>
    <n v="8.3520000000000003"/>
    <n v="6"/>
    <n v="1.2527999999999999"/>
    <x v="6"/>
    <x v="7"/>
  </r>
  <r>
    <s v="CA-2014-136567"/>
    <x v="191"/>
    <d v="2014-12-21T00:00:00"/>
    <x v="2"/>
    <s v="PS-19045"/>
    <s v="Penelope Sewall"/>
    <x v="2"/>
    <s v="United States"/>
    <x v="95"/>
    <x v="25"/>
    <x v="0"/>
    <s v="FUR-TA-10001932"/>
    <x v="0"/>
    <x v="2"/>
    <s v="Chromcraft 48&quot; x 96&quot; Racetrack Double Pedestal Table"/>
    <n v="2244.48"/>
    <n v="7"/>
    <n v="493.78559999999999"/>
    <x v="5"/>
    <x v="5"/>
  </r>
  <r>
    <s v="CA-2014-136567"/>
    <x v="191"/>
    <d v="2014-12-21T00:00:00"/>
    <x v="2"/>
    <s v="PS-19045"/>
    <s v="Penelope Sewall"/>
    <x v="2"/>
    <s v="United States"/>
    <x v="95"/>
    <x v="25"/>
    <x v="0"/>
    <s v="FUR-TA-10000617"/>
    <x v="0"/>
    <x v="2"/>
    <s v="Hon Practical Foundations 30 x 60 Training Table, Light Gray/Charcoal"/>
    <n v="455.1"/>
    <n v="2"/>
    <n v="100.122"/>
    <x v="5"/>
    <x v="5"/>
  </r>
  <r>
    <s v="CA-2016-149314"/>
    <x v="192"/>
    <d v="2016-07-07T00:00:00"/>
    <x v="0"/>
    <s v="GB-14530"/>
    <s v="George Bell"/>
    <x v="1"/>
    <s v="United States"/>
    <x v="2"/>
    <x v="2"/>
    <x v="1"/>
    <s v="FUR-CH-10002126"/>
    <x v="0"/>
    <x v="1"/>
    <s v="Hon Deluxe Fabric Upholstered Stacking Chairs"/>
    <n v="195.184"/>
    <n v="1"/>
    <n v="19.5184"/>
    <x v="2"/>
    <x v="3"/>
  </r>
  <r>
    <s v="CA-2017-145226"/>
    <x v="64"/>
    <d v="2017-12-10T00:00:00"/>
    <x v="0"/>
    <s v="DL-13315"/>
    <s v="Delfina Latchford"/>
    <x v="0"/>
    <s v="United States"/>
    <x v="13"/>
    <x v="7"/>
    <x v="2"/>
    <s v="FUR-FU-10004952"/>
    <x v="0"/>
    <x v="3"/>
    <s v="C-Line Cubicle Keepers Polyproplyene Holder w/Velcro Back, 8-1/2x11, 25/Bx"/>
    <n v="109.48"/>
    <n v="2"/>
    <n v="33.938800000000001"/>
    <x v="3"/>
    <x v="5"/>
  </r>
  <r>
    <s v="CA-2016-113621"/>
    <x v="193"/>
    <d v="2016-12-05T00:00:00"/>
    <x v="1"/>
    <s v="JE-15745"/>
    <s v="Joel Eaton"/>
    <x v="0"/>
    <s v="United States"/>
    <x v="96"/>
    <x v="32"/>
    <x v="2"/>
    <s v="FUR-CH-10001270"/>
    <x v="0"/>
    <x v="1"/>
    <s v="Harbour Creations Steel Folding Chair"/>
    <n v="172.5"/>
    <n v="2"/>
    <n v="51.75"/>
    <x v="4"/>
    <x v="5"/>
  </r>
  <r>
    <s v="CA-2017-117212"/>
    <x v="194"/>
    <d v="2017-02-28T00:00:00"/>
    <x v="0"/>
    <s v="BT-11530"/>
    <s v="Bradley Talbott"/>
    <x v="2"/>
    <s v="United States"/>
    <x v="2"/>
    <x v="2"/>
    <x v="1"/>
    <s v="FUR-CH-10003973"/>
    <x v="0"/>
    <x v="1"/>
    <s v="GuestStacker Chair with Chrome Finish Legs"/>
    <n v="892.22400000000005"/>
    <n v="3"/>
    <n v="89.222399999999993"/>
    <x v="3"/>
    <x v="11"/>
  </r>
  <r>
    <s v="US-2015-130519"/>
    <x v="195"/>
    <d v="2015-09-15T00:00:00"/>
    <x v="3"/>
    <s v="NG-18355"/>
    <s v="Nat Gilpin"/>
    <x v="1"/>
    <s v="United States"/>
    <x v="97"/>
    <x v="1"/>
    <x v="0"/>
    <s v="FUR-FU-10002268"/>
    <x v="0"/>
    <x v="3"/>
    <s v="Ultra Door Push Plate"/>
    <n v="15.712"/>
    <n v="4"/>
    <n v="2.5531999999999999"/>
    <x v="7"/>
    <x v="4"/>
  </r>
  <r>
    <s v="US-2015-130519"/>
    <x v="195"/>
    <d v="2015-09-15T00:00:00"/>
    <x v="3"/>
    <s v="NG-18355"/>
    <s v="Nat Gilpin"/>
    <x v="1"/>
    <s v="United States"/>
    <x v="97"/>
    <x v="1"/>
    <x v="0"/>
    <s v="FUR-FU-10003394"/>
    <x v="0"/>
    <x v="3"/>
    <s v="Tenex &quot;The Solids&quot; Textured Chair Mats"/>
    <n v="55.968000000000004"/>
    <n v="1"/>
    <n v="-2.0988000000000002"/>
    <x v="7"/>
    <x v="4"/>
  </r>
  <r>
    <s v="CA-2016-130946"/>
    <x v="57"/>
    <d v="2016-04-12T00:00:00"/>
    <x v="1"/>
    <s v="ZC-21910"/>
    <s v="Zuschuss Carroll"/>
    <x v="0"/>
    <s v="United States"/>
    <x v="6"/>
    <x v="5"/>
    <x v="3"/>
    <s v="FUR-CH-10004540"/>
    <x v="0"/>
    <x v="1"/>
    <s v="Global Chrome Stack Chair"/>
    <n v="95.983999999999995"/>
    <n v="4"/>
    <n v="-4.1135999999999999"/>
    <x v="4"/>
    <x v="6"/>
  </r>
  <r>
    <s v="CA-2016-114727"/>
    <x v="196"/>
    <d v="2016-07-24T00:00:00"/>
    <x v="1"/>
    <s v="LS-16945"/>
    <s v="Linda Southworth"/>
    <x v="1"/>
    <s v="United States"/>
    <x v="22"/>
    <x v="12"/>
    <x v="1"/>
    <s v="FUR-CH-10002335"/>
    <x v="0"/>
    <x v="1"/>
    <s v="Hon GuestStacker Chair"/>
    <n v="544.00800000000004"/>
    <n v="3"/>
    <n v="40.800600000000003"/>
    <x v="6"/>
    <x v="3"/>
  </r>
  <r>
    <s v="CA-2016-114727"/>
    <x v="196"/>
    <d v="2016-07-24T00:00:00"/>
    <x v="1"/>
    <s v="LS-16945"/>
    <s v="Linda Southworth"/>
    <x v="1"/>
    <s v="United States"/>
    <x v="22"/>
    <x v="12"/>
    <x v="1"/>
    <s v="FUR-CH-10002331"/>
    <x v="0"/>
    <x v="1"/>
    <s v="Hon 4700 Series Mobuis Mid-Back Task Chairs with Adjustable Arms"/>
    <n v="854.35199999999998"/>
    <n v="3"/>
    <n v="10.679399999999999"/>
    <x v="6"/>
    <x v="3"/>
  </r>
  <r>
    <s v="CA-2016-137050"/>
    <x v="197"/>
    <d v="2016-07-18T00:00:00"/>
    <x v="0"/>
    <s v="SW-20755"/>
    <s v="Steven Ward"/>
    <x v="1"/>
    <s v="United States"/>
    <x v="13"/>
    <x v="7"/>
    <x v="2"/>
    <s v="FUR-BO-10004695"/>
    <x v="0"/>
    <x v="0"/>
    <s v="O'Sullivan 2-Door Barrister Bookcase in Odessa Pine"/>
    <n v="579.13599999999997"/>
    <n v="4"/>
    <n v="21.717600000000001"/>
    <x v="4"/>
    <x v="3"/>
  </r>
  <r>
    <s v="US-2017-118087"/>
    <x v="198"/>
    <d v="2017-09-13T00:00:00"/>
    <x v="1"/>
    <s v="SP-20620"/>
    <s v="Stefania Perrino"/>
    <x v="1"/>
    <s v="United States"/>
    <x v="3"/>
    <x v="3"/>
    <x v="2"/>
    <s v="FUR-CH-10004860"/>
    <x v="0"/>
    <x v="1"/>
    <s v="Global Low Back Tilter Chair"/>
    <n v="141.37200000000001"/>
    <n v="2"/>
    <n v="-48.470399999999998"/>
    <x v="4"/>
    <x v="4"/>
  </r>
  <r>
    <s v="US-2017-118087"/>
    <x v="198"/>
    <d v="2017-09-13T00:00:00"/>
    <x v="1"/>
    <s v="SP-20620"/>
    <s v="Stefania Perrino"/>
    <x v="1"/>
    <s v="United States"/>
    <x v="3"/>
    <x v="3"/>
    <x v="2"/>
    <s v="FUR-FU-10001867"/>
    <x v="0"/>
    <x v="3"/>
    <s v="Eldon Expressions Punched Metal &amp; Wood Desk Accessories, Pewter &amp; Cherry"/>
    <n v="17.024000000000001"/>
    <n v="2"/>
    <n v="1.7023999999999999"/>
    <x v="4"/>
    <x v="4"/>
  </r>
  <r>
    <s v="CA-2016-126004"/>
    <x v="199"/>
    <d v="2016-12-05T00:00:00"/>
    <x v="2"/>
    <s v="BM-11140"/>
    <s v="Becky Martin"/>
    <x v="0"/>
    <s v="United States"/>
    <x v="13"/>
    <x v="7"/>
    <x v="2"/>
    <s v="FUR-FU-10001602"/>
    <x v="0"/>
    <x v="3"/>
    <s v="Eldon Delta Triangular Chair Mat, 52&quot; x 58&quot;, Clear"/>
    <n v="113.79"/>
    <n v="3"/>
    <n v="20.482199999999999"/>
    <x v="5"/>
    <x v="5"/>
  </r>
  <r>
    <s v="CA-2017-100013"/>
    <x v="200"/>
    <d v="2017-11-11T00:00:00"/>
    <x v="1"/>
    <s v="ZC-21910"/>
    <s v="Zuschuss Carroll"/>
    <x v="0"/>
    <s v="United States"/>
    <x v="2"/>
    <x v="2"/>
    <x v="1"/>
    <s v="FUR-FU-10001424"/>
    <x v="0"/>
    <x v="3"/>
    <s v="Dax Clear Box Frame"/>
    <n v="8.73"/>
    <n v="1"/>
    <n v="2.9681999999999999"/>
    <x v="2"/>
    <x v="0"/>
  </r>
  <r>
    <s v="CA-2016-144344"/>
    <x v="48"/>
    <d v="2016-10-28T00:00:00"/>
    <x v="3"/>
    <s v="PG-18820"/>
    <s v="Patrick Gardner"/>
    <x v="0"/>
    <s v="United States"/>
    <x v="98"/>
    <x v="1"/>
    <x v="0"/>
    <s v="FUR-FU-10000076"/>
    <x v="0"/>
    <x v="3"/>
    <s v="24-Hour Round Wall Clock"/>
    <n v="47.951999999999998"/>
    <n v="3"/>
    <n v="13.786199999999999"/>
    <x v="7"/>
    <x v="1"/>
  </r>
  <r>
    <s v="CA-2016-144344"/>
    <x v="48"/>
    <d v="2016-10-28T00:00:00"/>
    <x v="3"/>
    <s v="PG-18820"/>
    <s v="Patrick Gardner"/>
    <x v="0"/>
    <s v="United States"/>
    <x v="98"/>
    <x v="1"/>
    <x v="0"/>
    <s v="FUR-FU-10003268"/>
    <x v="0"/>
    <x v="3"/>
    <s v="Eldon Radial Chair Mat for Low to Medium Pile Carpets"/>
    <n v="63.968000000000004"/>
    <n v="2"/>
    <n v="0"/>
    <x v="7"/>
    <x v="1"/>
  </r>
  <r>
    <s v="CA-2016-144344"/>
    <x v="48"/>
    <d v="2016-10-28T00:00:00"/>
    <x v="3"/>
    <s v="PG-18820"/>
    <s v="Patrick Gardner"/>
    <x v="0"/>
    <s v="United States"/>
    <x v="98"/>
    <x v="1"/>
    <x v="0"/>
    <s v="FUR-FU-10003553"/>
    <x v="0"/>
    <x v="3"/>
    <s v="Howard Miller 13-1/2&quot; Diameter Rosebrook Wall Clock"/>
    <n v="165.048"/>
    <n v="3"/>
    <n v="41.262"/>
    <x v="7"/>
    <x v="1"/>
  </r>
  <r>
    <s v="CA-2014-127012"/>
    <x v="201"/>
    <d v="2014-08-15T00:00:00"/>
    <x v="1"/>
    <s v="GM-14680"/>
    <s v="Greg Matthias"/>
    <x v="0"/>
    <s v="United States"/>
    <x v="15"/>
    <x v="13"/>
    <x v="1"/>
    <s v="FUR-FU-10003691"/>
    <x v="0"/>
    <x v="3"/>
    <s v="Eldon Image Series Desk Accessories, Ebony"/>
    <n v="12.35"/>
    <n v="1"/>
    <n v="5.4340000000000002"/>
    <x v="4"/>
    <x v="10"/>
  </r>
  <r>
    <s v="CA-2014-168494"/>
    <x v="202"/>
    <d v="2014-12-14T00:00:00"/>
    <x v="0"/>
    <s v="NP-18700"/>
    <s v="Nora Preis"/>
    <x v="0"/>
    <s v="United States"/>
    <x v="99"/>
    <x v="2"/>
    <x v="1"/>
    <s v="FUR-TA-10004619"/>
    <x v="0"/>
    <x v="2"/>
    <s v="Hon Non-Folding Utility Tables"/>
    <n v="764.68799999999999"/>
    <n v="6"/>
    <n v="95.585999999999999"/>
    <x v="3"/>
    <x v="5"/>
  </r>
  <r>
    <s v="CA-2014-168494"/>
    <x v="202"/>
    <d v="2014-12-14T00:00:00"/>
    <x v="0"/>
    <s v="NP-18700"/>
    <s v="Nora Preis"/>
    <x v="0"/>
    <s v="United States"/>
    <x v="99"/>
    <x v="2"/>
    <x v="1"/>
    <s v="FUR-TA-10003473"/>
    <x v="0"/>
    <x v="2"/>
    <s v="Bretford Rectangular Conference Table Tops"/>
    <n v="3610.848"/>
    <n v="12"/>
    <n v="135.4068"/>
    <x v="3"/>
    <x v="5"/>
  </r>
  <r>
    <s v="CA-2014-168494"/>
    <x v="202"/>
    <d v="2014-12-14T00:00:00"/>
    <x v="0"/>
    <s v="NP-18700"/>
    <s v="Nora Preis"/>
    <x v="0"/>
    <s v="United States"/>
    <x v="99"/>
    <x v="2"/>
    <x v="1"/>
    <s v="FUR-BO-10004467"/>
    <x v="0"/>
    <x v="0"/>
    <s v="Bestar Classic Bookcase"/>
    <n v="254.97450000000001"/>
    <n v="3"/>
    <n v="11.998799999999999"/>
    <x v="3"/>
    <x v="5"/>
  </r>
  <r>
    <s v="CA-2017-115602"/>
    <x v="186"/>
    <d v="2017-12-24T00:00:00"/>
    <x v="1"/>
    <s v="DJ-13630"/>
    <s v="Doug Jacobs"/>
    <x v="0"/>
    <s v="United States"/>
    <x v="13"/>
    <x v="7"/>
    <x v="2"/>
    <s v="FUR-CH-10001708"/>
    <x v="0"/>
    <x v="1"/>
    <s v="Office Star - Contemporary Swivel Chair with Padded Adjustable Arms and Flex Back"/>
    <n v="1141.9380000000001"/>
    <n v="9"/>
    <n v="139.5702"/>
    <x v="6"/>
    <x v="5"/>
  </r>
  <r>
    <s v="CA-2017-144638"/>
    <x v="203"/>
    <d v="2017-03-14T00:00:00"/>
    <x v="1"/>
    <s v="MH-18115"/>
    <s v="Mick Hernandez"/>
    <x v="2"/>
    <s v="United States"/>
    <x v="100"/>
    <x v="3"/>
    <x v="2"/>
    <s v="FUR-FU-10003724"/>
    <x v="0"/>
    <x v="3"/>
    <s v="Westinghouse Clip-On Gooseneck Lamps"/>
    <n v="6.6959999999999997"/>
    <n v="1"/>
    <n v="0.50219999999999998"/>
    <x v="4"/>
    <x v="9"/>
  </r>
  <r>
    <s v="CA-2017-144638"/>
    <x v="203"/>
    <d v="2017-03-14T00:00:00"/>
    <x v="1"/>
    <s v="MH-18115"/>
    <s v="Mick Hernandez"/>
    <x v="2"/>
    <s v="United States"/>
    <x v="100"/>
    <x v="3"/>
    <x v="2"/>
    <s v="FUR-FU-10003535"/>
    <x v="0"/>
    <x v="3"/>
    <s v="Howard Miller Distant Time Traveler Alarm Clock"/>
    <n v="43.872"/>
    <n v="2"/>
    <n v="11.516400000000001"/>
    <x v="4"/>
    <x v="9"/>
  </r>
  <r>
    <s v="CA-2016-155992"/>
    <x v="180"/>
    <d v="2016-10-02T00:00:00"/>
    <x v="2"/>
    <s v="CC-12220"/>
    <s v="Chris Cortes"/>
    <x v="0"/>
    <s v="United States"/>
    <x v="101"/>
    <x v="6"/>
    <x v="3"/>
    <s v="FUR-FU-10003724"/>
    <x v="0"/>
    <x v="3"/>
    <s v="Westinghouse Clip-On Gooseneck Lamps"/>
    <n v="41.85"/>
    <n v="5"/>
    <n v="10.881"/>
    <x v="5"/>
    <x v="1"/>
  </r>
  <r>
    <s v="US-2014-167738"/>
    <x v="109"/>
    <d v="2014-12-29T00:00:00"/>
    <x v="1"/>
    <s v="JC-16105"/>
    <s v="Julie Creighton"/>
    <x v="1"/>
    <s v="United States"/>
    <x v="2"/>
    <x v="2"/>
    <x v="1"/>
    <s v="FUR-CH-10001146"/>
    <x v="0"/>
    <x v="1"/>
    <s v="Global Value Mid-Back Manager's Chair, Gray"/>
    <n v="292.27199999999999"/>
    <n v="6"/>
    <n v="18.266999999999999"/>
    <x v="2"/>
    <x v="5"/>
  </r>
  <r>
    <s v="CA-2017-121412"/>
    <x v="204"/>
    <d v="2017-09-27T00:00:00"/>
    <x v="1"/>
    <s v="BG-11695"/>
    <s v="Brooke Gillingham"/>
    <x v="1"/>
    <s v="United States"/>
    <x v="74"/>
    <x v="12"/>
    <x v="1"/>
    <s v="FUR-FU-10000246"/>
    <x v="0"/>
    <x v="3"/>
    <s v="Aluminum Document Frame"/>
    <n v="29.327999999999999"/>
    <n v="3"/>
    <n v="3.6659999999999999"/>
    <x v="4"/>
    <x v="4"/>
  </r>
  <r>
    <s v="CA-2016-119186"/>
    <x v="205"/>
    <d v="2016-05-26T00:00:00"/>
    <x v="3"/>
    <s v="MS-17710"/>
    <s v="Maurice Satty"/>
    <x v="0"/>
    <s v="United States"/>
    <x v="50"/>
    <x v="5"/>
    <x v="3"/>
    <s v="FUR-CH-10001973"/>
    <x v="0"/>
    <x v="1"/>
    <s v="Office Star Flex Back Scooter Chair with White Frame"/>
    <n v="388.43"/>
    <n v="5"/>
    <n v="-88.784000000000006"/>
    <x v="7"/>
    <x v="7"/>
  </r>
  <r>
    <s v="CA-2016-154711"/>
    <x v="206"/>
    <d v="2016-11-26T00:00:00"/>
    <x v="1"/>
    <s v="TB-21355"/>
    <s v="Todd Boyes"/>
    <x v="1"/>
    <s v="United States"/>
    <x v="13"/>
    <x v="7"/>
    <x v="2"/>
    <s v="FUR-FU-10000397"/>
    <x v="0"/>
    <x v="3"/>
    <s v="Luxo Economy Swing Arm Lamp"/>
    <n v="39.880000000000003"/>
    <n v="2"/>
    <n v="11.166399999999999"/>
    <x v="4"/>
    <x v="0"/>
  </r>
  <r>
    <s v="CA-2016-137043"/>
    <x v="207"/>
    <d v="2016-12-25T00:00:00"/>
    <x v="0"/>
    <s v="LC-17140"/>
    <s v="Logan Currie"/>
    <x v="0"/>
    <s v="United States"/>
    <x v="76"/>
    <x v="25"/>
    <x v="0"/>
    <s v="FUR-FU-10003664"/>
    <x v="0"/>
    <x v="3"/>
    <s v="Electrix Architect's Clamp-On Swing Arm Lamp, Black"/>
    <n v="572.76"/>
    <n v="6"/>
    <n v="166.10040000000001"/>
    <x v="3"/>
    <x v="5"/>
  </r>
  <r>
    <s v="CA-2016-137043"/>
    <x v="207"/>
    <d v="2016-12-25T00:00:00"/>
    <x v="0"/>
    <s v="LC-17140"/>
    <s v="Logan Currie"/>
    <x v="0"/>
    <s v="United States"/>
    <x v="76"/>
    <x v="25"/>
    <x v="0"/>
    <s v="FUR-FU-10003664"/>
    <x v="0"/>
    <x v="3"/>
    <s v="Electrix Architect's Clamp-On Swing Arm Lamp, Black"/>
    <n v="286.38"/>
    <n v="3"/>
    <n v="83.050200000000004"/>
    <x v="3"/>
    <x v="5"/>
  </r>
  <r>
    <s v="CA-2015-115847"/>
    <x v="208"/>
    <d v="2015-09-24T00:00:00"/>
    <x v="0"/>
    <s v="TC-21535"/>
    <s v="Tracy Collins"/>
    <x v="2"/>
    <s v="United States"/>
    <x v="58"/>
    <x v="25"/>
    <x v="0"/>
    <s v="FUR-BO-10003433"/>
    <x v="0"/>
    <x v="0"/>
    <s v="Sauder Cornerstone Collection Library"/>
    <n v="61.96"/>
    <n v="2"/>
    <n v="4.3372000000000002"/>
    <x v="2"/>
    <x v="4"/>
  </r>
  <r>
    <s v="US-2017-126179"/>
    <x v="209"/>
    <d v="2017-07-07T00:00:00"/>
    <x v="1"/>
    <s v="CS-12460"/>
    <s v="Chuck Sachs"/>
    <x v="0"/>
    <s v="United States"/>
    <x v="29"/>
    <x v="24"/>
    <x v="0"/>
    <s v="FUR-FU-10002554"/>
    <x v="0"/>
    <x v="3"/>
    <s v="Westinghouse Floor Lamp with Metal Mesh Shade, Black"/>
    <n v="23.99"/>
    <n v="1"/>
    <n v="5.5176999999999996"/>
    <x v="4"/>
    <x v="3"/>
  </r>
  <r>
    <s v="CA-2016-141397"/>
    <x v="210"/>
    <d v="2016-06-21T00:00:00"/>
    <x v="2"/>
    <s v="RC-19825"/>
    <s v="Roy Collins"/>
    <x v="0"/>
    <s v="United States"/>
    <x v="102"/>
    <x v="2"/>
    <x v="1"/>
    <s v="FUR-CH-10003846"/>
    <x v="0"/>
    <x v="1"/>
    <s v="Hon Valutask Swivel Chairs"/>
    <n v="161.56800000000001"/>
    <n v="2"/>
    <n v="-8.0784000000000002"/>
    <x v="5"/>
    <x v="2"/>
  </r>
  <r>
    <s v="US-2016-134488"/>
    <x v="211"/>
    <d v="2016-10-01T00:00:00"/>
    <x v="1"/>
    <s v="PK-19075"/>
    <s v="Pete Kriz"/>
    <x v="0"/>
    <s v="United States"/>
    <x v="29"/>
    <x v="15"/>
    <x v="2"/>
    <s v="FUR-CH-10003199"/>
    <x v="0"/>
    <x v="1"/>
    <s v="Office Star - Contemporary Task Swivel Chair"/>
    <n v="155.37200000000001"/>
    <n v="2"/>
    <n v="-13.317600000000001"/>
    <x v="1"/>
    <x v="4"/>
  </r>
  <r>
    <s v="CA-2016-145919"/>
    <x v="105"/>
    <d v="2016-12-23T00:00:00"/>
    <x v="1"/>
    <s v="HG-14965"/>
    <s v="Henry Goldwyn"/>
    <x v="1"/>
    <s v="United States"/>
    <x v="2"/>
    <x v="2"/>
    <x v="1"/>
    <s v="FUR-FU-10004960"/>
    <x v="0"/>
    <x v="3"/>
    <s v="Seth Thomas 12&quot; Clock w/ Goldtone Case"/>
    <n v="183.84"/>
    <n v="8"/>
    <n v="62.505600000000001"/>
    <x v="2"/>
    <x v="5"/>
  </r>
  <r>
    <s v="CA-2015-120439"/>
    <x v="212"/>
    <d v="2015-06-18T00:00:00"/>
    <x v="1"/>
    <s v="AD-10180"/>
    <s v="Alan Dominguez"/>
    <x v="2"/>
    <s v="United States"/>
    <x v="3"/>
    <x v="3"/>
    <x v="2"/>
    <s v="FUR-FU-10001867"/>
    <x v="0"/>
    <x v="3"/>
    <s v="Eldon Expressions Punched Metal &amp; Wood Desk Accessories, Pewter &amp; Cherry"/>
    <n v="51.072000000000003"/>
    <n v="6"/>
    <n v="5.1071999999999997"/>
    <x v="4"/>
    <x v="2"/>
  </r>
  <r>
    <s v="CA-2016-142762"/>
    <x v="213"/>
    <d v="2016-05-27T00:00:00"/>
    <x v="1"/>
    <s v="LD-17005"/>
    <s v="Lisa DeCherney"/>
    <x v="0"/>
    <s v="United States"/>
    <x v="28"/>
    <x v="2"/>
    <x v="1"/>
    <s v="FUR-FU-10003691"/>
    <x v="0"/>
    <x v="3"/>
    <s v="Eldon Image Series Desk Accessories, Ebony"/>
    <n v="37.049999999999997"/>
    <n v="3"/>
    <n v="16.302"/>
    <x v="4"/>
    <x v="7"/>
  </r>
  <r>
    <s v="US-2017-123281"/>
    <x v="214"/>
    <d v="2017-04-07T00:00:00"/>
    <x v="1"/>
    <s v="JF-15190"/>
    <s v="Jamie Frazer"/>
    <x v="0"/>
    <s v="United States"/>
    <x v="2"/>
    <x v="2"/>
    <x v="1"/>
    <s v="FUR-FU-10003724"/>
    <x v="0"/>
    <x v="3"/>
    <s v="Westinghouse Clip-On Gooseneck Lamps"/>
    <n v="25.11"/>
    <n v="3"/>
    <n v="6.5286"/>
    <x v="2"/>
    <x v="6"/>
  </r>
  <r>
    <s v="CA-2017-100524"/>
    <x v="76"/>
    <d v="2017-04-02T00:00:00"/>
    <x v="0"/>
    <s v="CM-12115"/>
    <s v="Chad McGuire"/>
    <x v="0"/>
    <s v="United States"/>
    <x v="13"/>
    <x v="7"/>
    <x v="2"/>
    <s v="FUR-FU-10004018"/>
    <x v="0"/>
    <x v="3"/>
    <s v="Tensor Computer Mounted Lamp"/>
    <n v="29.78"/>
    <n v="2"/>
    <n v="8.0405999999999995"/>
    <x v="3"/>
    <x v="9"/>
  </r>
  <r>
    <s v="CA-2014-153976"/>
    <x v="215"/>
    <d v="2014-10-08T00:00:00"/>
    <x v="0"/>
    <s v="BP-11290"/>
    <s v="Beth Paige"/>
    <x v="0"/>
    <s v="United States"/>
    <x v="103"/>
    <x v="8"/>
    <x v="3"/>
    <s v="FUR-CH-10002880"/>
    <x v="0"/>
    <x v="1"/>
    <s v="Global High-Back Leather Tilter, Burgundy"/>
    <n v="258.279"/>
    <n v="3"/>
    <n v="-70.104299999999995"/>
    <x v="2"/>
    <x v="1"/>
  </r>
  <r>
    <s v="CA-2017-162978"/>
    <x v="216"/>
    <d v="2017-05-09T00:00:00"/>
    <x v="1"/>
    <s v="LW-16990"/>
    <s v="Lindsay Williams"/>
    <x v="1"/>
    <s v="United States"/>
    <x v="28"/>
    <x v="2"/>
    <x v="1"/>
    <s v="FUR-TA-10003473"/>
    <x v="0"/>
    <x v="2"/>
    <s v="Bretford Rectangular Conference Table Tops"/>
    <n v="300.904"/>
    <n v="1"/>
    <n v="11.283899999999999"/>
    <x v="2"/>
    <x v="7"/>
  </r>
  <r>
    <s v="CA-2017-160045"/>
    <x v="217"/>
    <d v="2017-04-27T00:00:00"/>
    <x v="2"/>
    <s v="LB-16735"/>
    <s v="Larry Blacks"/>
    <x v="0"/>
    <s v="United States"/>
    <x v="50"/>
    <x v="5"/>
    <x v="3"/>
    <s v="FUR-FU-10000010"/>
    <x v="0"/>
    <x v="3"/>
    <s v="DAX Value U-Channel Document Frames, Easel Back"/>
    <n v="1.988"/>
    <n v="1"/>
    <n v="-1.4413"/>
    <x v="5"/>
    <x v="6"/>
  </r>
  <r>
    <s v="US-2014-151925"/>
    <x v="218"/>
    <d v="2014-10-01T00:00:00"/>
    <x v="0"/>
    <s v="KT-16465"/>
    <s v="Kean Takahito"/>
    <x v="0"/>
    <s v="United States"/>
    <x v="2"/>
    <x v="2"/>
    <x v="1"/>
    <s v="FUR-CH-10002961"/>
    <x v="0"/>
    <x v="1"/>
    <s v="Leather Task Chair, Black"/>
    <n v="145.56800000000001"/>
    <n v="2"/>
    <n v="0"/>
    <x v="2"/>
    <x v="4"/>
  </r>
  <r>
    <s v="US-2017-155425"/>
    <x v="219"/>
    <d v="2017-11-11T00:00:00"/>
    <x v="2"/>
    <s v="AB-10600"/>
    <s v="Ann Blume"/>
    <x v="1"/>
    <s v="United States"/>
    <x v="104"/>
    <x v="22"/>
    <x v="1"/>
    <s v="FUR-CH-10003312"/>
    <x v="0"/>
    <x v="1"/>
    <s v="Hon 2090 ÒPillow SoftÓ Series Mid Back Swivel/Tilt Chairs"/>
    <n v="899.13599999999997"/>
    <n v="4"/>
    <n v="-146.1096"/>
    <x v="5"/>
    <x v="0"/>
  </r>
  <r>
    <s v="CA-2017-133249"/>
    <x v="220"/>
    <d v="2017-07-11T00:00:00"/>
    <x v="2"/>
    <s v="SZ-20035"/>
    <s v="Sam Zeldin"/>
    <x v="2"/>
    <s v="United States"/>
    <x v="105"/>
    <x v="2"/>
    <x v="1"/>
    <s v="FUR-FU-10001588"/>
    <x v="0"/>
    <x v="3"/>
    <s v="Deflect-o SuperTray Unbreakable Stackable Tray, Letter, Black"/>
    <n v="145.9"/>
    <n v="5"/>
    <n v="62.737000000000002"/>
    <x v="0"/>
    <x v="3"/>
  </r>
  <r>
    <s v="US-2015-103471"/>
    <x v="37"/>
    <d v="2015-12-28T00:00:00"/>
    <x v="1"/>
    <s v="JR-15670"/>
    <s v="Jim Radford"/>
    <x v="0"/>
    <s v="United States"/>
    <x v="30"/>
    <x v="12"/>
    <x v="1"/>
    <s v="FUR-BO-10002613"/>
    <x v="0"/>
    <x v="0"/>
    <s v="Atlantic Metals Mobile 4-Shelf Bookcases, Custom Colors"/>
    <n v="590.05799999999999"/>
    <n v="7"/>
    <n v="-786.74400000000003"/>
    <x v="4"/>
    <x v="5"/>
  </r>
  <r>
    <s v="CA-2015-120362"/>
    <x v="221"/>
    <d v="2015-09-19T00:00:00"/>
    <x v="1"/>
    <s v="CA-12265"/>
    <s v="Christina Anderson"/>
    <x v="0"/>
    <s v="United States"/>
    <x v="106"/>
    <x v="4"/>
    <x v="1"/>
    <s v="FUR-TA-10003008"/>
    <x v="0"/>
    <x v="2"/>
    <s v="Lesro Round Back Collection Coffee Table, End Table"/>
    <n v="912.75"/>
    <n v="5"/>
    <n v="118.6575"/>
    <x v="2"/>
    <x v="4"/>
  </r>
  <r>
    <s v="US-2016-100566"/>
    <x v="222"/>
    <d v="2016-09-09T00:00:00"/>
    <x v="1"/>
    <s v="JK-16120"/>
    <s v="Julie Kriz"/>
    <x v="2"/>
    <s v="United States"/>
    <x v="14"/>
    <x v="8"/>
    <x v="3"/>
    <s v="FUR-FU-10003394"/>
    <x v="0"/>
    <x v="3"/>
    <s v="Tenex &quot;The Solids&quot; Textured Chair Mats"/>
    <n v="83.951999999999998"/>
    <n v="3"/>
    <n v="-90.248400000000004"/>
    <x v="6"/>
    <x v="4"/>
  </r>
  <r>
    <s v="US-2016-108504"/>
    <x v="223"/>
    <d v="2016-02-05T00:00:00"/>
    <x v="3"/>
    <s v="PP-18955"/>
    <s v="Paul Prost"/>
    <x v="2"/>
    <s v="United States"/>
    <x v="107"/>
    <x v="24"/>
    <x v="0"/>
    <s v="FUR-FU-10004091"/>
    <x v="0"/>
    <x v="3"/>
    <s v="Eldon 200 Class Desk Accessories, Black"/>
    <n v="18.84"/>
    <n v="3"/>
    <n v="7.1592000000000002"/>
    <x v="7"/>
    <x v="11"/>
  </r>
  <r>
    <s v="US-2016-108504"/>
    <x v="223"/>
    <d v="2016-02-05T00:00:00"/>
    <x v="3"/>
    <s v="PP-18955"/>
    <s v="Paul Prost"/>
    <x v="2"/>
    <s v="United States"/>
    <x v="107"/>
    <x v="24"/>
    <x v="0"/>
    <s v="FUR-BO-10004015"/>
    <x v="0"/>
    <x v="0"/>
    <s v="Bush Andora Bookcase, Maple/Graphite Gray Finish"/>
    <n v="239.98"/>
    <n v="2"/>
    <n v="52.7956"/>
    <x v="7"/>
    <x v="11"/>
  </r>
  <r>
    <s v="US-2017-117247"/>
    <x v="224"/>
    <d v="2017-10-14T00:00:00"/>
    <x v="1"/>
    <s v="CK-12760"/>
    <s v="Cyma Kinney"/>
    <x v="1"/>
    <s v="United States"/>
    <x v="14"/>
    <x v="8"/>
    <x v="3"/>
    <s v="FUR-TA-10002958"/>
    <x v="0"/>
    <x v="2"/>
    <s v="Bevis Oval Conference Table, Walnut"/>
    <n v="652.45000000000005"/>
    <n v="5"/>
    <n v="-430.61700000000002"/>
    <x v="2"/>
    <x v="1"/>
  </r>
  <r>
    <s v="US-2017-117247"/>
    <x v="224"/>
    <d v="2017-10-14T00:00:00"/>
    <x v="1"/>
    <s v="CK-12760"/>
    <s v="Cyma Kinney"/>
    <x v="1"/>
    <s v="United States"/>
    <x v="14"/>
    <x v="8"/>
    <x v="3"/>
    <s v="FUR-TA-10001676"/>
    <x v="0"/>
    <x v="2"/>
    <s v="Hon 61000 Series Interactive Training Tables"/>
    <n v="66.644999999999996"/>
    <n v="3"/>
    <n v="-42.652799999999999"/>
    <x v="2"/>
    <x v="1"/>
  </r>
  <r>
    <s v="US-2016-161396"/>
    <x v="225"/>
    <d v="2016-04-25T00:00:00"/>
    <x v="1"/>
    <s v="GM-14455"/>
    <s v="Gary Mitchum"/>
    <x v="2"/>
    <s v="United States"/>
    <x v="29"/>
    <x v="15"/>
    <x v="2"/>
    <s v="FUR-TA-10002622"/>
    <x v="0"/>
    <x v="2"/>
    <s v="Bush Andora Conference Table, Maple/Graphite Gray Finish"/>
    <n v="205.17599999999999"/>
    <n v="2"/>
    <n v="-58.133200000000002"/>
    <x v="6"/>
    <x v="6"/>
  </r>
  <r>
    <s v="US-2014-118486"/>
    <x v="226"/>
    <d v="2014-04-08T00:00:00"/>
    <x v="2"/>
    <s v="SD-20485"/>
    <s v="Shirley Daniels"/>
    <x v="2"/>
    <s v="United States"/>
    <x v="3"/>
    <x v="3"/>
    <x v="2"/>
    <s v="FUR-TA-10001039"/>
    <x v="0"/>
    <x v="2"/>
    <s v="KI Adjustable-Height Table"/>
    <n v="154.76400000000001"/>
    <n v="3"/>
    <n v="-36.111600000000003"/>
    <x v="3"/>
    <x v="6"/>
  </r>
  <r>
    <s v="CA-2016-130407"/>
    <x v="227"/>
    <d v="2016-09-06T00:00:00"/>
    <x v="1"/>
    <s v="KD-16270"/>
    <s v="Karen Daniels"/>
    <x v="0"/>
    <s v="United States"/>
    <x v="13"/>
    <x v="7"/>
    <x v="2"/>
    <s v="FUR-FU-10001967"/>
    <x v="0"/>
    <x v="3"/>
    <s v="Telescoping Adjustable Floor Lamp"/>
    <n v="39.979999999999997"/>
    <n v="2"/>
    <n v="9.9949999999999992"/>
    <x v="4"/>
    <x v="4"/>
  </r>
  <r>
    <s v="US-2016-122245"/>
    <x v="228"/>
    <d v="2016-09-30T00:00:00"/>
    <x v="1"/>
    <s v="AB-10105"/>
    <s v="Adrian Barton"/>
    <x v="0"/>
    <s v="United States"/>
    <x v="43"/>
    <x v="22"/>
    <x v="1"/>
    <s v="FUR-TA-10002356"/>
    <x v="0"/>
    <x v="2"/>
    <s v="Bevis Boat-Shaped Conference Table"/>
    <n v="393.16500000000002"/>
    <n v="3"/>
    <n v="-204.44579999999999"/>
    <x v="2"/>
    <x v="4"/>
  </r>
  <r>
    <s v="CA-2016-136329"/>
    <x v="229"/>
    <d v="2016-07-13T00:00:00"/>
    <x v="1"/>
    <s v="JD-15895"/>
    <s v="Jonathan Doherty"/>
    <x v="1"/>
    <s v="United States"/>
    <x v="13"/>
    <x v="7"/>
    <x v="2"/>
    <s v="FUR-CH-10002335"/>
    <x v="0"/>
    <x v="1"/>
    <s v="Hon GuestStacker Chair"/>
    <n v="408.00599999999997"/>
    <n v="2"/>
    <n v="72.534400000000005"/>
    <x v="4"/>
    <x v="3"/>
  </r>
  <r>
    <s v="CA-2016-136329"/>
    <x v="229"/>
    <d v="2016-07-13T00:00:00"/>
    <x v="1"/>
    <s v="JD-15895"/>
    <s v="Jonathan Doherty"/>
    <x v="1"/>
    <s v="United States"/>
    <x v="13"/>
    <x v="7"/>
    <x v="2"/>
    <s v="FUR-FU-10000723"/>
    <x v="0"/>
    <x v="3"/>
    <s v="Deflect-o EconoMat Studded, No Bevel Mat for Low Pile Carpeting"/>
    <n v="165.28"/>
    <n v="4"/>
    <n v="14.8752"/>
    <x v="4"/>
    <x v="3"/>
  </r>
  <r>
    <s v="CA-2017-115994"/>
    <x v="230"/>
    <d v="2017-01-31T00:00:00"/>
    <x v="0"/>
    <s v="BT-11305"/>
    <s v="Beth Thompson"/>
    <x v="2"/>
    <s v="United States"/>
    <x v="46"/>
    <x v="2"/>
    <x v="1"/>
    <s v="FUR-FU-10003976"/>
    <x v="0"/>
    <x v="3"/>
    <s v="DAX Executive Solid Wood Document Frame, Desktop or Hang, Mahogany, 5 x 7"/>
    <n v="37.74"/>
    <n v="3"/>
    <n v="12.8316"/>
    <x v="0"/>
    <x v="8"/>
  </r>
  <r>
    <s v="CA-2015-126697"/>
    <x v="231"/>
    <d v="2015-09-24T00:00:00"/>
    <x v="2"/>
    <s v="SV-20815"/>
    <s v="Stuart Van"/>
    <x v="1"/>
    <s v="United States"/>
    <x v="6"/>
    <x v="5"/>
    <x v="3"/>
    <s v="FUR-FU-10001706"/>
    <x v="0"/>
    <x v="3"/>
    <s v="Longer-Life Soft White Bulbs"/>
    <n v="4.9279999999999999"/>
    <n v="4"/>
    <n v="-1.4783999999999999"/>
    <x v="0"/>
    <x v="4"/>
  </r>
  <r>
    <s v="CA-2014-120768"/>
    <x v="232"/>
    <d v="2014-12-21T00:00:00"/>
    <x v="0"/>
    <s v="IM-15070"/>
    <s v="Irene Maddox"/>
    <x v="0"/>
    <s v="United States"/>
    <x v="73"/>
    <x v="33"/>
    <x v="0"/>
    <s v="FUR-CH-10000513"/>
    <x v="0"/>
    <x v="1"/>
    <s v="High-Back Leather Manager's Chair"/>
    <n v="1819.86"/>
    <n v="14"/>
    <n v="163.78739999999999"/>
    <x v="3"/>
    <x v="5"/>
  </r>
  <r>
    <s v="CA-2015-139731"/>
    <x v="233"/>
    <d v="2015-10-15T00:00:00"/>
    <x v="3"/>
    <s v="JE-15745"/>
    <s v="Joel Eaton"/>
    <x v="0"/>
    <s v="United States"/>
    <x v="45"/>
    <x v="5"/>
    <x v="3"/>
    <s v="FUR-CH-10002024"/>
    <x v="0"/>
    <x v="1"/>
    <s v="HON 5400 Series Task Chairs for Big and Tall"/>
    <n v="2453.4299999999998"/>
    <n v="5"/>
    <n v="-350.49"/>
    <x v="7"/>
    <x v="1"/>
  </r>
  <r>
    <s v="CA-2017-102337"/>
    <x v="234"/>
    <d v="2017-06-16T00:00:00"/>
    <x v="2"/>
    <s v="SD-20485"/>
    <s v="Shirley Daniels"/>
    <x v="2"/>
    <s v="United States"/>
    <x v="9"/>
    <x v="8"/>
    <x v="3"/>
    <s v="FUR-CH-10004289"/>
    <x v="0"/>
    <x v="1"/>
    <s v="Global Super Steno Chair"/>
    <n v="470.30200000000002"/>
    <n v="7"/>
    <n v="-87.341800000000006"/>
    <x v="0"/>
    <x v="2"/>
  </r>
  <r>
    <s v="CA-2017-148474"/>
    <x v="235"/>
    <d v="2017-06-19T00:00:00"/>
    <x v="1"/>
    <s v="ME-17320"/>
    <s v="Maria Etezadi"/>
    <x v="2"/>
    <s v="United States"/>
    <x v="29"/>
    <x v="24"/>
    <x v="0"/>
    <s v="FUR-TA-10002530"/>
    <x v="0"/>
    <x v="2"/>
    <s v="Iceberg OfficeWorks 42&quot; Round Tables"/>
    <n v="452.94"/>
    <n v="3"/>
    <n v="67.941000000000003"/>
    <x v="1"/>
    <x v="2"/>
  </r>
  <r>
    <s v="CA-2014-155271"/>
    <x v="236"/>
    <d v="2014-05-04T00:00:00"/>
    <x v="3"/>
    <s v="AA-10480"/>
    <s v="Andrew Allen"/>
    <x v="0"/>
    <s v="United States"/>
    <x v="108"/>
    <x v="19"/>
    <x v="2"/>
    <s v="FUR-FU-10001473"/>
    <x v="0"/>
    <x v="3"/>
    <s v="DAX Wood Document Frame"/>
    <n v="27.46"/>
    <n v="2"/>
    <n v="9.8856000000000002"/>
    <x v="7"/>
    <x v="7"/>
  </r>
  <r>
    <s v="US-2016-128902"/>
    <x v="237"/>
    <d v="2016-03-15T00:00:00"/>
    <x v="1"/>
    <s v="MB-18085"/>
    <s v="Mick Brown"/>
    <x v="0"/>
    <s v="United States"/>
    <x v="109"/>
    <x v="18"/>
    <x v="2"/>
    <s v="FUR-TA-10001095"/>
    <x v="0"/>
    <x v="2"/>
    <s v="Chromcraft Round Conference Tables"/>
    <n v="244.006"/>
    <n v="2"/>
    <n v="-31.372199999999999"/>
    <x v="4"/>
    <x v="9"/>
  </r>
  <r>
    <s v="CA-2016-152289"/>
    <x v="238"/>
    <d v="2016-08-28T00:00:00"/>
    <x v="2"/>
    <s v="LC-16930"/>
    <s v="Linda Cazamias"/>
    <x v="1"/>
    <s v="United States"/>
    <x v="102"/>
    <x v="5"/>
    <x v="3"/>
    <s v="FUR-CH-10002126"/>
    <x v="0"/>
    <x v="1"/>
    <s v="Hon Deluxe Fabric Upholstered Stacking Chairs"/>
    <n v="1024.7159999999999"/>
    <n v="6"/>
    <n v="-29.2776"/>
    <x v="3"/>
    <x v="10"/>
  </r>
  <r>
    <s v="CA-2014-151708"/>
    <x v="98"/>
    <d v="2014-08-14T00:00:00"/>
    <x v="1"/>
    <s v="MB-17305"/>
    <s v="Maria Bertelson"/>
    <x v="0"/>
    <s v="United States"/>
    <x v="110"/>
    <x v="22"/>
    <x v="1"/>
    <s v="FUR-FU-10001602"/>
    <x v="0"/>
    <x v="3"/>
    <s v="Eldon Delta Triangular Chair Mat, 52&quot; x 58&quot;, Clear"/>
    <n v="121.376"/>
    <n v="4"/>
    <n v="-3.0344000000000002"/>
    <x v="6"/>
    <x v="10"/>
  </r>
  <r>
    <s v="CA-2017-139199"/>
    <x v="13"/>
    <d v="2017-12-13T00:00:00"/>
    <x v="1"/>
    <s v="DK-12835"/>
    <s v="Damala Kotsonis"/>
    <x v="1"/>
    <s v="United States"/>
    <x v="25"/>
    <x v="17"/>
    <x v="3"/>
    <s v="FUR-CH-10000847"/>
    <x v="0"/>
    <x v="1"/>
    <s v="Global Executive Mid-Back Manager's Chair"/>
    <n v="872.94"/>
    <n v="3"/>
    <n v="226.96440000000001"/>
    <x v="4"/>
    <x v="5"/>
  </r>
  <r>
    <s v="US-2015-105676"/>
    <x v="239"/>
    <d v="2015-12-02T00:00:00"/>
    <x v="3"/>
    <s v="NM-18520"/>
    <s v="Neoma Murray"/>
    <x v="0"/>
    <s v="United States"/>
    <x v="6"/>
    <x v="5"/>
    <x v="3"/>
    <s v="FUR-FU-10004270"/>
    <x v="0"/>
    <x v="3"/>
    <s v="Eldon Image Series Desk Accessories, Burgundy"/>
    <n v="6.6879999999999997"/>
    <n v="4"/>
    <n v="-4.0128000000000004"/>
    <x v="5"/>
    <x v="5"/>
  </r>
  <r>
    <s v="CA-2015-140410"/>
    <x v="240"/>
    <d v="2015-11-07T00:00:00"/>
    <x v="1"/>
    <s v="CM-12655"/>
    <s v="Corinna Mitchell"/>
    <x v="2"/>
    <s v="United States"/>
    <x v="2"/>
    <x v="2"/>
    <x v="1"/>
    <s v="FUR-FU-10003347"/>
    <x v="0"/>
    <x v="3"/>
    <s v="Coloredge Poster Frame"/>
    <n v="42.6"/>
    <n v="3"/>
    <n v="16.614000000000001"/>
    <x v="4"/>
    <x v="0"/>
  </r>
  <r>
    <s v="CA-2017-166436"/>
    <x v="241"/>
    <d v="2017-11-28T00:00:00"/>
    <x v="1"/>
    <s v="TS-21370"/>
    <s v="Todd Sumrall"/>
    <x v="1"/>
    <s v="United States"/>
    <x v="13"/>
    <x v="7"/>
    <x v="2"/>
    <s v="FUR-CH-10000785"/>
    <x v="0"/>
    <x v="1"/>
    <s v="Global Ergonomic Managers Chair"/>
    <n v="977.29200000000003"/>
    <n v="6"/>
    <n v="173.74080000000001"/>
    <x v="4"/>
    <x v="0"/>
  </r>
  <r>
    <s v="CA-2017-139661"/>
    <x v="242"/>
    <d v="2017-11-03T00:00:00"/>
    <x v="1"/>
    <s v="JW-15220"/>
    <s v="Jane Waco"/>
    <x v="1"/>
    <s v="United States"/>
    <x v="57"/>
    <x v="13"/>
    <x v="1"/>
    <s v="FUR-FU-10002885"/>
    <x v="0"/>
    <x v="3"/>
    <s v="Magna Visual Magnetic Picture Hangers"/>
    <n v="9.64"/>
    <n v="2"/>
    <n v="3.6631999999999998"/>
    <x v="4"/>
    <x v="1"/>
  </r>
  <r>
    <s v="CA-2016-100468"/>
    <x v="243"/>
    <d v="2016-12-01T00:00:00"/>
    <x v="1"/>
    <s v="AT-10435"/>
    <s v="Alyssa Tate"/>
    <x v="2"/>
    <s v="United States"/>
    <x v="2"/>
    <x v="2"/>
    <x v="1"/>
    <s v="FUR-FU-10000010"/>
    <x v="0"/>
    <x v="3"/>
    <s v="DAX Value U-Channel Document Frames, Easel Back"/>
    <n v="9.94"/>
    <n v="2"/>
    <n v="3.0813999999999999"/>
    <x v="1"/>
    <x v="0"/>
  </r>
  <r>
    <s v="CA-2015-153388"/>
    <x v="244"/>
    <d v="2015-08-07T00:00:00"/>
    <x v="1"/>
    <s v="PC-19000"/>
    <s v="Pauline Chand"/>
    <x v="2"/>
    <s v="United States"/>
    <x v="2"/>
    <x v="2"/>
    <x v="1"/>
    <s v="FUR-TA-10003715"/>
    <x v="0"/>
    <x v="2"/>
    <s v="Hon 2111 Invitation Series Corner Table"/>
    <n v="1004.976"/>
    <n v="6"/>
    <n v="-175.8708"/>
    <x v="6"/>
    <x v="10"/>
  </r>
  <r>
    <s v="CA-2017-103611"/>
    <x v="245"/>
    <d v="2017-09-15T00:00:00"/>
    <x v="2"/>
    <s v="JM-15535"/>
    <s v="Jessica Myrick"/>
    <x v="0"/>
    <s v="United States"/>
    <x v="2"/>
    <x v="2"/>
    <x v="1"/>
    <s v="FUR-FU-10004270"/>
    <x v="0"/>
    <x v="3"/>
    <s v="Eldon Image Series Desk Accessories, Burgundy"/>
    <n v="8.36"/>
    <n v="2"/>
    <n v="3.0095999999999998"/>
    <x v="0"/>
    <x v="4"/>
  </r>
  <r>
    <s v="US-2017-160759"/>
    <x v="246"/>
    <d v="2017-12-17T00:00:00"/>
    <x v="1"/>
    <s v="AI-10855"/>
    <s v="Arianne Irving"/>
    <x v="0"/>
    <s v="United States"/>
    <x v="3"/>
    <x v="3"/>
    <x v="2"/>
    <s v="FUR-CH-10002961"/>
    <x v="0"/>
    <x v="1"/>
    <s v="Leather Task Chair, Black"/>
    <n v="63.686"/>
    <n v="1"/>
    <n v="-9.0980000000000008"/>
    <x v="6"/>
    <x v="5"/>
  </r>
  <r>
    <s v="CA-2017-148446"/>
    <x v="247"/>
    <d v="2017-12-14T00:00:00"/>
    <x v="0"/>
    <s v="MC-17845"/>
    <s v="Michael Chen"/>
    <x v="0"/>
    <s v="United States"/>
    <x v="111"/>
    <x v="34"/>
    <x v="1"/>
    <s v="FUR-TA-10004256"/>
    <x v="0"/>
    <x v="2"/>
    <s v="Bretford ÒJust In TimeÓ Height-Adjustable Multi-Task Work Tables"/>
    <n v="1669.6"/>
    <n v="4"/>
    <n v="116.872"/>
    <x v="4"/>
    <x v="5"/>
  </r>
  <r>
    <s v="CA-2015-144806"/>
    <x v="248"/>
    <d v="2015-12-11T00:00:00"/>
    <x v="1"/>
    <s v="GH-14425"/>
    <s v="Gary Hwang"/>
    <x v="0"/>
    <s v="United States"/>
    <x v="104"/>
    <x v="22"/>
    <x v="1"/>
    <s v="FUR-FU-10002253"/>
    <x v="0"/>
    <x v="3"/>
    <s v="Howard Miller 13&quot; Diameter Pewter Finish Round Wall Clock"/>
    <n v="206.11199999999999"/>
    <n v="6"/>
    <n v="48.951599999999999"/>
    <x v="2"/>
    <x v="5"/>
  </r>
  <r>
    <s v="CA-2016-122392"/>
    <x v="249"/>
    <d v="2016-07-27T00:00:00"/>
    <x v="1"/>
    <s v="CJ-12010"/>
    <s v="Caroline Jumper"/>
    <x v="0"/>
    <s v="United States"/>
    <x v="112"/>
    <x v="3"/>
    <x v="2"/>
    <s v="FUR-FU-10002456"/>
    <x v="0"/>
    <x v="3"/>
    <s v="Master Caster Door Stop, Large Neon Orange"/>
    <n v="11.648"/>
    <n v="2"/>
    <n v="3.3488000000000002"/>
    <x v="2"/>
    <x v="3"/>
  </r>
  <r>
    <s v="CA-2017-124086"/>
    <x v="250"/>
    <d v="2017-02-14T00:00:00"/>
    <x v="1"/>
    <s v="MP-18175"/>
    <s v="Mike Pelletier"/>
    <x v="2"/>
    <s v="United States"/>
    <x v="113"/>
    <x v="2"/>
    <x v="1"/>
    <s v="FUR-BO-10004015"/>
    <x v="0"/>
    <x v="0"/>
    <s v="Bush Andora Bookcase, Maple/Graphite Gray Finish"/>
    <n v="203.983"/>
    <n v="2"/>
    <n v="16.7986"/>
    <x v="4"/>
    <x v="11"/>
  </r>
  <r>
    <s v="CA-2017-121888"/>
    <x v="102"/>
    <d v="2017-09-17T00:00:00"/>
    <x v="0"/>
    <s v="CL-11890"/>
    <s v="Carl Ludwig"/>
    <x v="0"/>
    <s v="United States"/>
    <x v="114"/>
    <x v="20"/>
    <x v="2"/>
    <s v="FUR-BO-10002545"/>
    <x v="0"/>
    <x v="0"/>
    <s v="Atlantic Metals Mobile 3-Shelf Bookcases, Custom Colors"/>
    <n v="782.94"/>
    <n v="3"/>
    <n v="203.56440000000001"/>
    <x v="3"/>
    <x v="4"/>
  </r>
  <r>
    <s v="CA-2014-166884"/>
    <x v="251"/>
    <d v="2014-03-16T00:00:00"/>
    <x v="0"/>
    <s v="CK-12205"/>
    <s v="Chloris Kastensmidt"/>
    <x v="0"/>
    <s v="United States"/>
    <x v="29"/>
    <x v="15"/>
    <x v="2"/>
    <s v="FUR-FU-10003981"/>
    <x v="0"/>
    <x v="3"/>
    <s v="Eldon Wave Desk Accessories"/>
    <n v="8.32"/>
    <n v="5"/>
    <n v="2.2879999999999998"/>
    <x v="2"/>
    <x v="9"/>
  </r>
  <r>
    <s v="CA-2014-150245"/>
    <x v="252"/>
    <d v="2015-01-04T00:00:00"/>
    <x v="0"/>
    <s v="PC-18745"/>
    <s v="Pamela Coakley"/>
    <x v="1"/>
    <s v="United States"/>
    <x v="115"/>
    <x v="7"/>
    <x v="2"/>
    <s v="FUR-BO-10002613"/>
    <x v="0"/>
    <x v="0"/>
    <s v="Atlantic Metals Mobile 4-Shelf Bookcases, Custom Colors"/>
    <n v="1573.4880000000001"/>
    <n v="7"/>
    <n v="196.68600000000001"/>
    <x v="4"/>
    <x v="5"/>
  </r>
  <r>
    <s v="CA-2015-112116"/>
    <x v="253"/>
    <d v="2015-03-18T00:00:00"/>
    <x v="0"/>
    <s v="JE-15475"/>
    <s v="Jeremy Ellison"/>
    <x v="0"/>
    <s v="United States"/>
    <x v="15"/>
    <x v="13"/>
    <x v="1"/>
    <s v="FUR-TA-10001039"/>
    <x v="0"/>
    <x v="2"/>
    <s v="KI Adjustable-Height Table"/>
    <n v="171.96"/>
    <n v="2"/>
    <n v="44.709600000000002"/>
    <x v="3"/>
    <x v="9"/>
  </r>
  <r>
    <s v="US-2017-102890"/>
    <x v="254"/>
    <d v="2017-06-30T00:00:00"/>
    <x v="3"/>
    <s v="SG-20470"/>
    <s v="Sheri Gordon"/>
    <x v="0"/>
    <s v="United States"/>
    <x v="13"/>
    <x v="7"/>
    <x v="2"/>
    <s v="FUR-TA-10000577"/>
    <x v="0"/>
    <x v="2"/>
    <s v="Bretford CR4500 Series Slim Rectangular Table"/>
    <n v="1044.6300000000001"/>
    <n v="5"/>
    <n v="-295.9785"/>
    <x v="7"/>
    <x v="2"/>
  </r>
  <r>
    <s v="US-2014-157385"/>
    <x v="255"/>
    <d v="2014-11-25T00:00:00"/>
    <x v="2"/>
    <s v="SC-20095"/>
    <s v="Sanjit Chand"/>
    <x v="0"/>
    <s v="United States"/>
    <x v="2"/>
    <x v="2"/>
    <x v="1"/>
    <s v="FUR-CH-10000863"/>
    <x v="0"/>
    <x v="1"/>
    <s v="Novimex Swivel Fabric Task Chair"/>
    <n v="603.91999999999996"/>
    <n v="5"/>
    <n v="-67.941000000000003"/>
    <x v="3"/>
    <x v="0"/>
  </r>
  <r>
    <s v="US-2014-157385"/>
    <x v="255"/>
    <d v="2014-11-25T00:00:00"/>
    <x v="2"/>
    <s v="SC-20095"/>
    <s v="Sanjit Chand"/>
    <x v="0"/>
    <s v="United States"/>
    <x v="2"/>
    <x v="2"/>
    <x v="1"/>
    <s v="FUR-CH-10000595"/>
    <x v="0"/>
    <x v="1"/>
    <s v="Safco Contoured Stacking Chairs"/>
    <n v="381.44"/>
    <n v="2"/>
    <n v="23.84"/>
    <x v="3"/>
    <x v="0"/>
  </r>
  <r>
    <s v="CA-2014-101602"/>
    <x v="256"/>
    <d v="2014-12-18T00:00:00"/>
    <x v="2"/>
    <s v="MC-18100"/>
    <s v="Mick Crebagga"/>
    <x v="0"/>
    <s v="United States"/>
    <x v="116"/>
    <x v="5"/>
    <x v="3"/>
    <s v="FUR-CH-10004675"/>
    <x v="0"/>
    <x v="1"/>
    <s v="Lifetime Advantage Folding Chairs, 4/Carton"/>
    <n v="763.28"/>
    <n v="5"/>
    <n v="-21.808"/>
    <x v="0"/>
    <x v="5"/>
  </r>
  <r>
    <s v="CA-2015-131338"/>
    <x v="38"/>
    <d v="2015-08-12T00:00:00"/>
    <x v="2"/>
    <s v="NP-18325"/>
    <s v="Naresj Patel"/>
    <x v="0"/>
    <s v="United States"/>
    <x v="13"/>
    <x v="7"/>
    <x v="2"/>
    <s v="FUR-TA-10002607"/>
    <x v="0"/>
    <x v="2"/>
    <s v="KI Conference Tables"/>
    <n v="382.80599999999998"/>
    <n v="9"/>
    <n v="-153.1224"/>
    <x v="0"/>
    <x v="10"/>
  </r>
  <r>
    <s v="CA-2015-131338"/>
    <x v="38"/>
    <d v="2015-08-12T00:00:00"/>
    <x v="2"/>
    <s v="NP-18325"/>
    <s v="Naresj Patel"/>
    <x v="0"/>
    <s v="United States"/>
    <x v="13"/>
    <x v="7"/>
    <x v="2"/>
    <s v="FUR-FU-10002157"/>
    <x v="0"/>
    <x v="3"/>
    <s v="Artistic Insta-Plaque"/>
    <n v="47.04"/>
    <n v="3"/>
    <n v="18.345600000000001"/>
    <x v="0"/>
    <x v="10"/>
  </r>
  <r>
    <s v="CA-2015-131338"/>
    <x v="38"/>
    <d v="2015-08-12T00:00:00"/>
    <x v="2"/>
    <s v="NP-18325"/>
    <s v="Naresj Patel"/>
    <x v="0"/>
    <s v="United States"/>
    <x v="13"/>
    <x v="7"/>
    <x v="2"/>
    <s v="FUR-FU-10001706"/>
    <x v="0"/>
    <x v="3"/>
    <s v="Longer-Life Soft White Bulbs"/>
    <n v="6.16"/>
    <n v="2"/>
    <n v="2.9567999999999999"/>
    <x v="0"/>
    <x v="10"/>
  </r>
  <r>
    <s v="CA-2015-118423"/>
    <x v="257"/>
    <d v="2015-03-27T00:00:00"/>
    <x v="2"/>
    <s v="DP-13390"/>
    <s v="Dennis Pardue"/>
    <x v="2"/>
    <s v="United States"/>
    <x v="117"/>
    <x v="8"/>
    <x v="3"/>
    <s v="FUR-BO-10000362"/>
    <x v="0"/>
    <x v="0"/>
    <s v="Sauder Inglewood Library Bookcases"/>
    <n v="359.05799999999999"/>
    <n v="3"/>
    <n v="-35.905799999999999"/>
    <x v="0"/>
    <x v="9"/>
  </r>
  <r>
    <s v="CA-2017-149181"/>
    <x v="258"/>
    <d v="2017-05-12T00:00:00"/>
    <x v="1"/>
    <s v="MD-17350"/>
    <s v="Maribeth Dona"/>
    <x v="0"/>
    <s v="United States"/>
    <x v="29"/>
    <x v="15"/>
    <x v="2"/>
    <s v="FUR-CH-10004540"/>
    <x v="0"/>
    <x v="1"/>
    <s v="Global Chrome Stack Chair"/>
    <n v="47.991999999999997"/>
    <n v="2"/>
    <n v="-2.0568"/>
    <x v="4"/>
    <x v="7"/>
  </r>
  <r>
    <s v="CA-2017-132234"/>
    <x v="259"/>
    <d v="2017-10-18T00:00:00"/>
    <x v="2"/>
    <s v="MY-17380"/>
    <s v="Maribeth Yedwab"/>
    <x v="1"/>
    <s v="United States"/>
    <x v="13"/>
    <x v="7"/>
    <x v="2"/>
    <s v="FUR-FU-10001290"/>
    <x v="0"/>
    <x v="3"/>
    <s v="Executive Impressions Supervisor Wall Clock"/>
    <n v="547.29999999999995"/>
    <n v="13"/>
    <n v="175.136"/>
    <x v="3"/>
    <x v="1"/>
  </r>
  <r>
    <s v="CA-2017-158876"/>
    <x v="49"/>
    <d v="2017-11-21T00:00:00"/>
    <x v="0"/>
    <s v="AB-10150"/>
    <s v="Aimee Bixby"/>
    <x v="0"/>
    <s v="United States"/>
    <x v="118"/>
    <x v="5"/>
    <x v="3"/>
    <s v="FUR-FU-10001967"/>
    <x v="0"/>
    <x v="3"/>
    <s v="Telescoping Adjustable Floor Lamp"/>
    <n v="15.992000000000001"/>
    <n v="2"/>
    <n v="-13.993"/>
    <x v="3"/>
    <x v="0"/>
  </r>
  <r>
    <s v="CA-2016-164672"/>
    <x v="260"/>
    <d v="2016-05-13T00:00:00"/>
    <x v="0"/>
    <s v="GB-14530"/>
    <s v="George Bell"/>
    <x v="1"/>
    <s v="United States"/>
    <x v="63"/>
    <x v="14"/>
    <x v="2"/>
    <s v="FUR-FU-10001488"/>
    <x v="0"/>
    <x v="3"/>
    <s v="Tenex 46&quot; x 60&quot; Computer Anti-Static Chairmat, Rectangular Shaped"/>
    <n v="211.96"/>
    <n v="2"/>
    <n v="42.392000000000003"/>
    <x v="2"/>
    <x v="7"/>
  </r>
  <r>
    <s v="CA-2014-156349"/>
    <x v="261"/>
    <d v="2014-05-30T00:00:00"/>
    <x v="1"/>
    <s v="ML-17395"/>
    <s v="Marina Lichtenstein"/>
    <x v="1"/>
    <s v="United States"/>
    <x v="2"/>
    <x v="2"/>
    <x v="1"/>
    <s v="FUR-BO-10000362"/>
    <x v="0"/>
    <x v="0"/>
    <s v="Sauder Inglewood Library Bookcases"/>
    <n v="290.666"/>
    <n v="2"/>
    <n v="27.3568"/>
    <x v="4"/>
    <x v="7"/>
  </r>
  <r>
    <s v="CA-2017-108560"/>
    <x v="220"/>
    <d v="2017-07-15T00:00:00"/>
    <x v="1"/>
    <s v="JC-15385"/>
    <s v="Jenna Caffey"/>
    <x v="0"/>
    <s v="United States"/>
    <x v="119"/>
    <x v="13"/>
    <x v="1"/>
    <s v="FUR-FU-10002937"/>
    <x v="0"/>
    <x v="3"/>
    <s v="GE 48&quot; Fluorescent Tube, Cool White Energy Saver, 34 Watts, 30/Box"/>
    <n v="198.46"/>
    <n v="2"/>
    <n v="99.23"/>
    <x v="1"/>
    <x v="3"/>
  </r>
  <r>
    <s v="CA-2015-143119"/>
    <x v="262"/>
    <d v="2015-09-30T00:00:00"/>
    <x v="1"/>
    <s v="MC-17275"/>
    <s v="Marc Crier"/>
    <x v="0"/>
    <s v="United States"/>
    <x v="120"/>
    <x v="35"/>
    <x v="0"/>
    <s v="FUR-CH-10001270"/>
    <x v="0"/>
    <x v="1"/>
    <s v="Harbour Creations Steel Folding Chair"/>
    <n v="517.5"/>
    <n v="6"/>
    <n v="155.25"/>
    <x v="6"/>
    <x v="4"/>
  </r>
  <r>
    <s v="CA-2017-101049"/>
    <x v="263"/>
    <d v="2017-06-25T00:00:00"/>
    <x v="0"/>
    <s v="AS-10240"/>
    <s v="Alan Shonely"/>
    <x v="0"/>
    <s v="United States"/>
    <x v="59"/>
    <x v="15"/>
    <x v="2"/>
    <s v="FUR-FU-10004415"/>
    <x v="0"/>
    <x v="3"/>
    <s v="Stacking Tray, Side-Loading, Legal, Smoke"/>
    <n v="17.920000000000002"/>
    <n v="5"/>
    <n v="2.464"/>
    <x v="4"/>
    <x v="2"/>
  </r>
  <r>
    <s v="CA-2016-157266"/>
    <x v="205"/>
    <d v="2016-06-01T00:00:00"/>
    <x v="1"/>
    <s v="TB-21280"/>
    <s v="Toby Braunhardt"/>
    <x v="0"/>
    <s v="United States"/>
    <x v="85"/>
    <x v="29"/>
    <x v="2"/>
    <s v="FUR-FU-10000629"/>
    <x v="0"/>
    <x v="3"/>
    <s v="9-3/4 Diameter Round Wall Clock"/>
    <n v="41.37"/>
    <n v="3"/>
    <n v="17.375399999999999"/>
    <x v="6"/>
    <x v="7"/>
  </r>
  <r>
    <s v="CA-2014-127159"/>
    <x v="264"/>
    <d v="2014-05-15T00:00:00"/>
    <x v="2"/>
    <s v="HL-15040"/>
    <s v="Hunter Lopez"/>
    <x v="0"/>
    <s v="United States"/>
    <x v="79"/>
    <x v="16"/>
    <x v="3"/>
    <s v="FUR-FU-10000010"/>
    <x v="0"/>
    <x v="3"/>
    <s v="DAX Value U-Channel Document Frames, Easel Back"/>
    <n v="34.79"/>
    <n v="7"/>
    <n v="10.7849"/>
    <x v="0"/>
    <x v="7"/>
  </r>
  <r>
    <s v="US-2015-157154"/>
    <x v="265"/>
    <d v="2015-01-15T00:00:00"/>
    <x v="1"/>
    <s v="MM-17920"/>
    <s v="Michael Moore"/>
    <x v="0"/>
    <s v="United States"/>
    <x v="13"/>
    <x v="7"/>
    <x v="2"/>
    <s v="FUR-TA-10001889"/>
    <x v="0"/>
    <x v="2"/>
    <s v="Bush Advantage Collection Racetrack Conference Table"/>
    <n v="1018.104"/>
    <n v="4"/>
    <n v="-373.3048"/>
    <x v="2"/>
    <x v="8"/>
  </r>
  <r>
    <s v="CA-2015-143077"/>
    <x v="5"/>
    <d v="2015-09-21T00:00:00"/>
    <x v="1"/>
    <s v="SF-20965"/>
    <s v="Sylvia Foulston"/>
    <x v="1"/>
    <s v="United States"/>
    <x v="6"/>
    <x v="5"/>
    <x v="3"/>
    <s v="FUR-FU-10003535"/>
    <x v="0"/>
    <x v="3"/>
    <s v="Howard Miller Distant Time Traveler Alarm Clock"/>
    <n v="21.936"/>
    <n v="2"/>
    <n v="-10.419600000000001"/>
    <x v="4"/>
    <x v="4"/>
  </r>
  <r>
    <s v="CA-2014-122882"/>
    <x v="266"/>
    <d v="2014-09-13T00:00:00"/>
    <x v="1"/>
    <s v="SB-20290"/>
    <s v="Sean Braxton"/>
    <x v="1"/>
    <s v="United States"/>
    <x v="3"/>
    <x v="3"/>
    <x v="2"/>
    <s v="FUR-FU-10000758"/>
    <x v="0"/>
    <x v="3"/>
    <s v="DAX Natural Wood-Tone Poster Frame"/>
    <n v="42.368000000000002"/>
    <n v="2"/>
    <n v="8.4735999999999994"/>
    <x v="6"/>
    <x v="4"/>
  </r>
  <r>
    <s v="CA-2016-147585"/>
    <x v="267"/>
    <d v="2016-11-12T00:00:00"/>
    <x v="1"/>
    <s v="CB-12535"/>
    <s v="Claudia Bergmann"/>
    <x v="1"/>
    <s v="United States"/>
    <x v="28"/>
    <x v="2"/>
    <x v="1"/>
    <s v="FUR-FU-10002597"/>
    <x v="0"/>
    <x v="3"/>
    <s v="C-Line Magnetic Cubicle Keepers, Clear Polypropylene"/>
    <n v="14.82"/>
    <n v="3"/>
    <n v="6.2244000000000002"/>
    <x v="2"/>
    <x v="0"/>
  </r>
  <r>
    <s v="CA-2017-143798"/>
    <x v="247"/>
    <d v="2017-12-12T00:00:00"/>
    <x v="2"/>
    <s v="AW-10840"/>
    <s v="Anthony Witt"/>
    <x v="0"/>
    <s v="United States"/>
    <x v="3"/>
    <x v="3"/>
    <x v="2"/>
    <s v="FUR-FU-10004306"/>
    <x v="0"/>
    <x v="3"/>
    <s v="Electrix Halogen Magnifier Lamp"/>
    <n v="310.88"/>
    <n v="2"/>
    <n v="23.315999999999999"/>
    <x v="3"/>
    <x v="5"/>
  </r>
  <r>
    <s v="CA-2014-142839"/>
    <x v="268"/>
    <d v="2014-08-20T00:00:00"/>
    <x v="1"/>
    <s v="TS-21610"/>
    <s v="Troy Staebel"/>
    <x v="0"/>
    <s v="United States"/>
    <x v="3"/>
    <x v="3"/>
    <x v="2"/>
    <s v="FUR-TA-10001539"/>
    <x v="0"/>
    <x v="2"/>
    <s v="Chromcraft Rectangular Conference Tables"/>
    <n v="853.09199999999998"/>
    <n v="6"/>
    <n v="-227.49119999999999"/>
    <x v="4"/>
    <x v="10"/>
  </r>
  <r>
    <s v="US-2016-154361"/>
    <x v="269"/>
    <d v="2016-03-19T00:00:00"/>
    <x v="1"/>
    <s v="HZ-14950"/>
    <s v="Henia Zydlo"/>
    <x v="0"/>
    <s v="United States"/>
    <x v="29"/>
    <x v="15"/>
    <x v="2"/>
    <s v="FUR-FU-10004020"/>
    <x v="0"/>
    <x v="3"/>
    <s v="Advantus Panel Wall Acrylic Frame"/>
    <n v="21.88"/>
    <n v="5"/>
    <n v="6.2904999999999998"/>
    <x v="2"/>
    <x v="9"/>
  </r>
  <r>
    <s v="CA-2014-135657"/>
    <x v="270"/>
    <d v="2014-06-07T00:00:00"/>
    <x v="0"/>
    <s v="SC-20725"/>
    <s v="Steven Cartwright"/>
    <x v="0"/>
    <s v="United States"/>
    <x v="15"/>
    <x v="13"/>
    <x v="1"/>
    <s v="FUR-TA-10004086"/>
    <x v="0"/>
    <x v="2"/>
    <s v="KI Adjustable-Height Table"/>
    <n v="515.88"/>
    <n v="6"/>
    <n v="113.4936"/>
    <x v="4"/>
    <x v="2"/>
  </r>
  <r>
    <s v="CA-2015-114069"/>
    <x v="271"/>
    <d v="2015-07-15T00:00:00"/>
    <x v="0"/>
    <s v="ND-18370"/>
    <s v="Natalie DeCherney"/>
    <x v="0"/>
    <s v="United States"/>
    <x v="13"/>
    <x v="7"/>
    <x v="2"/>
    <s v="FUR-CH-10000595"/>
    <x v="0"/>
    <x v="1"/>
    <s v="Safco Contoured Stacking Chairs"/>
    <n v="1931.04"/>
    <n v="9"/>
    <n v="321.83999999999997"/>
    <x v="3"/>
    <x v="3"/>
  </r>
  <r>
    <s v="CA-2017-123491"/>
    <x v="242"/>
    <d v="2017-11-05T00:00:00"/>
    <x v="1"/>
    <s v="JK-15205"/>
    <s v="Jamie Kunitz"/>
    <x v="0"/>
    <s v="United States"/>
    <x v="28"/>
    <x v="2"/>
    <x v="1"/>
    <s v="FUR-CH-10003061"/>
    <x v="0"/>
    <x v="1"/>
    <s v="Global Leather Task Chair, Black"/>
    <n v="71.992000000000004"/>
    <n v="1"/>
    <n v="-0.89990000000000003"/>
    <x v="6"/>
    <x v="1"/>
  </r>
  <r>
    <s v="US-2017-124968"/>
    <x v="272"/>
    <d v="2017-09-13T00:00:00"/>
    <x v="0"/>
    <s v="MM-18055"/>
    <s v="Michelle Moray"/>
    <x v="0"/>
    <s v="United States"/>
    <x v="9"/>
    <x v="8"/>
    <x v="3"/>
    <s v="FUR-TA-10004289"/>
    <x v="0"/>
    <x v="2"/>
    <s v="BoxOffice By Design Rectangular and Half-Moon Meeting Room Tables"/>
    <n v="765.625"/>
    <n v="7"/>
    <n v="-566.5625"/>
    <x v="2"/>
    <x v="4"/>
  </r>
  <r>
    <s v="CA-2017-104003"/>
    <x v="273"/>
    <d v="2017-10-13T00:00:00"/>
    <x v="1"/>
    <s v="DC-13285"/>
    <s v="Debra Catini"/>
    <x v="0"/>
    <s v="United States"/>
    <x v="28"/>
    <x v="2"/>
    <x v="1"/>
    <s v="FUR-BO-10003965"/>
    <x v="0"/>
    <x v="0"/>
    <s v="O'Sullivan Manor Hill 2-Door Library in Brianna Oak"/>
    <n v="307.666"/>
    <n v="2"/>
    <n v="-14.478400000000001"/>
    <x v="6"/>
    <x v="1"/>
  </r>
  <r>
    <s v="CA-2016-169943"/>
    <x v="128"/>
    <d v="2016-05-24T00:00:00"/>
    <x v="1"/>
    <s v="BN-11515"/>
    <s v="Bradley Nguyen"/>
    <x v="0"/>
    <s v="United States"/>
    <x v="13"/>
    <x v="7"/>
    <x v="2"/>
    <s v="FUR-FU-10002088"/>
    <x v="0"/>
    <x v="3"/>
    <s v="Nu-Dell Float Frame 11 x 14 1/2"/>
    <n v="35.92"/>
    <n v="4"/>
    <n v="15.086399999999999"/>
    <x v="2"/>
    <x v="7"/>
  </r>
  <r>
    <s v="CA-2016-169943"/>
    <x v="128"/>
    <d v="2016-05-24T00:00:00"/>
    <x v="1"/>
    <s v="BN-11515"/>
    <s v="Bradley Nguyen"/>
    <x v="0"/>
    <s v="United States"/>
    <x v="13"/>
    <x v="7"/>
    <x v="2"/>
    <s v="FUR-FU-10000010"/>
    <x v="0"/>
    <x v="3"/>
    <s v="DAX Value U-Channel Document Frames, Easel Back"/>
    <n v="39.76"/>
    <n v="8"/>
    <n v="12.3256"/>
    <x v="2"/>
    <x v="7"/>
  </r>
  <r>
    <s v="US-2015-123218"/>
    <x v="274"/>
    <d v="2015-12-25T00:00:00"/>
    <x v="1"/>
    <s v="KD-16345"/>
    <s v="Katherine Ducich"/>
    <x v="0"/>
    <s v="United States"/>
    <x v="9"/>
    <x v="8"/>
    <x v="3"/>
    <s v="FUR-BO-10003966"/>
    <x v="0"/>
    <x v="0"/>
    <s v="Sauder Facets Collection Library, Sky Alder Finish"/>
    <n v="359.05799999999999"/>
    <n v="3"/>
    <n v="-71.811599999999999"/>
    <x v="2"/>
    <x v="5"/>
  </r>
  <r>
    <s v="US-2017-164056"/>
    <x v="275"/>
    <d v="2017-05-04T00:00:00"/>
    <x v="0"/>
    <s v="FM-14215"/>
    <s v="Filia McAdams"/>
    <x v="1"/>
    <s v="United States"/>
    <x v="24"/>
    <x v="15"/>
    <x v="2"/>
    <s v="FUR-TA-10001307"/>
    <x v="0"/>
    <x v="2"/>
    <s v="SAFCO PlanMaster Heigh-Adjustable Drafting Table Base, 43w x 30d x 30-37h, Black"/>
    <n v="1048.3499999999999"/>
    <n v="5"/>
    <n v="-69.89"/>
    <x v="2"/>
    <x v="6"/>
  </r>
  <r>
    <s v="CA-2017-152807"/>
    <x v="242"/>
    <d v="2017-11-03T00:00:00"/>
    <x v="1"/>
    <s v="MC-18100"/>
    <s v="Mick Crebagga"/>
    <x v="0"/>
    <s v="United States"/>
    <x v="3"/>
    <x v="3"/>
    <x v="2"/>
    <s v="FUR-FU-10004415"/>
    <x v="0"/>
    <x v="3"/>
    <s v="Stacking Tray, Side-Loading, Legal, Smoke"/>
    <n v="7.1680000000000001"/>
    <n v="2"/>
    <n v="0.98560000000000003"/>
    <x v="4"/>
    <x v="1"/>
  </r>
  <r>
    <s v="CA-2015-139094"/>
    <x v="276"/>
    <d v="2015-11-27T00:00:00"/>
    <x v="1"/>
    <s v="MO-17800"/>
    <s v="Meg O'Connel"/>
    <x v="2"/>
    <s v="United States"/>
    <x v="21"/>
    <x v="5"/>
    <x v="3"/>
    <s v="FUR-TA-10004607"/>
    <x v="0"/>
    <x v="2"/>
    <s v="Hon 2111 Invitation Series Straight Table"/>
    <n v="206.96199999999999"/>
    <n v="2"/>
    <n v="-32.522599999999997"/>
    <x v="2"/>
    <x v="0"/>
  </r>
  <r>
    <s v="CA-2017-168837"/>
    <x v="277"/>
    <d v="2017-10-17T00:00:00"/>
    <x v="2"/>
    <s v="JW-15955"/>
    <s v="Joni Wasserman"/>
    <x v="0"/>
    <s v="United States"/>
    <x v="121"/>
    <x v="2"/>
    <x v="1"/>
    <s v="FUR-FU-10001918"/>
    <x v="0"/>
    <x v="3"/>
    <s v="C-Line Cubicle Keepers Polyproplyene Holder With Velcro Backings"/>
    <n v="9.4600000000000009"/>
    <n v="2"/>
    <n v="3.6894"/>
    <x v="0"/>
    <x v="1"/>
  </r>
  <r>
    <s v="CA-2015-130785"/>
    <x v="278"/>
    <d v="2015-09-09T00:00:00"/>
    <x v="1"/>
    <s v="AG-10900"/>
    <s v="Arthur Gainer"/>
    <x v="0"/>
    <s v="United States"/>
    <x v="53"/>
    <x v="2"/>
    <x v="1"/>
    <s v="FUR-BO-10000330"/>
    <x v="0"/>
    <x v="0"/>
    <s v="Sauder Camden County Barrister Bookcase, Planked Cherry Finish"/>
    <n v="411.33199999999999"/>
    <n v="4"/>
    <n v="-4.8391999999999999"/>
    <x v="4"/>
    <x v="4"/>
  </r>
  <r>
    <s v="CA-2015-130785"/>
    <x v="278"/>
    <d v="2015-09-09T00:00:00"/>
    <x v="1"/>
    <s v="AG-10900"/>
    <s v="Arthur Gainer"/>
    <x v="0"/>
    <s v="United States"/>
    <x v="53"/>
    <x v="2"/>
    <x v="1"/>
    <s v="FUR-BO-10003159"/>
    <x v="0"/>
    <x v="0"/>
    <s v="Sauder Camden County Collection Libraries, Planked Cherry Finish"/>
    <n v="293.19900000000001"/>
    <n v="3"/>
    <n v="-20.696400000000001"/>
    <x v="4"/>
    <x v="4"/>
  </r>
  <r>
    <s v="CA-2016-110254"/>
    <x v="279"/>
    <d v="2016-08-08T00:00:00"/>
    <x v="1"/>
    <s v="ML-17755"/>
    <s v="Max Ludwig"/>
    <x v="2"/>
    <s v="United States"/>
    <x v="122"/>
    <x v="25"/>
    <x v="0"/>
    <s v="FUR-FU-10001591"/>
    <x v="0"/>
    <x v="3"/>
    <s v="Advantus Panel Wall Certificate Holder - 8.5x11"/>
    <n v="109.8"/>
    <n v="9"/>
    <n v="46.116"/>
    <x v="4"/>
    <x v="10"/>
  </r>
  <r>
    <s v="CA-2014-120474"/>
    <x v="280"/>
    <d v="2014-12-03T00:00:00"/>
    <x v="2"/>
    <s v="RP-19390"/>
    <s v="Resi Pšlking"/>
    <x v="0"/>
    <s v="United States"/>
    <x v="123"/>
    <x v="16"/>
    <x v="3"/>
    <s v="FUR-CH-10001854"/>
    <x v="0"/>
    <x v="1"/>
    <s v="Office Star - Professional Matrix Back Chair with 2-to-1 Synchro Tilt and Mesh Fabric Seat"/>
    <n v="2807.84"/>
    <n v="8"/>
    <n v="673.88160000000005"/>
    <x v="3"/>
    <x v="5"/>
  </r>
  <r>
    <s v="CA-2016-100965"/>
    <x v="281"/>
    <d v="2016-07-11T00:00:00"/>
    <x v="1"/>
    <s v="RM-19375"/>
    <s v="Raymond Messe"/>
    <x v="0"/>
    <s v="United States"/>
    <x v="124"/>
    <x v="2"/>
    <x v="1"/>
    <s v="FUR-FU-10003039"/>
    <x v="0"/>
    <x v="3"/>
    <s v="Howard Miller 11-1/2&quot; Diameter Grantwood Wall Clock"/>
    <n v="215.65"/>
    <n v="5"/>
    <n v="73.320999999999998"/>
    <x v="4"/>
    <x v="3"/>
  </r>
  <r>
    <s v="CA-2016-149461"/>
    <x v="282"/>
    <d v="2016-11-19T00:00:00"/>
    <x v="1"/>
    <s v="AS-10135"/>
    <s v="Adrian Shami"/>
    <x v="2"/>
    <s v="United States"/>
    <x v="83"/>
    <x v="13"/>
    <x v="1"/>
    <s v="FUR-FU-10004270"/>
    <x v="0"/>
    <x v="3"/>
    <s v="Eldon Image Series Desk Accessories, Burgundy"/>
    <n v="4.18"/>
    <n v="1"/>
    <n v="1.5047999999999999"/>
    <x v="6"/>
    <x v="0"/>
  </r>
  <r>
    <s v="CA-2016-165484"/>
    <x v="283"/>
    <d v="2016-10-29T00:00:00"/>
    <x v="1"/>
    <s v="HK-14890"/>
    <s v="Heather Kirkland"/>
    <x v="1"/>
    <s v="United States"/>
    <x v="9"/>
    <x v="8"/>
    <x v="3"/>
    <s v="FUR-FU-10001196"/>
    <x v="0"/>
    <x v="3"/>
    <s v="DAX Cubicle Frames - 8x10"/>
    <n v="16.155999999999999"/>
    <n v="7"/>
    <n v="-12.117000000000001"/>
    <x v="6"/>
    <x v="1"/>
  </r>
  <r>
    <s v="CA-2014-132612"/>
    <x v="2"/>
    <d v="2014-06-11T00:00:00"/>
    <x v="0"/>
    <s v="FO-14305"/>
    <s v="Frank Olsen"/>
    <x v="0"/>
    <s v="United States"/>
    <x v="95"/>
    <x v="25"/>
    <x v="0"/>
    <s v="FUR-TA-10004534"/>
    <x v="0"/>
    <x v="2"/>
    <s v="Bevis 44 x 96 Conference Tables"/>
    <n v="1441.3"/>
    <n v="7"/>
    <n v="245.02099999999999"/>
    <x v="3"/>
    <x v="2"/>
  </r>
  <r>
    <s v="US-2017-161193"/>
    <x v="93"/>
    <d v="2017-11-26T00:00:00"/>
    <x v="1"/>
    <s v="BT-11680"/>
    <s v="Brian Thompson"/>
    <x v="0"/>
    <s v="United States"/>
    <x v="19"/>
    <x v="15"/>
    <x v="2"/>
    <s v="FUR-FU-10001861"/>
    <x v="0"/>
    <x v="3"/>
    <s v="Floodlight Indoor Halogen Bulbs, 1 Bulb per Pack, 60 Watts"/>
    <n v="77.599999999999994"/>
    <n v="5"/>
    <n v="28.13"/>
    <x v="6"/>
    <x v="0"/>
  </r>
  <r>
    <s v="US-2017-161193"/>
    <x v="93"/>
    <d v="2017-11-26T00:00:00"/>
    <x v="1"/>
    <s v="BT-11680"/>
    <s v="Brian Thompson"/>
    <x v="0"/>
    <s v="United States"/>
    <x v="19"/>
    <x v="15"/>
    <x v="2"/>
    <s v="FUR-FU-10000206"/>
    <x v="0"/>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x v="0"/>
    <x v="2"/>
    <s v="KI Conference Tables"/>
    <n v="170.136"/>
    <n v="3"/>
    <n v="-8.5068000000000001"/>
    <x v="4"/>
    <x v="4"/>
  </r>
  <r>
    <s v="US-2014-130379"/>
    <x v="284"/>
    <d v="2014-05-29T00:00:00"/>
    <x v="1"/>
    <s v="JL-15235"/>
    <s v="Janet Lee"/>
    <x v="0"/>
    <s v="United States"/>
    <x v="9"/>
    <x v="8"/>
    <x v="3"/>
    <s v="FUR-FU-10002553"/>
    <x v="0"/>
    <x v="3"/>
    <s v="Electrix Incandescent Magnifying Lamp, Black"/>
    <n v="29.32"/>
    <n v="2"/>
    <n v="-24.189"/>
    <x v="4"/>
    <x v="7"/>
  </r>
  <r>
    <s v="CA-2016-168956"/>
    <x v="285"/>
    <d v="2016-02-20T00:00:00"/>
    <x v="1"/>
    <s v="EA-14035"/>
    <s v="Erin Ashbrook"/>
    <x v="1"/>
    <s v="United States"/>
    <x v="9"/>
    <x v="8"/>
    <x v="3"/>
    <s v="FUR-CH-10004754"/>
    <x v="0"/>
    <x v="1"/>
    <s v="Global Stack Chair with Arms, Black"/>
    <n v="62.957999999999998"/>
    <n v="3"/>
    <n v="-2.6981999999999999"/>
    <x v="4"/>
    <x v="11"/>
  </r>
  <r>
    <s v="CA-2016-167507"/>
    <x v="286"/>
    <d v="2016-12-28T00:00:00"/>
    <x v="1"/>
    <s v="SA-20830"/>
    <s v="Sue Ann Reed"/>
    <x v="0"/>
    <s v="United States"/>
    <x v="125"/>
    <x v="36"/>
    <x v="1"/>
    <s v="FUR-FU-10001935"/>
    <x v="0"/>
    <x v="3"/>
    <s v="3M Hangers With Command Adhesive"/>
    <n v="11.84"/>
    <n v="4"/>
    <n v="3.1080000000000001"/>
    <x v="6"/>
    <x v="5"/>
  </r>
  <r>
    <s v="CA-2016-167507"/>
    <x v="286"/>
    <d v="2016-12-28T00:00:00"/>
    <x v="1"/>
    <s v="SA-20830"/>
    <s v="Sue Ann Reed"/>
    <x v="0"/>
    <s v="United States"/>
    <x v="125"/>
    <x v="36"/>
    <x v="1"/>
    <s v="FUR-FU-10002878"/>
    <x v="0"/>
    <x v="3"/>
    <s v="Seth Thomas 14&quot; Day/Date Wall Clock"/>
    <n v="22.783999999999999"/>
    <n v="1"/>
    <n v="4.8415999999999997"/>
    <x v="6"/>
    <x v="5"/>
  </r>
  <r>
    <s v="CA-2017-145884"/>
    <x v="85"/>
    <d v="2017-10-21T00:00:00"/>
    <x v="3"/>
    <s v="SL-20155"/>
    <s v="Sara Luxemburg"/>
    <x v="2"/>
    <s v="United States"/>
    <x v="126"/>
    <x v="37"/>
    <x v="3"/>
    <s v="FUR-TA-10002356"/>
    <x v="0"/>
    <x v="2"/>
    <s v="Bevis Boat-Shaped Conference Table"/>
    <n v="262.11"/>
    <n v="1"/>
    <n v="62.906399999999998"/>
    <x v="7"/>
    <x v="1"/>
  </r>
  <r>
    <s v="CA-2015-131422"/>
    <x v="287"/>
    <d v="2015-11-09T00:00:00"/>
    <x v="1"/>
    <s v="GB-14530"/>
    <s v="George Bell"/>
    <x v="1"/>
    <s v="United States"/>
    <x v="91"/>
    <x v="30"/>
    <x v="0"/>
    <s v="FUR-CH-10001270"/>
    <x v="0"/>
    <x v="1"/>
    <s v="Harbour Creations Steel Folding Chair"/>
    <n v="207"/>
    <n v="3"/>
    <n v="25.875"/>
    <x v="4"/>
    <x v="0"/>
  </r>
  <r>
    <s v="CA-2014-117345"/>
    <x v="288"/>
    <d v="2014-08-05T00:00:00"/>
    <x v="1"/>
    <s v="BF-10975"/>
    <s v="Barbara Fisher"/>
    <x v="1"/>
    <s v="United States"/>
    <x v="127"/>
    <x v="30"/>
    <x v="0"/>
    <s v="FUR-FU-10000629"/>
    <x v="0"/>
    <x v="3"/>
    <s v="9-3/4 Diameter Round Wall Clock"/>
    <n v="44.128"/>
    <n v="4"/>
    <n v="12.135199999999999"/>
    <x v="4"/>
    <x v="10"/>
  </r>
  <r>
    <s v="CA-2016-157763"/>
    <x v="196"/>
    <d v="2016-07-23T00:00:00"/>
    <x v="1"/>
    <s v="KH-16330"/>
    <s v="Katharine Harms"/>
    <x v="1"/>
    <s v="United States"/>
    <x v="128"/>
    <x v="0"/>
    <x v="0"/>
    <s v="FUR-CH-10000988"/>
    <x v="0"/>
    <x v="1"/>
    <s v="Hon Olson Stacker Stools"/>
    <n v="140.81"/>
    <n v="1"/>
    <n v="39.4268"/>
    <x v="2"/>
    <x v="3"/>
  </r>
  <r>
    <s v="CA-2015-135391"/>
    <x v="289"/>
    <d v="2015-02-11T00:00:00"/>
    <x v="0"/>
    <s v="FA-14230"/>
    <s v="Frank Atkinson"/>
    <x v="1"/>
    <s v="United States"/>
    <x v="21"/>
    <x v="5"/>
    <x v="3"/>
    <s v="FUR-FU-10001986"/>
    <x v="0"/>
    <x v="3"/>
    <s v="Dana Fluorescent Magnifying Lamp, White, 36&quot;"/>
    <n v="40.783999999999999"/>
    <n v="2"/>
    <n v="-30.588000000000001"/>
    <x v="3"/>
    <x v="11"/>
  </r>
  <r>
    <s v="US-2017-158512"/>
    <x v="290"/>
    <d v="2017-01-17T00:00:00"/>
    <x v="0"/>
    <s v="DA-13450"/>
    <s v="Dianna Arnett"/>
    <x v="2"/>
    <s v="United States"/>
    <x v="85"/>
    <x v="29"/>
    <x v="2"/>
    <s v="FUR-FU-10004973"/>
    <x v="0"/>
    <x v="3"/>
    <s v="Flat Face Poster Frame"/>
    <n v="37.68"/>
    <n v="2"/>
    <n v="15.8256"/>
    <x v="2"/>
    <x v="8"/>
  </r>
  <r>
    <s v="CA-2017-128370"/>
    <x v="291"/>
    <d v="2017-09-10T00:00:00"/>
    <x v="3"/>
    <s v="FH-14275"/>
    <s v="Frank Hawley"/>
    <x v="1"/>
    <s v="United States"/>
    <x v="2"/>
    <x v="2"/>
    <x v="1"/>
    <s v="FUR-CH-10002602"/>
    <x v="0"/>
    <x v="1"/>
    <s v="DMI Arturo Collection Mission-style Design Wood Chair"/>
    <n v="362.35199999999998"/>
    <n v="3"/>
    <n v="27.176400000000001"/>
    <x v="7"/>
    <x v="4"/>
  </r>
  <r>
    <s v="US-2017-121251"/>
    <x v="292"/>
    <d v="2017-03-27T00:00:00"/>
    <x v="2"/>
    <s v="GM-14440"/>
    <s v="Gary McGarr"/>
    <x v="0"/>
    <s v="United States"/>
    <x v="13"/>
    <x v="7"/>
    <x v="2"/>
    <s v="FUR-BO-10001918"/>
    <x v="0"/>
    <x v="0"/>
    <s v="Sauder Forest Hills Library with Doors, Woodland Oak Finish"/>
    <n v="257.56799999999998"/>
    <n v="2"/>
    <n v="-28.976400000000002"/>
    <x v="5"/>
    <x v="9"/>
  </r>
  <r>
    <s v="US-2016-100839"/>
    <x v="25"/>
    <d v="2016-10-17T00:00:00"/>
    <x v="1"/>
    <s v="NC-18625"/>
    <s v="Noah Childs"/>
    <x v="1"/>
    <s v="United States"/>
    <x v="14"/>
    <x v="12"/>
    <x v="1"/>
    <s v="FUR-TA-10004575"/>
    <x v="0"/>
    <x v="2"/>
    <s v="Hon 5100 Series Wood Tables"/>
    <n v="727.45"/>
    <n v="5"/>
    <n v="-465.56799999999998"/>
    <x v="4"/>
    <x v="1"/>
  </r>
  <r>
    <s v="US-2016-100839"/>
    <x v="25"/>
    <d v="2016-10-17T00:00:00"/>
    <x v="1"/>
    <s v="NC-18625"/>
    <s v="Noah Childs"/>
    <x v="1"/>
    <s v="United States"/>
    <x v="14"/>
    <x v="12"/>
    <x v="1"/>
    <s v="FUR-FU-10001617"/>
    <x v="0"/>
    <x v="3"/>
    <s v="Executive Impressions 8-1/2&quot; Career Panel/Partition Cubicle Clock"/>
    <n v="24.96"/>
    <n v="3"/>
    <n v="4.3680000000000003"/>
    <x v="4"/>
    <x v="1"/>
  </r>
  <r>
    <s v="CA-2017-118857"/>
    <x v="293"/>
    <d v="2017-04-18T00:00:00"/>
    <x v="2"/>
    <s v="AH-10075"/>
    <s v="Adam Hart"/>
    <x v="1"/>
    <s v="United States"/>
    <x v="0"/>
    <x v="34"/>
    <x v="1"/>
    <s v="FUR-FU-10004460"/>
    <x v="0"/>
    <x v="3"/>
    <s v="Howard Miller 12&quot; Round Wall Clock"/>
    <n v="196.45"/>
    <n v="5"/>
    <n v="70.721999999999994"/>
    <x v="0"/>
    <x v="6"/>
  </r>
  <r>
    <s v="CA-2014-116932"/>
    <x v="294"/>
    <d v="2014-07-25T00:00:00"/>
    <x v="1"/>
    <s v="ME-18010"/>
    <s v="Michelle Ellison"/>
    <x v="1"/>
    <s v="United States"/>
    <x v="28"/>
    <x v="2"/>
    <x v="1"/>
    <s v="FUR-CH-10001215"/>
    <x v="0"/>
    <x v="1"/>
    <s v="Global Troy Executive Leather Low-Back Tilter"/>
    <n v="801.56799999999998"/>
    <n v="2"/>
    <n v="50.097999999999999"/>
    <x v="4"/>
    <x v="3"/>
  </r>
  <r>
    <s v="CA-2014-116932"/>
    <x v="294"/>
    <d v="2014-07-25T00:00:00"/>
    <x v="1"/>
    <s v="ME-18010"/>
    <s v="Michelle Ellison"/>
    <x v="1"/>
    <s v="United States"/>
    <x v="28"/>
    <x v="2"/>
    <x v="1"/>
    <s v="FUR-TA-10004175"/>
    <x v="0"/>
    <x v="2"/>
    <s v="Hon 30&quot; x 60&quot; Table with Locking Drawer"/>
    <n v="272.84800000000001"/>
    <n v="1"/>
    <n v="27.284800000000001"/>
    <x v="4"/>
    <x v="3"/>
  </r>
  <r>
    <s v="CA-2017-142888"/>
    <x v="295"/>
    <d v="2017-11-25T00:00:00"/>
    <x v="1"/>
    <s v="BP-11230"/>
    <s v="Benjamin Patterson"/>
    <x v="0"/>
    <s v="United States"/>
    <x v="129"/>
    <x v="13"/>
    <x v="1"/>
    <s v="FUR-TA-10004767"/>
    <x v="0"/>
    <x v="2"/>
    <s v="Safco Drafting Table"/>
    <n v="70.98"/>
    <n v="1"/>
    <n v="20.584199999999999"/>
    <x v="4"/>
    <x v="0"/>
  </r>
  <r>
    <s v="US-2016-112977"/>
    <x v="296"/>
    <d v="2016-03-16T00:00:00"/>
    <x v="1"/>
    <s v="CJ-12010"/>
    <s v="Caroline Jumper"/>
    <x v="0"/>
    <s v="United States"/>
    <x v="62"/>
    <x v="7"/>
    <x v="2"/>
    <s v="FUR-BO-10003272"/>
    <x v="0"/>
    <x v="0"/>
    <s v="O'Sullivan Living Dimensions 5-Shelf Bookcases"/>
    <n v="176.78399999999999"/>
    <n v="1"/>
    <n v="-22.097999999999999"/>
    <x v="6"/>
    <x v="9"/>
  </r>
  <r>
    <s v="CA-2017-118885"/>
    <x v="297"/>
    <d v="2018-01-02T00:00:00"/>
    <x v="1"/>
    <s v="JG-15160"/>
    <s v="James Galang"/>
    <x v="0"/>
    <s v="United States"/>
    <x v="2"/>
    <x v="2"/>
    <x v="1"/>
    <s v="FUR-CH-10002880"/>
    <x v="0"/>
    <x v="1"/>
    <s v="Global High-Back Leather Tilter, Burgundy"/>
    <n v="393.56799999999998"/>
    <n v="4"/>
    <n v="-44.276400000000002"/>
    <x v="4"/>
    <x v="5"/>
  </r>
  <r>
    <s v="CA-2015-109512"/>
    <x v="298"/>
    <d v="2015-03-05T00:00:00"/>
    <x v="3"/>
    <s v="LF-17185"/>
    <s v="Luke Foster"/>
    <x v="0"/>
    <s v="United States"/>
    <x v="13"/>
    <x v="7"/>
    <x v="2"/>
    <s v="FUR-CH-10001146"/>
    <x v="0"/>
    <x v="1"/>
    <s v="Global Value Mid-Back Manager's Chair, Gray"/>
    <n v="383.60700000000003"/>
    <n v="7"/>
    <n v="63.9345"/>
    <x v="7"/>
    <x v="9"/>
  </r>
  <r>
    <s v="CA-2016-147578"/>
    <x v="74"/>
    <d v="2016-04-26T00:00:00"/>
    <x v="0"/>
    <s v="PG-18895"/>
    <s v="Paul Gonzalez"/>
    <x v="0"/>
    <s v="United States"/>
    <x v="28"/>
    <x v="2"/>
    <x v="1"/>
    <s v="FUR-FU-10001889"/>
    <x v="0"/>
    <x v="3"/>
    <s v="Ultra Door Pull Handle"/>
    <n v="31.56"/>
    <n v="3"/>
    <n v="10.4148"/>
    <x v="4"/>
    <x v="6"/>
  </r>
  <r>
    <s v="CA-2014-142587"/>
    <x v="299"/>
    <d v="2014-10-22T00:00:00"/>
    <x v="2"/>
    <s v="TB-21520"/>
    <s v="Tracy Blumstein"/>
    <x v="0"/>
    <s v="United States"/>
    <x v="130"/>
    <x v="15"/>
    <x v="2"/>
    <s v="FUR-TA-10000617"/>
    <x v="0"/>
    <x v="2"/>
    <s v="Hon Practical Foundations 30 x 60 Training Table, Light Gray/Charcoal"/>
    <n v="409.59"/>
    <n v="3"/>
    <n v="-122.877"/>
    <x v="5"/>
    <x v="1"/>
  </r>
  <r>
    <s v="CA-2014-169775"/>
    <x v="300"/>
    <d v="2014-09-02T00:00:00"/>
    <x v="0"/>
    <s v="RA-19945"/>
    <s v="Ryan Akin"/>
    <x v="0"/>
    <s v="United States"/>
    <x v="89"/>
    <x v="1"/>
    <x v="0"/>
    <s v="FUR-TA-10001857"/>
    <x v="0"/>
    <x v="2"/>
    <s v="Balt Solid Wood Rectangular Table"/>
    <n v="174.05850000000001"/>
    <n v="3"/>
    <n v="-110.7645"/>
    <x v="4"/>
    <x v="10"/>
  </r>
  <r>
    <s v="CA-2017-167094"/>
    <x v="85"/>
    <d v="2017-10-22T00:00:00"/>
    <x v="2"/>
    <s v="DK-12835"/>
    <s v="Damala Kotsonis"/>
    <x v="1"/>
    <s v="United States"/>
    <x v="76"/>
    <x v="36"/>
    <x v="1"/>
    <s v="FUR-CH-10000155"/>
    <x v="0"/>
    <x v="1"/>
    <s v="Global Comet Stacking Armless Chair"/>
    <n v="478.48"/>
    <n v="2"/>
    <n v="47.847999999999999"/>
    <x v="5"/>
    <x v="1"/>
  </r>
  <r>
    <s v="CA-2015-157959"/>
    <x v="136"/>
    <d v="2015-02-04T00:00:00"/>
    <x v="2"/>
    <s v="RW-19540"/>
    <s v="Rick Wilson"/>
    <x v="1"/>
    <s v="United States"/>
    <x v="2"/>
    <x v="2"/>
    <x v="1"/>
    <s v="FUR-FU-10004093"/>
    <x v="0"/>
    <x v="3"/>
    <s v="Hand-Finished Solid Wood Document Frame"/>
    <n v="136.91999999999999"/>
    <n v="4"/>
    <n v="41.076000000000001"/>
    <x v="5"/>
    <x v="11"/>
  </r>
  <r>
    <s v="CA-2017-105886"/>
    <x v="186"/>
    <d v="2017-12-23T00:00:00"/>
    <x v="1"/>
    <s v="DB-13660"/>
    <s v="Duane Benoit"/>
    <x v="0"/>
    <s v="United States"/>
    <x v="64"/>
    <x v="7"/>
    <x v="2"/>
    <s v="FUR-FU-10001037"/>
    <x v="0"/>
    <x v="3"/>
    <s v="DAX Charcoal/Nickel-Tone Document Frame, 5 x 7"/>
    <n v="18.96"/>
    <n v="2"/>
    <n v="8.532"/>
    <x v="2"/>
    <x v="5"/>
  </r>
  <r>
    <s v="US-2017-111423"/>
    <x v="301"/>
    <d v="2017-08-19T00:00:00"/>
    <x v="2"/>
    <s v="EH-13765"/>
    <s v="Edward Hooks"/>
    <x v="1"/>
    <s v="United States"/>
    <x v="115"/>
    <x v="7"/>
    <x v="2"/>
    <s v="FUR-CH-10003981"/>
    <x v="0"/>
    <x v="1"/>
    <s v="Global Commerce Series Low-Back Swivel/Tilt Chairs"/>
    <n v="462.56400000000002"/>
    <n v="2"/>
    <n v="97.6524"/>
    <x v="3"/>
    <x v="10"/>
  </r>
  <r>
    <s v="CA-2017-161200"/>
    <x v="302"/>
    <d v="2017-08-10T00:00:00"/>
    <x v="0"/>
    <s v="SV-20365"/>
    <s v="Seth Vernon"/>
    <x v="0"/>
    <s v="United States"/>
    <x v="120"/>
    <x v="35"/>
    <x v="0"/>
    <s v="FUR-BO-10000468"/>
    <x v="0"/>
    <x v="0"/>
    <s v="O'Sullivan 2-Shelf Heavy-Duty Bookcases"/>
    <n v="145.74"/>
    <n v="3"/>
    <n v="23.3184"/>
    <x v="4"/>
    <x v="10"/>
  </r>
  <r>
    <s v="CA-2017-161200"/>
    <x v="302"/>
    <d v="2017-08-10T00:00:00"/>
    <x v="0"/>
    <s v="SV-20365"/>
    <s v="Seth Vernon"/>
    <x v="0"/>
    <s v="United States"/>
    <x v="120"/>
    <x v="35"/>
    <x v="0"/>
    <s v="FUR-FU-10001706"/>
    <x v="0"/>
    <x v="3"/>
    <s v="Longer-Life Soft White Bulbs"/>
    <n v="15.4"/>
    <n v="5"/>
    <n v="7.3920000000000003"/>
    <x v="4"/>
    <x v="10"/>
  </r>
  <r>
    <s v="CA-2015-141768"/>
    <x v="303"/>
    <d v="2015-05-27T00:00:00"/>
    <x v="0"/>
    <s v="NP-18685"/>
    <s v="Nora Pelletier"/>
    <x v="2"/>
    <s v="United States"/>
    <x v="28"/>
    <x v="2"/>
    <x v="1"/>
    <s v="FUR-FU-10002268"/>
    <x v="0"/>
    <x v="3"/>
    <s v="Ultra Door Push Plate"/>
    <n v="14.73"/>
    <n v="3"/>
    <n v="4.8609"/>
    <x v="3"/>
    <x v="7"/>
  </r>
  <r>
    <s v="CA-2016-112109"/>
    <x v="304"/>
    <d v="2016-07-12T00:00:00"/>
    <x v="1"/>
    <s v="JE-15715"/>
    <s v="Joe Elijah"/>
    <x v="0"/>
    <s v="United States"/>
    <x v="131"/>
    <x v="12"/>
    <x v="1"/>
    <s v="FUR-CH-10004287"/>
    <x v="0"/>
    <x v="1"/>
    <s v="SAFCO Arco Folding Chair"/>
    <n v="662.88"/>
    <n v="3"/>
    <n v="74.573999999999998"/>
    <x v="4"/>
    <x v="3"/>
  </r>
  <r>
    <s v="CA-2017-157987"/>
    <x v="113"/>
    <d v="2017-09-06T00:00:00"/>
    <x v="1"/>
    <s v="AC-10615"/>
    <s v="Ann Chong"/>
    <x v="1"/>
    <s v="United States"/>
    <x v="13"/>
    <x v="7"/>
    <x v="2"/>
    <s v="FUR-FU-10001196"/>
    <x v="0"/>
    <x v="3"/>
    <s v="DAX Cubicle Frames - 8x10"/>
    <n v="11.54"/>
    <n v="2"/>
    <n v="3.4620000000000002"/>
    <x v="4"/>
    <x v="4"/>
  </r>
  <r>
    <s v="CA-2017-157987"/>
    <x v="113"/>
    <d v="2017-09-06T00:00:00"/>
    <x v="1"/>
    <s v="AC-10615"/>
    <s v="Ann Chong"/>
    <x v="1"/>
    <s v="United States"/>
    <x v="13"/>
    <x v="7"/>
    <x v="2"/>
    <s v="FUR-TA-10001889"/>
    <x v="0"/>
    <x v="2"/>
    <s v="Bush Advantage Collection Racetrack Conference Table"/>
    <n v="254.52600000000001"/>
    <n v="1"/>
    <n v="-93.3262"/>
    <x v="4"/>
    <x v="4"/>
  </r>
  <r>
    <s v="CA-2017-157987"/>
    <x v="113"/>
    <d v="2017-09-06T00:00:00"/>
    <x v="1"/>
    <s v="AC-10615"/>
    <s v="Ann Chong"/>
    <x v="1"/>
    <s v="United States"/>
    <x v="13"/>
    <x v="7"/>
    <x v="2"/>
    <s v="FUR-CH-10003379"/>
    <x v="0"/>
    <x v="1"/>
    <s v="Global Commerce Series High-Back Swivel/Tilt Chairs"/>
    <n v="1282.4100000000001"/>
    <n v="5"/>
    <n v="213.73500000000001"/>
    <x v="4"/>
    <x v="4"/>
  </r>
  <r>
    <s v="CA-2014-110408"/>
    <x v="305"/>
    <d v="2014-10-20T00:00:00"/>
    <x v="0"/>
    <s v="AS-10225"/>
    <s v="Alan Schoenberger"/>
    <x v="1"/>
    <s v="United States"/>
    <x v="132"/>
    <x v="33"/>
    <x v="0"/>
    <s v="FUR-CH-10003774"/>
    <x v="0"/>
    <x v="1"/>
    <s v="Global Wood Trimmed Manager's Task Chair, Khaki"/>
    <n v="545.88"/>
    <n v="6"/>
    <n v="70.964399999999998"/>
    <x v="3"/>
    <x v="1"/>
  </r>
  <r>
    <s v="CA-2016-112669"/>
    <x v="65"/>
    <d v="2016-04-14T00:00:00"/>
    <x v="3"/>
    <s v="KT-16465"/>
    <s v="Kean Takahito"/>
    <x v="0"/>
    <s v="United States"/>
    <x v="110"/>
    <x v="22"/>
    <x v="1"/>
    <s v="FUR-CH-10004086"/>
    <x v="0"/>
    <x v="1"/>
    <s v="Hon 4070 Series Pagoda Armless Upholstered Stacking Chairs"/>
    <n v="933.53599999999994"/>
    <n v="4"/>
    <n v="105.0228"/>
    <x v="7"/>
    <x v="6"/>
  </r>
  <r>
    <s v="CA-2014-164721"/>
    <x v="306"/>
    <d v="2014-11-27T00:00:00"/>
    <x v="0"/>
    <s v="LW-16825"/>
    <s v="Laurel Workman"/>
    <x v="1"/>
    <s v="United States"/>
    <x v="133"/>
    <x v="2"/>
    <x v="1"/>
    <s v="FUR-FU-10001940"/>
    <x v="0"/>
    <x v="3"/>
    <s v="Staple-based wall hangings"/>
    <n v="23.88"/>
    <n v="3"/>
    <n v="10.507199999999999"/>
    <x v="3"/>
    <x v="0"/>
  </r>
  <r>
    <s v="CA-2015-127509"/>
    <x v="307"/>
    <d v="2015-11-13T00:00:00"/>
    <x v="1"/>
    <s v="AS-10090"/>
    <s v="Adam Shillingsburg"/>
    <x v="0"/>
    <s v="United States"/>
    <x v="76"/>
    <x v="23"/>
    <x v="3"/>
    <s v="FUR-TA-10002855"/>
    <x v="0"/>
    <x v="2"/>
    <s v="Bevis Round Conference Table Top &amp; Single Column Base"/>
    <n v="1024.3800000000001"/>
    <n v="7"/>
    <n v="215.1198"/>
    <x v="4"/>
    <x v="0"/>
  </r>
  <r>
    <s v="US-2017-147221"/>
    <x v="308"/>
    <d v="2017-12-04T00:00:00"/>
    <x v="0"/>
    <s v="JS-16030"/>
    <s v="Joy Smith"/>
    <x v="0"/>
    <s v="United States"/>
    <x v="6"/>
    <x v="5"/>
    <x v="3"/>
    <s v="FUR-FU-10004020"/>
    <x v="0"/>
    <x v="3"/>
    <s v="Advantus Panel Wall Acrylic Frame"/>
    <n v="8.7520000000000007"/>
    <n v="4"/>
    <n v="-3.7195999999999998"/>
    <x v="3"/>
    <x v="5"/>
  </r>
  <r>
    <s v="CA-2017-163510"/>
    <x v="19"/>
    <d v="2017-12-28T00:00:00"/>
    <x v="0"/>
    <s v="JW-15955"/>
    <s v="Joni Wasserman"/>
    <x v="0"/>
    <s v="United States"/>
    <x v="74"/>
    <x v="0"/>
    <x v="0"/>
    <s v="FUR-CH-10001146"/>
    <x v="0"/>
    <x v="1"/>
    <s v="Global Value Mid-Back Manager's Chair, Gray"/>
    <n v="304.45"/>
    <n v="5"/>
    <n v="76.112499999999997"/>
    <x v="0"/>
    <x v="5"/>
  </r>
  <r>
    <s v="CA-2017-165386"/>
    <x v="309"/>
    <d v="2017-08-04T00:00:00"/>
    <x v="2"/>
    <s v="CM-12190"/>
    <s v="Charlotte Melton"/>
    <x v="0"/>
    <s v="United States"/>
    <x v="9"/>
    <x v="8"/>
    <x v="3"/>
    <s v="FUR-BO-10003034"/>
    <x v="0"/>
    <x v="0"/>
    <s v="O'Sullivan Elevations Bookcase, Cherry Finish"/>
    <n v="183.37200000000001"/>
    <n v="2"/>
    <n v="-36.674399999999999"/>
    <x v="5"/>
    <x v="10"/>
  </r>
  <r>
    <s v="CA-2016-145905"/>
    <x v="126"/>
    <d v="2016-09-23T00:00:00"/>
    <x v="1"/>
    <s v="AM-10705"/>
    <s v="Anne McFarland"/>
    <x v="0"/>
    <s v="United States"/>
    <x v="83"/>
    <x v="33"/>
    <x v="0"/>
    <s v="FUR-CH-10001854"/>
    <x v="0"/>
    <x v="1"/>
    <s v="Office Star - Professional Matrix Back Chair with 2-to-1 Synchro Tilt and Mesh Fabric Seat"/>
    <n v="350.98"/>
    <n v="1"/>
    <n v="84.235200000000006"/>
    <x v="2"/>
    <x v="4"/>
  </r>
  <r>
    <s v="CA-2016-168354"/>
    <x v="107"/>
    <d v="2016-09-21T00:00:00"/>
    <x v="2"/>
    <s v="RH-19510"/>
    <s v="Rick Huthwaite"/>
    <x v="2"/>
    <s v="United States"/>
    <x v="134"/>
    <x v="38"/>
    <x v="2"/>
    <s v="FUR-CH-10004675"/>
    <x v="0"/>
    <x v="1"/>
    <s v="Lifetime Advantage Folding Chairs, 4/Carton"/>
    <n v="872.32"/>
    <n v="4"/>
    <n v="244.24959999999999"/>
    <x v="3"/>
    <x v="4"/>
  </r>
  <r>
    <s v="CA-2015-114237"/>
    <x v="310"/>
    <d v="2015-03-15T00:00:00"/>
    <x v="2"/>
    <s v="MC-17275"/>
    <s v="Marc Crier"/>
    <x v="0"/>
    <s v="United States"/>
    <x v="15"/>
    <x v="13"/>
    <x v="1"/>
    <s v="FUR-BO-10004409"/>
    <x v="0"/>
    <x v="0"/>
    <s v="Safco Value Mate Series Steel Bookcases, Baked Enamel Finish on Steel, Gray"/>
    <n v="141.96"/>
    <n v="2"/>
    <n v="39.748800000000003"/>
    <x v="3"/>
    <x v="9"/>
  </r>
  <r>
    <s v="CA-2017-162481"/>
    <x v="58"/>
    <d v="2017-09-29T00:00:00"/>
    <x v="1"/>
    <s v="CT-11995"/>
    <s v="Carol Triggs"/>
    <x v="0"/>
    <s v="United States"/>
    <x v="77"/>
    <x v="11"/>
    <x v="3"/>
    <s v="FUR-CH-10003061"/>
    <x v="0"/>
    <x v="1"/>
    <s v="Global Leather Task Chair, Black"/>
    <n v="269.97000000000003"/>
    <n v="3"/>
    <n v="51.2943"/>
    <x v="4"/>
    <x v="4"/>
  </r>
  <r>
    <s v="CA-2015-122287"/>
    <x v="311"/>
    <d v="2015-06-23T00:00:00"/>
    <x v="1"/>
    <s v="SN-20560"/>
    <s v="Skye Norling"/>
    <x v="2"/>
    <s v="United States"/>
    <x v="117"/>
    <x v="22"/>
    <x v="1"/>
    <s v="FUR-FU-10004973"/>
    <x v="0"/>
    <x v="3"/>
    <s v="Flat Face Poster Frame"/>
    <n v="75.36"/>
    <n v="5"/>
    <n v="20.724"/>
    <x v="2"/>
    <x v="2"/>
  </r>
  <r>
    <s v="CA-2015-142237"/>
    <x v="312"/>
    <d v="2015-07-13T00:00:00"/>
    <x v="2"/>
    <s v="CK-12595"/>
    <s v="Clytie Kelty"/>
    <x v="0"/>
    <s v="United States"/>
    <x v="3"/>
    <x v="3"/>
    <x v="2"/>
    <s v="FUR-FU-10004848"/>
    <x v="0"/>
    <x v="3"/>
    <s v="Howard Miller 13-3/4&quot; Diameter Brushed Chrome Round Wall Clock"/>
    <n v="289.8"/>
    <n v="7"/>
    <n v="36.225000000000001"/>
    <x v="3"/>
    <x v="3"/>
  </r>
  <r>
    <s v="CA-2015-142237"/>
    <x v="312"/>
    <d v="2015-07-13T00:00:00"/>
    <x v="2"/>
    <s v="CK-12595"/>
    <s v="Clytie Kelty"/>
    <x v="0"/>
    <s v="United States"/>
    <x v="3"/>
    <x v="3"/>
    <x v="2"/>
    <s v="FUR-CH-10003833"/>
    <x v="0"/>
    <x v="1"/>
    <s v="Novimex Fabric Task Chair"/>
    <n v="341.488"/>
    <n v="8"/>
    <n v="-73.176000000000002"/>
    <x v="3"/>
    <x v="3"/>
  </r>
  <r>
    <s v="CA-2015-142237"/>
    <x v="312"/>
    <d v="2015-07-13T00:00:00"/>
    <x v="2"/>
    <s v="CK-12595"/>
    <s v="Clytie Kelty"/>
    <x v="0"/>
    <s v="United States"/>
    <x v="3"/>
    <x v="3"/>
    <x v="2"/>
    <s v="FUR-FU-10003142"/>
    <x v="0"/>
    <x v="3"/>
    <s v="Master Big Foot Doorstop, Beige"/>
    <n v="25.344000000000001"/>
    <n v="6"/>
    <n v="3.4847999999999999"/>
    <x v="3"/>
    <x v="3"/>
  </r>
  <r>
    <s v="CA-2016-136434"/>
    <x v="193"/>
    <d v="2016-12-07T00:00:00"/>
    <x v="1"/>
    <s v="RD-19480"/>
    <s v="Rick Duston"/>
    <x v="0"/>
    <s v="United States"/>
    <x v="52"/>
    <x v="6"/>
    <x v="3"/>
    <s v="FUR-FU-10001196"/>
    <x v="0"/>
    <x v="3"/>
    <s v="DAX Cubicle Frames - 8x10"/>
    <n v="17.309999999999999"/>
    <n v="3"/>
    <n v="5.1929999999999996"/>
    <x v="6"/>
    <x v="5"/>
  </r>
  <r>
    <s v="CA-2017-120376"/>
    <x v="313"/>
    <d v="2017-12-25T00:00:00"/>
    <x v="2"/>
    <s v="TP-21130"/>
    <s v="Theone Pippenger"/>
    <x v="0"/>
    <s v="United States"/>
    <x v="25"/>
    <x v="17"/>
    <x v="3"/>
    <s v="FUR-CH-10002335"/>
    <x v="0"/>
    <x v="1"/>
    <s v="Hon GuestStacker Chair"/>
    <n v="1586.69"/>
    <n v="7"/>
    <n v="412.5394"/>
    <x v="0"/>
    <x v="5"/>
  </r>
  <r>
    <s v="CA-2017-120376"/>
    <x v="313"/>
    <d v="2017-12-25T00:00:00"/>
    <x v="2"/>
    <s v="TP-21130"/>
    <s v="Theone Pippenger"/>
    <x v="0"/>
    <s v="United States"/>
    <x v="25"/>
    <x v="17"/>
    <x v="3"/>
    <s v="FUR-TA-10004534"/>
    <x v="0"/>
    <x v="2"/>
    <s v="Bevis 44 x 96 Conference Tables"/>
    <n v="411.8"/>
    <n v="2"/>
    <n v="70.006"/>
    <x v="0"/>
    <x v="5"/>
  </r>
  <r>
    <s v="CA-2014-106439"/>
    <x v="314"/>
    <d v="2014-11-04T00:00:00"/>
    <x v="1"/>
    <s v="GG-14650"/>
    <s v="Greg Guthrie"/>
    <x v="1"/>
    <s v="United States"/>
    <x v="2"/>
    <x v="2"/>
    <x v="1"/>
    <s v="FUR-CH-10003833"/>
    <x v="0"/>
    <x v="1"/>
    <s v="Novimex Fabric Task Chair"/>
    <n v="146.352"/>
    <n v="3"/>
    <n v="-9.1470000000000002"/>
    <x v="4"/>
    <x v="1"/>
  </r>
  <r>
    <s v="CA-2015-133452"/>
    <x v="315"/>
    <d v="2015-04-19T00:00:00"/>
    <x v="1"/>
    <s v="ZC-21910"/>
    <s v="Zuschuss Carroll"/>
    <x v="0"/>
    <s v="United States"/>
    <x v="135"/>
    <x v="2"/>
    <x v="1"/>
    <s v="FUR-TA-10003954"/>
    <x v="0"/>
    <x v="2"/>
    <s v="Hon 94000 Series Round Tables"/>
    <n v="710.83199999999999"/>
    <n v="3"/>
    <n v="-97.739400000000003"/>
    <x v="6"/>
    <x v="6"/>
  </r>
  <r>
    <s v="US-2017-110996"/>
    <x v="93"/>
    <d v="2017-11-25T00:00:00"/>
    <x v="1"/>
    <s v="KA-16525"/>
    <s v="Kelly Andreada"/>
    <x v="0"/>
    <s v="United States"/>
    <x v="136"/>
    <x v="2"/>
    <x v="1"/>
    <s v="FUR-CH-10003956"/>
    <x v="0"/>
    <x v="1"/>
    <s v="Novimex High-Tech Fabric Mesh Task Chair"/>
    <n v="283.92"/>
    <n v="5"/>
    <n v="-46.137"/>
    <x v="2"/>
    <x v="0"/>
  </r>
  <r>
    <s v="CA-2014-131051"/>
    <x v="280"/>
    <d v="2014-12-05T00:00:00"/>
    <x v="1"/>
    <s v="TR-21325"/>
    <s v="Toby Ritter"/>
    <x v="0"/>
    <s v="United States"/>
    <x v="28"/>
    <x v="2"/>
    <x v="1"/>
    <s v="FUR-FU-10001861"/>
    <x v="0"/>
    <x v="3"/>
    <s v="Floodlight Indoor Halogen Bulbs, 1 Bulb per Pack, 60 Watts"/>
    <n v="58.2"/>
    <n v="3"/>
    <n v="28.518000000000001"/>
    <x v="4"/>
    <x v="5"/>
  </r>
  <r>
    <s v="CA-2015-120103"/>
    <x v="37"/>
    <d v="2015-12-29T00:00:00"/>
    <x v="1"/>
    <s v="MS-17365"/>
    <s v="Maribeth Schnelling"/>
    <x v="0"/>
    <s v="United States"/>
    <x v="43"/>
    <x v="22"/>
    <x v="1"/>
    <s v="FUR-FU-10002885"/>
    <x v="0"/>
    <x v="3"/>
    <s v="Magna Visual Magnetic Picture Hangers"/>
    <n v="7.7119999999999997"/>
    <n v="2"/>
    <n v="1.7352000000000001"/>
    <x v="2"/>
    <x v="5"/>
  </r>
  <r>
    <s v="CA-2017-166142"/>
    <x v="316"/>
    <d v="2017-07-19T00:00:00"/>
    <x v="1"/>
    <s v="MM-17260"/>
    <s v="Magdelene Morse"/>
    <x v="0"/>
    <s v="United States"/>
    <x v="16"/>
    <x v="14"/>
    <x v="2"/>
    <s v="FUR-TA-10004607"/>
    <x v="0"/>
    <x v="2"/>
    <s v="Hon 2111 Invitation Series Straight Table"/>
    <n v="310.44299999999998"/>
    <n v="3"/>
    <n v="-48.783900000000003"/>
    <x v="4"/>
    <x v="3"/>
  </r>
  <r>
    <s v="CA-2014-145926"/>
    <x v="317"/>
    <d v="2014-11-21T00:00:00"/>
    <x v="1"/>
    <s v="MP-17470"/>
    <s v="Mark Packer"/>
    <x v="2"/>
    <s v="United States"/>
    <x v="137"/>
    <x v="11"/>
    <x v="3"/>
    <s v="FUR-CH-10004289"/>
    <x v="0"/>
    <x v="1"/>
    <s v="Global Super Steno Chair"/>
    <n v="479.9"/>
    <n v="5"/>
    <n v="81.582999999999998"/>
    <x v="4"/>
    <x v="0"/>
  </r>
  <r>
    <s v="CA-2014-123295"/>
    <x v="318"/>
    <d v="2014-07-18T00:00:00"/>
    <x v="3"/>
    <s v="AH-10120"/>
    <s v="Adrian Hane"/>
    <x v="2"/>
    <s v="United States"/>
    <x v="104"/>
    <x v="22"/>
    <x v="1"/>
    <s v="FUR-CH-10002372"/>
    <x v="0"/>
    <x v="1"/>
    <s v="Office Star - Ergonomically Designed Knee Chair"/>
    <n v="259.13600000000002"/>
    <n v="4"/>
    <n v="-25.913599999999999"/>
    <x v="7"/>
    <x v="3"/>
  </r>
  <r>
    <s v="CA-2015-164882"/>
    <x v="319"/>
    <d v="2015-10-31T00:00:00"/>
    <x v="3"/>
    <s v="SG-20080"/>
    <s v="Sandra Glassco"/>
    <x v="0"/>
    <s v="United States"/>
    <x v="138"/>
    <x v="2"/>
    <x v="1"/>
    <s v="FUR-CH-10004218"/>
    <x v="0"/>
    <x v="1"/>
    <s v="Global Fabric Manager's Chair, Dark Gray"/>
    <n v="323.13600000000002"/>
    <n v="4"/>
    <n v="20.196000000000002"/>
    <x v="7"/>
    <x v="1"/>
  </r>
  <r>
    <s v="CA-2015-164882"/>
    <x v="319"/>
    <d v="2015-10-31T00:00:00"/>
    <x v="3"/>
    <s v="SG-20080"/>
    <s v="Sandra Glassco"/>
    <x v="0"/>
    <s v="United States"/>
    <x v="138"/>
    <x v="2"/>
    <x v="1"/>
    <s v="FUR-BO-10002213"/>
    <x v="0"/>
    <x v="0"/>
    <s v="DMI Eclipse Executive Suite Bookcases"/>
    <n v="425.83300000000003"/>
    <n v="1"/>
    <n v="20.039200000000001"/>
    <x v="7"/>
    <x v="1"/>
  </r>
  <r>
    <s v="CA-2015-159786"/>
    <x v="33"/>
    <d v="2015-10-17T00:00:00"/>
    <x v="0"/>
    <s v="RK-19300"/>
    <s v="Ralph Kennedy"/>
    <x v="0"/>
    <s v="United States"/>
    <x v="77"/>
    <x v="7"/>
    <x v="2"/>
    <s v="FUR-TA-10001307"/>
    <x v="0"/>
    <x v="2"/>
    <s v="SAFCO PlanMaster Heigh-Adjustable Drafting Table Base, 43w x 30d x 30-37h, Black"/>
    <n v="209.67"/>
    <n v="1"/>
    <n v="-13.978"/>
    <x v="2"/>
    <x v="1"/>
  </r>
  <r>
    <s v="CA-2017-158246"/>
    <x v="17"/>
    <d v="2017-11-11T00:00:00"/>
    <x v="2"/>
    <s v="JB-15400"/>
    <s v="Jennifer Braxton"/>
    <x v="1"/>
    <s v="United States"/>
    <x v="139"/>
    <x v="2"/>
    <x v="1"/>
    <s v="FUR-CH-10003061"/>
    <x v="0"/>
    <x v="1"/>
    <s v="Global Leather Task Chair, Black"/>
    <n v="215.976"/>
    <n v="3"/>
    <n v="-2.6997"/>
    <x v="3"/>
    <x v="0"/>
  </r>
  <r>
    <s v="CA-2017-167381"/>
    <x v="320"/>
    <d v="2017-09-24T00:00:00"/>
    <x v="0"/>
    <s v="EH-14005"/>
    <s v="Erica Hernandez"/>
    <x v="2"/>
    <s v="United States"/>
    <x v="140"/>
    <x v="17"/>
    <x v="3"/>
    <s v="FUR-BO-10001972"/>
    <x v="0"/>
    <x v="0"/>
    <s v="O'Sullivan 4-Shelf Bookcase in Odessa Pine"/>
    <n v="241.96"/>
    <n v="2"/>
    <n v="41.133200000000002"/>
    <x v="3"/>
    <x v="4"/>
  </r>
  <r>
    <s v="CA-2015-134859"/>
    <x v="103"/>
    <d v="2015-10-09T00:00:00"/>
    <x v="1"/>
    <s v="JK-16120"/>
    <s v="Julie Kriz"/>
    <x v="2"/>
    <s v="United States"/>
    <x v="3"/>
    <x v="3"/>
    <x v="2"/>
    <s v="FUR-FU-10003623"/>
    <x v="0"/>
    <x v="3"/>
    <s v="DataProducts Ampli Magnifier Task Lamp, Black,"/>
    <n v="64.944000000000003"/>
    <n v="3"/>
    <n v="6.4943999999999997"/>
    <x v="2"/>
    <x v="1"/>
  </r>
  <r>
    <s v="US-2014-114188"/>
    <x v="321"/>
    <d v="2014-05-22T00:00:00"/>
    <x v="0"/>
    <s v="RF-19345"/>
    <s v="Randy Ferguson"/>
    <x v="1"/>
    <s v="United States"/>
    <x v="63"/>
    <x v="28"/>
    <x v="2"/>
    <s v="FUR-FU-10000076"/>
    <x v="0"/>
    <x v="3"/>
    <s v="24-Hour Round Wall Clock"/>
    <n v="139.86000000000001"/>
    <n v="7"/>
    <n v="60.139800000000001"/>
    <x v="3"/>
    <x v="7"/>
  </r>
  <r>
    <s v="CA-2015-156377"/>
    <x v="322"/>
    <d v="2016-01-05T00:00:00"/>
    <x v="1"/>
    <s v="TB-21625"/>
    <s v="Trudy Brown"/>
    <x v="0"/>
    <s v="United States"/>
    <x v="141"/>
    <x v="5"/>
    <x v="3"/>
    <s v="FUR-FU-10002364"/>
    <x v="0"/>
    <x v="3"/>
    <s v="Eldon Expressions Wood Desk Accessories, Oak"/>
    <n v="14.76"/>
    <n v="5"/>
    <n v="-11.439"/>
    <x v="2"/>
    <x v="5"/>
  </r>
  <r>
    <s v="CA-2014-159520"/>
    <x v="323"/>
    <d v="2014-06-11T00:00:00"/>
    <x v="1"/>
    <s v="GT-14635"/>
    <s v="Grant Thornton"/>
    <x v="1"/>
    <s v="United States"/>
    <x v="62"/>
    <x v="7"/>
    <x v="2"/>
    <s v="FUR-TA-10003238"/>
    <x v="0"/>
    <x v="2"/>
    <s v="Chromcraft Bull-Nose Wood 48&quot; x 96&quot; Rectangular Conference Tables"/>
    <n v="991.76400000000001"/>
    <n v="3"/>
    <n v="-347.11739999999998"/>
    <x v="2"/>
    <x v="2"/>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x v="2"/>
  </r>
  <r>
    <s v="CA-2014-141607"/>
    <x v="202"/>
    <d v="2014-12-17T00:00:00"/>
    <x v="1"/>
    <s v="WB-21850"/>
    <s v="William Brown"/>
    <x v="0"/>
    <s v="United States"/>
    <x v="41"/>
    <x v="2"/>
    <x v="1"/>
    <s v="FUR-FU-10003975"/>
    <x v="0"/>
    <x v="3"/>
    <s v="Eldon Advantage Chair Mats for Low to Medium Pile Carpets"/>
    <n v="43.31"/>
    <n v="1"/>
    <n v="4.3310000000000004"/>
    <x v="2"/>
    <x v="5"/>
  </r>
  <r>
    <s v="US-2017-139969"/>
    <x v="49"/>
    <d v="2017-11-26T00:00:00"/>
    <x v="1"/>
    <s v="AF-10870"/>
    <s v="Art Ferguson"/>
    <x v="0"/>
    <s v="United States"/>
    <x v="143"/>
    <x v="5"/>
    <x v="3"/>
    <s v="FUR-CH-10001973"/>
    <x v="0"/>
    <x v="1"/>
    <s v="Office Star Flex Back Scooter Chair with White Frame"/>
    <n v="233.05799999999999"/>
    <n v="3"/>
    <n v="-53.270400000000002"/>
    <x v="1"/>
    <x v="0"/>
  </r>
  <r>
    <s v="US-2016-120460"/>
    <x v="325"/>
    <d v="2016-05-05T00:00:00"/>
    <x v="1"/>
    <s v="BF-11170"/>
    <s v="Ben Ferrer"/>
    <x v="2"/>
    <s v="United States"/>
    <x v="144"/>
    <x v="5"/>
    <x v="3"/>
    <s v="FUR-FU-10004973"/>
    <x v="0"/>
    <x v="3"/>
    <s v="Flat Face Poster Frame"/>
    <n v="22.608000000000001"/>
    <n v="3"/>
    <n v="-10.1736"/>
    <x v="2"/>
    <x v="6"/>
  </r>
  <r>
    <s v="CA-2016-141019"/>
    <x v="326"/>
    <d v="2016-05-14T00:00:00"/>
    <x v="3"/>
    <s v="LH-17155"/>
    <s v="Logan Haushalter"/>
    <x v="0"/>
    <s v="United States"/>
    <x v="145"/>
    <x v="15"/>
    <x v="2"/>
    <s v="FUR-FU-10002937"/>
    <x v="0"/>
    <x v="3"/>
    <s v="GE 48&quot; Fluorescent Tube, Cool White Energy Saver, 34 Watts, 30/Box"/>
    <n v="79.384"/>
    <n v="1"/>
    <n v="29.768999999999998"/>
    <x v="7"/>
    <x v="7"/>
  </r>
  <r>
    <s v="CA-2016-154018"/>
    <x v="25"/>
    <d v="2016-10-19T00:00:00"/>
    <x v="1"/>
    <s v="HA-14920"/>
    <s v="Helen Andreada"/>
    <x v="0"/>
    <s v="United States"/>
    <x v="146"/>
    <x v="5"/>
    <x v="3"/>
    <s v="FUR-FU-10003394"/>
    <x v="0"/>
    <x v="3"/>
    <s v="Tenex &quot;The Solids&quot; Textured Chair Mats"/>
    <n v="139.91999999999999"/>
    <n v="5"/>
    <n v="-150.41399999999999"/>
    <x v="6"/>
    <x v="1"/>
  </r>
  <r>
    <s v="US-2017-137491"/>
    <x v="49"/>
    <d v="2017-11-25T00:00:00"/>
    <x v="1"/>
    <s v="LC-16930"/>
    <s v="Linda Cazamias"/>
    <x v="1"/>
    <s v="United States"/>
    <x v="147"/>
    <x v="5"/>
    <x v="3"/>
    <s v="FUR-CH-10004675"/>
    <x v="0"/>
    <x v="1"/>
    <s v="Lifetime Advantage Folding Chairs, 4/Carton"/>
    <n v="305.31200000000001"/>
    <n v="2"/>
    <n v="-8.7232000000000003"/>
    <x v="6"/>
    <x v="0"/>
  </r>
  <r>
    <s v="CA-2016-128818"/>
    <x v="327"/>
    <d v="2016-05-11T00:00:00"/>
    <x v="1"/>
    <s v="CJ-12010"/>
    <s v="Caroline Jumper"/>
    <x v="0"/>
    <s v="United States"/>
    <x v="13"/>
    <x v="7"/>
    <x v="2"/>
    <s v="FUR-CH-10002084"/>
    <x v="0"/>
    <x v="1"/>
    <s v="Hon Mobius Operator's Chair"/>
    <n v="442.76400000000001"/>
    <n v="4"/>
    <n v="59.035200000000003"/>
    <x v="4"/>
    <x v="7"/>
  </r>
  <r>
    <s v="CA-2016-128818"/>
    <x v="327"/>
    <d v="2016-05-11T00:00:00"/>
    <x v="1"/>
    <s v="CJ-12010"/>
    <s v="Caroline Jumper"/>
    <x v="0"/>
    <s v="United States"/>
    <x v="13"/>
    <x v="7"/>
    <x v="2"/>
    <s v="FUR-FU-10001940"/>
    <x v="0"/>
    <x v="3"/>
    <s v="Staple-based wall hangings"/>
    <n v="63.68"/>
    <n v="8"/>
    <n v="28.019200000000001"/>
    <x v="4"/>
    <x v="7"/>
  </r>
  <r>
    <s v="CA-2017-143063"/>
    <x v="328"/>
    <d v="2017-08-15T00:00:00"/>
    <x v="1"/>
    <s v="IL-15100"/>
    <s v="Ivan Liston"/>
    <x v="0"/>
    <s v="United States"/>
    <x v="29"/>
    <x v="6"/>
    <x v="3"/>
    <s v="FUR-FU-10003708"/>
    <x v="0"/>
    <x v="3"/>
    <s v="Tenex Traditional Chairmats for Medium Pile Carpet, Standard Lip, 36&quot; x 48&quot;"/>
    <n v="121.3"/>
    <n v="2"/>
    <n v="25.472999999999999"/>
    <x v="2"/>
    <x v="10"/>
  </r>
  <r>
    <s v="US-2014-165659"/>
    <x v="42"/>
    <d v="2014-06-06T00:00:00"/>
    <x v="1"/>
    <s v="LT-17110"/>
    <s v="Liz Thompson"/>
    <x v="0"/>
    <s v="United States"/>
    <x v="148"/>
    <x v="31"/>
    <x v="0"/>
    <s v="FUR-FU-10001935"/>
    <x v="0"/>
    <x v="3"/>
    <s v="3M Hangers With Command Adhesive"/>
    <n v="22.2"/>
    <n v="6"/>
    <n v="9.1020000000000003"/>
    <x v="2"/>
    <x v="2"/>
  </r>
  <r>
    <s v="CA-2015-138002"/>
    <x v="329"/>
    <d v="2015-09-12T00:00:00"/>
    <x v="1"/>
    <s v="BT-11305"/>
    <s v="Beth Thompson"/>
    <x v="2"/>
    <s v="United States"/>
    <x v="15"/>
    <x v="13"/>
    <x v="1"/>
    <s v="FUR-FU-10004748"/>
    <x v="0"/>
    <x v="3"/>
    <s v="Howard Miller 16&quot; Diameter Gallery Wall Clock"/>
    <n v="191.82"/>
    <n v="3"/>
    <n v="74.809799999999996"/>
    <x v="6"/>
    <x v="4"/>
  </r>
  <r>
    <s v="CA-2015-128860"/>
    <x v="330"/>
    <d v="2015-07-05T00:00:00"/>
    <x v="1"/>
    <s v="SC-20725"/>
    <s v="Steven Cartwright"/>
    <x v="0"/>
    <s v="United States"/>
    <x v="68"/>
    <x v="3"/>
    <x v="2"/>
    <s v="FUR-FU-10001473"/>
    <x v="0"/>
    <x v="3"/>
    <s v="Eldon Executive Woodline II Desk Accessories, Mahogany"/>
    <n v="20.103999999999999"/>
    <n v="1"/>
    <n v="1.7591000000000001"/>
    <x v="6"/>
    <x v="2"/>
  </r>
  <r>
    <s v="CA-2017-107874"/>
    <x v="295"/>
    <d v="2017-11-25T00:00:00"/>
    <x v="1"/>
    <s v="SW-20275"/>
    <s v="Scott Williamson"/>
    <x v="0"/>
    <s v="United States"/>
    <x v="13"/>
    <x v="7"/>
    <x v="2"/>
    <s v="FUR-FU-10003535"/>
    <x v="0"/>
    <x v="3"/>
    <s v="Howard Miller Distant Time Traveler Alarm Clock"/>
    <n v="27.42"/>
    <n v="1"/>
    <n v="11.2422"/>
    <x v="4"/>
    <x v="0"/>
  </r>
  <r>
    <s v="CA-2017-129378"/>
    <x v="95"/>
    <d v="2017-10-02T00:00:00"/>
    <x v="2"/>
    <s v="NS-18505"/>
    <s v="Neola Schneider"/>
    <x v="0"/>
    <s v="United States"/>
    <x v="124"/>
    <x v="2"/>
    <x v="1"/>
    <s v="FUR-CH-10000553"/>
    <x v="0"/>
    <x v="1"/>
    <s v="Metal Folding Chairs, Beige, 4/Carton"/>
    <n v="108.608"/>
    <n v="4"/>
    <n v="9.5031999999999996"/>
    <x v="5"/>
    <x v="1"/>
  </r>
  <r>
    <s v="CA-2015-131884"/>
    <x v="248"/>
    <d v="2015-12-06T00:00:00"/>
    <x v="3"/>
    <s v="DK-13375"/>
    <s v="Dennis Kane"/>
    <x v="0"/>
    <s v="United States"/>
    <x v="149"/>
    <x v="15"/>
    <x v="2"/>
    <s v="FUR-CH-10004860"/>
    <x v="0"/>
    <x v="1"/>
    <s v="Global Low Back Tilter Chair"/>
    <n v="70.686000000000007"/>
    <n v="1"/>
    <n v="-24.235199999999999"/>
    <x v="7"/>
    <x v="5"/>
  </r>
  <r>
    <s v="CA-2016-106383"/>
    <x v="331"/>
    <d v="2016-03-21T00:00:00"/>
    <x v="0"/>
    <s v="BT-11440"/>
    <s v="Bobby Trafton"/>
    <x v="0"/>
    <s v="United States"/>
    <x v="150"/>
    <x v="12"/>
    <x v="1"/>
    <s v="FUR-BO-10002202"/>
    <x v="0"/>
    <x v="0"/>
    <s v="Atlantic Metals Mobile 2-Shelf Bookcases, Custom Colors"/>
    <n v="72.293999999999997"/>
    <n v="1"/>
    <n v="-98.8018"/>
    <x v="3"/>
    <x v="9"/>
  </r>
  <r>
    <s v="CA-2016-139157"/>
    <x v="180"/>
    <d v="2016-10-05T00:00:00"/>
    <x v="1"/>
    <s v="GM-14680"/>
    <s v="Greg Matthias"/>
    <x v="0"/>
    <s v="United States"/>
    <x v="13"/>
    <x v="7"/>
    <x v="2"/>
    <s v="FUR-TA-10003238"/>
    <x v="0"/>
    <x v="2"/>
    <s v="Chromcraft Bull-Nose Wood 48&quot; x 96&quot; Rectangular Conference Tables"/>
    <n v="330.58800000000002"/>
    <n v="1"/>
    <n v="-115.7058"/>
    <x v="4"/>
    <x v="1"/>
  </r>
  <r>
    <s v="CA-2017-157091"/>
    <x v="332"/>
    <d v="2017-07-01T00:00:00"/>
    <x v="1"/>
    <s v="DB-13405"/>
    <s v="Denny Blanton"/>
    <x v="0"/>
    <s v="United States"/>
    <x v="101"/>
    <x v="6"/>
    <x v="3"/>
    <s v="FUR-FU-10000293"/>
    <x v="0"/>
    <x v="3"/>
    <s v="Eldon Antistatic Chair Mats for Low to Medium Pile Carpets"/>
    <n v="526.45000000000005"/>
    <n v="5"/>
    <n v="31.587"/>
    <x v="2"/>
    <x v="2"/>
  </r>
  <r>
    <s v="CA-2017-166849"/>
    <x v="333"/>
    <d v="2017-04-26T00:00:00"/>
    <x v="1"/>
    <s v="SJ-20125"/>
    <s v="Sanjit Jacobs"/>
    <x v="2"/>
    <s v="United States"/>
    <x v="9"/>
    <x v="8"/>
    <x v="3"/>
    <s v="FUR-FU-10004597"/>
    <x v="0"/>
    <x v="3"/>
    <s v="Eldon Cleatmat Chair Mats for Medium Pile Carpets"/>
    <n v="44.4"/>
    <n v="2"/>
    <n v="-52.17"/>
    <x v="6"/>
    <x v="6"/>
  </r>
  <r>
    <s v="CA-2016-164091"/>
    <x v="334"/>
    <d v="2016-09-22T00:00:00"/>
    <x v="1"/>
    <s v="LA-16780"/>
    <s v="Laura Armstrong"/>
    <x v="1"/>
    <s v="United States"/>
    <x v="151"/>
    <x v="39"/>
    <x v="2"/>
    <s v="FUR-FU-10004952"/>
    <x v="0"/>
    <x v="3"/>
    <s v="C-Line Cubicle Keepers Polyproplyene Holder w/Velcro Back, 8-1/2x11, 25/Bx"/>
    <n v="109.48"/>
    <n v="2"/>
    <n v="33.938800000000001"/>
    <x v="2"/>
    <x v="4"/>
  </r>
  <r>
    <s v="CA-2017-105214"/>
    <x v="140"/>
    <d v="2017-06-19T00:00:00"/>
    <x v="2"/>
    <s v="TS-21610"/>
    <s v="Troy Staebel"/>
    <x v="0"/>
    <s v="United States"/>
    <x v="28"/>
    <x v="2"/>
    <x v="1"/>
    <s v="FUR-CH-10000015"/>
    <x v="0"/>
    <x v="1"/>
    <s v="Hon Multipurpose Stacking Arm Chairs"/>
    <n v="1212.96"/>
    <n v="7"/>
    <n v="90.971999999999994"/>
    <x v="0"/>
    <x v="2"/>
  </r>
  <r>
    <s v="CA-2017-122994"/>
    <x v="335"/>
    <d v="2017-02-09T00:00:00"/>
    <x v="2"/>
    <s v="MV-17485"/>
    <s v="Mark Van Huff"/>
    <x v="0"/>
    <s v="United States"/>
    <x v="58"/>
    <x v="25"/>
    <x v="0"/>
    <s v="FUR-BO-10004015"/>
    <x v="0"/>
    <x v="0"/>
    <s v="Bush Andora Bookcase, Maple/Graphite Gray Finish"/>
    <n v="359.97"/>
    <n v="3"/>
    <n v="79.193399999999997"/>
    <x v="0"/>
    <x v="11"/>
  </r>
  <r>
    <s v="CA-2015-142944"/>
    <x v="336"/>
    <d v="2015-03-11T00:00:00"/>
    <x v="1"/>
    <s v="JL-15850"/>
    <s v="John Lucas"/>
    <x v="0"/>
    <s v="United States"/>
    <x v="28"/>
    <x v="2"/>
    <x v="1"/>
    <s v="FUR-FU-10000308"/>
    <x v="0"/>
    <x v="3"/>
    <s v="Deflect-o Glass Clear Studded Chair Mats"/>
    <n v="435.26"/>
    <n v="7"/>
    <n v="95.757199999999997"/>
    <x v="2"/>
    <x v="9"/>
  </r>
  <r>
    <s v="CA-2014-157882"/>
    <x v="215"/>
    <d v="2014-10-08T00:00:00"/>
    <x v="0"/>
    <s v="AR-10405"/>
    <s v="Allen Rosenblatt"/>
    <x v="1"/>
    <s v="United States"/>
    <x v="2"/>
    <x v="2"/>
    <x v="1"/>
    <s v="FUR-TA-10001866"/>
    <x v="0"/>
    <x v="2"/>
    <s v="Bevis Round Conference Room Tables and Bases"/>
    <n v="143.43199999999999"/>
    <n v="1"/>
    <n v="3.5857999999999999"/>
    <x v="2"/>
    <x v="1"/>
  </r>
  <r>
    <s v="CA-2014-157882"/>
    <x v="215"/>
    <d v="2014-10-08T00:00:00"/>
    <x v="0"/>
    <s v="AR-10405"/>
    <s v="Allen Rosenblatt"/>
    <x v="1"/>
    <s v="United States"/>
    <x v="2"/>
    <x v="2"/>
    <x v="1"/>
    <s v="FUR-CH-10002774"/>
    <x v="0"/>
    <x v="1"/>
    <s v="Global Deluxe Stacking Chair, Gray"/>
    <n v="122.352"/>
    <n v="3"/>
    <n v="13.7646"/>
    <x v="2"/>
    <x v="1"/>
  </r>
  <r>
    <s v="CA-2014-104283"/>
    <x v="337"/>
    <d v="2014-07-01T00:00:00"/>
    <x v="1"/>
    <s v="LM-17065"/>
    <s v="Liz MacKendrick"/>
    <x v="0"/>
    <s v="United States"/>
    <x v="152"/>
    <x v="21"/>
    <x v="0"/>
    <s v="FUR-TA-10001039"/>
    <x v="0"/>
    <x v="2"/>
    <s v="KI Adjustable-Height Table"/>
    <n v="85.98"/>
    <n v="1"/>
    <n v="22.354800000000001"/>
    <x v="4"/>
    <x v="2"/>
  </r>
  <r>
    <s v="CA-2017-142622"/>
    <x v="242"/>
    <d v="2017-11-02T00:00:00"/>
    <x v="2"/>
    <s v="JK-15625"/>
    <s v="Jim Karlsson"/>
    <x v="0"/>
    <s v="United States"/>
    <x v="15"/>
    <x v="13"/>
    <x v="1"/>
    <s v="FUR-CH-10003833"/>
    <x v="0"/>
    <x v="1"/>
    <s v="Novimex Fabric Task Chair"/>
    <n v="97.567999999999998"/>
    <n v="2"/>
    <n v="-6.0979999999999999"/>
    <x v="0"/>
    <x v="1"/>
  </r>
  <r>
    <s v="CA-2017-142622"/>
    <x v="242"/>
    <d v="2017-11-02T00:00:00"/>
    <x v="2"/>
    <s v="JK-15625"/>
    <s v="Jim Karlsson"/>
    <x v="0"/>
    <s v="United States"/>
    <x v="15"/>
    <x v="13"/>
    <x v="1"/>
    <s v="FUR-CH-10004289"/>
    <x v="0"/>
    <x v="1"/>
    <s v="Global Super Steno Chair"/>
    <n v="614.27200000000005"/>
    <n v="8"/>
    <n v="-23.0352"/>
    <x v="0"/>
    <x v="1"/>
  </r>
  <r>
    <s v="CA-2017-142622"/>
    <x v="242"/>
    <d v="2017-11-02T00:00:00"/>
    <x v="2"/>
    <s v="JK-15625"/>
    <s v="Jim Karlsson"/>
    <x v="0"/>
    <s v="United States"/>
    <x v="15"/>
    <x v="13"/>
    <x v="1"/>
    <s v="FUR-BO-10004467"/>
    <x v="0"/>
    <x v="0"/>
    <s v="Bestar Classic Bookcase"/>
    <n v="199.98"/>
    <n v="2"/>
    <n v="37.996200000000002"/>
    <x v="0"/>
    <x v="1"/>
  </r>
  <r>
    <s v="CA-2017-115154"/>
    <x v="338"/>
    <d v="2017-01-11T00:00:00"/>
    <x v="2"/>
    <s v="RS-19420"/>
    <s v="Ricardo Sperren"/>
    <x v="1"/>
    <s v="United States"/>
    <x v="15"/>
    <x v="13"/>
    <x v="1"/>
    <s v="FUR-TA-10001950"/>
    <x v="0"/>
    <x v="2"/>
    <s v="Balt Solid Wood Round Tables"/>
    <n v="892.98"/>
    <n v="2"/>
    <n v="80.368200000000002"/>
    <x v="0"/>
    <x v="8"/>
  </r>
  <r>
    <s v="CA-2015-149342"/>
    <x v="339"/>
    <d v="2015-04-25T00:00:00"/>
    <x v="1"/>
    <s v="TS-21160"/>
    <s v="Theresa Swint"/>
    <x v="1"/>
    <s v="United States"/>
    <x v="29"/>
    <x v="24"/>
    <x v="0"/>
    <s v="FUR-FU-10002937"/>
    <x v="0"/>
    <x v="3"/>
    <s v="GE 48&quot; Fluorescent Tube, Cool White Energy Saver, 34 Watts, 30/Box"/>
    <n v="595.38"/>
    <n v="6"/>
    <n v="297.69"/>
    <x v="2"/>
    <x v="6"/>
  </r>
  <r>
    <s v="CA-2017-127929"/>
    <x v="340"/>
    <d v="2017-12-27T00:00:00"/>
    <x v="1"/>
    <s v="FM-14215"/>
    <s v="Filia McAdams"/>
    <x v="1"/>
    <s v="United States"/>
    <x v="108"/>
    <x v="19"/>
    <x v="2"/>
    <s v="FUR-FU-10003708"/>
    <x v="0"/>
    <x v="3"/>
    <s v="Tenex Traditional Chairmats for Medium Pile Carpet, Standard Lip, 36&quot; x 48&quot;"/>
    <n v="181.95"/>
    <n v="3"/>
    <n v="38.209499999999998"/>
    <x v="4"/>
    <x v="5"/>
  </r>
  <r>
    <s v="CA-2015-113145"/>
    <x v="341"/>
    <d v="2015-11-05T00:00:00"/>
    <x v="1"/>
    <s v="VD-21670"/>
    <s v="Valerie Dominguez"/>
    <x v="0"/>
    <s v="United States"/>
    <x v="13"/>
    <x v="7"/>
    <x v="2"/>
    <s v="FUR-FU-10000965"/>
    <x v="0"/>
    <x v="3"/>
    <s v="Howard Miller 11-1/2&quot; Diameter Ridgewood Wall Clock"/>
    <n v="259.7"/>
    <n v="5"/>
    <n v="106.477"/>
    <x v="4"/>
    <x v="0"/>
  </r>
  <r>
    <s v="CA-2017-157931"/>
    <x v="342"/>
    <d v="2017-09-22T00:00:00"/>
    <x v="0"/>
    <s v="MO-17800"/>
    <s v="Meg O'Connel"/>
    <x v="2"/>
    <s v="United States"/>
    <x v="153"/>
    <x v="24"/>
    <x v="0"/>
    <s v="FUR-CH-10000785"/>
    <x v="0"/>
    <x v="1"/>
    <s v="Global Ergonomic Managers Chair"/>
    <n v="723.92"/>
    <n v="4"/>
    <n v="188.2192"/>
    <x v="2"/>
    <x v="4"/>
  </r>
  <r>
    <s v="CA-2016-115574"/>
    <x v="207"/>
    <d v="2016-12-24T00:00:00"/>
    <x v="2"/>
    <s v="BP-11185"/>
    <s v="Ben Peterman"/>
    <x v="1"/>
    <s v="United States"/>
    <x v="9"/>
    <x v="8"/>
    <x v="3"/>
    <s v="FUR-BO-10003441"/>
    <x v="0"/>
    <x v="0"/>
    <s v="Bush Westfield Collection Bookcases, Fully Assembled"/>
    <n v="141.37200000000001"/>
    <n v="2"/>
    <n v="-14.1372"/>
    <x v="5"/>
    <x v="5"/>
  </r>
  <r>
    <s v="US-2017-120418"/>
    <x v="343"/>
    <d v="2017-06-12T00:00:00"/>
    <x v="2"/>
    <s v="BC-11125"/>
    <s v="Becky Castell"/>
    <x v="2"/>
    <s v="United States"/>
    <x v="117"/>
    <x v="22"/>
    <x v="1"/>
    <s v="FUR-CH-10001394"/>
    <x v="0"/>
    <x v="1"/>
    <s v="Global Leather Executive Chair"/>
    <n v="280.79199999999997"/>
    <n v="1"/>
    <n v="35.098999999999997"/>
    <x v="5"/>
    <x v="2"/>
  </r>
  <r>
    <s v="CA-2017-122035"/>
    <x v="96"/>
    <d v="2017-07-25T00:00:00"/>
    <x v="1"/>
    <s v="EM-13825"/>
    <s v="Elizabeth Moffitt"/>
    <x v="1"/>
    <s v="United States"/>
    <x v="154"/>
    <x v="40"/>
    <x v="3"/>
    <s v="FUR-CH-10003833"/>
    <x v="0"/>
    <x v="1"/>
    <s v="Novimex Fabric Task Chair"/>
    <n v="182.94"/>
    <n v="3"/>
    <n v="27.440999999999999"/>
    <x v="2"/>
    <x v="3"/>
  </r>
  <r>
    <s v="CA-2015-105102"/>
    <x v="195"/>
    <d v="2015-09-19T00:00:00"/>
    <x v="0"/>
    <s v="BM-11575"/>
    <s v="Brendan Murry"/>
    <x v="1"/>
    <s v="United States"/>
    <x v="13"/>
    <x v="7"/>
    <x v="2"/>
    <s v="FUR-BO-10004709"/>
    <x v="0"/>
    <x v="0"/>
    <s v="Bush Westfield Collection Bookcases, Medium Cherry Finish"/>
    <n v="46.384"/>
    <n v="1"/>
    <n v="1.1596"/>
    <x v="4"/>
    <x v="4"/>
  </r>
  <r>
    <s v="US-2015-147739"/>
    <x v="344"/>
    <d v="2015-12-29T00:00:00"/>
    <x v="1"/>
    <s v="JD-16150"/>
    <s v="Justin Deggeller"/>
    <x v="1"/>
    <s v="United States"/>
    <x v="3"/>
    <x v="3"/>
    <x v="2"/>
    <s v="FUR-FU-10001468"/>
    <x v="0"/>
    <x v="3"/>
    <s v="Tenex Antistatic Computer Chair Mats"/>
    <n v="547.13599999999997"/>
    <n v="4"/>
    <n v="-68.391999999999996"/>
    <x v="4"/>
    <x v="5"/>
  </r>
  <r>
    <s v="US-2014-143231"/>
    <x v="252"/>
    <d v="2015-01-03T00:00:00"/>
    <x v="2"/>
    <s v="GM-14455"/>
    <s v="Gary Mitchum"/>
    <x v="2"/>
    <s v="United States"/>
    <x v="20"/>
    <x v="20"/>
    <x v="2"/>
    <s v="FUR-FU-10002501"/>
    <x v="0"/>
    <x v="3"/>
    <s v="Nu-Dell Executive Frame"/>
    <n v="63.2"/>
    <n v="5"/>
    <n v="23.384"/>
    <x v="0"/>
    <x v="5"/>
  </r>
  <r>
    <s v="CA-2016-159373"/>
    <x v="345"/>
    <d v="2016-03-18T00:00:00"/>
    <x v="1"/>
    <s v="LT-17110"/>
    <s v="Liz Thompson"/>
    <x v="0"/>
    <s v="United States"/>
    <x v="21"/>
    <x v="5"/>
    <x v="3"/>
    <s v="FUR-TA-10004619"/>
    <x v="0"/>
    <x v="2"/>
    <s v="Hon Non-Folding Utility Tables"/>
    <n v="557.58500000000004"/>
    <n v="5"/>
    <n v="0"/>
    <x v="2"/>
    <x v="9"/>
  </r>
  <r>
    <s v="CA-2015-111514"/>
    <x v="346"/>
    <d v="2015-09-02T00:00:00"/>
    <x v="2"/>
    <s v="SC-20260"/>
    <s v="Scott Cohen"/>
    <x v="1"/>
    <s v="United States"/>
    <x v="28"/>
    <x v="2"/>
    <x v="1"/>
    <s v="FUR-BO-10002545"/>
    <x v="0"/>
    <x v="0"/>
    <s v="Atlantic Metals Mobile 3-Shelf Bookcases, Custom Colors"/>
    <n v="1552.8309999999999"/>
    <n v="7"/>
    <n v="200.9546"/>
    <x v="3"/>
    <x v="10"/>
  </r>
  <r>
    <s v="US-2014-148838"/>
    <x v="347"/>
    <d v="2014-03-21T00:00:00"/>
    <x v="1"/>
    <s v="CP-12340"/>
    <s v="Christine Phan"/>
    <x v="1"/>
    <s v="United States"/>
    <x v="13"/>
    <x v="7"/>
    <x v="2"/>
    <s v="FUR-TA-10003473"/>
    <x v="0"/>
    <x v="2"/>
    <s v="Bretford Rectangular Conference Table Tops"/>
    <n v="1579.7460000000001"/>
    <n v="7"/>
    <n v="-447.59469999999999"/>
    <x v="4"/>
    <x v="9"/>
  </r>
  <r>
    <s v="US-2014-148838"/>
    <x v="347"/>
    <d v="2014-03-21T00:00:00"/>
    <x v="1"/>
    <s v="CP-12340"/>
    <s v="Christine Phan"/>
    <x v="1"/>
    <s v="United States"/>
    <x v="13"/>
    <x v="7"/>
    <x v="2"/>
    <s v="FUR-TA-10001950"/>
    <x v="0"/>
    <x v="2"/>
    <s v="Balt Solid Wood Round Tables"/>
    <n v="1071.576"/>
    <n v="4"/>
    <n v="-553.64760000000001"/>
    <x v="4"/>
    <x v="9"/>
  </r>
  <r>
    <s v="US-2014-148838"/>
    <x v="347"/>
    <d v="2014-03-21T00:00:00"/>
    <x v="1"/>
    <s v="CP-12340"/>
    <s v="Christine Phan"/>
    <x v="1"/>
    <s v="United States"/>
    <x v="13"/>
    <x v="7"/>
    <x v="2"/>
    <s v="FUR-TA-10004175"/>
    <x v="0"/>
    <x v="2"/>
    <s v="Hon 30&quot; x 60&quot; Table with Locking Drawer"/>
    <n v="613.90800000000002"/>
    <n v="3"/>
    <n v="-122.7816"/>
    <x v="4"/>
    <x v="9"/>
  </r>
  <r>
    <s v="US-2016-108637"/>
    <x v="345"/>
    <d v="2016-03-18T00:00:00"/>
    <x v="1"/>
    <s v="AB-10060"/>
    <s v="Adam Bellavance"/>
    <x v="2"/>
    <s v="United States"/>
    <x v="61"/>
    <x v="25"/>
    <x v="0"/>
    <s v="FUR-FU-10004864"/>
    <x v="0"/>
    <x v="3"/>
    <s v="Howard Miller 14-1/2&quot; Diameter Chrome Round Wall Clock"/>
    <n v="127.88"/>
    <n v="2"/>
    <n v="40.921599999999998"/>
    <x v="2"/>
    <x v="9"/>
  </r>
  <r>
    <s v="CA-2014-102295"/>
    <x v="168"/>
    <d v="2014-11-26T00:00:00"/>
    <x v="0"/>
    <s v="EH-13990"/>
    <s v="Erica Hackney"/>
    <x v="0"/>
    <s v="United States"/>
    <x v="155"/>
    <x v="2"/>
    <x v="1"/>
    <s v="FUR-CH-10001714"/>
    <x v="0"/>
    <x v="1"/>
    <s v="Global Leather &amp; Oak Executive Chair, Burgundy"/>
    <n v="120.712"/>
    <n v="1"/>
    <n v="-18.1068"/>
    <x v="3"/>
    <x v="0"/>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x v="0"/>
    <x v="3"/>
    <s v="Flat Face Poster Frame"/>
    <n v="60.287999999999997"/>
    <n v="8"/>
    <n v="-27.1296"/>
    <x v="4"/>
    <x v="3"/>
  </r>
  <r>
    <s v="CA-2016-159940"/>
    <x v="281"/>
    <d v="2016-07-11T00:00:00"/>
    <x v="0"/>
    <s v="BF-11020"/>
    <s v="Barry Franzšsisch"/>
    <x v="1"/>
    <s v="United States"/>
    <x v="14"/>
    <x v="8"/>
    <x v="3"/>
    <s v="FUR-CH-10000785"/>
    <x v="0"/>
    <x v="1"/>
    <s v="Global Ergonomic Managers Chair"/>
    <n v="253.37200000000001"/>
    <n v="2"/>
    <n v="-14.478400000000001"/>
    <x v="4"/>
    <x v="3"/>
  </r>
  <r>
    <s v="CA-2016-118052"/>
    <x v="349"/>
    <d v="2016-05-10T00:00:00"/>
    <x v="1"/>
    <s v="BE-11455"/>
    <s v="Brad Eason"/>
    <x v="2"/>
    <s v="United States"/>
    <x v="75"/>
    <x v="15"/>
    <x v="2"/>
    <s v="FUR-FU-10004848"/>
    <x v="0"/>
    <x v="3"/>
    <s v="DAX Solid Wood Frames"/>
    <n v="54.712000000000003"/>
    <n v="7"/>
    <n v="11.626300000000001"/>
    <x v="4"/>
    <x v="7"/>
  </r>
  <r>
    <s v="US-2015-127040"/>
    <x v="248"/>
    <d v="2015-12-10T00:00:00"/>
    <x v="1"/>
    <s v="SG-20605"/>
    <s v="Speros Goranitis"/>
    <x v="0"/>
    <s v="United States"/>
    <x v="13"/>
    <x v="7"/>
    <x v="2"/>
    <s v="FUR-FU-10002878"/>
    <x v="0"/>
    <x v="3"/>
    <s v="Seth Thomas 14&quot; Day/Date Wall Clock"/>
    <n v="113.92"/>
    <n v="4"/>
    <n v="42.150399999999998"/>
    <x v="4"/>
    <x v="5"/>
  </r>
  <r>
    <s v="US-2016-110170"/>
    <x v="350"/>
    <d v="2016-10-03T00:00:00"/>
    <x v="1"/>
    <s v="HM-14860"/>
    <s v="Harry Marie"/>
    <x v="1"/>
    <s v="United States"/>
    <x v="156"/>
    <x v="5"/>
    <x v="3"/>
    <s v="FUR-BO-10000780"/>
    <x v="0"/>
    <x v="0"/>
    <s v="O'Sullivan Plantations 2-Door Library in Landvery Oak"/>
    <n v="956.66480000000001"/>
    <n v="7"/>
    <n v="-225.0976"/>
    <x v="6"/>
    <x v="4"/>
  </r>
  <r>
    <s v="CA-2017-155985"/>
    <x v="351"/>
    <d v="2017-03-25T00:00:00"/>
    <x v="2"/>
    <s v="BE-11335"/>
    <s v="Bill Eplett"/>
    <x v="2"/>
    <s v="United States"/>
    <x v="28"/>
    <x v="2"/>
    <x v="1"/>
    <s v="FUR-FU-10000758"/>
    <x v="0"/>
    <x v="3"/>
    <s v="DAX Natural Wood-Tone Poster Frame"/>
    <n v="211.84"/>
    <n v="8"/>
    <n v="76.2624"/>
    <x v="3"/>
    <x v="9"/>
  </r>
  <r>
    <s v="CA-2014-151295"/>
    <x v="352"/>
    <d v="2014-11-16T00:00:00"/>
    <x v="1"/>
    <s v="JA-15970"/>
    <s v="Joseph Airdo"/>
    <x v="0"/>
    <s v="United States"/>
    <x v="2"/>
    <x v="2"/>
    <x v="1"/>
    <s v="FUR-TA-10002356"/>
    <x v="0"/>
    <x v="2"/>
    <s v="Bevis Boat-Shaped Conference Table"/>
    <n v="629.06399999999996"/>
    <n v="3"/>
    <n v="31.453199999999999"/>
    <x v="4"/>
    <x v="0"/>
  </r>
  <r>
    <s v="CA-2016-156300"/>
    <x v="353"/>
    <d v="2017-01-02T00:00:00"/>
    <x v="1"/>
    <s v="TB-21595"/>
    <s v="Troy Blackwell"/>
    <x v="0"/>
    <s v="United States"/>
    <x v="79"/>
    <x v="16"/>
    <x v="3"/>
    <s v="FUR-CH-10001714"/>
    <x v="0"/>
    <x v="1"/>
    <s v="Global Leather &amp; Oak Executive Chair, Burgundy"/>
    <n v="754.45"/>
    <n v="5"/>
    <n v="60.356000000000002"/>
    <x v="4"/>
    <x v="5"/>
  </r>
  <r>
    <s v="CA-2015-146087"/>
    <x v="171"/>
    <d v="2015-07-11T00:00:00"/>
    <x v="1"/>
    <s v="PP-18955"/>
    <s v="Paul Prost"/>
    <x v="2"/>
    <s v="United States"/>
    <x v="157"/>
    <x v="20"/>
    <x v="2"/>
    <s v="FUR-BO-10002824"/>
    <x v="0"/>
    <x v="0"/>
    <s v="Bush Mission Pointe Library"/>
    <n v="301.95999999999998"/>
    <n v="2"/>
    <n v="60.392000000000003"/>
    <x v="2"/>
    <x v="3"/>
  </r>
  <r>
    <s v="US-2017-147669"/>
    <x v="19"/>
    <d v="2017-12-30T00:00:00"/>
    <x v="1"/>
    <s v="SV-20935"/>
    <s v="Susan Vittorini"/>
    <x v="0"/>
    <s v="United States"/>
    <x v="130"/>
    <x v="15"/>
    <x v="2"/>
    <s v="FUR-TA-10002645"/>
    <x v="0"/>
    <x v="2"/>
    <s v="Hon Rectangular Conference Tables"/>
    <n v="273.06"/>
    <n v="2"/>
    <n v="-104.673"/>
    <x v="2"/>
    <x v="5"/>
  </r>
  <r>
    <s v="CA-2016-169922"/>
    <x v="354"/>
    <d v="2016-06-17T00:00:00"/>
    <x v="1"/>
    <s v="MZ-17515"/>
    <s v="Mary Zewe"/>
    <x v="1"/>
    <s v="United States"/>
    <x v="58"/>
    <x v="5"/>
    <x v="3"/>
    <s v="FUR-FU-10004415"/>
    <x v="0"/>
    <x v="3"/>
    <s v="Stacking Tray, Side-Loading, Legal, Smoke"/>
    <n v="12.544"/>
    <n v="7"/>
    <n v="-9.0944000000000003"/>
    <x v="6"/>
    <x v="2"/>
  </r>
  <r>
    <s v="CA-2017-129805"/>
    <x v="158"/>
    <d v="2018-01-02T00:00:00"/>
    <x v="1"/>
    <s v="HM-14860"/>
    <s v="Harry Marie"/>
    <x v="1"/>
    <s v="United States"/>
    <x v="15"/>
    <x v="13"/>
    <x v="1"/>
    <s v="FUR-FU-10001935"/>
    <x v="0"/>
    <x v="3"/>
    <s v="3M Hangers With Command Adhesive"/>
    <n v="7.4"/>
    <n v="2"/>
    <n v="3.0339999999999998"/>
    <x v="2"/>
    <x v="5"/>
  </r>
  <r>
    <s v="CA-2014-148586"/>
    <x v="355"/>
    <d v="2014-04-01T00:00:00"/>
    <x v="1"/>
    <s v="AZ-10750"/>
    <s v="Annie Zypern"/>
    <x v="0"/>
    <s v="United States"/>
    <x v="13"/>
    <x v="7"/>
    <x v="2"/>
    <s v="FUR-CH-10002439"/>
    <x v="0"/>
    <x v="1"/>
    <s v="Iceberg Nesting Folding Chair, 19w x 6d x 43h"/>
    <n v="366.786"/>
    <n v="7"/>
    <n v="65.206400000000002"/>
    <x v="1"/>
    <x v="9"/>
  </r>
  <r>
    <s v="CA-2017-140053"/>
    <x v="209"/>
    <d v="2017-07-10T00:00:00"/>
    <x v="1"/>
    <s v="CA-12265"/>
    <s v="Christina Anderson"/>
    <x v="0"/>
    <s v="United States"/>
    <x v="158"/>
    <x v="41"/>
    <x v="1"/>
    <s v="FUR-FU-10003708"/>
    <x v="0"/>
    <x v="3"/>
    <s v="Tenex Traditional Chairmats for Medium Pile Carpet, Standard Lip, 36&quot; x 48&quot;"/>
    <n v="545.85"/>
    <n v="9"/>
    <n v="114.6285"/>
    <x v="1"/>
    <x v="3"/>
  </r>
  <r>
    <s v="CA-2014-164210"/>
    <x v="356"/>
    <d v="2014-11-20T00:00:00"/>
    <x v="0"/>
    <s v="PW-19240"/>
    <s v="Pierre Wener"/>
    <x v="0"/>
    <s v="United States"/>
    <x v="74"/>
    <x v="12"/>
    <x v="1"/>
    <s v="FUR-TA-10000849"/>
    <x v="0"/>
    <x v="2"/>
    <s v="Bevis Rectangular Conference Tables"/>
    <n v="145.97999999999999"/>
    <n v="2"/>
    <n v="-99.266400000000004"/>
    <x v="3"/>
    <x v="0"/>
  </r>
  <r>
    <s v="CA-2017-139948"/>
    <x v="357"/>
    <d v="2017-07-22T00:00:00"/>
    <x v="1"/>
    <s v="SW-20455"/>
    <s v="Shaun Weien"/>
    <x v="0"/>
    <s v="United States"/>
    <x v="26"/>
    <x v="1"/>
    <x v="0"/>
    <s v="FUR-FU-10002597"/>
    <x v="0"/>
    <x v="3"/>
    <s v="C-Line Magnetic Cubicle Keepers, Clear Polypropylene"/>
    <n v="7.9039999999999999"/>
    <n v="2"/>
    <n v="2.1736"/>
    <x v="2"/>
    <x v="3"/>
  </r>
  <r>
    <s v="CA-2016-146934"/>
    <x v="358"/>
    <d v="2016-05-27T00:00:00"/>
    <x v="1"/>
    <s v="AF-10870"/>
    <s v="Art Ferguson"/>
    <x v="0"/>
    <s v="United States"/>
    <x v="159"/>
    <x v="18"/>
    <x v="2"/>
    <s v="FUR-TA-10003748"/>
    <x v="0"/>
    <x v="2"/>
    <s v="Bevis 36 x 72 Conference Tables"/>
    <n v="174.286"/>
    <n v="2"/>
    <n v="-19.918399999999998"/>
    <x v="2"/>
    <x v="7"/>
  </r>
  <r>
    <s v="CA-2016-119165"/>
    <x v="359"/>
    <d v="2016-11-06T00:00:00"/>
    <x v="1"/>
    <s v="BD-11320"/>
    <s v="Bill Donatelli"/>
    <x v="0"/>
    <s v="United States"/>
    <x v="3"/>
    <x v="3"/>
    <x v="2"/>
    <s v="FUR-CH-10000988"/>
    <x v="0"/>
    <x v="1"/>
    <s v="Hon Olson Stacker Stools"/>
    <n v="492.83499999999998"/>
    <n v="5"/>
    <n v="-14.081"/>
    <x v="6"/>
    <x v="1"/>
  </r>
  <r>
    <s v="US-2016-135923"/>
    <x v="360"/>
    <d v="2016-01-28T00:00:00"/>
    <x v="1"/>
    <s v="CM-11935"/>
    <s v="Carlos Meador"/>
    <x v="0"/>
    <s v="United States"/>
    <x v="160"/>
    <x v="30"/>
    <x v="0"/>
    <s v="FUR-FU-10002107"/>
    <x v="0"/>
    <x v="3"/>
    <s v="Eldon Pizzaz Desk Accessories"/>
    <n v="14.272"/>
    <n v="8"/>
    <n v="4.2816000000000001"/>
    <x v="6"/>
    <x v="8"/>
  </r>
  <r>
    <s v="US-2016-135923"/>
    <x v="360"/>
    <d v="2016-01-28T00:00:00"/>
    <x v="1"/>
    <s v="CM-11935"/>
    <s v="Carlos Meador"/>
    <x v="0"/>
    <s v="United States"/>
    <x v="160"/>
    <x v="30"/>
    <x v="0"/>
    <s v="FUR-BO-10002213"/>
    <x v="0"/>
    <x v="0"/>
    <s v="Sauder Forest Hills Library, Woodland Oak Finish"/>
    <n v="451.13600000000002"/>
    <n v="4"/>
    <n v="-67.670400000000001"/>
    <x v="6"/>
    <x v="8"/>
  </r>
  <r>
    <s v="CA-2016-114972"/>
    <x v="361"/>
    <d v="2016-11-06T00:00:00"/>
    <x v="2"/>
    <s v="PF-19225"/>
    <s v="Phillip Flathmann"/>
    <x v="0"/>
    <s v="United States"/>
    <x v="2"/>
    <x v="2"/>
    <x v="1"/>
    <s v="FUR-CH-10001190"/>
    <x v="0"/>
    <x v="1"/>
    <s v="Global Deluxe High-Back Office Chair in Storm"/>
    <n v="217.584"/>
    <n v="2"/>
    <n v="-29.9178"/>
    <x v="0"/>
    <x v="0"/>
  </r>
  <r>
    <s v="CA-2017-102750"/>
    <x v="362"/>
    <d v="2017-09-08T00:00:00"/>
    <x v="0"/>
    <s v="GM-14695"/>
    <s v="Greg Maxwell"/>
    <x v="1"/>
    <s v="United States"/>
    <x v="2"/>
    <x v="2"/>
    <x v="1"/>
    <s v="FUR-TA-10000198"/>
    <x v="0"/>
    <x v="2"/>
    <s v="Chromcraft Bull-Nose Wood Oval Conference Tables &amp; Bases"/>
    <n v="1322.3520000000001"/>
    <n v="3"/>
    <n v="-99.176400000000001"/>
    <x v="4"/>
    <x v="4"/>
  </r>
  <r>
    <s v="CA-2017-126067"/>
    <x v="363"/>
    <d v="2017-09-03T00:00:00"/>
    <x v="1"/>
    <s v="KN-16705"/>
    <s v="Kristina Nunn"/>
    <x v="2"/>
    <s v="United States"/>
    <x v="15"/>
    <x v="13"/>
    <x v="1"/>
    <s v="FUR-TA-10000617"/>
    <x v="0"/>
    <x v="2"/>
    <s v="Hon Practical Foundations 30 x 60 Training Table, Light Gray/Charcoal"/>
    <n v="1137.75"/>
    <n v="5"/>
    <n v="250.30500000000001"/>
    <x v="6"/>
    <x v="10"/>
  </r>
  <r>
    <s v="CA-2016-146206"/>
    <x v="364"/>
    <d v="2016-09-14T00:00:00"/>
    <x v="0"/>
    <s v="KT-16480"/>
    <s v="Kean Thornton"/>
    <x v="0"/>
    <s v="United States"/>
    <x v="6"/>
    <x v="5"/>
    <x v="3"/>
    <s v="FUR-TA-10004086"/>
    <x v="0"/>
    <x v="2"/>
    <s v="KI Adjustable-Height Table"/>
    <n v="300.93"/>
    <n v="5"/>
    <n v="-34.392000000000003"/>
    <x v="4"/>
    <x v="4"/>
  </r>
  <r>
    <s v="CA-2014-136644"/>
    <x v="365"/>
    <d v="2014-06-22T00:00:00"/>
    <x v="1"/>
    <s v="SC-20575"/>
    <s v="Sonia Cooley"/>
    <x v="0"/>
    <s v="United States"/>
    <x v="161"/>
    <x v="6"/>
    <x v="3"/>
    <s v="FUR-CH-10000225"/>
    <x v="0"/>
    <x v="1"/>
    <s v="Global Geo Office Task Chair, Gray"/>
    <n v="647.84"/>
    <n v="8"/>
    <n v="32.392000000000003"/>
    <x v="6"/>
    <x v="2"/>
  </r>
  <r>
    <s v="CA-2014-143917"/>
    <x v="366"/>
    <d v="2014-07-27T00:00:00"/>
    <x v="0"/>
    <s v="KL-16645"/>
    <s v="Ken Lonsdale"/>
    <x v="0"/>
    <s v="United States"/>
    <x v="28"/>
    <x v="2"/>
    <x v="1"/>
    <s v="FUR-FU-10004351"/>
    <x v="0"/>
    <x v="3"/>
    <s v="Staple-based wall hangings"/>
    <n v="77.92"/>
    <n v="8"/>
    <n v="34.284799999999997"/>
    <x v="3"/>
    <x v="3"/>
  </r>
  <r>
    <s v="CA-2016-124506"/>
    <x v="367"/>
    <d v="2016-11-17T00:00:00"/>
    <x v="1"/>
    <s v="BB-11545"/>
    <s v="Brenda Bowman"/>
    <x v="1"/>
    <s v="United States"/>
    <x v="9"/>
    <x v="8"/>
    <x v="3"/>
    <s v="FUR-CH-10004540"/>
    <x v="0"/>
    <x v="1"/>
    <s v="Global Chrome Stack Chair"/>
    <n v="47.991999999999997"/>
    <n v="2"/>
    <n v="-2.0568"/>
    <x v="6"/>
    <x v="0"/>
  </r>
  <r>
    <s v="CA-2017-123134"/>
    <x v="368"/>
    <d v="2017-05-07T00:00:00"/>
    <x v="1"/>
    <s v="DW-13585"/>
    <s v="Dorothy Wardle"/>
    <x v="1"/>
    <s v="United States"/>
    <x v="162"/>
    <x v="18"/>
    <x v="2"/>
    <s v="FUR-FU-10003975"/>
    <x v="0"/>
    <x v="3"/>
    <s v="Eldon Advantage Chair Mats for Low to Medium Pile Carpets"/>
    <n v="129.93"/>
    <n v="3"/>
    <n v="12.993"/>
    <x v="2"/>
    <x v="7"/>
  </r>
  <r>
    <s v="CA-2015-168746"/>
    <x v="369"/>
    <d v="2015-01-29T00:00:00"/>
    <x v="0"/>
    <s v="SV-20365"/>
    <s v="Seth Vernon"/>
    <x v="0"/>
    <s v="United States"/>
    <x v="59"/>
    <x v="15"/>
    <x v="2"/>
    <s v="FUR-CH-10000513"/>
    <x v="0"/>
    <x v="1"/>
    <s v="High-Back Leather Manager's Chair"/>
    <n v="181.98599999999999"/>
    <n v="2"/>
    <n v="-54.595799999999997"/>
    <x v="3"/>
    <x v="8"/>
  </r>
  <r>
    <s v="CA-2015-113404"/>
    <x v="370"/>
    <d v="2015-07-16T00:00:00"/>
    <x v="3"/>
    <s v="EM-13810"/>
    <s v="Eleni McCrary"/>
    <x v="1"/>
    <s v="United States"/>
    <x v="28"/>
    <x v="2"/>
    <x v="1"/>
    <s v="FUR-CH-10003312"/>
    <x v="0"/>
    <x v="1"/>
    <s v="Hon 2090 ÒPillow SoftÓ Series Mid Back Swivel/Tilt Chairs"/>
    <n v="1348.704"/>
    <n v="6"/>
    <n v="-219.1644"/>
    <x v="7"/>
    <x v="3"/>
  </r>
  <r>
    <s v="CA-2015-113404"/>
    <x v="370"/>
    <d v="2015-07-16T00:00:00"/>
    <x v="3"/>
    <s v="EM-13810"/>
    <s v="Eleni McCrary"/>
    <x v="1"/>
    <s v="United States"/>
    <x v="28"/>
    <x v="2"/>
    <x v="1"/>
    <s v="FUR-CH-10004086"/>
    <x v="0"/>
    <x v="1"/>
    <s v="Hon 4070 Series Pagoda Armless Upholstered Stacking Chairs"/>
    <n v="700.15200000000004"/>
    <n v="3"/>
    <n v="78.767099999999999"/>
    <x v="7"/>
    <x v="3"/>
  </r>
  <r>
    <s v="CA-2016-144792"/>
    <x v="325"/>
    <d v="2016-05-04T00:00:00"/>
    <x v="1"/>
    <s v="KD-16615"/>
    <s v="Ken Dana"/>
    <x v="1"/>
    <s v="United States"/>
    <x v="163"/>
    <x v="22"/>
    <x v="1"/>
    <s v="FUR-FU-10002759"/>
    <x v="0"/>
    <x v="3"/>
    <s v="12-1/2 Diameter Round Wall Clock"/>
    <n v="111.88800000000001"/>
    <n v="7"/>
    <n v="22.377600000000001"/>
    <x v="4"/>
    <x v="6"/>
  </r>
  <r>
    <s v="US-2016-114174"/>
    <x v="63"/>
    <d v="2016-09-14T00:00:00"/>
    <x v="1"/>
    <s v="AP-10720"/>
    <s v="Anne Pryor"/>
    <x v="2"/>
    <s v="United States"/>
    <x v="164"/>
    <x v="20"/>
    <x v="2"/>
    <s v="FUR-BO-10003450"/>
    <x v="0"/>
    <x v="0"/>
    <s v="Bush Westfield Collection Bookcases, Dark Cherry Finish"/>
    <n v="173.94"/>
    <n v="3"/>
    <n v="13.9152"/>
    <x v="6"/>
    <x v="4"/>
  </r>
  <r>
    <s v="CA-2017-108070"/>
    <x v="371"/>
    <d v="2017-04-20T00:00:00"/>
    <x v="1"/>
    <s v="JE-15745"/>
    <s v="Joel Eaton"/>
    <x v="0"/>
    <s v="United States"/>
    <x v="124"/>
    <x v="2"/>
    <x v="1"/>
    <s v="FUR-BO-10001337"/>
    <x v="0"/>
    <x v="0"/>
    <s v="O'Sullivan Living Dimensions 2-Shelf Bookcases"/>
    <n v="102.833"/>
    <n v="1"/>
    <n v="-6.0490000000000004"/>
    <x v="4"/>
    <x v="6"/>
  </r>
  <r>
    <s v="CA-2017-101042"/>
    <x v="49"/>
    <d v="2017-11-23T00:00:00"/>
    <x v="1"/>
    <s v="AB-10105"/>
    <s v="Adrian Barton"/>
    <x v="0"/>
    <s v="United States"/>
    <x v="0"/>
    <x v="0"/>
    <x v="0"/>
    <s v="FUR-FU-10004665"/>
    <x v="0"/>
    <x v="3"/>
    <s v="3M Polarizing Task Lamp with Clamp Arm, Light Gray"/>
    <n v="821.88"/>
    <n v="6"/>
    <n v="213.68879999999999"/>
    <x v="4"/>
    <x v="0"/>
  </r>
  <r>
    <s v="US-2016-126844"/>
    <x v="372"/>
    <d v="2016-10-14T00:00:00"/>
    <x v="1"/>
    <s v="BW-11110"/>
    <s v="Bart Watters"/>
    <x v="1"/>
    <s v="United States"/>
    <x v="6"/>
    <x v="5"/>
    <x v="3"/>
    <s v="FUR-FU-10004909"/>
    <x v="0"/>
    <x v="3"/>
    <s v="Contemporary Wood/Metal Frame"/>
    <n v="51.712000000000003"/>
    <n v="8"/>
    <n v="-32.32"/>
    <x v="6"/>
    <x v="1"/>
  </r>
  <r>
    <s v="CA-2015-147788"/>
    <x v="151"/>
    <d v="2015-06-04T00:00:00"/>
    <x v="1"/>
    <s v="TM-21010"/>
    <s v="Tamara Manning"/>
    <x v="0"/>
    <s v="United States"/>
    <x v="4"/>
    <x v="4"/>
    <x v="1"/>
    <s v="FUR-BO-10004357"/>
    <x v="0"/>
    <x v="0"/>
    <s v="O'Sullivan Living Dimensions 3-Shelf Bookcases"/>
    <n v="1406.86"/>
    <n v="7"/>
    <n v="140.68600000000001"/>
    <x v="4"/>
    <x v="7"/>
  </r>
  <r>
    <s v="CA-2017-123967"/>
    <x v="373"/>
    <d v="2017-11-03T00:00:00"/>
    <x v="0"/>
    <s v="SF-20200"/>
    <s v="Sarah Foster"/>
    <x v="0"/>
    <s v="United States"/>
    <x v="165"/>
    <x v="13"/>
    <x v="1"/>
    <s v="FUR-TA-10003954"/>
    <x v="0"/>
    <x v="2"/>
    <s v="Hon 94000 Series Round Tables"/>
    <n v="2665.62"/>
    <n v="9"/>
    <n v="239.9058"/>
    <x v="3"/>
    <x v="0"/>
  </r>
  <r>
    <s v="CA-2017-145128"/>
    <x v="374"/>
    <d v="2017-07-14T00:00:00"/>
    <x v="1"/>
    <s v="SM-20320"/>
    <s v="Sean Miller"/>
    <x v="2"/>
    <s v="United States"/>
    <x v="120"/>
    <x v="6"/>
    <x v="3"/>
    <s v="FUR-FU-10000293"/>
    <x v="0"/>
    <x v="3"/>
    <s v="Eldon Antistatic Chair Mats for Low to Medium Pile Carpets"/>
    <n v="526.45000000000005"/>
    <n v="5"/>
    <n v="31.587"/>
    <x v="2"/>
    <x v="3"/>
  </r>
  <r>
    <s v="US-2014-155502"/>
    <x v="375"/>
    <d v="2014-01-31T00:00:00"/>
    <x v="1"/>
    <s v="SD-20485"/>
    <s v="Shirley Daniels"/>
    <x v="2"/>
    <s v="United States"/>
    <x v="166"/>
    <x v="25"/>
    <x v="0"/>
    <s v="FUR-FU-10004587"/>
    <x v="0"/>
    <x v="3"/>
    <s v="GE General Use Halogen Bulbs, 100 Watts, 1 Bulb per Pack"/>
    <n v="62.82"/>
    <n v="3"/>
    <n v="30.7818"/>
    <x v="2"/>
    <x v="8"/>
  </r>
  <r>
    <s v="US-2014-155502"/>
    <x v="375"/>
    <d v="2014-01-31T00:00:00"/>
    <x v="1"/>
    <s v="SD-20485"/>
    <s v="Shirley Daniels"/>
    <x v="2"/>
    <s v="United States"/>
    <x v="166"/>
    <x v="25"/>
    <x v="0"/>
    <s v="FUR-FU-10001847"/>
    <x v="0"/>
    <x v="3"/>
    <s v="Eldon Image Series Black Desk Accessories"/>
    <n v="12.42"/>
    <n v="3"/>
    <n v="4.4711999999999996"/>
    <x v="2"/>
    <x v="8"/>
  </r>
  <r>
    <s v="CA-2017-131695"/>
    <x v="254"/>
    <d v="2017-07-06T00:00:00"/>
    <x v="1"/>
    <s v="RA-19285"/>
    <s v="Ralph Arnett"/>
    <x v="0"/>
    <s v="United States"/>
    <x v="13"/>
    <x v="7"/>
    <x v="2"/>
    <s v="FUR-FU-10002045"/>
    <x v="0"/>
    <x v="3"/>
    <s v="Executive Impressions 14&quot;"/>
    <n v="22.23"/>
    <n v="1"/>
    <n v="9.7812000000000001"/>
    <x v="6"/>
    <x v="2"/>
  </r>
  <r>
    <s v="US-2016-115455"/>
    <x v="63"/>
    <d v="2016-09-14T00:00:00"/>
    <x v="1"/>
    <s v="SE-20110"/>
    <s v="Sanjit Engle"/>
    <x v="0"/>
    <s v="United States"/>
    <x v="167"/>
    <x v="8"/>
    <x v="3"/>
    <s v="FUR-FU-10004671"/>
    <x v="0"/>
    <x v="3"/>
    <s v="Executive Impressions 12&quot; Wall Clock"/>
    <n v="14.135999999999999"/>
    <n v="2"/>
    <n v="-7.7747999999999999"/>
    <x v="6"/>
    <x v="4"/>
  </r>
  <r>
    <s v="US-2016-115455"/>
    <x v="63"/>
    <d v="2016-09-14T00:00:00"/>
    <x v="1"/>
    <s v="SE-20110"/>
    <s v="Sanjit Engle"/>
    <x v="0"/>
    <s v="United States"/>
    <x v="167"/>
    <x v="8"/>
    <x v="3"/>
    <s v="FUR-TA-10003569"/>
    <x v="0"/>
    <x v="2"/>
    <s v="Bretford CR8500 Series Meeting Room Furniture"/>
    <n v="601.47"/>
    <n v="3"/>
    <n v="-300.73500000000001"/>
    <x v="6"/>
    <x v="4"/>
  </r>
  <r>
    <s v="CA-2016-165848"/>
    <x v="41"/>
    <d v="2016-06-04T00:00:00"/>
    <x v="3"/>
    <s v="EN-13780"/>
    <s v="Edward Nazzal"/>
    <x v="0"/>
    <s v="United States"/>
    <x v="13"/>
    <x v="7"/>
    <x v="2"/>
    <s v="FUR-BO-10000362"/>
    <x v="0"/>
    <x v="0"/>
    <s v="Sauder Inglewood Library Bookcases"/>
    <n v="136.78399999999999"/>
    <n v="1"/>
    <n v="5.1294000000000004"/>
    <x v="7"/>
    <x v="2"/>
  </r>
  <r>
    <s v="CA-2016-165848"/>
    <x v="41"/>
    <d v="2016-06-04T00:00:00"/>
    <x v="3"/>
    <s v="EN-13780"/>
    <s v="Edward Nazzal"/>
    <x v="0"/>
    <s v="United States"/>
    <x v="13"/>
    <x v="7"/>
    <x v="2"/>
    <s v="FUR-FU-10003878"/>
    <x v="0"/>
    <x v="3"/>
    <s v="Linden 10&quot; Round Wall Clock, Black"/>
    <n v="61.12"/>
    <n v="4"/>
    <n v="20.780799999999999"/>
    <x v="7"/>
    <x v="2"/>
  </r>
  <r>
    <s v="CA-2014-127446"/>
    <x v="306"/>
    <d v="2014-11-30T00:00:00"/>
    <x v="1"/>
    <s v="MC-17590"/>
    <s v="Matt Collister"/>
    <x v="1"/>
    <s v="United States"/>
    <x v="58"/>
    <x v="5"/>
    <x v="3"/>
    <s v="FUR-TA-10000577"/>
    <x v="0"/>
    <x v="2"/>
    <s v="Bretford CR4500 Series Slim Rectangular Table"/>
    <n v="1218.7349999999999"/>
    <n v="5"/>
    <n v="-121.87350000000001"/>
    <x v="2"/>
    <x v="0"/>
  </r>
  <r>
    <s v="CA-2014-127446"/>
    <x v="306"/>
    <d v="2014-11-30T00:00:00"/>
    <x v="1"/>
    <s v="MC-17590"/>
    <s v="Matt Collister"/>
    <x v="1"/>
    <s v="United States"/>
    <x v="58"/>
    <x v="5"/>
    <x v="3"/>
    <s v="FUR-FU-10000221"/>
    <x v="0"/>
    <x v="3"/>
    <s v="Master Caster Door Stop, Brown"/>
    <n v="6.0960000000000001"/>
    <n v="3"/>
    <n v="-3.9624000000000001"/>
    <x v="2"/>
    <x v="0"/>
  </r>
  <r>
    <s v="CA-2016-137204"/>
    <x v="376"/>
    <d v="2016-05-05T00:00:00"/>
    <x v="1"/>
    <s v="BO-11350"/>
    <s v="Bill Overfelt"/>
    <x v="1"/>
    <s v="United States"/>
    <x v="2"/>
    <x v="2"/>
    <x v="1"/>
    <s v="FUR-CH-10002304"/>
    <x v="0"/>
    <x v="1"/>
    <s v="Global Stack Chair without Arms, Black"/>
    <n v="41.567999999999998"/>
    <n v="2"/>
    <n v="2.5979999999999999"/>
    <x v="1"/>
    <x v="6"/>
  </r>
  <r>
    <s v="CA-2014-147298"/>
    <x v="377"/>
    <d v="2014-05-03T00:00:00"/>
    <x v="1"/>
    <s v="AG-10300"/>
    <s v="Aleksandra Gannaway"/>
    <x v="1"/>
    <s v="United States"/>
    <x v="2"/>
    <x v="2"/>
    <x v="1"/>
    <s v="FUR-CH-10004886"/>
    <x v="0"/>
    <x v="1"/>
    <s v="Bevis Steel Folding Chairs"/>
    <n v="230.28"/>
    <n v="3"/>
    <n v="23.027999999999999"/>
    <x v="1"/>
    <x v="6"/>
  </r>
  <r>
    <s v="US-2017-110604"/>
    <x v="378"/>
    <d v="2017-05-20T00:00:00"/>
    <x v="1"/>
    <s v="JF-15295"/>
    <s v="Jason Fortune-"/>
    <x v="0"/>
    <s v="United States"/>
    <x v="15"/>
    <x v="13"/>
    <x v="1"/>
    <s v="FUR-FU-10000076"/>
    <x v="0"/>
    <x v="3"/>
    <s v="24-Hour Round Wall Clock"/>
    <n v="39.96"/>
    <n v="2"/>
    <n v="17.1828"/>
    <x v="2"/>
    <x v="7"/>
  </r>
  <r>
    <s v="US-2017-110604"/>
    <x v="378"/>
    <d v="2017-05-20T00:00:00"/>
    <x v="1"/>
    <s v="JF-15295"/>
    <s v="Jason Fortune-"/>
    <x v="0"/>
    <s v="United States"/>
    <x v="15"/>
    <x v="13"/>
    <x v="1"/>
    <s v="FUR-CH-10002017"/>
    <x v="0"/>
    <x v="1"/>
    <s v="SAFCO Optional Arm Kit for Workspace Cribbage Stacking Chair"/>
    <n v="42.624000000000002"/>
    <n v="2"/>
    <n v="4.2624000000000004"/>
    <x v="2"/>
    <x v="7"/>
  </r>
  <r>
    <s v="US-2017-110604"/>
    <x v="378"/>
    <d v="2017-05-20T00:00:00"/>
    <x v="1"/>
    <s v="JF-15295"/>
    <s v="Jason Fortune-"/>
    <x v="0"/>
    <s v="United States"/>
    <x v="15"/>
    <x v="13"/>
    <x v="1"/>
    <s v="FUR-CH-10004287"/>
    <x v="0"/>
    <x v="1"/>
    <s v="SAFCO Arco Folding Chair"/>
    <n v="220.96"/>
    <n v="1"/>
    <n v="24.858000000000001"/>
    <x v="2"/>
    <x v="7"/>
  </r>
  <r>
    <s v="CA-2015-116750"/>
    <x v="379"/>
    <d v="2015-07-10T00:00:00"/>
    <x v="0"/>
    <s v="BF-10975"/>
    <s v="Barbara Fisher"/>
    <x v="1"/>
    <s v="United States"/>
    <x v="160"/>
    <x v="30"/>
    <x v="0"/>
    <s v="FUR-FU-10003829"/>
    <x v="0"/>
    <x v="3"/>
    <s v="Stackable Trays"/>
    <n v="4.9279999999999999"/>
    <n v="2"/>
    <n v="0.73919999999999997"/>
    <x v="2"/>
    <x v="3"/>
  </r>
  <r>
    <s v="CA-2017-108441"/>
    <x v="235"/>
    <d v="2017-06-18T00:00:00"/>
    <x v="1"/>
    <s v="SB-20170"/>
    <s v="Sarah Bern"/>
    <x v="0"/>
    <s v="United States"/>
    <x v="13"/>
    <x v="7"/>
    <x v="2"/>
    <s v="FUR-CH-10000595"/>
    <x v="0"/>
    <x v="1"/>
    <s v="Safco Contoured Stacking Chairs"/>
    <n v="858.24"/>
    <n v="4"/>
    <n v="143.04"/>
    <x v="6"/>
    <x v="2"/>
  </r>
  <r>
    <s v="CA-2016-149111"/>
    <x v="380"/>
    <d v="2016-04-21T00:00:00"/>
    <x v="0"/>
    <s v="BF-11170"/>
    <s v="Ben Ferrer"/>
    <x v="2"/>
    <s v="United States"/>
    <x v="168"/>
    <x v="30"/>
    <x v="0"/>
    <s v="FUR-FU-10000206"/>
    <x v="0"/>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x v="0"/>
    <x v="3"/>
    <s v="Executive Impressions 13&quot; Clairmont Wall Clock"/>
    <n v="57.69"/>
    <n v="3"/>
    <n v="23.652899999999999"/>
    <x v="2"/>
    <x v="4"/>
  </r>
  <r>
    <s v="CA-2014-131002"/>
    <x v="266"/>
    <d v="2014-09-12T00:00:00"/>
    <x v="0"/>
    <s v="TB-21400"/>
    <s v="Tom Boeckenhauer"/>
    <x v="0"/>
    <s v="United States"/>
    <x v="169"/>
    <x v="37"/>
    <x v="3"/>
    <s v="FUR-FU-10004665"/>
    <x v="0"/>
    <x v="3"/>
    <s v="3M Polarizing Task Lamp with Clamp Arm, Light Gray"/>
    <n v="821.88"/>
    <n v="6"/>
    <n v="213.68879999999999"/>
    <x v="2"/>
    <x v="4"/>
  </r>
  <r>
    <s v="US-2016-146794"/>
    <x v="73"/>
    <d v="2016-10-01T00:00:00"/>
    <x v="1"/>
    <s v="SH-19975"/>
    <s v="Sally Hughsby"/>
    <x v="1"/>
    <s v="United States"/>
    <x v="170"/>
    <x v="2"/>
    <x v="1"/>
    <s v="FUR-BO-10004467"/>
    <x v="0"/>
    <x v="0"/>
    <s v="Bestar Classic Bookcase"/>
    <n v="424.95749999999998"/>
    <n v="5"/>
    <n v="19.998000000000001"/>
    <x v="2"/>
    <x v="4"/>
  </r>
  <r>
    <s v="CA-2017-112515"/>
    <x v="342"/>
    <d v="2017-09-21T00:00:00"/>
    <x v="0"/>
    <s v="AS-10225"/>
    <s v="Alan Schoenberger"/>
    <x v="1"/>
    <s v="United States"/>
    <x v="106"/>
    <x v="4"/>
    <x v="1"/>
    <s v="FUR-BO-10003404"/>
    <x v="0"/>
    <x v="0"/>
    <s v="Global Adaptabilites Bookcase, Cherry/Storm Gray Finish"/>
    <n v="1292.94"/>
    <n v="3"/>
    <n v="77.576400000000007"/>
    <x v="4"/>
    <x v="4"/>
  </r>
  <r>
    <s v="CA-2015-135538"/>
    <x v="37"/>
    <d v="2015-12-28T00:00:00"/>
    <x v="1"/>
    <s v="HR-14830"/>
    <s v="Harold Ryan"/>
    <x v="1"/>
    <s v="United States"/>
    <x v="171"/>
    <x v="22"/>
    <x v="1"/>
    <s v="FUR-CH-10004287"/>
    <x v="0"/>
    <x v="1"/>
    <s v="SAFCO Arco Folding Chair"/>
    <n v="883.84"/>
    <n v="4"/>
    <n v="99.432000000000002"/>
    <x v="4"/>
    <x v="5"/>
  </r>
  <r>
    <s v="CA-2016-164784"/>
    <x v="381"/>
    <d v="2016-05-04T00:00:00"/>
    <x v="2"/>
    <s v="HF-14995"/>
    <s v="Herbert Flentye"/>
    <x v="0"/>
    <s v="United States"/>
    <x v="10"/>
    <x v="9"/>
    <x v="0"/>
    <s v="FUR-TA-10004534"/>
    <x v="0"/>
    <x v="2"/>
    <s v="Bevis 44 x 96 Conference Tables"/>
    <n v="370.62"/>
    <n v="3"/>
    <n v="-142.071"/>
    <x v="0"/>
    <x v="7"/>
  </r>
  <r>
    <s v="US-2015-139759"/>
    <x v="382"/>
    <d v="2015-08-30T00:00:00"/>
    <x v="1"/>
    <s v="NL-18310"/>
    <s v="Nancy Lomonaco"/>
    <x v="2"/>
    <s v="United States"/>
    <x v="2"/>
    <x v="2"/>
    <x v="1"/>
    <s v="FUR-CH-10002774"/>
    <x v="0"/>
    <x v="1"/>
    <s v="Global Deluxe Stacking Chair, Gray"/>
    <n v="40.783999999999999"/>
    <n v="1"/>
    <n v="4.5881999999999996"/>
    <x v="2"/>
    <x v="10"/>
  </r>
  <r>
    <s v="CA-2014-126403"/>
    <x v="383"/>
    <d v="2014-09-12T00:00:00"/>
    <x v="0"/>
    <s v="RR-19525"/>
    <s v="Rick Reed"/>
    <x v="1"/>
    <s v="United States"/>
    <x v="172"/>
    <x v="20"/>
    <x v="2"/>
    <s v="FUR-CH-10003761"/>
    <x v="0"/>
    <x v="1"/>
    <s v="Global Italian Leather Office Chair"/>
    <n v="785.88"/>
    <n v="6"/>
    <n v="212.1876"/>
    <x v="0"/>
    <x v="4"/>
  </r>
  <r>
    <s v="CA-2016-138079"/>
    <x v="360"/>
    <d v="2016-01-28T00:00:00"/>
    <x v="1"/>
    <s v="AJ-10795"/>
    <s v="Anthony Johnson"/>
    <x v="1"/>
    <s v="United States"/>
    <x v="15"/>
    <x v="13"/>
    <x v="1"/>
    <s v="FUR-FU-10001475"/>
    <x v="0"/>
    <x v="3"/>
    <s v="Contract Clock, 14&quot;, Brown"/>
    <n v="109.9"/>
    <n v="5"/>
    <n v="37.366"/>
    <x v="6"/>
    <x v="8"/>
  </r>
  <r>
    <s v="CA-2014-143182"/>
    <x v="384"/>
    <d v="2014-10-20T00:00:00"/>
    <x v="1"/>
    <s v="DL-12865"/>
    <s v="Dan Lawera"/>
    <x v="0"/>
    <s v="United States"/>
    <x v="173"/>
    <x v="1"/>
    <x v="0"/>
    <s v="FUR-FU-10004270"/>
    <x v="0"/>
    <x v="3"/>
    <s v="Executive Impressions 13&quot; Clairmont Wall Clock"/>
    <n v="15.384"/>
    <n v="1"/>
    <n v="4.0382999999999996"/>
    <x v="2"/>
    <x v="1"/>
  </r>
  <r>
    <s v="CA-2014-145317"/>
    <x v="385"/>
    <d v="2014-03-23T00:00:00"/>
    <x v="1"/>
    <s v="SM-20320"/>
    <s v="Sean Miller"/>
    <x v="2"/>
    <s v="United States"/>
    <x v="51"/>
    <x v="1"/>
    <x v="0"/>
    <s v="FUR-FU-10004270"/>
    <x v="0"/>
    <x v="3"/>
    <s v="Executive Impressions 13&quot; Clairmont Wall Clock"/>
    <n v="30.768000000000001"/>
    <n v="2"/>
    <n v="8.0765999999999991"/>
    <x v="2"/>
    <x v="9"/>
  </r>
  <r>
    <s v="CA-2014-145317"/>
    <x v="385"/>
    <d v="2014-03-23T00:00:00"/>
    <x v="1"/>
    <s v="SM-20320"/>
    <s v="Sean Miller"/>
    <x v="2"/>
    <s v="United States"/>
    <x v="51"/>
    <x v="1"/>
    <x v="0"/>
    <s v="FUR-FU-10001986"/>
    <x v="0"/>
    <x v="3"/>
    <s v="Dana Fluorescent Magnifying Lamp, White, 36&quot;"/>
    <n v="122.352"/>
    <n v="3"/>
    <n v="15.294"/>
    <x v="2"/>
    <x v="9"/>
  </r>
  <r>
    <s v="CA-2015-121797"/>
    <x v="386"/>
    <d v="2015-02-06T00:00:00"/>
    <x v="1"/>
    <s v="CC-12145"/>
    <s v="Charles Crestani"/>
    <x v="0"/>
    <s v="United States"/>
    <x v="2"/>
    <x v="2"/>
    <x v="1"/>
    <s v="FUR-FU-10001876"/>
    <x v="0"/>
    <x v="3"/>
    <s v="Computer Room Manger, 14&quot;"/>
    <n v="227.36"/>
    <n v="7"/>
    <n v="81.849599999999995"/>
    <x v="1"/>
    <x v="8"/>
  </r>
  <r>
    <s v="CA-2017-132430"/>
    <x v="224"/>
    <d v="2017-10-11T00:00:00"/>
    <x v="2"/>
    <s v="CP-12085"/>
    <s v="Cathy Prescott"/>
    <x v="1"/>
    <s v="United States"/>
    <x v="174"/>
    <x v="15"/>
    <x v="2"/>
    <s v="FUR-FU-10003577"/>
    <x v="0"/>
    <x v="3"/>
    <s v="Nu-Dell Leatherette Frames"/>
    <n v="45.887999999999998"/>
    <n v="4"/>
    <n v="9.1776"/>
    <x v="3"/>
    <x v="1"/>
  </r>
  <r>
    <s v="CA-2014-110030"/>
    <x v="387"/>
    <d v="2014-12-08T00:00:00"/>
    <x v="0"/>
    <s v="LF-17185"/>
    <s v="Luke Foster"/>
    <x v="0"/>
    <s v="United States"/>
    <x v="6"/>
    <x v="5"/>
    <x v="3"/>
    <s v="FUR-FU-10002759"/>
    <x v="0"/>
    <x v="3"/>
    <s v="12-1/2 Diameter Round Wall Clock"/>
    <n v="23.975999999999999"/>
    <n v="3"/>
    <n v="-14.3856"/>
    <x v="3"/>
    <x v="5"/>
  </r>
  <r>
    <s v="CA-2017-149888"/>
    <x v="388"/>
    <d v="2017-11-13T00:00:00"/>
    <x v="1"/>
    <s v="EP-13915"/>
    <s v="Emily Phan"/>
    <x v="0"/>
    <s v="United States"/>
    <x v="3"/>
    <x v="3"/>
    <x v="2"/>
    <s v="FUR-TA-10000849"/>
    <x v="0"/>
    <x v="2"/>
    <s v="Bevis Rectangular Conference Tables"/>
    <n v="350.35199999999998"/>
    <n v="4"/>
    <n v="-140.14080000000001"/>
    <x v="6"/>
    <x v="0"/>
  </r>
  <r>
    <s v="CA-2017-104801"/>
    <x v="389"/>
    <d v="2017-02-19T00:00:00"/>
    <x v="1"/>
    <s v="FH-14350"/>
    <s v="Fred Harton"/>
    <x v="0"/>
    <s v="United States"/>
    <x v="15"/>
    <x v="13"/>
    <x v="1"/>
    <s v="FUR-FU-10004017"/>
    <x v="0"/>
    <x v="3"/>
    <s v="Tenex Contemporary Contur Chairmats for Low and Medium Pile Carpet, Computer, 39&quot; x 49&quot;"/>
    <n v="107.53"/>
    <n v="1"/>
    <n v="21.506"/>
    <x v="6"/>
    <x v="11"/>
  </r>
  <r>
    <s v="CA-2015-115798"/>
    <x v="18"/>
    <d v="2015-11-19T00:00:00"/>
    <x v="1"/>
    <s v="KL-16645"/>
    <s v="Ken Lonsdale"/>
    <x v="0"/>
    <s v="United States"/>
    <x v="19"/>
    <x v="14"/>
    <x v="2"/>
    <s v="FUR-BO-10004467"/>
    <x v="0"/>
    <x v="0"/>
    <s v="Bestar Classic Bookcase"/>
    <n v="299.97000000000003"/>
    <n v="3"/>
    <n v="56.994300000000003"/>
    <x v="6"/>
    <x v="0"/>
  </r>
  <r>
    <s v="CA-2014-149244"/>
    <x v="53"/>
    <d v="2014-11-08T00:00:00"/>
    <x v="1"/>
    <s v="MS-17530"/>
    <s v="MaryBeth Skach"/>
    <x v="0"/>
    <s v="United States"/>
    <x v="53"/>
    <x v="2"/>
    <x v="1"/>
    <s v="FUR-FU-10004671"/>
    <x v="0"/>
    <x v="3"/>
    <s v="Executive Impressions 12&quot; Wall Clock"/>
    <n v="35.340000000000003"/>
    <n v="2"/>
    <n v="13.4292"/>
    <x v="4"/>
    <x v="0"/>
  </r>
  <r>
    <s v="CA-2015-140144"/>
    <x v="390"/>
    <d v="2015-06-25T00:00:00"/>
    <x v="0"/>
    <s v="SC-20770"/>
    <s v="Stewart Carmichael"/>
    <x v="1"/>
    <s v="United States"/>
    <x v="28"/>
    <x v="2"/>
    <x v="1"/>
    <s v="FUR-FU-10002253"/>
    <x v="0"/>
    <x v="3"/>
    <s v="Howard Miller 13&quot; Diameter Pewter Finish Round Wall Clock"/>
    <n v="257.64"/>
    <n v="6"/>
    <n v="100.4796"/>
    <x v="2"/>
    <x v="2"/>
  </r>
  <r>
    <s v="CA-2014-155887"/>
    <x v="264"/>
    <d v="2014-05-17T00:00:00"/>
    <x v="1"/>
    <s v="KT-16480"/>
    <s v="Kean Thornton"/>
    <x v="0"/>
    <s v="United States"/>
    <x v="20"/>
    <x v="20"/>
    <x v="2"/>
    <s v="FUR-TA-10002228"/>
    <x v="0"/>
    <x v="2"/>
    <s v="Bevis Traditional Conference Table Top, Plinth Base"/>
    <n v="700.05600000000004"/>
    <n v="3"/>
    <n v="-130.0104"/>
    <x v="2"/>
    <x v="7"/>
  </r>
  <r>
    <s v="US-2014-141257"/>
    <x v="391"/>
    <d v="2014-06-14T00:00:00"/>
    <x v="1"/>
    <s v="CS-11950"/>
    <s v="Carlos Soltero"/>
    <x v="0"/>
    <s v="United States"/>
    <x v="15"/>
    <x v="13"/>
    <x v="1"/>
    <s v="FUR-CH-10002758"/>
    <x v="0"/>
    <x v="1"/>
    <s v="Hon Deluxe Fabric Upholstered Stacking Chairs, Squared Back"/>
    <n v="585.55200000000002"/>
    <n v="3"/>
    <n v="73.194000000000003"/>
    <x v="6"/>
    <x v="2"/>
  </r>
  <r>
    <s v="CA-2014-158029"/>
    <x v="261"/>
    <d v="2014-05-30T00:00:00"/>
    <x v="1"/>
    <s v="HF-14995"/>
    <s v="Herbert Flentye"/>
    <x v="0"/>
    <s v="United States"/>
    <x v="2"/>
    <x v="2"/>
    <x v="1"/>
    <s v="FUR-CH-10000988"/>
    <x v="0"/>
    <x v="1"/>
    <s v="Hon Olson Stacker Stools"/>
    <n v="225.29599999999999"/>
    <n v="2"/>
    <n v="22.529599999999999"/>
    <x v="4"/>
    <x v="7"/>
  </r>
  <r>
    <s v="CA-2016-146171"/>
    <x v="237"/>
    <d v="2016-03-15T00:00:00"/>
    <x v="1"/>
    <s v="JP-16135"/>
    <s v="Julie Prescott"/>
    <x v="2"/>
    <s v="United States"/>
    <x v="29"/>
    <x v="24"/>
    <x v="0"/>
    <s v="FUR-FU-10004270"/>
    <x v="0"/>
    <x v="3"/>
    <s v="Executive Impressions 13&quot; Clairmont Wall Clock"/>
    <n v="76.92"/>
    <n v="4"/>
    <n v="31.537199999999999"/>
    <x v="4"/>
    <x v="9"/>
  </r>
  <r>
    <s v="CA-2017-158967"/>
    <x v="247"/>
    <d v="2017-12-12T00:00:00"/>
    <x v="2"/>
    <s v="BT-11680"/>
    <s v="Brian Thompson"/>
    <x v="0"/>
    <s v="United States"/>
    <x v="1"/>
    <x v="1"/>
    <x v="0"/>
    <s v="FUR-FU-10001940"/>
    <x v="0"/>
    <x v="3"/>
    <s v="Staple-based wall hangings"/>
    <n v="19.103999999999999"/>
    <n v="3"/>
    <n v="5.7312000000000003"/>
    <x v="3"/>
    <x v="5"/>
  </r>
  <r>
    <s v="CA-2015-138534"/>
    <x v="392"/>
    <d v="2015-07-19T00:00:00"/>
    <x v="0"/>
    <s v="JM-15535"/>
    <s v="Jessica Myrick"/>
    <x v="0"/>
    <s v="United States"/>
    <x v="175"/>
    <x v="2"/>
    <x v="1"/>
    <s v="FUR-BO-10003159"/>
    <x v="0"/>
    <x v="0"/>
    <s v="Sauder Camden County Collection Libraries, Planked Cherry Finish"/>
    <n v="195.46600000000001"/>
    <n v="2"/>
    <n v="-13.797599999999999"/>
    <x v="3"/>
    <x v="3"/>
  </r>
  <r>
    <s v="CA-2017-108322"/>
    <x v="393"/>
    <d v="2017-05-05T00:00:00"/>
    <x v="1"/>
    <s v="SS-20140"/>
    <s v="Saphhira Shifley"/>
    <x v="1"/>
    <s v="United States"/>
    <x v="176"/>
    <x v="1"/>
    <x v="0"/>
    <s v="FUR-FU-10001935"/>
    <x v="0"/>
    <x v="3"/>
    <s v="3M Hangers With Command Adhesive"/>
    <n v="23.68"/>
    <n v="8"/>
    <n v="6.2160000000000002"/>
    <x v="2"/>
    <x v="6"/>
  </r>
  <r>
    <s v="CA-2015-149972"/>
    <x v="231"/>
    <d v="2015-09-23T00:00:00"/>
    <x v="2"/>
    <s v="CD-12790"/>
    <s v="Cynthia Delaney"/>
    <x v="2"/>
    <s v="United States"/>
    <x v="2"/>
    <x v="2"/>
    <x v="1"/>
    <s v="FUR-CH-10004997"/>
    <x v="0"/>
    <x v="1"/>
    <s v="Hon Every-Day Series Multi-Task Chairs"/>
    <n v="601.53599999999994"/>
    <n v="4"/>
    <n v="0"/>
    <x v="3"/>
    <x v="4"/>
  </r>
  <r>
    <s v="US-2014-117744"/>
    <x v="116"/>
    <d v="2014-12-06T00:00:00"/>
    <x v="1"/>
    <s v="MD-17860"/>
    <s v="Michael Dominguez"/>
    <x v="1"/>
    <s v="United States"/>
    <x v="177"/>
    <x v="5"/>
    <x v="3"/>
    <s v="FUR-FU-10001588"/>
    <x v="0"/>
    <x v="3"/>
    <s v="Deflect-o SuperTray Unbreakable Stackable Tray, Letter, Black"/>
    <n v="58.36"/>
    <n v="5"/>
    <n v="-24.803000000000001"/>
    <x v="4"/>
    <x v="5"/>
  </r>
  <r>
    <s v="US-2014-117744"/>
    <x v="116"/>
    <d v="2014-12-06T00:00:00"/>
    <x v="1"/>
    <s v="MD-17860"/>
    <s v="Michael Dominguez"/>
    <x v="1"/>
    <s v="United States"/>
    <x v="177"/>
    <x v="5"/>
    <x v="3"/>
    <s v="FUR-FU-10002759"/>
    <x v="0"/>
    <x v="3"/>
    <s v="12-1/2 Diameter Round Wall Clock"/>
    <n v="39.96"/>
    <n v="5"/>
    <n v="-23.975999999999999"/>
    <x v="4"/>
    <x v="5"/>
  </r>
  <r>
    <s v="CA-2014-154599"/>
    <x v="394"/>
    <d v="2014-04-17T00:00:00"/>
    <x v="1"/>
    <s v="KN-16450"/>
    <s v="Kean Nguyen"/>
    <x v="1"/>
    <s v="United States"/>
    <x v="178"/>
    <x v="2"/>
    <x v="1"/>
    <s v="FUR-BO-10001337"/>
    <x v="0"/>
    <x v="0"/>
    <s v="O'Sullivan Living Dimensions 2-Shelf Bookcases"/>
    <n v="308.49900000000002"/>
    <n v="3"/>
    <n v="-18.146999999999998"/>
    <x v="2"/>
    <x v="6"/>
  </r>
  <r>
    <s v="CA-2017-143329"/>
    <x v="54"/>
    <d v="2017-11-08T00:00:00"/>
    <x v="1"/>
    <s v="DL-13330"/>
    <s v="Denise Leinenbach"/>
    <x v="0"/>
    <s v="United States"/>
    <x v="179"/>
    <x v="41"/>
    <x v="1"/>
    <s v="FUR-FU-10000629"/>
    <x v="0"/>
    <x v="3"/>
    <s v="9-3/4 Diameter Round Wall Clock"/>
    <n v="41.37"/>
    <n v="3"/>
    <n v="17.375399999999999"/>
    <x v="2"/>
    <x v="0"/>
  </r>
  <r>
    <s v="CA-2015-122623"/>
    <x v="395"/>
    <d v="2015-09-11T00:00:00"/>
    <x v="1"/>
    <s v="CC-12145"/>
    <s v="Charles Crestani"/>
    <x v="0"/>
    <s v="United States"/>
    <x v="116"/>
    <x v="5"/>
    <x v="3"/>
    <s v="FUR-CH-10000553"/>
    <x v="0"/>
    <x v="1"/>
    <s v="Metal Folding Chairs, Beige, 4/Carton"/>
    <n v="47.515999999999998"/>
    <n v="2"/>
    <n v="-2.0364"/>
    <x v="4"/>
    <x v="4"/>
  </r>
  <r>
    <s v="CA-2015-148635"/>
    <x v="396"/>
    <d v="2015-07-27T00:00:00"/>
    <x v="0"/>
    <s v="MH-18025"/>
    <s v="Michelle Huthwaite"/>
    <x v="0"/>
    <s v="United States"/>
    <x v="15"/>
    <x v="13"/>
    <x v="1"/>
    <s v="FUR-BO-10002213"/>
    <x v="0"/>
    <x v="0"/>
    <s v="Sauder Forest Hills Library, Woodland Oak Finish"/>
    <n v="704.9"/>
    <n v="5"/>
    <n v="56.392000000000003"/>
    <x v="3"/>
    <x v="3"/>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x v="0"/>
    <x v="3"/>
    <s v="Advantus Employee of the Month Certificate Frame, 11 x 13-1/2"/>
    <n v="185.58"/>
    <n v="6"/>
    <n v="76.087800000000001"/>
    <x v="3"/>
    <x v="0"/>
  </r>
  <r>
    <s v="CA-2015-135685"/>
    <x v="397"/>
    <d v="2015-11-18T00:00:00"/>
    <x v="0"/>
    <s v="MP-18175"/>
    <s v="Mike Pelletier"/>
    <x v="2"/>
    <s v="United States"/>
    <x v="79"/>
    <x v="16"/>
    <x v="3"/>
    <s v="FUR-TA-10001520"/>
    <x v="0"/>
    <x v="2"/>
    <s v="Lesro Sheffield Collection Coffee Table, End Table, Center Table, Corner Table"/>
    <n v="214.11"/>
    <n v="3"/>
    <n v="36.398699999999998"/>
    <x v="3"/>
    <x v="0"/>
  </r>
  <r>
    <s v="CA-2015-135685"/>
    <x v="397"/>
    <d v="2015-11-18T00:00:00"/>
    <x v="0"/>
    <s v="MP-18175"/>
    <s v="Mike Pelletier"/>
    <x v="2"/>
    <s v="United States"/>
    <x v="79"/>
    <x v="16"/>
    <x v="3"/>
    <s v="FUR-TA-10000688"/>
    <x v="0"/>
    <x v="2"/>
    <s v="Chromcraft Bull-Nose Wood Round Conference Table Top, Wood Base"/>
    <n v="653.54999999999995"/>
    <n v="3"/>
    <n v="111.1035"/>
    <x v="3"/>
    <x v="0"/>
  </r>
  <r>
    <s v="CA-2015-104626"/>
    <x v="398"/>
    <d v="2015-09-08T00:00:00"/>
    <x v="1"/>
    <s v="DR-12940"/>
    <s v="Daniel Raglin"/>
    <x v="2"/>
    <s v="United States"/>
    <x v="20"/>
    <x v="20"/>
    <x v="2"/>
    <s v="FUR-CH-10003817"/>
    <x v="0"/>
    <x v="1"/>
    <s v="Global Value Steno Chair, Gray"/>
    <n v="60.74"/>
    <n v="1"/>
    <n v="15.185"/>
    <x v="1"/>
    <x v="4"/>
  </r>
  <r>
    <s v="CA-2015-104626"/>
    <x v="398"/>
    <d v="2015-09-08T00:00:00"/>
    <x v="1"/>
    <s v="DR-12940"/>
    <s v="Daniel Raglin"/>
    <x v="2"/>
    <s v="United States"/>
    <x v="20"/>
    <x v="20"/>
    <x v="2"/>
    <s v="FUR-FU-10000308"/>
    <x v="0"/>
    <x v="3"/>
    <s v="Deflect-o Glass Clear Studded Chair Mats"/>
    <n v="124.36"/>
    <n v="2"/>
    <n v="27.359200000000001"/>
    <x v="1"/>
    <x v="4"/>
  </r>
  <r>
    <s v="CA-2016-160500"/>
    <x v="399"/>
    <d v="2016-05-08T00:00:00"/>
    <x v="2"/>
    <s v="DM-13015"/>
    <s v="Darrin Martin"/>
    <x v="0"/>
    <s v="United States"/>
    <x v="92"/>
    <x v="2"/>
    <x v="1"/>
    <s v="FUR-TA-10003748"/>
    <x v="0"/>
    <x v="2"/>
    <s v="Bevis 36 x 72 Conference Tables"/>
    <n v="298.77600000000001"/>
    <n v="3"/>
    <n v="7.4694000000000003"/>
    <x v="0"/>
    <x v="7"/>
  </r>
  <r>
    <s v="US-2014-112914"/>
    <x v="400"/>
    <d v="2014-09-30T00:00:00"/>
    <x v="1"/>
    <s v="MT-18070"/>
    <s v="Michelle Tran"/>
    <x v="2"/>
    <s v="United States"/>
    <x v="6"/>
    <x v="5"/>
    <x v="3"/>
    <s v="FUR-BO-10003272"/>
    <x v="0"/>
    <x v="0"/>
    <s v="O'Sullivan Living Dimensions 5-Shelf Bookcases"/>
    <n v="300.53280000000001"/>
    <n v="2"/>
    <n v="-97.231200000000001"/>
    <x v="2"/>
    <x v="4"/>
  </r>
  <r>
    <s v="US-2014-125521"/>
    <x v="401"/>
    <d v="2014-03-19T00:00:00"/>
    <x v="1"/>
    <s v="CK-12325"/>
    <s v="Christine Kargatis"/>
    <x v="2"/>
    <s v="United States"/>
    <x v="180"/>
    <x v="25"/>
    <x v="0"/>
    <s v="FUR-CH-10003379"/>
    <x v="0"/>
    <x v="1"/>
    <s v="Global Commerce Series High-Back Swivel/Tilt Chairs"/>
    <n v="1139.92"/>
    <n v="4"/>
    <n v="284.98"/>
    <x v="2"/>
    <x v="9"/>
  </r>
  <r>
    <s v="US-2016-162852"/>
    <x v="402"/>
    <d v="2016-12-31T00:00:00"/>
    <x v="1"/>
    <s v="BG-11695"/>
    <s v="Brooke Gillingham"/>
    <x v="1"/>
    <s v="United States"/>
    <x v="181"/>
    <x v="8"/>
    <x v="3"/>
    <s v="FUR-CH-10004853"/>
    <x v="0"/>
    <x v="1"/>
    <s v="Global Manager's Adjustable Task Chair, Storm"/>
    <n v="845.48800000000006"/>
    <n v="8"/>
    <n v="-12.0784"/>
    <x v="4"/>
    <x v="5"/>
  </r>
  <r>
    <s v="CA-2017-157854"/>
    <x v="403"/>
    <d v="2017-04-15T00:00:00"/>
    <x v="1"/>
    <s v="DM-13345"/>
    <s v="Denise Monton"/>
    <x v="1"/>
    <s v="United States"/>
    <x v="153"/>
    <x v="24"/>
    <x v="0"/>
    <s v="FUR-FU-10003832"/>
    <x v="0"/>
    <x v="3"/>
    <s v="Eldon Expressions Punched Metal &amp; Wood Desk Accessories, Black &amp; Cherry"/>
    <n v="56.28"/>
    <n v="6"/>
    <n v="15.7584"/>
    <x v="1"/>
    <x v="6"/>
  </r>
  <r>
    <s v="CA-2016-136371"/>
    <x v="331"/>
    <d v="2016-03-21T00:00:00"/>
    <x v="0"/>
    <s v="SV-20935"/>
    <s v="Susan Vittorini"/>
    <x v="0"/>
    <s v="United States"/>
    <x v="64"/>
    <x v="7"/>
    <x v="2"/>
    <s v="FUR-FU-10000409"/>
    <x v="0"/>
    <x v="3"/>
    <s v="GE 4 Foot Flourescent Tube, 40 Watt"/>
    <n v="14.98"/>
    <n v="1"/>
    <n v="6.8907999999999996"/>
    <x v="3"/>
    <x v="9"/>
  </r>
  <r>
    <s v="CA-2016-136371"/>
    <x v="331"/>
    <d v="2016-03-21T00:00:00"/>
    <x v="0"/>
    <s v="SV-20935"/>
    <s v="Susan Vittorini"/>
    <x v="0"/>
    <s v="United States"/>
    <x v="64"/>
    <x v="7"/>
    <x v="2"/>
    <s v="FUR-FU-10000221"/>
    <x v="0"/>
    <x v="3"/>
    <s v="Master Caster Door Stop, Brown"/>
    <n v="20.32"/>
    <n v="4"/>
    <n v="6.9088000000000003"/>
    <x v="3"/>
    <x v="9"/>
  </r>
  <r>
    <s v="CA-2016-128594"/>
    <x v="238"/>
    <d v="2016-08-29T00:00:00"/>
    <x v="2"/>
    <s v="DJ-13510"/>
    <s v="Don Jones"/>
    <x v="1"/>
    <s v="United States"/>
    <x v="53"/>
    <x v="2"/>
    <x v="1"/>
    <s v="FUR-CH-10001215"/>
    <x v="0"/>
    <x v="1"/>
    <s v="Global Troy Executive Leather Low-Back Tilter"/>
    <n v="1603.136"/>
    <n v="4"/>
    <n v="100.196"/>
    <x v="0"/>
    <x v="10"/>
  </r>
  <r>
    <s v="CA-2016-154690"/>
    <x v="404"/>
    <d v="2016-08-17T00:00:00"/>
    <x v="0"/>
    <s v="CC-12370"/>
    <s v="Christopher Conant"/>
    <x v="0"/>
    <s v="United States"/>
    <x v="160"/>
    <x v="30"/>
    <x v="0"/>
    <s v="FUR-CH-10000988"/>
    <x v="0"/>
    <x v="1"/>
    <s v="Hon Olson Stacker Stools"/>
    <n v="225.29599999999999"/>
    <n v="2"/>
    <n v="22.529599999999999"/>
    <x v="3"/>
    <x v="10"/>
  </r>
  <r>
    <s v="CA-2017-138975"/>
    <x v="405"/>
    <d v="2017-05-23T00:00:00"/>
    <x v="1"/>
    <s v="SC-20380"/>
    <s v="Shahid Collister"/>
    <x v="0"/>
    <s v="United States"/>
    <x v="182"/>
    <x v="24"/>
    <x v="0"/>
    <s v="FUR-BO-10004695"/>
    <x v="0"/>
    <x v="0"/>
    <s v="O'Sullivan 2-Door Barrister Bookcase in Odessa Pine"/>
    <n v="1628.82"/>
    <n v="9"/>
    <n v="374.62860000000001"/>
    <x v="4"/>
    <x v="7"/>
  </r>
  <r>
    <s v="CA-2017-143861"/>
    <x v="235"/>
    <d v="2017-06-19T00:00:00"/>
    <x v="1"/>
    <s v="LC-16885"/>
    <s v="Lena Creighton"/>
    <x v="0"/>
    <s v="United States"/>
    <x v="66"/>
    <x v="1"/>
    <x v="0"/>
    <s v="FUR-FU-10001546"/>
    <x v="0"/>
    <x v="3"/>
    <s v="Dana Swing-Arm Lamps"/>
    <n v="17.088000000000001"/>
    <n v="2"/>
    <n v="1.0680000000000001"/>
    <x v="1"/>
    <x v="2"/>
  </r>
  <r>
    <s v="CA-2014-148040"/>
    <x v="406"/>
    <d v="2014-03-26T00:00:00"/>
    <x v="1"/>
    <s v="BF-11275"/>
    <s v="Beth Fritzler"/>
    <x v="1"/>
    <s v="United States"/>
    <x v="104"/>
    <x v="22"/>
    <x v="1"/>
    <s v="FUR-CH-10001482"/>
    <x v="0"/>
    <x v="1"/>
    <s v="Office Star - Mesh Screen back chair with Vinyl seat"/>
    <n v="314.35199999999998"/>
    <n v="3"/>
    <n v="-35.364600000000003"/>
    <x v="4"/>
    <x v="9"/>
  </r>
  <r>
    <s v="US-2016-167339"/>
    <x v="407"/>
    <d v="2016-01-23T00:00:00"/>
    <x v="0"/>
    <s v="TD-20995"/>
    <s v="Tamara Dahlen"/>
    <x v="0"/>
    <s v="United States"/>
    <x v="53"/>
    <x v="2"/>
    <x v="1"/>
    <s v="FUR-CH-10004289"/>
    <x v="0"/>
    <x v="1"/>
    <s v="Global Super Steno Chair"/>
    <n v="153.56800000000001"/>
    <n v="2"/>
    <n v="-5.7587999999999999"/>
    <x v="3"/>
    <x v="8"/>
  </r>
  <r>
    <s v="US-2016-167339"/>
    <x v="407"/>
    <d v="2016-01-23T00:00:00"/>
    <x v="0"/>
    <s v="TD-20995"/>
    <s v="Tamara Dahlen"/>
    <x v="0"/>
    <s v="United States"/>
    <x v="53"/>
    <x v="2"/>
    <x v="1"/>
    <s v="FUR-CH-10000785"/>
    <x v="0"/>
    <x v="1"/>
    <s v="Global Ergonomic Managers Chair"/>
    <n v="1013.4880000000001"/>
    <n v="7"/>
    <n v="76.011600000000001"/>
    <x v="3"/>
    <x v="8"/>
  </r>
  <r>
    <s v="CA-2016-130799"/>
    <x v="367"/>
    <d v="2016-11-16T00:00:00"/>
    <x v="0"/>
    <s v="BK-11260"/>
    <s v="Berenike Kampe"/>
    <x v="0"/>
    <s v="United States"/>
    <x v="28"/>
    <x v="2"/>
    <x v="1"/>
    <s v="FUR-FU-10001852"/>
    <x v="0"/>
    <x v="3"/>
    <s v="Eldon Regeneration Recycled Desk Accessories, Smoke"/>
    <n v="6.96"/>
    <n v="4"/>
    <n v="2.2271999999999998"/>
    <x v="2"/>
    <x v="0"/>
  </r>
  <r>
    <s v="US-2016-159856"/>
    <x v="408"/>
    <d v="2016-10-22T00:00:00"/>
    <x v="1"/>
    <s v="EP-13915"/>
    <s v="Emily Phan"/>
    <x v="0"/>
    <s v="United States"/>
    <x v="183"/>
    <x v="22"/>
    <x v="1"/>
    <s v="FUR-CH-10003396"/>
    <x v="0"/>
    <x v="1"/>
    <s v="Global Deluxe Steno Chair"/>
    <n v="307.92"/>
    <n v="5"/>
    <n v="-34.640999999999998"/>
    <x v="4"/>
    <x v="1"/>
  </r>
  <r>
    <s v="CA-2014-142727"/>
    <x v="149"/>
    <d v="2014-05-01T00:00:00"/>
    <x v="0"/>
    <s v="HG-14845"/>
    <s v="Harry Greene"/>
    <x v="0"/>
    <s v="United States"/>
    <x v="184"/>
    <x v="35"/>
    <x v="0"/>
    <s v="FUR-CH-10002304"/>
    <x v="0"/>
    <x v="1"/>
    <s v="Global Stack Chair without Arms, Black"/>
    <n v="51.96"/>
    <n v="2"/>
    <n v="12.99"/>
    <x v="3"/>
    <x v="6"/>
  </r>
  <r>
    <s v="CA-2017-139913"/>
    <x v="409"/>
    <d v="2017-10-29T00:00:00"/>
    <x v="1"/>
    <s v="JC-16105"/>
    <s v="Julie Creighton"/>
    <x v="1"/>
    <s v="United States"/>
    <x v="77"/>
    <x v="7"/>
    <x v="2"/>
    <s v="FUR-FU-10000771"/>
    <x v="0"/>
    <x v="3"/>
    <s v="Eldon 200 Class Desk Accessories, Smoke"/>
    <n v="69.08"/>
    <n v="11"/>
    <n v="29.0136"/>
    <x v="6"/>
    <x v="1"/>
  </r>
  <r>
    <s v="US-2015-114839"/>
    <x v="12"/>
    <d v="2015-04-30T00:00:00"/>
    <x v="1"/>
    <s v="PW-19240"/>
    <s v="Pierre Wener"/>
    <x v="0"/>
    <s v="United States"/>
    <x v="6"/>
    <x v="5"/>
    <x v="3"/>
    <s v="FUR-CH-10004086"/>
    <x v="0"/>
    <x v="1"/>
    <s v="Hon 4070 Series Pagoda Armless Upholstered Stacking Chairs"/>
    <n v="408.42200000000003"/>
    <n v="2"/>
    <n v="-5.8346"/>
    <x v="4"/>
    <x v="6"/>
  </r>
  <r>
    <s v="CA-2016-153577"/>
    <x v="410"/>
    <d v="2016-07-01T00:00:00"/>
    <x v="1"/>
    <s v="KH-16330"/>
    <s v="Katharine Harms"/>
    <x v="1"/>
    <s v="United States"/>
    <x v="185"/>
    <x v="8"/>
    <x v="3"/>
    <s v="FUR-CH-10003981"/>
    <x v="0"/>
    <x v="1"/>
    <s v="Global Commerce Series Low-Back Swivel/Tilt Chairs"/>
    <n v="539.65800000000002"/>
    <n v="3"/>
    <n v="-7.7093999999999996"/>
    <x v="4"/>
    <x v="2"/>
  </r>
  <r>
    <s v="CA-2016-160129"/>
    <x v="411"/>
    <d v="2016-11-23T00:00:00"/>
    <x v="3"/>
    <s v="LS-17200"/>
    <s v="Luke Schmidt"/>
    <x v="1"/>
    <s v="United States"/>
    <x v="3"/>
    <x v="3"/>
    <x v="2"/>
    <s v="FUR-FU-10002088"/>
    <x v="0"/>
    <x v="3"/>
    <s v="Nu-Dell Float Frame 11 x 14 1/2"/>
    <n v="14.368"/>
    <n v="2"/>
    <n v="3.9512"/>
    <x v="7"/>
    <x v="0"/>
  </r>
  <r>
    <s v="CA-2016-160129"/>
    <x v="411"/>
    <d v="2016-11-23T00:00:00"/>
    <x v="3"/>
    <s v="LS-17200"/>
    <s v="Luke Schmidt"/>
    <x v="1"/>
    <s v="United States"/>
    <x v="3"/>
    <x v="3"/>
    <x v="2"/>
    <s v="FUR-FU-10003976"/>
    <x v="0"/>
    <x v="3"/>
    <s v="DAX Executive Solid Wood Document Frame, Desktop or Hang, Mahogany, 5 x 7"/>
    <n v="70.447999999999993"/>
    <n v="7"/>
    <n v="12.3284"/>
    <x v="7"/>
    <x v="0"/>
  </r>
  <r>
    <s v="CA-2014-157721"/>
    <x v="412"/>
    <d v="2014-09-05T00:00:00"/>
    <x v="2"/>
    <s v="JM-16195"/>
    <s v="Justin MacKendrick"/>
    <x v="0"/>
    <s v="United States"/>
    <x v="115"/>
    <x v="7"/>
    <x v="2"/>
    <s v="FUR-FU-10002116"/>
    <x v="0"/>
    <x v="3"/>
    <s v="Tenex Carpeted, Granite-Look or Clear Contemporary Contour Shape Chair Mats"/>
    <n v="70.709999999999994"/>
    <n v="1"/>
    <n v="4.9497"/>
    <x v="0"/>
    <x v="4"/>
  </r>
  <r>
    <s v="CA-2017-128629"/>
    <x v="413"/>
    <d v="2017-07-14T00:00:00"/>
    <x v="0"/>
    <s v="BP-11155"/>
    <s v="Becky Pak"/>
    <x v="0"/>
    <s v="United States"/>
    <x v="29"/>
    <x v="24"/>
    <x v="0"/>
    <s v="FUR-FU-10000771"/>
    <x v="0"/>
    <x v="3"/>
    <s v="Eldon 200 Class Desk Accessories, Smoke"/>
    <n v="18.84"/>
    <n v="3"/>
    <n v="7.9127999999999998"/>
    <x v="4"/>
    <x v="3"/>
  </r>
  <r>
    <s v="CA-2017-143434"/>
    <x v="414"/>
    <d v="2017-11-24T00:00:00"/>
    <x v="1"/>
    <s v="ME-17320"/>
    <s v="Maria Etezadi"/>
    <x v="2"/>
    <s v="United States"/>
    <x v="186"/>
    <x v="17"/>
    <x v="3"/>
    <s v="FUR-FU-10002597"/>
    <x v="0"/>
    <x v="3"/>
    <s v="C-Line Magnetic Cubicle Keepers, Clear Polypropylene"/>
    <n v="19.760000000000002"/>
    <n v="4"/>
    <n v="8.2992000000000008"/>
    <x v="6"/>
    <x v="0"/>
  </r>
  <r>
    <s v="CA-2015-168564"/>
    <x v="415"/>
    <d v="2015-08-08T00:00:00"/>
    <x v="3"/>
    <s v="TT-21220"/>
    <s v="Thomas Thornton"/>
    <x v="0"/>
    <s v="United States"/>
    <x v="28"/>
    <x v="2"/>
    <x v="1"/>
    <s v="FUR-CH-10000785"/>
    <x v="0"/>
    <x v="1"/>
    <s v="Global Ergonomic Managers Chair"/>
    <n v="144.78399999999999"/>
    <n v="1"/>
    <n v="10.8588"/>
    <x v="7"/>
    <x v="10"/>
  </r>
  <r>
    <s v="CA-2017-155880"/>
    <x v="416"/>
    <d v="2017-03-31T00:00:00"/>
    <x v="1"/>
    <s v="JD-16150"/>
    <s v="Justin Deggeller"/>
    <x v="1"/>
    <s v="United States"/>
    <x v="79"/>
    <x v="16"/>
    <x v="3"/>
    <s v="FUR-CH-10000422"/>
    <x v="0"/>
    <x v="1"/>
    <s v="Global Highback Leather Tilter in Burgundy"/>
    <n v="90.99"/>
    <n v="1"/>
    <n v="14.558400000000001"/>
    <x v="6"/>
    <x v="9"/>
  </r>
  <r>
    <s v="CA-2017-155880"/>
    <x v="416"/>
    <d v="2017-03-31T00:00:00"/>
    <x v="1"/>
    <s v="JD-16150"/>
    <s v="Justin Deggeller"/>
    <x v="1"/>
    <s v="United States"/>
    <x v="79"/>
    <x v="16"/>
    <x v="3"/>
    <s v="FUR-CH-10004675"/>
    <x v="0"/>
    <x v="1"/>
    <s v="Lifetime Advantage Folding Chairs, 4/Carton"/>
    <n v="1526.56"/>
    <n v="7"/>
    <n v="427.43680000000001"/>
    <x v="6"/>
    <x v="9"/>
  </r>
  <r>
    <s v="CA-2017-155880"/>
    <x v="416"/>
    <d v="2017-03-31T00:00:00"/>
    <x v="1"/>
    <s v="JD-16150"/>
    <s v="Justin Deggeller"/>
    <x v="1"/>
    <s v="United States"/>
    <x v="79"/>
    <x v="16"/>
    <x v="3"/>
    <s v="FUR-CH-10002880"/>
    <x v="0"/>
    <x v="1"/>
    <s v="Global High-Back Leather Tilter, Burgundy"/>
    <n v="368.97"/>
    <n v="3"/>
    <n v="40.5867"/>
    <x v="6"/>
    <x v="9"/>
  </r>
  <r>
    <s v="CA-2017-126242"/>
    <x v="49"/>
    <d v="2017-11-24T00:00:00"/>
    <x v="1"/>
    <s v="MC-18100"/>
    <s v="Mick Crebagga"/>
    <x v="0"/>
    <s v="United States"/>
    <x v="2"/>
    <x v="2"/>
    <x v="1"/>
    <s v="FUR-FU-10002685"/>
    <x v="0"/>
    <x v="3"/>
    <s v="Executive Impressions 13-1/2&quot; Indoor/Outdoor Wall Clock"/>
    <n v="18.7"/>
    <n v="1"/>
    <n v="7.1059999999999999"/>
    <x v="2"/>
    <x v="0"/>
  </r>
  <r>
    <s v="CA-2016-166443"/>
    <x v="114"/>
    <d v="2016-11-05T00:00:00"/>
    <x v="2"/>
    <s v="LH-17020"/>
    <s v="Lisa Hazard"/>
    <x v="0"/>
    <s v="United States"/>
    <x v="28"/>
    <x v="2"/>
    <x v="1"/>
    <s v="FUR-FU-10004020"/>
    <x v="0"/>
    <x v="3"/>
    <s v="Advantus Panel Wall Acrylic Frame"/>
    <n v="38.29"/>
    <n v="7"/>
    <n v="16.464700000000001"/>
    <x v="5"/>
    <x v="0"/>
  </r>
  <r>
    <s v="CA-2017-169859"/>
    <x v="417"/>
    <d v="2017-12-18T00:00:00"/>
    <x v="1"/>
    <s v="MP-18175"/>
    <s v="Mike Pelletier"/>
    <x v="2"/>
    <s v="United States"/>
    <x v="53"/>
    <x v="2"/>
    <x v="1"/>
    <s v="FUR-FU-10004963"/>
    <x v="0"/>
    <x v="3"/>
    <s v="Eldon 400 Class Desk Accessories, Black Carbon"/>
    <n v="26.25"/>
    <n v="3"/>
    <n v="11.025"/>
    <x v="4"/>
    <x v="5"/>
  </r>
  <r>
    <s v="CA-2017-134915"/>
    <x v="418"/>
    <d v="2017-11-12T00:00:00"/>
    <x v="3"/>
    <s v="EM-14140"/>
    <s v="Eugene Moren"/>
    <x v="2"/>
    <s v="United States"/>
    <x v="110"/>
    <x v="22"/>
    <x v="1"/>
    <s v="FUR-CH-10004875"/>
    <x v="0"/>
    <x v="1"/>
    <s v="Harbour Creations 67200 Series Stacking Chairs"/>
    <n v="113.88800000000001"/>
    <n v="2"/>
    <n v="9.9651999999999994"/>
    <x v="7"/>
    <x v="0"/>
  </r>
  <r>
    <s v="CA-2017-134915"/>
    <x v="418"/>
    <d v="2017-11-12T00:00:00"/>
    <x v="3"/>
    <s v="EM-14140"/>
    <s v="Eugene Moren"/>
    <x v="2"/>
    <s v="United States"/>
    <x v="110"/>
    <x v="22"/>
    <x v="1"/>
    <s v="FUR-FU-10000305"/>
    <x v="0"/>
    <x v="3"/>
    <s v="Tenex V2T-RE Standard Weight Series Chair Mat, 45&quot; x 53&quot;, Lip 25&quot; x 12&quot;"/>
    <n v="113.568"/>
    <n v="2"/>
    <n v="-5.6783999999999999"/>
    <x v="7"/>
    <x v="0"/>
  </r>
  <r>
    <s v="CA-2017-123638"/>
    <x v="419"/>
    <d v="2017-07-04T00:00:00"/>
    <x v="1"/>
    <s v="MA-17995"/>
    <s v="Michelle Arnett"/>
    <x v="2"/>
    <s v="United States"/>
    <x v="115"/>
    <x v="7"/>
    <x v="2"/>
    <s v="FUR-CH-10002647"/>
    <x v="0"/>
    <x v="1"/>
    <s v="Situations Contoured Folding Chairs, 4/Set"/>
    <n v="191.64599999999999"/>
    <n v="3"/>
    <n v="31.940999999999999"/>
    <x v="1"/>
    <x v="2"/>
  </r>
  <r>
    <s v="CA-2017-137428"/>
    <x v="420"/>
    <d v="2017-12-21T00:00:00"/>
    <x v="0"/>
    <s v="AY-10555"/>
    <s v="Andy Yotov"/>
    <x v="1"/>
    <s v="United States"/>
    <x v="64"/>
    <x v="2"/>
    <x v="1"/>
    <s v="FUR-CH-10002774"/>
    <x v="0"/>
    <x v="1"/>
    <s v="Global Deluxe Stacking Chair, Gray"/>
    <n v="81.567999999999998"/>
    <n v="2"/>
    <n v="9.1763999999999992"/>
    <x v="2"/>
    <x v="5"/>
  </r>
  <r>
    <s v="CA-2017-137428"/>
    <x v="420"/>
    <d v="2017-12-21T00:00:00"/>
    <x v="0"/>
    <s v="AY-10555"/>
    <s v="Andy Yotov"/>
    <x v="1"/>
    <s v="United States"/>
    <x v="64"/>
    <x v="2"/>
    <x v="1"/>
    <s v="FUR-CH-10003817"/>
    <x v="0"/>
    <x v="1"/>
    <s v="Global Value Steno Chair, Gray"/>
    <n v="97.183999999999997"/>
    <n v="2"/>
    <n v="6.0739999999999998"/>
    <x v="2"/>
    <x v="5"/>
  </r>
  <r>
    <s v="CA-2017-137428"/>
    <x v="420"/>
    <d v="2017-12-21T00:00:00"/>
    <x v="0"/>
    <s v="AY-10555"/>
    <s v="Andy Yotov"/>
    <x v="1"/>
    <s v="United States"/>
    <x v="64"/>
    <x v="2"/>
    <x v="1"/>
    <s v="FUR-FU-10002445"/>
    <x v="0"/>
    <x v="3"/>
    <s v="DAX Two-Tone Rosewood/Black Document Frame, Desktop, 5 x 7"/>
    <n v="18.96"/>
    <n v="2"/>
    <n v="7.5839999999999996"/>
    <x v="2"/>
    <x v="5"/>
  </r>
  <r>
    <s v="CA-2014-162866"/>
    <x v="421"/>
    <d v="2014-12-31T00:00:00"/>
    <x v="1"/>
    <s v="Co-12640"/>
    <s v="Corey-Lock"/>
    <x v="0"/>
    <s v="United States"/>
    <x v="187"/>
    <x v="8"/>
    <x v="3"/>
    <s v="FUR-FU-10001473"/>
    <x v="0"/>
    <x v="3"/>
    <s v="DAX Wood Document Frame"/>
    <n v="32.951999999999998"/>
    <n v="6"/>
    <n v="-19.7712"/>
    <x v="4"/>
    <x v="5"/>
  </r>
  <r>
    <s v="CA-2017-167941"/>
    <x v="200"/>
    <d v="2017-11-09T00:00:00"/>
    <x v="0"/>
    <s v="JF-15565"/>
    <s v="Jill Fjeld"/>
    <x v="0"/>
    <s v="United States"/>
    <x v="160"/>
    <x v="30"/>
    <x v="0"/>
    <s v="FUR-FU-10004671"/>
    <x v="0"/>
    <x v="3"/>
    <s v="Executive Impressions 12&quot; Wall Clock"/>
    <n v="28.271999999999998"/>
    <n v="2"/>
    <n v="6.3612000000000002"/>
    <x v="0"/>
    <x v="0"/>
  </r>
  <r>
    <s v="CA-2015-137512"/>
    <x v="422"/>
    <d v="2015-05-12T00:00:00"/>
    <x v="1"/>
    <s v="AG-10675"/>
    <s v="Anna Gayman"/>
    <x v="0"/>
    <s v="United States"/>
    <x v="188"/>
    <x v="5"/>
    <x v="3"/>
    <s v="FUR-TA-10001095"/>
    <x v="0"/>
    <x v="2"/>
    <s v="Chromcraft Round Conference Tables"/>
    <n v="244.006"/>
    <n v="2"/>
    <n v="-31.372199999999999"/>
    <x v="2"/>
    <x v="7"/>
  </r>
  <r>
    <s v="CA-2017-139773"/>
    <x v="423"/>
    <d v="2017-12-04T00:00:00"/>
    <x v="3"/>
    <s v="DV-13045"/>
    <s v="Darrin Van Huff"/>
    <x v="1"/>
    <s v="United States"/>
    <x v="3"/>
    <x v="3"/>
    <x v="2"/>
    <s v="FUR-CH-10001797"/>
    <x v="0"/>
    <x v="1"/>
    <s v="Safco Chair Connectors, 6/Carton"/>
    <n v="188.55199999999999"/>
    <n v="7"/>
    <n v="-2.6936"/>
    <x v="7"/>
    <x v="5"/>
  </r>
  <r>
    <s v="CA-2014-109232"/>
    <x v="424"/>
    <d v="2014-01-16T00:00:00"/>
    <x v="0"/>
    <s v="ND-18370"/>
    <s v="Natalie DeCherney"/>
    <x v="0"/>
    <s v="United States"/>
    <x v="189"/>
    <x v="10"/>
    <x v="0"/>
    <s v="FUR-CH-10000422"/>
    <x v="0"/>
    <x v="1"/>
    <s v="Global Highback Leather Tilter in Burgundy"/>
    <n v="545.94000000000005"/>
    <n v="6"/>
    <n v="87.350399999999993"/>
    <x v="0"/>
    <x v="8"/>
  </r>
  <r>
    <s v="CA-2015-139850"/>
    <x v="425"/>
    <d v="2015-06-17T00:00:00"/>
    <x v="1"/>
    <s v="GB-14575"/>
    <s v="Giulietta Baptist"/>
    <x v="0"/>
    <s v="United States"/>
    <x v="3"/>
    <x v="3"/>
    <x v="2"/>
    <s v="FUR-FU-10003623"/>
    <x v="0"/>
    <x v="3"/>
    <s v="DataProducts Ampli Magnifier Task Lamp, Black,"/>
    <n v="43.295999999999999"/>
    <n v="2"/>
    <n v="4.3296000000000001"/>
    <x v="2"/>
    <x v="2"/>
  </r>
  <r>
    <s v="CA-2014-131310"/>
    <x v="56"/>
    <d v="2014-07-18T00:00:00"/>
    <x v="1"/>
    <s v="CL-12565"/>
    <s v="Clay Ludtke"/>
    <x v="0"/>
    <s v="United States"/>
    <x v="15"/>
    <x v="13"/>
    <x v="1"/>
    <s v="FUR-CH-10001797"/>
    <x v="0"/>
    <x v="1"/>
    <s v="Safco Chair Connectors, 6/Carton"/>
    <n v="123.136"/>
    <n v="4"/>
    <n v="13.8528"/>
    <x v="6"/>
    <x v="3"/>
  </r>
  <r>
    <s v="US-2014-112872"/>
    <x v="387"/>
    <d v="2014-12-11T00:00:00"/>
    <x v="0"/>
    <s v="RC-19960"/>
    <s v="Ryan Crowe"/>
    <x v="0"/>
    <s v="United States"/>
    <x v="76"/>
    <x v="36"/>
    <x v="1"/>
    <s v="FUR-TA-10003238"/>
    <x v="0"/>
    <x v="2"/>
    <s v="Chromcraft Bull-Nose Wood 48&quot; x 96&quot; Rectangular Conference Tables"/>
    <n v="275.49"/>
    <n v="1"/>
    <n v="-170.8038"/>
    <x v="2"/>
    <x v="5"/>
  </r>
  <r>
    <s v="CA-2016-139269"/>
    <x v="426"/>
    <d v="2016-05-30T00:00:00"/>
    <x v="1"/>
    <s v="JB-16045"/>
    <s v="Julia Barnett"/>
    <x v="2"/>
    <s v="United States"/>
    <x v="29"/>
    <x v="24"/>
    <x v="0"/>
    <s v="FUR-FU-10000755"/>
    <x v="0"/>
    <x v="3"/>
    <s v="Eldon Expressions Mahogany Wood Desk Collection"/>
    <n v="24.96"/>
    <n v="4"/>
    <n v="6.24"/>
    <x v="2"/>
    <x v="7"/>
  </r>
  <r>
    <s v="CA-2014-138317"/>
    <x v="112"/>
    <d v="2014-06-25T00:00:00"/>
    <x v="1"/>
    <s v="NW-18400"/>
    <s v="Natalie Webber"/>
    <x v="0"/>
    <s v="United States"/>
    <x v="3"/>
    <x v="3"/>
    <x v="2"/>
    <s v="FUR-FU-10000550"/>
    <x v="0"/>
    <x v="3"/>
    <s v="Stacking Trays by OIC"/>
    <n v="3.984"/>
    <n v="1"/>
    <n v="0.64739999999999998"/>
    <x v="4"/>
    <x v="2"/>
  </r>
  <r>
    <s v="CA-2016-124772"/>
    <x v="28"/>
    <d v="2016-12-06T00:00:00"/>
    <x v="2"/>
    <s v="JG-15160"/>
    <s v="James Galang"/>
    <x v="0"/>
    <s v="United States"/>
    <x v="190"/>
    <x v="0"/>
    <x v="0"/>
    <s v="FUR-FU-10004748"/>
    <x v="0"/>
    <x v="3"/>
    <s v="Howard Miller 16&quot; Diameter Gallery Wall Clock"/>
    <n v="191.82"/>
    <n v="3"/>
    <n v="74.809799999999996"/>
    <x v="5"/>
    <x v="5"/>
  </r>
  <r>
    <s v="US-2015-138919"/>
    <x v="5"/>
    <d v="2015-09-21T00:00:00"/>
    <x v="1"/>
    <s v="LS-16975"/>
    <s v="Lindsay Shagiari"/>
    <x v="2"/>
    <s v="United States"/>
    <x v="13"/>
    <x v="7"/>
    <x v="2"/>
    <s v="FUR-TA-10004154"/>
    <x v="0"/>
    <x v="2"/>
    <s v="Riverside Furniture Oval Coffee Table, Oval End Table, End Table with Drawer"/>
    <n v="344.22"/>
    <n v="2"/>
    <n v="-103.26600000000001"/>
    <x v="4"/>
    <x v="4"/>
  </r>
  <r>
    <s v="US-2016-160528"/>
    <x v="427"/>
    <d v="2016-08-30T00:00:00"/>
    <x v="1"/>
    <s v="MH-18115"/>
    <s v="Mick Hernandez"/>
    <x v="2"/>
    <s v="United States"/>
    <x v="191"/>
    <x v="5"/>
    <x v="3"/>
    <s v="FUR-FU-10004973"/>
    <x v="0"/>
    <x v="3"/>
    <s v="Flat Face Poster Frame"/>
    <n v="22.608000000000001"/>
    <n v="3"/>
    <n v="-10.1736"/>
    <x v="1"/>
    <x v="10"/>
  </r>
  <r>
    <s v="CA-2015-123568"/>
    <x v="428"/>
    <d v="2015-11-14T00:00:00"/>
    <x v="1"/>
    <s v="SC-20095"/>
    <s v="Sanjit Chand"/>
    <x v="0"/>
    <s v="United States"/>
    <x v="192"/>
    <x v="4"/>
    <x v="1"/>
    <s v="FUR-FU-10004090"/>
    <x v="0"/>
    <x v="3"/>
    <s v="Executive Impressions 14&quot; Contract Wall Clock"/>
    <n v="66.69"/>
    <n v="3"/>
    <n v="22.0077"/>
    <x v="6"/>
    <x v="0"/>
  </r>
  <r>
    <s v="CA-2017-124674"/>
    <x v="429"/>
    <d v="2017-11-23T00:00:00"/>
    <x v="1"/>
    <s v="JB-16000"/>
    <s v="Joy Bell-"/>
    <x v="0"/>
    <s v="United States"/>
    <x v="193"/>
    <x v="5"/>
    <x v="3"/>
    <s v="FUR-BO-10002202"/>
    <x v="0"/>
    <x v="0"/>
    <s v="Atlantic Metals Mobile 2-Shelf Bookcases, Custom Colors"/>
    <n v="327.7328"/>
    <n v="2"/>
    <n v="-14.4588"/>
    <x v="6"/>
    <x v="0"/>
  </r>
  <r>
    <s v="CA-2017-169054"/>
    <x v="135"/>
    <d v="2017-04-26T00:00:00"/>
    <x v="1"/>
    <s v="MO-17800"/>
    <s v="Meg O'Connel"/>
    <x v="2"/>
    <s v="United States"/>
    <x v="3"/>
    <x v="3"/>
    <x v="2"/>
    <s v="FUR-FU-10001488"/>
    <x v="0"/>
    <x v="3"/>
    <s v="Tenex 46&quot; x 60&quot; Computer Anti-Static Chairmat, Rectangular Shaped"/>
    <n v="254.352"/>
    <n v="3"/>
    <n v="0"/>
    <x v="4"/>
    <x v="6"/>
  </r>
  <r>
    <s v="CA-2017-116855"/>
    <x v="430"/>
    <d v="2017-12-21T00:00:00"/>
    <x v="1"/>
    <s v="AI-10855"/>
    <s v="Arianne Irving"/>
    <x v="0"/>
    <s v="United States"/>
    <x v="180"/>
    <x v="25"/>
    <x v="0"/>
    <s v="FUR-CH-10003846"/>
    <x v="0"/>
    <x v="1"/>
    <s v="Hon Valutask Swivel Chairs"/>
    <n v="504.9"/>
    <n v="5"/>
    <n v="80.784000000000006"/>
    <x v="4"/>
    <x v="5"/>
  </r>
  <r>
    <s v="CA-2015-168480"/>
    <x v="231"/>
    <d v="2015-09-27T00:00:00"/>
    <x v="1"/>
    <s v="DM-12955"/>
    <s v="Dario Medina"/>
    <x v="1"/>
    <s v="United States"/>
    <x v="194"/>
    <x v="17"/>
    <x v="3"/>
    <s v="FUR-BO-10000468"/>
    <x v="0"/>
    <x v="0"/>
    <s v="O'Sullivan 2-Shelf Heavy-Duty Bookcases"/>
    <n v="194.32"/>
    <n v="4"/>
    <n v="31.091200000000001"/>
    <x v="6"/>
    <x v="4"/>
  </r>
  <r>
    <s v="US-2016-114293"/>
    <x v="431"/>
    <d v="2016-11-26T00:00:00"/>
    <x v="1"/>
    <s v="JH-16180"/>
    <s v="Justin Hirsh"/>
    <x v="0"/>
    <s v="United States"/>
    <x v="195"/>
    <x v="36"/>
    <x v="1"/>
    <s v="FUR-CH-10003833"/>
    <x v="0"/>
    <x v="1"/>
    <s v="Novimex Fabric Task Chair"/>
    <n v="195.136"/>
    <n v="4"/>
    <n v="-12.196"/>
    <x v="2"/>
    <x v="0"/>
  </r>
  <r>
    <s v="US-2015-123960"/>
    <x v="432"/>
    <d v="2015-06-16T00:00:00"/>
    <x v="1"/>
    <s v="BD-11605"/>
    <s v="Brian Dahlen"/>
    <x v="0"/>
    <s v="United States"/>
    <x v="91"/>
    <x v="35"/>
    <x v="0"/>
    <s v="FUR-FU-10004666"/>
    <x v="0"/>
    <x v="3"/>
    <s v="DAX Clear Channel Poster Frame"/>
    <n v="29.16"/>
    <n v="2"/>
    <n v="10.789199999999999"/>
    <x v="2"/>
    <x v="2"/>
  </r>
  <r>
    <s v="CA-2017-101749"/>
    <x v="433"/>
    <d v="2017-10-08T00:00:00"/>
    <x v="1"/>
    <s v="AS-10045"/>
    <s v="Aaron Smayling"/>
    <x v="1"/>
    <s v="United States"/>
    <x v="102"/>
    <x v="2"/>
    <x v="1"/>
    <s v="FUR-TA-10001520"/>
    <x v="0"/>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x v="0"/>
    <x v="3"/>
    <s v="Eldon Image Series Desk Accessories, Burgundy"/>
    <n v="16.72"/>
    <n v="5"/>
    <n v="3.3439999999999999"/>
    <x v="4"/>
    <x v="7"/>
  </r>
  <r>
    <s v="CA-2017-149559"/>
    <x v="91"/>
    <d v="2017-09-12T00:00:00"/>
    <x v="3"/>
    <s v="KF-16285"/>
    <s v="Karen Ferguson"/>
    <x v="2"/>
    <s v="United States"/>
    <x v="62"/>
    <x v="2"/>
    <x v="1"/>
    <s v="FUR-CH-10002320"/>
    <x v="0"/>
    <x v="1"/>
    <s v="Hon Pagoda Stacking Chairs"/>
    <n v="2054.2719999999999"/>
    <n v="8"/>
    <n v="256.78399999999999"/>
    <x v="5"/>
    <x v="4"/>
  </r>
  <r>
    <s v="CA-2017-121419"/>
    <x v="214"/>
    <d v="2017-04-04T00:00:00"/>
    <x v="2"/>
    <s v="TC-21475"/>
    <s v="Tony Chapman"/>
    <x v="2"/>
    <s v="United States"/>
    <x v="29"/>
    <x v="24"/>
    <x v="0"/>
    <s v="FUR-TA-10004534"/>
    <x v="0"/>
    <x v="2"/>
    <s v="Bevis 44 x 96 Conference Tables"/>
    <n v="411.8"/>
    <n v="2"/>
    <n v="70.006"/>
    <x v="3"/>
    <x v="6"/>
  </r>
  <r>
    <s v="US-2017-148054"/>
    <x v="434"/>
    <d v="2017-10-11T00:00:00"/>
    <x v="1"/>
    <s v="NZ-18565"/>
    <s v="Nick Zandusky"/>
    <x v="2"/>
    <s v="United States"/>
    <x v="197"/>
    <x v="42"/>
    <x v="1"/>
    <s v="FUR-FU-10003247"/>
    <x v="0"/>
    <x v="3"/>
    <s v="36X48 HARDFLOOR CHAIRMAT"/>
    <n v="41.96"/>
    <n v="2"/>
    <n v="2.9371999999999998"/>
    <x v="2"/>
    <x v="1"/>
  </r>
  <r>
    <s v="CA-2017-131492"/>
    <x v="66"/>
    <d v="2017-10-24T00:00:00"/>
    <x v="0"/>
    <s v="HH-15010"/>
    <s v="Hilary Holden"/>
    <x v="1"/>
    <s v="United States"/>
    <x v="28"/>
    <x v="2"/>
    <x v="1"/>
    <s v="FUR-FU-10003878"/>
    <x v="0"/>
    <x v="3"/>
    <s v="Linden 10&quot; Round Wall Clock, Black"/>
    <n v="30.56"/>
    <n v="2"/>
    <n v="10.3904"/>
    <x v="2"/>
    <x v="1"/>
  </r>
  <r>
    <s v="CA-2017-131492"/>
    <x v="66"/>
    <d v="2017-10-24T00:00:00"/>
    <x v="0"/>
    <s v="HH-15010"/>
    <s v="Hilary Holden"/>
    <x v="1"/>
    <s v="United States"/>
    <x v="28"/>
    <x v="2"/>
    <x v="1"/>
    <s v="FUR-TA-10003837"/>
    <x v="0"/>
    <x v="2"/>
    <s v="Anderson Hickey Conga Table Tops &amp; Accessories"/>
    <n v="24.367999999999999"/>
    <n v="2"/>
    <n v="-3.3506"/>
    <x v="2"/>
    <x v="1"/>
  </r>
  <r>
    <s v="CA-2014-119375"/>
    <x v="317"/>
    <d v="2014-11-22T00:00:00"/>
    <x v="1"/>
    <s v="YC-21895"/>
    <s v="Yoseph Carroll"/>
    <x v="1"/>
    <s v="United States"/>
    <x v="19"/>
    <x v="14"/>
    <x v="2"/>
    <s v="FUR-FU-10002379"/>
    <x v="0"/>
    <x v="3"/>
    <s v="Eldon Econocleat Chair Mats for Low Pile Carpets"/>
    <n v="124.41"/>
    <n v="3"/>
    <n v="14.9292"/>
    <x v="2"/>
    <x v="0"/>
  </r>
  <r>
    <s v="CA-2015-126137"/>
    <x v="131"/>
    <d v="2015-10-08T00:00:00"/>
    <x v="1"/>
    <s v="BS-11755"/>
    <s v="Bruce Stewart"/>
    <x v="0"/>
    <s v="United States"/>
    <x v="2"/>
    <x v="2"/>
    <x v="1"/>
    <s v="FUR-BO-10004409"/>
    <x v="0"/>
    <x v="0"/>
    <s v="Safco Value Mate Series Steel Bookcases, Baked Enamel Finish on Steel, Gray"/>
    <n v="120.666"/>
    <n v="2"/>
    <n v="18.454799999999999"/>
    <x v="2"/>
    <x v="1"/>
  </r>
  <r>
    <s v="CA-2014-143903"/>
    <x v="435"/>
    <d v="2014-07-24T00:00:00"/>
    <x v="1"/>
    <s v="KM-16375"/>
    <s v="Katherine Murray"/>
    <x v="2"/>
    <s v="United States"/>
    <x v="144"/>
    <x v="5"/>
    <x v="3"/>
    <s v="FUR-FU-10003724"/>
    <x v="0"/>
    <x v="3"/>
    <s v="Westinghouse Clip-On Gooseneck Lamps"/>
    <n v="16.739999999999998"/>
    <n v="5"/>
    <n v="-14.228999999999999"/>
    <x v="4"/>
    <x v="3"/>
  </r>
  <r>
    <s v="CA-2014-143903"/>
    <x v="435"/>
    <d v="2014-07-24T00:00:00"/>
    <x v="1"/>
    <s v="KM-16375"/>
    <s v="Katherine Murray"/>
    <x v="2"/>
    <s v="United States"/>
    <x v="144"/>
    <x v="5"/>
    <x v="3"/>
    <s v="FUR-CH-10002024"/>
    <x v="0"/>
    <x v="1"/>
    <s v="HON 5400 Series Task Chairs for Big and Tall"/>
    <n v="981.37199999999996"/>
    <n v="2"/>
    <n v="-140.196"/>
    <x v="4"/>
    <x v="3"/>
  </r>
  <r>
    <s v="CA-2017-118773"/>
    <x v="436"/>
    <d v="2017-02-14T00:00:00"/>
    <x v="1"/>
    <s v="TP-21415"/>
    <s v="Tom Prescott"/>
    <x v="0"/>
    <s v="United States"/>
    <x v="6"/>
    <x v="5"/>
    <x v="3"/>
    <s v="FUR-FU-10000550"/>
    <x v="0"/>
    <x v="3"/>
    <s v="Stacking Trays by OIC"/>
    <n v="3.984"/>
    <n v="2"/>
    <n v="-2.6892"/>
    <x v="2"/>
    <x v="11"/>
  </r>
  <r>
    <s v="US-2017-159205"/>
    <x v="76"/>
    <d v="2017-04-02T00:00:00"/>
    <x v="0"/>
    <s v="DB-12910"/>
    <s v="Daniel Byrd"/>
    <x v="2"/>
    <s v="United States"/>
    <x v="0"/>
    <x v="0"/>
    <x v="0"/>
    <s v="FUR-FU-10001591"/>
    <x v="0"/>
    <x v="3"/>
    <s v="Advantus Panel Wall Certificate Holder - 8.5x11"/>
    <n v="61"/>
    <n v="5"/>
    <n v="25.62"/>
    <x v="3"/>
    <x v="9"/>
  </r>
  <r>
    <s v="CA-2017-135692"/>
    <x v="437"/>
    <d v="2017-05-01T00:00:00"/>
    <x v="1"/>
    <s v="CV-12805"/>
    <s v="Cynthia Voltz"/>
    <x v="1"/>
    <s v="United States"/>
    <x v="50"/>
    <x v="5"/>
    <x v="3"/>
    <s v="FUR-BO-10002268"/>
    <x v="0"/>
    <x v="0"/>
    <s v="Sauder Barrister Bookcases"/>
    <n v="220.26560000000001"/>
    <n v="4"/>
    <n v="-42.1096"/>
    <x v="4"/>
    <x v="6"/>
  </r>
  <r>
    <s v="CA-2017-131233"/>
    <x v="438"/>
    <d v="2017-04-19T00:00:00"/>
    <x v="1"/>
    <s v="CS-12355"/>
    <s v="Christine Sundaresam"/>
    <x v="0"/>
    <s v="United States"/>
    <x v="13"/>
    <x v="7"/>
    <x v="2"/>
    <s v="FUR-BO-10003441"/>
    <x v="0"/>
    <x v="0"/>
    <s v="Bush Westfield Collection Bookcases, Fully Assembled"/>
    <n v="242.352"/>
    <n v="3"/>
    <n v="9.0882000000000005"/>
    <x v="2"/>
    <x v="6"/>
  </r>
  <r>
    <s v="CA-2017-119578"/>
    <x v="313"/>
    <d v="2017-12-27T00:00:00"/>
    <x v="0"/>
    <s v="JG-15310"/>
    <s v="Jason Gross"/>
    <x v="1"/>
    <s v="United States"/>
    <x v="134"/>
    <x v="38"/>
    <x v="2"/>
    <s v="FUR-BO-10003660"/>
    <x v="0"/>
    <x v="0"/>
    <s v="Bush Cubix Collection Bookcases, Fully Assembled"/>
    <n v="220.98"/>
    <n v="1"/>
    <n v="50.825400000000002"/>
    <x v="2"/>
    <x v="5"/>
  </r>
  <r>
    <s v="CA-2016-150350"/>
    <x v="427"/>
    <d v="2016-08-30T00:00:00"/>
    <x v="1"/>
    <s v="MS-17770"/>
    <s v="Maxwell Schwartz"/>
    <x v="0"/>
    <s v="United States"/>
    <x v="15"/>
    <x v="13"/>
    <x v="1"/>
    <s v="FUR-CH-10001973"/>
    <x v="0"/>
    <x v="1"/>
    <s v="Office Star Flex Back Scooter Chair with White Frame"/>
    <n v="532.70399999999995"/>
    <n v="6"/>
    <n v="-39.952800000000003"/>
    <x v="1"/>
    <x v="10"/>
  </r>
  <r>
    <s v="CA-2015-121720"/>
    <x v="432"/>
    <d v="2015-06-12T00:00:00"/>
    <x v="2"/>
    <s v="JE-15610"/>
    <s v="Jim Epp"/>
    <x v="1"/>
    <s v="United States"/>
    <x v="49"/>
    <x v="1"/>
    <x v="0"/>
    <s v="FUR-CH-10003312"/>
    <x v="0"/>
    <x v="1"/>
    <s v="Hon 2090 ÒPillow SoftÓ Series Mid Back Swivel/Tilt Chairs"/>
    <n v="1123.92"/>
    <n v="5"/>
    <n v="-182.637"/>
    <x v="5"/>
    <x v="2"/>
  </r>
  <r>
    <s v="CA-2015-121720"/>
    <x v="432"/>
    <d v="2015-06-12T00:00:00"/>
    <x v="2"/>
    <s v="JE-15610"/>
    <s v="Jim Epp"/>
    <x v="1"/>
    <s v="United States"/>
    <x v="49"/>
    <x v="1"/>
    <x v="0"/>
    <s v="FUR-FU-10003464"/>
    <x v="0"/>
    <x v="3"/>
    <s v="Seth Thomas 8 1/2&quot; Cubicle Clock"/>
    <n v="48.671999999999997"/>
    <n v="3"/>
    <n v="7.3007999999999997"/>
    <x v="5"/>
    <x v="2"/>
  </r>
  <r>
    <s v="CA-2014-136399"/>
    <x v="439"/>
    <d v="2014-12-17T00:00:00"/>
    <x v="2"/>
    <s v="CC-12100"/>
    <s v="Chad Cunningham"/>
    <x v="2"/>
    <s v="United States"/>
    <x v="2"/>
    <x v="2"/>
    <x v="1"/>
    <s v="FUR-FU-10004090"/>
    <x v="0"/>
    <x v="3"/>
    <s v="Executive Impressions 14&quot; Contract Wall Clock"/>
    <n v="44.46"/>
    <n v="2"/>
    <n v="14.671799999999999"/>
    <x v="5"/>
    <x v="5"/>
  </r>
  <r>
    <s v="CA-2014-136399"/>
    <x v="439"/>
    <d v="2014-12-17T00:00:00"/>
    <x v="2"/>
    <s v="CC-12100"/>
    <s v="Chad Cunningham"/>
    <x v="2"/>
    <s v="United States"/>
    <x v="2"/>
    <x v="2"/>
    <x v="1"/>
    <s v="FUR-CH-10002602"/>
    <x v="0"/>
    <x v="1"/>
    <s v="DMI Arturo Collection Mission-style Design Wood Chair"/>
    <n v="241.56800000000001"/>
    <n v="2"/>
    <n v="18.117599999999999"/>
    <x v="5"/>
    <x v="5"/>
  </r>
  <r>
    <s v="CA-2014-107916"/>
    <x v="440"/>
    <d v="2014-08-26T00:00:00"/>
    <x v="2"/>
    <s v="JP-15460"/>
    <s v="Jennifer Patt"/>
    <x v="1"/>
    <s v="United States"/>
    <x v="64"/>
    <x v="7"/>
    <x v="2"/>
    <s v="FUR-FU-10004586"/>
    <x v="0"/>
    <x v="3"/>
    <s v="G.E. Longer-Life Indoor Recessed Floodlight Bulbs"/>
    <n v="13.28"/>
    <n v="2"/>
    <n v="6.3743999999999996"/>
    <x v="3"/>
    <x v="10"/>
  </r>
  <r>
    <s v="CA-2017-164168"/>
    <x v="418"/>
    <d v="2017-11-18T00:00:00"/>
    <x v="1"/>
    <s v="LS-16975"/>
    <s v="Lindsay Shagiari"/>
    <x v="2"/>
    <s v="United States"/>
    <x v="144"/>
    <x v="5"/>
    <x v="3"/>
    <s v="FUR-FU-10001756"/>
    <x v="0"/>
    <x v="3"/>
    <s v="Eldon Expressions Desk Accessory, Wood Photo Frame, Mahogany"/>
    <n v="22.847999999999999"/>
    <n v="3"/>
    <n v="-17.7072"/>
    <x v="6"/>
    <x v="0"/>
  </r>
  <r>
    <s v="US-2016-148110"/>
    <x v="26"/>
    <d v="2016-09-11T00:00:00"/>
    <x v="1"/>
    <s v="AR-10825"/>
    <s v="Anthony Rawles"/>
    <x v="1"/>
    <s v="United States"/>
    <x v="198"/>
    <x v="5"/>
    <x v="3"/>
    <s v="FUR-CH-10002647"/>
    <x v="0"/>
    <x v="1"/>
    <s v="Situations Contoured Folding Chairs, 4/Set"/>
    <n v="347.80200000000002"/>
    <n v="7"/>
    <n v="-24.843"/>
    <x v="6"/>
    <x v="4"/>
  </r>
  <r>
    <s v="CA-2017-131828"/>
    <x v="441"/>
    <d v="2017-02-13T00:00:00"/>
    <x v="0"/>
    <s v="CS-11845"/>
    <s v="Cari Sayre"/>
    <x v="1"/>
    <s v="United States"/>
    <x v="15"/>
    <x v="13"/>
    <x v="1"/>
    <s v="FUR-CH-10004495"/>
    <x v="0"/>
    <x v="1"/>
    <s v="Global Leather and Oak Executive Chair, Black"/>
    <n v="963.13599999999997"/>
    <n v="4"/>
    <n v="108.3528"/>
    <x v="3"/>
    <x v="11"/>
  </r>
  <r>
    <s v="CA-2015-147830"/>
    <x v="442"/>
    <d v="2015-12-18T00:00:00"/>
    <x v="2"/>
    <s v="NF-18385"/>
    <s v="Natalie Fritzler"/>
    <x v="0"/>
    <s v="United States"/>
    <x v="19"/>
    <x v="15"/>
    <x v="2"/>
    <s v="FUR-FU-10004091"/>
    <x v="0"/>
    <x v="3"/>
    <s v="Howard Miller 13&quot; Diameter Goldtone Round Wall Clock"/>
    <n v="262.86399999999998"/>
    <n v="7"/>
    <n v="69.001800000000003"/>
    <x v="0"/>
    <x v="5"/>
  </r>
  <r>
    <s v="CA-2015-139584"/>
    <x v="108"/>
    <d v="2015-08-28T00:00:00"/>
    <x v="1"/>
    <s v="EM-13810"/>
    <s v="Eleni McCrary"/>
    <x v="1"/>
    <s v="United States"/>
    <x v="13"/>
    <x v="7"/>
    <x v="2"/>
    <s v="FUR-TA-10001539"/>
    <x v="0"/>
    <x v="2"/>
    <s v="Chromcraft Rectangular Conference Tables"/>
    <n v="284.36399999999998"/>
    <n v="2"/>
    <n v="-75.830399999999997"/>
    <x v="4"/>
    <x v="10"/>
  </r>
  <r>
    <s v="CA-2016-146682"/>
    <x v="443"/>
    <d v="2016-10-31T00:00:00"/>
    <x v="2"/>
    <s v="KW-16435"/>
    <s v="Katrina Willman"/>
    <x v="0"/>
    <s v="United States"/>
    <x v="140"/>
    <x v="17"/>
    <x v="3"/>
    <s v="FUR-FU-10002671"/>
    <x v="0"/>
    <x v="3"/>
    <s v="Electrix 20W Halogen Replacement Bulb for Zoom-In Desk Lamp"/>
    <n v="67"/>
    <n v="5"/>
    <n v="32.159999999999997"/>
    <x v="3"/>
    <x v="1"/>
  </r>
  <r>
    <s v="CA-2016-138695"/>
    <x v="444"/>
    <d v="2016-06-03T00:00:00"/>
    <x v="1"/>
    <s v="KC-16675"/>
    <s v="Kimberly Carter"/>
    <x v="1"/>
    <s v="United States"/>
    <x v="199"/>
    <x v="1"/>
    <x v="0"/>
    <s v="FUR-CH-10003833"/>
    <x v="0"/>
    <x v="1"/>
    <s v="Novimex Fabric Task Chair"/>
    <n v="390.27199999999999"/>
    <n v="8"/>
    <n v="-24.391999999999999"/>
    <x v="6"/>
    <x v="7"/>
  </r>
  <r>
    <s v="US-2016-133879"/>
    <x v="445"/>
    <d v="2016-03-28T00:00:00"/>
    <x v="1"/>
    <s v="KT-16465"/>
    <s v="Kean Takahito"/>
    <x v="0"/>
    <s v="United States"/>
    <x v="9"/>
    <x v="8"/>
    <x v="3"/>
    <s v="FUR-CH-10000665"/>
    <x v="0"/>
    <x v="1"/>
    <s v="Global Airflow Leather Mesh Back Chair, Black"/>
    <n v="528.42999999999995"/>
    <n v="5"/>
    <n v="0"/>
    <x v="1"/>
    <x v="9"/>
  </r>
  <r>
    <s v="US-2017-132059"/>
    <x v="204"/>
    <d v="2017-09-29T00:00:00"/>
    <x v="1"/>
    <s v="AP-10915"/>
    <s v="Arthur Prichep"/>
    <x v="0"/>
    <s v="United States"/>
    <x v="200"/>
    <x v="12"/>
    <x v="1"/>
    <s v="FUR-BO-10001811"/>
    <x v="0"/>
    <x v="0"/>
    <s v="Atlantic Metals Mobile 5-Shelf Bookcases, Custom Colors"/>
    <n v="180.58799999999999"/>
    <n v="2"/>
    <n v="-240.78399999999999"/>
    <x v="6"/>
    <x v="4"/>
  </r>
  <r>
    <s v="CA-2017-105235"/>
    <x v="446"/>
    <d v="2017-12-11T00:00:00"/>
    <x v="1"/>
    <s v="SM-20950"/>
    <s v="Suzanne McNair"/>
    <x v="1"/>
    <s v="United States"/>
    <x v="13"/>
    <x v="7"/>
    <x v="2"/>
    <s v="FUR-FU-10001487"/>
    <x v="0"/>
    <x v="3"/>
    <s v="Eldon Expressions Wood and Plastic Desk Accessories, Cherry Wood"/>
    <n v="20.94"/>
    <n v="3"/>
    <n v="6.0726000000000004"/>
    <x v="6"/>
    <x v="5"/>
  </r>
  <r>
    <s v="CA-2017-105235"/>
    <x v="446"/>
    <d v="2017-12-11T00:00:00"/>
    <x v="1"/>
    <s v="SM-20950"/>
    <s v="Suzanne McNair"/>
    <x v="1"/>
    <s v="United States"/>
    <x v="13"/>
    <x v="7"/>
    <x v="2"/>
    <s v="FUR-FU-10000521"/>
    <x v="0"/>
    <x v="3"/>
    <s v="Seth Thomas 14&quot; Putty-Colored Wall Clock"/>
    <n v="58.68"/>
    <n v="2"/>
    <n v="18.190799999999999"/>
    <x v="6"/>
    <x v="5"/>
  </r>
  <r>
    <s v="CA-2014-164224"/>
    <x v="447"/>
    <d v="2014-05-20T00:00:00"/>
    <x v="0"/>
    <s v="TT-21070"/>
    <s v="Ted Trevino"/>
    <x v="0"/>
    <s v="United States"/>
    <x v="40"/>
    <x v="15"/>
    <x v="2"/>
    <s v="FUR-FU-10000308"/>
    <x v="0"/>
    <x v="3"/>
    <s v="Deflect-o Glass Clear Studded Chair Mats"/>
    <n v="149.232"/>
    <n v="3"/>
    <n v="3.7307999999999999"/>
    <x v="3"/>
    <x v="7"/>
  </r>
  <r>
    <s v="CA-2014-158372"/>
    <x v="448"/>
    <d v="2014-11-16T00:00:00"/>
    <x v="1"/>
    <s v="RD-19900"/>
    <s v="Ruben Dartt"/>
    <x v="0"/>
    <s v="United States"/>
    <x v="53"/>
    <x v="2"/>
    <x v="1"/>
    <s v="FUR-FU-10000397"/>
    <x v="0"/>
    <x v="3"/>
    <s v="Luxo Economy Swing Arm Lamp"/>
    <n v="39.880000000000003"/>
    <n v="2"/>
    <n v="11.166399999999999"/>
    <x v="6"/>
    <x v="0"/>
  </r>
  <r>
    <s v="CA-2014-158372"/>
    <x v="448"/>
    <d v="2014-11-16T00:00:00"/>
    <x v="1"/>
    <s v="RD-19900"/>
    <s v="Ruben Dartt"/>
    <x v="0"/>
    <s v="United States"/>
    <x v="53"/>
    <x v="2"/>
    <x v="1"/>
    <s v="FUR-FU-10001867"/>
    <x v="0"/>
    <x v="3"/>
    <s v="Eldon Expressions Punched Metal &amp; Wood Desk Accessories, Pewter &amp; Cherry"/>
    <n v="53.2"/>
    <n v="5"/>
    <n v="14.896000000000001"/>
    <x v="6"/>
    <x v="0"/>
  </r>
  <r>
    <s v="CA-2017-131625"/>
    <x v="449"/>
    <d v="2017-09-05T00:00:00"/>
    <x v="0"/>
    <s v="BN-11515"/>
    <s v="Bradley Nguyen"/>
    <x v="0"/>
    <s v="United States"/>
    <x v="13"/>
    <x v="7"/>
    <x v="2"/>
    <s v="FUR-FU-10004960"/>
    <x v="0"/>
    <x v="3"/>
    <s v="Seth Thomas 12&quot; Clock w/ Goldtone Case"/>
    <n v="114.9"/>
    <n v="5"/>
    <n v="39.066000000000003"/>
    <x v="4"/>
    <x v="4"/>
  </r>
  <r>
    <s v="CA-2016-140746"/>
    <x v="450"/>
    <d v="2016-01-15T00:00:00"/>
    <x v="3"/>
    <s v="RC-19825"/>
    <s v="Roy Collins"/>
    <x v="0"/>
    <s v="United States"/>
    <x v="130"/>
    <x v="19"/>
    <x v="2"/>
    <s v="FUR-TA-10002903"/>
    <x v="0"/>
    <x v="2"/>
    <s v="Bevis Round Bullnose 29&quot; High Table Top"/>
    <n v="181.797"/>
    <n v="1"/>
    <n v="-15.582599999999999"/>
    <x v="7"/>
    <x v="8"/>
  </r>
  <r>
    <s v="US-2016-127971"/>
    <x v="47"/>
    <d v="2016-11-27T00:00:00"/>
    <x v="1"/>
    <s v="DW-13195"/>
    <s v="David Wiener"/>
    <x v="1"/>
    <s v="United States"/>
    <x v="6"/>
    <x v="5"/>
    <x v="3"/>
    <s v="FUR-CH-10003774"/>
    <x v="0"/>
    <x v="1"/>
    <s v="Global Wood Trimmed Manager's Task Chair, Khaki"/>
    <n v="318.43"/>
    <n v="5"/>
    <n v="-77.332999999999998"/>
    <x v="1"/>
    <x v="0"/>
  </r>
  <r>
    <s v="US-2016-127971"/>
    <x v="47"/>
    <d v="2016-11-27T00:00:00"/>
    <x v="1"/>
    <s v="DW-13195"/>
    <s v="David Wiener"/>
    <x v="1"/>
    <s v="United States"/>
    <x v="6"/>
    <x v="5"/>
    <x v="3"/>
    <s v="FUR-FU-10000023"/>
    <x v="0"/>
    <x v="3"/>
    <s v="Eldon Wave Desk Accessories"/>
    <n v="7.0679999999999996"/>
    <n v="3"/>
    <n v="-2.8271999999999999"/>
    <x v="1"/>
    <x v="0"/>
  </r>
  <r>
    <s v="CA-2017-113355"/>
    <x v="451"/>
    <d v="2017-12-05T00:00:00"/>
    <x v="1"/>
    <s v="SJ-20215"/>
    <s v="Sarah Jordon"/>
    <x v="0"/>
    <s v="United States"/>
    <x v="141"/>
    <x v="5"/>
    <x v="3"/>
    <s v="FUR-CH-10002602"/>
    <x v="0"/>
    <x v="1"/>
    <s v="DMI Arturo Collection Mission-style Design Wood Chair"/>
    <n v="317.05799999999999"/>
    <n v="3"/>
    <n v="-18.117599999999999"/>
    <x v="4"/>
    <x v="5"/>
  </r>
  <r>
    <s v="CA-2016-159730"/>
    <x v="334"/>
    <d v="2016-09-21T00:00:00"/>
    <x v="1"/>
    <s v="SJ-20125"/>
    <s v="Sanjit Jacobs"/>
    <x v="2"/>
    <s v="United States"/>
    <x v="15"/>
    <x v="13"/>
    <x v="1"/>
    <s v="FUR-CH-10004875"/>
    <x v="0"/>
    <x v="1"/>
    <s v="Harbour Creations 67200 Series Stacking Chairs"/>
    <n v="113.88800000000001"/>
    <n v="2"/>
    <n v="9.9651999999999994"/>
    <x v="4"/>
    <x v="4"/>
  </r>
  <r>
    <s v="CA-2017-119389"/>
    <x v="452"/>
    <d v="2017-04-19T00:00:00"/>
    <x v="2"/>
    <s v="BG-11740"/>
    <s v="Bruce Geld"/>
    <x v="0"/>
    <s v="United States"/>
    <x v="3"/>
    <x v="3"/>
    <x v="2"/>
    <s v="FUR-FU-10001473"/>
    <x v="0"/>
    <x v="3"/>
    <s v="Eldon Executive Woodline II Desk Accessories, Mahogany"/>
    <n v="60.311999999999998"/>
    <n v="3"/>
    <n v="5.2773000000000003"/>
    <x v="3"/>
    <x v="6"/>
  </r>
  <r>
    <s v="US-2016-161844"/>
    <x v="453"/>
    <d v="2016-12-14T00:00:00"/>
    <x v="0"/>
    <s v="DK-12835"/>
    <s v="Damala Kotsonis"/>
    <x v="1"/>
    <s v="United States"/>
    <x v="20"/>
    <x v="9"/>
    <x v="0"/>
    <s v="FUR-TA-10001676"/>
    <x v="0"/>
    <x v="2"/>
    <s v="Hon 61000 Series Interactive Training Tables"/>
    <n v="79.974000000000004"/>
    <n v="3"/>
    <n v="-29.323799999999999"/>
    <x v="2"/>
    <x v="5"/>
  </r>
  <r>
    <s v="CA-2015-146038"/>
    <x v="289"/>
    <d v="2015-02-16T00:00:00"/>
    <x v="1"/>
    <s v="SJ-20215"/>
    <s v="Sarah Jordon"/>
    <x v="0"/>
    <s v="United States"/>
    <x v="2"/>
    <x v="2"/>
    <x v="1"/>
    <s v="FUR-CH-10002774"/>
    <x v="0"/>
    <x v="1"/>
    <s v="Global Deluxe Stacking Chair, Gray"/>
    <n v="203.92"/>
    <n v="5"/>
    <n v="22.940999999999999"/>
    <x v="1"/>
    <x v="11"/>
  </r>
  <r>
    <s v="CA-2014-159478"/>
    <x v="454"/>
    <d v="2014-10-06T00:00:00"/>
    <x v="1"/>
    <s v="MH-17785"/>
    <s v="Maya Herman"/>
    <x v="1"/>
    <s v="United States"/>
    <x v="13"/>
    <x v="7"/>
    <x v="2"/>
    <s v="FUR-FU-10000221"/>
    <x v="0"/>
    <x v="3"/>
    <s v="Master Caster Door Stop, Brown"/>
    <n v="15.24"/>
    <n v="3"/>
    <n v="5.1816000000000004"/>
    <x v="6"/>
    <x v="4"/>
  </r>
  <r>
    <s v="CA-2014-106264"/>
    <x v="22"/>
    <d v="2014-12-30T00:00:00"/>
    <x v="1"/>
    <s v="CK-12595"/>
    <s v="Clytie Kelty"/>
    <x v="0"/>
    <s v="United States"/>
    <x v="53"/>
    <x v="2"/>
    <x v="1"/>
    <s v="FUR-FU-10001852"/>
    <x v="0"/>
    <x v="3"/>
    <s v="Eldon Regeneration Recycled Desk Accessories, Smoke"/>
    <n v="3.48"/>
    <n v="2"/>
    <n v="1.1135999999999999"/>
    <x v="4"/>
    <x v="5"/>
  </r>
  <r>
    <s v="US-2014-159926"/>
    <x v="356"/>
    <d v="2014-11-22T00:00:00"/>
    <x v="1"/>
    <s v="CS-11950"/>
    <s v="Carlos Soltero"/>
    <x v="0"/>
    <s v="United States"/>
    <x v="3"/>
    <x v="3"/>
    <x v="2"/>
    <s v="FUR-FU-10001473"/>
    <x v="0"/>
    <x v="3"/>
    <s v="Eldon Executive Woodline II Desk Accessories, Mahogany"/>
    <n v="60.311999999999998"/>
    <n v="3"/>
    <n v="5.2773000000000003"/>
    <x v="4"/>
    <x v="0"/>
  </r>
  <r>
    <s v="CA-2016-162747"/>
    <x v="174"/>
    <d v="2016-03-25T00:00:00"/>
    <x v="0"/>
    <s v="AH-10030"/>
    <s v="Aaron Hawkins"/>
    <x v="1"/>
    <s v="United States"/>
    <x v="201"/>
    <x v="21"/>
    <x v="0"/>
    <s v="FUR-FU-10003691"/>
    <x v="0"/>
    <x v="3"/>
    <s v="Eldon Image Series Desk Accessories, Ebony"/>
    <n v="86.45"/>
    <n v="7"/>
    <n v="38.037999999999997"/>
    <x v="2"/>
    <x v="9"/>
  </r>
  <r>
    <s v="US-2014-133130"/>
    <x v="52"/>
    <d v="2014-10-01T00:00:00"/>
    <x v="1"/>
    <s v="TH-21100"/>
    <s v="Thea Hendricks"/>
    <x v="0"/>
    <s v="United States"/>
    <x v="53"/>
    <x v="2"/>
    <x v="1"/>
    <s v="FUR-CH-10002602"/>
    <x v="0"/>
    <x v="1"/>
    <s v="DMI Arturo Collection Mission-style Design Wood Chair"/>
    <n v="603.91999999999996"/>
    <n v="5"/>
    <n v="45.293999999999997"/>
    <x v="4"/>
    <x v="4"/>
  </r>
  <r>
    <s v="CA-2017-169978"/>
    <x v="455"/>
    <d v="2017-12-28T00:00:00"/>
    <x v="1"/>
    <s v="HG-15025"/>
    <s v="Hunter Glantz"/>
    <x v="0"/>
    <s v="United States"/>
    <x v="64"/>
    <x v="7"/>
    <x v="2"/>
    <s v="FUR-CH-10002602"/>
    <x v="0"/>
    <x v="1"/>
    <s v="DMI Arturo Collection Mission-style Design Wood Chair"/>
    <n v="271.76400000000001"/>
    <n v="2"/>
    <n v="48.313600000000001"/>
    <x v="4"/>
    <x v="5"/>
  </r>
  <r>
    <s v="CA-2017-161739"/>
    <x v="219"/>
    <d v="2017-11-15T00:00:00"/>
    <x v="0"/>
    <s v="EB-13750"/>
    <s v="Edward Becker"/>
    <x v="1"/>
    <s v="United States"/>
    <x v="82"/>
    <x v="5"/>
    <x v="3"/>
    <s v="FUR-FU-10001468"/>
    <x v="0"/>
    <x v="3"/>
    <s v="Tenex Antistatic Computer Chair Mats"/>
    <n v="341.96"/>
    <n v="5"/>
    <n v="-427.45"/>
    <x v="2"/>
    <x v="0"/>
  </r>
  <r>
    <s v="CA-2014-134551"/>
    <x v="191"/>
    <d v="2014-12-25T00:00:00"/>
    <x v="1"/>
    <s v="TS-21505"/>
    <s v="Tony Sayre"/>
    <x v="0"/>
    <s v="United States"/>
    <x v="11"/>
    <x v="9"/>
    <x v="0"/>
    <s v="FUR-CH-10004287"/>
    <x v="0"/>
    <x v="1"/>
    <s v="SAFCO Arco Folding Chair"/>
    <n v="662.88"/>
    <n v="3"/>
    <n v="74.573999999999998"/>
    <x v="2"/>
    <x v="5"/>
  </r>
  <r>
    <s v="CA-2015-120810"/>
    <x v="456"/>
    <d v="2015-07-27T00:00:00"/>
    <x v="1"/>
    <s v="TH-21550"/>
    <s v="Tracy Hopkins"/>
    <x v="2"/>
    <s v="United States"/>
    <x v="13"/>
    <x v="7"/>
    <x v="2"/>
    <s v="FUR-FU-10002253"/>
    <x v="0"/>
    <x v="3"/>
    <s v="Howard Miller 13&quot; Diameter Pewter Finish Round Wall Clock"/>
    <n v="128.82"/>
    <n v="3"/>
    <n v="50.239800000000002"/>
    <x v="4"/>
    <x v="3"/>
  </r>
  <r>
    <s v="CA-2017-122595"/>
    <x v="417"/>
    <d v="2017-12-20T00:00:00"/>
    <x v="1"/>
    <s v="GM-14455"/>
    <s v="Gary Mitchum"/>
    <x v="2"/>
    <s v="United States"/>
    <x v="9"/>
    <x v="8"/>
    <x v="3"/>
    <s v="FUR-FU-10002963"/>
    <x v="0"/>
    <x v="3"/>
    <s v="Master Caster Door Stop, Gray"/>
    <n v="2.032"/>
    <n v="1"/>
    <n v="-1.3208"/>
    <x v="6"/>
    <x v="5"/>
  </r>
  <r>
    <s v="US-2017-109253"/>
    <x v="67"/>
    <d v="2017-08-22T00:00:00"/>
    <x v="2"/>
    <s v="PR-18880"/>
    <s v="Patrick Ryan"/>
    <x v="0"/>
    <s v="United States"/>
    <x v="121"/>
    <x v="2"/>
    <x v="1"/>
    <s v="FUR-FU-10000193"/>
    <x v="0"/>
    <x v="3"/>
    <s v="Tenex Chairmats For Use with Hard Floors"/>
    <n v="129.91999999999999"/>
    <n v="4"/>
    <n v="10.393599999999999"/>
    <x v="5"/>
    <x v="10"/>
  </r>
  <r>
    <s v="US-2017-109253"/>
    <x v="67"/>
    <d v="2017-08-22T00:00:00"/>
    <x v="2"/>
    <s v="PR-18880"/>
    <s v="Patrick Ryan"/>
    <x v="0"/>
    <s v="United States"/>
    <x v="121"/>
    <x v="2"/>
    <x v="1"/>
    <s v="FUR-TA-10001539"/>
    <x v="0"/>
    <x v="2"/>
    <s v="Chromcraft Rectangular Conference Tables"/>
    <n v="568.72799999999995"/>
    <n v="3"/>
    <n v="28.436399999999999"/>
    <x v="5"/>
    <x v="10"/>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x v="10"/>
  </r>
  <r>
    <s v="US-2014-134733"/>
    <x v="458"/>
    <d v="2014-09-28T00:00:00"/>
    <x v="1"/>
    <s v="BM-11650"/>
    <s v="Brian Moss"/>
    <x v="1"/>
    <s v="United States"/>
    <x v="53"/>
    <x v="2"/>
    <x v="1"/>
    <s v="FUR-BO-10002916"/>
    <x v="0"/>
    <x v="0"/>
    <s v="Rush Hierlooms Collection 1&quot; Thick Stackable Bookcases"/>
    <n v="435.99900000000002"/>
    <n v="3"/>
    <n v="20.517600000000002"/>
    <x v="2"/>
    <x v="4"/>
  </r>
  <r>
    <s v="US-2014-150434"/>
    <x v="459"/>
    <d v="2014-07-24T00:00:00"/>
    <x v="1"/>
    <s v="CA-12310"/>
    <s v="Christine Abelman"/>
    <x v="1"/>
    <s v="United States"/>
    <x v="203"/>
    <x v="19"/>
    <x v="2"/>
    <s v="FUR-TA-10004152"/>
    <x v="0"/>
    <x v="2"/>
    <s v="Barricks 18&quot; x 48&quot; Non-Folding Utility Table with Bottom Storage Shelf"/>
    <n v="70.56"/>
    <n v="1"/>
    <n v="-4.032"/>
    <x v="2"/>
    <x v="3"/>
  </r>
  <r>
    <s v="US-2015-142020"/>
    <x v="460"/>
    <d v="2015-06-08T00:00:00"/>
    <x v="0"/>
    <s v="TC-21535"/>
    <s v="Tracy Collins"/>
    <x v="2"/>
    <s v="United States"/>
    <x v="13"/>
    <x v="7"/>
    <x v="2"/>
    <s v="FUR-FU-10000672"/>
    <x v="0"/>
    <x v="3"/>
    <s v="Executive Impressions 10&quot; Spectator Wall Clock"/>
    <n v="35.28"/>
    <n v="3"/>
    <n v="11.995200000000001"/>
    <x v="4"/>
    <x v="2"/>
  </r>
  <r>
    <s v="CA-2016-130050"/>
    <x v="461"/>
    <d v="2016-07-18T00:00:00"/>
    <x v="0"/>
    <s v="MC-17425"/>
    <s v="Mark Cousins"/>
    <x v="1"/>
    <s v="United States"/>
    <x v="6"/>
    <x v="5"/>
    <x v="3"/>
    <s v="FUR-FU-10001940"/>
    <x v="0"/>
    <x v="3"/>
    <s v="Staple-based wall hangings"/>
    <n v="9.5519999999999996"/>
    <n v="3"/>
    <n v="-3.8208000000000002"/>
    <x v="3"/>
    <x v="3"/>
  </r>
  <r>
    <s v="CA-2014-115161"/>
    <x v="462"/>
    <d v="2014-02-02T00:00:00"/>
    <x v="2"/>
    <s v="LC-17050"/>
    <s v="Liz Carlisle"/>
    <x v="0"/>
    <s v="United States"/>
    <x v="204"/>
    <x v="2"/>
    <x v="1"/>
    <s v="FUR-BO-10003966"/>
    <x v="0"/>
    <x v="0"/>
    <s v="Sauder Facets Collection Library, Sky Alder Finish"/>
    <n v="290.666"/>
    <n v="2"/>
    <n v="3.4196"/>
    <x v="3"/>
    <x v="8"/>
  </r>
  <r>
    <s v="CA-2015-115511"/>
    <x v="32"/>
    <d v="2015-11-25T00:00:00"/>
    <x v="1"/>
    <s v="NW-18400"/>
    <s v="Natalie Webber"/>
    <x v="0"/>
    <s v="United States"/>
    <x v="205"/>
    <x v="34"/>
    <x v="1"/>
    <s v="FUR-BO-10002598"/>
    <x v="0"/>
    <x v="0"/>
    <s v="Hon Metal Bookcases, Putty"/>
    <n v="141.96"/>
    <n v="2"/>
    <n v="41.168399999999998"/>
    <x v="4"/>
    <x v="0"/>
  </r>
  <r>
    <s v="CA-2015-161718"/>
    <x v="463"/>
    <d v="2015-12-10T00:00:00"/>
    <x v="1"/>
    <s v="SO-20335"/>
    <s v="Sean O'Donnell"/>
    <x v="0"/>
    <s v="United States"/>
    <x v="206"/>
    <x v="7"/>
    <x v="2"/>
    <s v="FUR-FU-10002445"/>
    <x v="0"/>
    <x v="3"/>
    <s v="DAX Two-Tone Rosewood/Black Document Frame, Desktop, 5 x 7"/>
    <n v="28.44"/>
    <n v="3"/>
    <n v="11.375999999999999"/>
    <x v="6"/>
    <x v="5"/>
  </r>
  <r>
    <s v="CA-2015-161718"/>
    <x v="463"/>
    <d v="2015-12-10T00:00:00"/>
    <x v="1"/>
    <s v="SO-20335"/>
    <s v="Sean O'Donnell"/>
    <x v="0"/>
    <s v="United States"/>
    <x v="206"/>
    <x v="7"/>
    <x v="2"/>
    <s v="FUR-CH-10002372"/>
    <x v="0"/>
    <x v="1"/>
    <s v="Office Star - Ergonomically Designed Knee Chair"/>
    <n v="364.41"/>
    <n v="5"/>
    <n v="8.0980000000000008"/>
    <x v="6"/>
    <x v="5"/>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x v="5"/>
  </r>
  <r>
    <s v="CA-2017-103156"/>
    <x v="68"/>
    <d v="2017-11-24T00:00:00"/>
    <x v="2"/>
    <s v="TD-20995"/>
    <s v="Tamara Dahlen"/>
    <x v="0"/>
    <s v="United States"/>
    <x v="3"/>
    <x v="3"/>
    <x v="2"/>
    <s v="FUR-FU-10000320"/>
    <x v="0"/>
    <x v="3"/>
    <s v="OIC Stacking Trays"/>
    <n v="24.047999999999998"/>
    <n v="9"/>
    <n v="7.2144000000000004"/>
    <x v="5"/>
    <x v="0"/>
  </r>
  <r>
    <s v="CA-2015-130659"/>
    <x v="463"/>
    <d v="2015-12-09T00:00:00"/>
    <x v="0"/>
    <s v="MS-17365"/>
    <s v="Maribeth Schnelling"/>
    <x v="0"/>
    <s v="United States"/>
    <x v="13"/>
    <x v="7"/>
    <x v="2"/>
    <s v="FUR-CH-10003535"/>
    <x v="0"/>
    <x v="1"/>
    <s v="Global Armless Task Chair, Royal Blue"/>
    <n v="384.17399999999998"/>
    <n v="7"/>
    <n v="29.880199999999999"/>
    <x v="2"/>
    <x v="5"/>
  </r>
  <r>
    <s v="CA-2017-148404"/>
    <x v="273"/>
    <d v="2017-10-11T00:00:00"/>
    <x v="1"/>
    <s v="Dp-13240"/>
    <s v="Dean percer"/>
    <x v="2"/>
    <s v="United States"/>
    <x v="127"/>
    <x v="30"/>
    <x v="0"/>
    <s v="FUR-TA-10001039"/>
    <x v="0"/>
    <x v="2"/>
    <s v="KI Adjustable-Height Table"/>
    <n v="154.76400000000001"/>
    <n v="3"/>
    <n v="-36.111600000000003"/>
    <x v="4"/>
    <x v="1"/>
  </r>
  <r>
    <s v="CA-2015-129700"/>
    <x v="50"/>
    <d v="2015-05-05T00:00:00"/>
    <x v="2"/>
    <s v="LA-16780"/>
    <s v="Laura Armstrong"/>
    <x v="1"/>
    <s v="United States"/>
    <x v="207"/>
    <x v="8"/>
    <x v="3"/>
    <s v="FUR-FU-10001940"/>
    <x v="0"/>
    <x v="3"/>
    <s v="Staple-based wall hangings"/>
    <n v="22.288"/>
    <n v="7"/>
    <n v="-8.9152000000000005"/>
    <x v="5"/>
    <x v="7"/>
  </r>
  <r>
    <s v="CA-2017-168739"/>
    <x v="464"/>
    <d v="2017-06-05T00:00:00"/>
    <x v="1"/>
    <s v="HZ-14950"/>
    <s v="Henia Zydlo"/>
    <x v="0"/>
    <s v="United States"/>
    <x v="6"/>
    <x v="5"/>
    <x v="3"/>
    <s v="FUR-FU-10003919"/>
    <x v="0"/>
    <x v="3"/>
    <s v="Eldon Executive Woodline II Cherry Finish Desk Accessories"/>
    <n v="65.424000000000007"/>
    <n v="4"/>
    <n v="-52.339199999999998"/>
    <x v="1"/>
    <x v="7"/>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FU-10002191"/>
    <x v="0"/>
    <x v="3"/>
    <s v="G.E. Halogen Desk Lamp Bulbs"/>
    <n v="22.335999999999999"/>
    <n v="4"/>
    <n v="7.8175999999999997"/>
    <x v="4"/>
    <x v="6"/>
  </r>
  <r>
    <s v="CA-2015-150791"/>
    <x v="329"/>
    <d v="2015-09-13T00:00:00"/>
    <x v="1"/>
    <s v="CC-12430"/>
    <s v="Chuck Clark"/>
    <x v="2"/>
    <s v="United States"/>
    <x v="13"/>
    <x v="7"/>
    <x v="2"/>
    <s v="FUR-CH-10000665"/>
    <x v="0"/>
    <x v="1"/>
    <s v="Global Airflow Leather Mesh Back Chair, Black"/>
    <n v="271.76400000000001"/>
    <n v="2"/>
    <n v="60.392000000000003"/>
    <x v="1"/>
    <x v="4"/>
  </r>
  <r>
    <s v="CA-2015-153381"/>
    <x v="262"/>
    <d v="2015-09-28T00:00:00"/>
    <x v="1"/>
    <s v="DE-13255"/>
    <s v="Deanra Eno"/>
    <x v="2"/>
    <s v="United States"/>
    <x v="208"/>
    <x v="26"/>
    <x v="3"/>
    <s v="FUR-CH-10000988"/>
    <x v="0"/>
    <x v="1"/>
    <s v="Hon Olson Stacker Stools"/>
    <n v="1408.1"/>
    <n v="10"/>
    <n v="394.26799999999997"/>
    <x v="4"/>
    <x v="4"/>
  </r>
  <r>
    <s v="US-2017-111024"/>
    <x v="209"/>
    <d v="2017-07-06T00:00:00"/>
    <x v="0"/>
    <s v="SZ-20035"/>
    <s v="Sam Zeldin"/>
    <x v="2"/>
    <s v="United States"/>
    <x v="68"/>
    <x v="15"/>
    <x v="2"/>
    <s v="FUR-TA-10002041"/>
    <x v="0"/>
    <x v="2"/>
    <s v="Bevis Round Conference Table Top, X-Base"/>
    <n v="215.148"/>
    <n v="2"/>
    <n v="-103.98820000000001"/>
    <x v="0"/>
    <x v="3"/>
  </r>
  <r>
    <s v="CA-2017-148264"/>
    <x v="64"/>
    <d v="2017-12-09T00:00:00"/>
    <x v="2"/>
    <s v="LF-17185"/>
    <s v="Luke Foster"/>
    <x v="0"/>
    <s v="United States"/>
    <x v="209"/>
    <x v="2"/>
    <x v="1"/>
    <s v="FUR-FU-10002703"/>
    <x v="0"/>
    <x v="3"/>
    <s v="Tenex Traditional Chairmats for Hard Floors, Average Lip, 36&quot; x 48&quot;"/>
    <n v="128.9"/>
    <n v="2"/>
    <n v="15.468"/>
    <x v="5"/>
    <x v="5"/>
  </r>
  <r>
    <s v="US-2015-100531"/>
    <x v="466"/>
    <d v="2015-09-29T00:00:00"/>
    <x v="2"/>
    <s v="NM-18520"/>
    <s v="Neoma Murray"/>
    <x v="0"/>
    <s v="United States"/>
    <x v="9"/>
    <x v="8"/>
    <x v="3"/>
    <s v="FUR-FU-10003849"/>
    <x v="0"/>
    <x v="3"/>
    <s v="DAX Metal Frame, Desktop, Stepped-Edge"/>
    <n v="24.288"/>
    <n v="3"/>
    <n v="-12.751200000000001"/>
    <x v="3"/>
    <x v="4"/>
  </r>
  <r>
    <s v="CA-2017-152583"/>
    <x v="242"/>
    <d v="2017-10-30T00:00:00"/>
    <x v="3"/>
    <s v="RA-19945"/>
    <s v="Ryan Akin"/>
    <x v="0"/>
    <s v="United States"/>
    <x v="144"/>
    <x v="5"/>
    <x v="3"/>
    <s v="FUR-FU-10003849"/>
    <x v="0"/>
    <x v="3"/>
    <s v="DAX Metal Frame, Desktop, Stepped-Edge"/>
    <n v="16.192"/>
    <n v="2"/>
    <n v="-8.5007999999999999"/>
    <x v="7"/>
    <x v="1"/>
  </r>
  <r>
    <s v="CA-2017-152583"/>
    <x v="242"/>
    <d v="2017-10-30T00:00:00"/>
    <x v="3"/>
    <s v="RA-19945"/>
    <s v="Ryan Akin"/>
    <x v="0"/>
    <s v="United States"/>
    <x v="144"/>
    <x v="5"/>
    <x v="3"/>
    <s v="FUR-TA-10002041"/>
    <x v="0"/>
    <x v="2"/>
    <s v="Bevis Round Conference Table Top, X-Base"/>
    <n v="251.006"/>
    <n v="2"/>
    <n v="-68.130200000000002"/>
    <x v="7"/>
    <x v="1"/>
  </r>
  <r>
    <s v="CA-2017-136448"/>
    <x v="467"/>
    <d v="2017-09-18T00:00:00"/>
    <x v="2"/>
    <s v="AS-10090"/>
    <s v="Adam Shillingsburg"/>
    <x v="0"/>
    <s v="United States"/>
    <x v="3"/>
    <x v="3"/>
    <x v="2"/>
    <s v="FUR-FU-10003832"/>
    <x v="0"/>
    <x v="3"/>
    <s v="Eldon Expressions Punched Metal &amp; Wood Desk Accessories, Black &amp; Cherry"/>
    <n v="22.512"/>
    <n v="3"/>
    <n v="2.2511999999999999"/>
    <x v="3"/>
    <x v="4"/>
  </r>
  <r>
    <s v="US-2015-147242"/>
    <x v="468"/>
    <d v="2015-09-14T00:00:00"/>
    <x v="1"/>
    <s v="EH-13765"/>
    <s v="Edward Hooks"/>
    <x v="1"/>
    <s v="United States"/>
    <x v="210"/>
    <x v="20"/>
    <x v="2"/>
    <s v="FUR-BO-10004695"/>
    <x v="0"/>
    <x v="0"/>
    <s v="O'Sullivan 2-Door Barrister Bookcase in Odessa Pine"/>
    <n v="361.96"/>
    <n v="2"/>
    <n v="83.250799999999998"/>
    <x v="4"/>
    <x v="4"/>
  </r>
  <r>
    <s v="CA-2016-146143"/>
    <x v="469"/>
    <d v="2016-12-19T00:00:00"/>
    <x v="1"/>
    <s v="MC-17845"/>
    <s v="Michael Chen"/>
    <x v="0"/>
    <s v="United States"/>
    <x v="38"/>
    <x v="21"/>
    <x v="0"/>
    <s v="FUR-FU-10002045"/>
    <x v="0"/>
    <x v="3"/>
    <s v="Executive Impressions 14&quot;"/>
    <n v="133.38"/>
    <n v="6"/>
    <n v="58.687199999999997"/>
    <x v="2"/>
    <x v="5"/>
  </r>
  <r>
    <s v="US-2016-150035"/>
    <x v="193"/>
    <d v="2016-12-05T00:00:00"/>
    <x v="1"/>
    <s v="CL-11890"/>
    <s v="Carl Ludwig"/>
    <x v="0"/>
    <s v="United States"/>
    <x v="28"/>
    <x v="2"/>
    <x v="1"/>
    <s v="FUR-FU-10003724"/>
    <x v="0"/>
    <x v="3"/>
    <s v="Westinghouse Clip-On Gooseneck Lamps"/>
    <n v="16.739999999999998"/>
    <n v="2"/>
    <n v="4.3524000000000003"/>
    <x v="4"/>
    <x v="5"/>
  </r>
  <r>
    <s v="CA-2017-111815"/>
    <x v="470"/>
    <d v="2017-03-10T00:00:00"/>
    <x v="1"/>
    <s v="EP-13915"/>
    <s v="Emily Phan"/>
    <x v="0"/>
    <s v="United States"/>
    <x v="211"/>
    <x v="17"/>
    <x v="3"/>
    <s v="FUR-CH-10000785"/>
    <x v="0"/>
    <x v="1"/>
    <s v="Global Ergonomic Managers Chair"/>
    <n v="180.98"/>
    <n v="1"/>
    <n v="47.0548"/>
    <x v="1"/>
    <x v="9"/>
  </r>
  <r>
    <s v="CA-2016-131289"/>
    <x v="6"/>
    <d v="2016-12-14T00:00:00"/>
    <x v="1"/>
    <s v="SP-20620"/>
    <s v="Stefania Perrino"/>
    <x v="1"/>
    <s v="United States"/>
    <x v="28"/>
    <x v="2"/>
    <x v="1"/>
    <s v="FUR-TA-10003954"/>
    <x v="0"/>
    <x v="2"/>
    <s v="Hon 94000 Series Round Tables"/>
    <n v="1421.664"/>
    <n v="6"/>
    <n v="-195.47880000000001"/>
    <x v="6"/>
    <x v="5"/>
  </r>
  <r>
    <s v="CA-2014-124023"/>
    <x v="471"/>
    <d v="2014-04-10T00:00:00"/>
    <x v="2"/>
    <s v="PJ-19015"/>
    <s v="Pauline Johnson"/>
    <x v="0"/>
    <s v="United States"/>
    <x v="212"/>
    <x v="33"/>
    <x v="0"/>
    <s v="FUR-FU-10004415"/>
    <x v="0"/>
    <x v="3"/>
    <s v="Stacking Tray, Side-Loading, Legal, Smoke"/>
    <n v="8.9600000000000009"/>
    <n v="2"/>
    <n v="2.7776000000000001"/>
    <x v="0"/>
    <x v="6"/>
  </r>
  <r>
    <s v="CA-2014-124688"/>
    <x v="472"/>
    <d v="2014-08-29T00:00:00"/>
    <x v="2"/>
    <s v="CC-12610"/>
    <s v="Corey Catlett"/>
    <x v="1"/>
    <s v="United States"/>
    <x v="76"/>
    <x v="25"/>
    <x v="0"/>
    <s v="FUR-FU-10002456"/>
    <x v="0"/>
    <x v="3"/>
    <s v="Master Caster Door Stop, Large Neon Orange"/>
    <n v="29.12"/>
    <n v="4"/>
    <n v="12.521599999999999"/>
    <x v="3"/>
    <x v="10"/>
  </r>
  <r>
    <s v="CA-2014-124688"/>
    <x v="472"/>
    <d v="2014-08-29T00:00:00"/>
    <x v="2"/>
    <s v="CC-12610"/>
    <s v="Corey Catlett"/>
    <x v="1"/>
    <s v="United States"/>
    <x v="76"/>
    <x v="25"/>
    <x v="0"/>
    <s v="FUR-TA-10003569"/>
    <x v="0"/>
    <x v="2"/>
    <s v="Bretford CR8500 Series Meeting Room Furniture"/>
    <n v="1202.94"/>
    <n v="3"/>
    <n v="300.73500000000001"/>
    <x v="3"/>
    <x v="10"/>
  </r>
  <r>
    <s v="CA-2015-157322"/>
    <x v="473"/>
    <d v="2015-07-06T00:00:00"/>
    <x v="1"/>
    <s v="RH-19600"/>
    <s v="Rob Haberlin"/>
    <x v="0"/>
    <s v="United States"/>
    <x v="213"/>
    <x v="8"/>
    <x v="3"/>
    <s v="FUR-CH-10004086"/>
    <x v="0"/>
    <x v="1"/>
    <s v="Hon 4070 Series Pagoda Armless Upholstered Stacking Chairs"/>
    <n v="408.42200000000003"/>
    <n v="2"/>
    <n v="-5.8346"/>
    <x v="4"/>
    <x v="3"/>
  </r>
  <r>
    <s v="CA-2015-157322"/>
    <x v="473"/>
    <d v="2015-07-06T00:00:00"/>
    <x v="1"/>
    <s v="RH-19600"/>
    <s v="Rob Haberlin"/>
    <x v="0"/>
    <s v="United States"/>
    <x v="213"/>
    <x v="8"/>
    <x v="3"/>
    <s v="FUR-CH-10003774"/>
    <x v="0"/>
    <x v="1"/>
    <s v="Global Wood Trimmed Manager's Task Chair, Khaki"/>
    <n v="382.11599999999999"/>
    <n v="6"/>
    <n v="-92.799599999999998"/>
    <x v="4"/>
    <x v="3"/>
  </r>
  <r>
    <s v="CA-2017-142034"/>
    <x v="118"/>
    <d v="2017-09-28T00:00:00"/>
    <x v="1"/>
    <s v="KB-16240"/>
    <s v="Karen Bern"/>
    <x v="1"/>
    <s v="United States"/>
    <x v="214"/>
    <x v="11"/>
    <x v="3"/>
    <s v="FUR-CH-10000665"/>
    <x v="0"/>
    <x v="1"/>
    <s v="Global Airflow Leather Mesh Back Chair, Black"/>
    <n v="603.91999999999996"/>
    <n v="4"/>
    <n v="181.17599999999999"/>
    <x v="4"/>
    <x v="4"/>
  </r>
  <r>
    <s v="CA-2016-107328"/>
    <x v="474"/>
    <d v="2016-08-15T00:00:00"/>
    <x v="1"/>
    <s v="CA-12055"/>
    <s v="Cathy Armstrong"/>
    <x v="2"/>
    <s v="United States"/>
    <x v="2"/>
    <x v="2"/>
    <x v="1"/>
    <s v="FUR-TA-10001932"/>
    <x v="0"/>
    <x v="2"/>
    <s v="Chromcraft 48&quot; x 96&quot; Racetrack Double Pedestal Table"/>
    <n v="513.024"/>
    <n v="2"/>
    <n v="12.8256"/>
    <x v="1"/>
    <x v="10"/>
  </r>
  <r>
    <s v="CA-2014-166863"/>
    <x v="475"/>
    <d v="2014-06-24T00:00:00"/>
    <x v="1"/>
    <s v="SC-20020"/>
    <s v="Sam Craven"/>
    <x v="0"/>
    <s v="United States"/>
    <x v="215"/>
    <x v="5"/>
    <x v="3"/>
    <s v="FUR-BO-10001608"/>
    <x v="0"/>
    <x v="0"/>
    <s v="Hon Metal Bookcases, Black"/>
    <n v="193.06559999999999"/>
    <n v="4"/>
    <n v="-19.874400000000001"/>
    <x v="4"/>
    <x v="2"/>
  </r>
  <r>
    <s v="CA-2017-140326"/>
    <x v="362"/>
    <d v="2017-09-06T00:00:00"/>
    <x v="2"/>
    <s v="HW-14935"/>
    <s v="Helen Wasserman"/>
    <x v="1"/>
    <s v="United States"/>
    <x v="9"/>
    <x v="8"/>
    <x v="3"/>
    <s v="FUR-BO-10000112"/>
    <x v="0"/>
    <x v="0"/>
    <s v="Bush Birmingham Collection Bookcase, Dark Cherry"/>
    <n v="825.17399999999998"/>
    <n v="9"/>
    <n v="-117.88200000000001"/>
    <x v="3"/>
    <x v="4"/>
  </r>
  <r>
    <s v="CA-2015-124975"/>
    <x v="476"/>
    <d v="2015-06-25T00:00:00"/>
    <x v="2"/>
    <s v="MG-17875"/>
    <s v="Michael Grace"/>
    <x v="2"/>
    <s v="United States"/>
    <x v="14"/>
    <x v="8"/>
    <x v="3"/>
    <s v="FUR-TA-10002645"/>
    <x v="0"/>
    <x v="2"/>
    <s v="Hon Rectangular Conference Tables"/>
    <n v="796.42499999999995"/>
    <n v="7"/>
    <n v="-525.64049999999997"/>
    <x v="0"/>
    <x v="2"/>
  </r>
  <r>
    <s v="CA-2016-157511"/>
    <x v="126"/>
    <d v="2016-09-20T00:00:00"/>
    <x v="2"/>
    <s v="SV-20365"/>
    <s v="Seth Vernon"/>
    <x v="0"/>
    <s v="United States"/>
    <x v="29"/>
    <x v="15"/>
    <x v="2"/>
    <s v="FUR-FU-10002107"/>
    <x v="0"/>
    <x v="3"/>
    <s v="Eldon Pizzaz Desk Accessories"/>
    <n v="5.3520000000000003"/>
    <n v="3"/>
    <n v="1.6055999999999999"/>
    <x v="3"/>
    <x v="4"/>
  </r>
  <r>
    <s v="CA-2016-157511"/>
    <x v="126"/>
    <d v="2016-09-20T00:00:00"/>
    <x v="2"/>
    <s v="SV-20365"/>
    <s v="Seth Vernon"/>
    <x v="0"/>
    <s v="United States"/>
    <x v="29"/>
    <x v="15"/>
    <x v="2"/>
    <s v="FUR-CH-10002647"/>
    <x v="0"/>
    <x v="1"/>
    <s v="Situations Contoured Folding Chairs, 4/Set"/>
    <n v="99.372"/>
    <n v="2"/>
    <n v="-7.0979999999999999"/>
    <x v="3"/>
    <x v="4"/>
  </r>
  <r>
    <s v="CA-2017-155292"/>
    <x v="242"/>
    <d v="2017-11-01T00:00:00"/>
    <x v="2"/>
    <s v="RD-19810"/>
    <s v="Ross DeVincentis"/>
    <x v="2"/>
    <s v="United States"/>
    <x v="52"/>
    <x v="0"/>
    <x v="0"/>
    <s v="FUR-CH-10000553"/>
    <x v="0"/>
    <x v="1"/>
    <s v="Metal Folding Chairs, Beige, 4/Carton"/>
    <n v="33.94"/>
    <n v="1"/>
    <n v="9.1638000000000002"/>
    <x v="3"/>
    <x v="1"/>
  </r>
  <r>
    <s v="CA-2016-152555"/>
    <x v="477"/>
    <d v="2016-04-02T00:00:00"/>
    <x v="0"/>
    <s v="ME-17320"/>
    <s v="Maria Etezadi"/>
    <x v="2"/>
    <s v="United States"/>
    <x v="9"/>
    <x v="8"/>
    <x v="3"/>
    <s v="FUR-CH-10002965"/>
    <x v="0"/>
    <x v="1"/>
    <s v="Global Leather Highback Executive Chair with Pneumatic Height Adjustment, Black"/>
    <n v="844.11599999999999"/>
    <n v="6"/>
    <n v="-36.176400000000001"/>
    <x v="4"/>
    <x v="9"/>
  </r>
  <r>
    <s v="CA-2016-137176"/>
    <x v="478"/>
    <d v="2016-09-14T00:00:00"/>
    <x v="0"/>
    <s v="DB-12910"/>
    <s v="Daniel Byrd"/>
    <x v="2"/>
    <s v="United States"/>
    <x v="144"/>
    <x v="5"/>
    <x v="3"/>
    <s v="FUR-FU-10003832"/>
    <x v="0"/>
    <x v="3"/>
    <s v="Eldon Expressions Punched Metal &amp; Wood Desk Accessories, Black &amp; Cherry"/>
    <n v="15.007999999999999"/>
    <n v="4"/>
    <n v="-12.006399999999999"/>
    <x v="2"/>
    <x v="4"/>
  </r>
  <r>
    <s v="CA-2016-104157"/>
    <x v="81"/>
    <d v="2016-07-29T00:00:00"/>
    <x v="1"/>
    <s v="MT-17815"/>
    <s v="Meg Tillman"/>
    <x v="0"/>
    <s v="United States"/>
    <x v="38"/>
    <x v="21"/>
    <x v="0"/>
    <s v="FUR-TA-10004915"/>
    <x v="0"/>
    <x v="2"/>
    <s v="Office Impressions End Table, 20-1/2&quot;H x 24&quot;W x 20&quot;D"/>
    <n v="2430.08"/>
    <n v="8"/>
    <n v="388.81279999999998"/>
    <x v="4"/>
    <x v="3"/>
  </r>
  <r>
    <s v="CA-2015-121650"/>
    <x v="479"/>
    <d v="2015-12-16T00:00:00"/>
    <x v="1"/>
    <s v="KD-16495"/>
    <s v="Keith Dawkins"/>
    <x v="1"/>
    <s v="United States"/>
    <x v="38"/>
    <x v="17"/>
    <x v="3"/>
    <s v="FUR-TA-10003569"/>
    <x v="0"/>
    <x v="2"/>
    <s v="Bretford CR8500 Series Meeting Room Furniture"/>
    <n v="801.96"/>
    <n v="2"/>
    <n v="200.49"/>
    <x v="6"/>
    <x v="5"/>
  </r>
  <r>
    <s v="CA-2015-121650"/>
    <x v="479"/>
    <d v="2015-12-16T00:00:00"/>
    <x v="1"/>
    <s v="KD-16495"/>
    <s v="Keith Dawkins"/>
    <x v="1"/>
    <s v="United States"/>
    <x v="38"/>
    <x v="17"/>
    <x v="3"/>
    <s v="FUR-CH-10004289"/>
    <x v="0"/>
    <x v="1"/>
    <s v="Global Super Steno Chair"/>
    <n v="191.96"/>
    <n v="2"/>
    <n v="32.633200000000002"/>
    <x v="6"/>
    <x v="5"/>
  </r>
  <r>
    <s v="CA-2014-102869"/>
    <x v="383"/>
    <d v="2014-09-14T00:00:00"/>
    <x v="0"/>
    <s v="LC-17140"/>
    <s v="Logan Currie"/>
    <x v="0"/>
    <s v="United States"/>
    <x v="3"/>
    <x v="3"/>
    <x v="2"/>
    <s v="FUR-FU-10002456"/>
    <x v="0"/>
    <x v="3"/>
    <s v="Master Caster Door Stop, Large Neon Orange"/>
    <n v="17.472000000000001"/>
    <n v="3"/>
    <n v="5.0232000000000001"/>
    <x v="2"/>
    <x v="4"/>
  </r>
  <r>
    <s v="CA-2014-159835"/>
    <x v="317"/>
    <d v="2014-11-24T00:00:00"/>
    <x v="1"/>
    <s v="RB-19330"/>
    <s v="Randy Bradley"/>
    <x v="0"/>
    <s v="United States"/>
    <x v="3"/>
    <x v="3"/>
    <x v="2"/>
    <s v="FUR-CH-10004997"/>
    <x v="0"/>
    <x v="1"/>
    <s v="Hon Every-Day Series Multi-Task Chairs"/>
    <n v="657.93"/>
    <n v="5"/>
    <n v="-93.99"/>
    <x v="1"/>
    <x v="0"/>
  </r>
  <r>
    <s v="CA-2017-112956"/>
    <x v="67"/>
    <d v="2017-08-27T00:00:00"/>
    <x v="1"/>
    <s v="TH-21550"/>
    <s v="Tracy Hopkins"/>
    <x v="2"/>
    <s v="United States"/>
    <x v="11"/>
    <x v="32"/>
    <x v="2"/>
    <s v="FUR-FU-10003976"/>
    <x v="0"/>
    <x v="3"/>
    <s v="DAX Executive Solid Wood Document Frame, Desktop or Hang, Mahogany, 5 x 7"/>
    <n v="25.16"/>
    <n v="2"/>
    <n v="8.5543999999999993"/>
    <x v="6"/>
    <x v="10"/>
  </r>
  <r>
    <s v="CA-2017-112956"/>
    <x v="67"/>
    <d v="2017-08-27T00:00:00"/>
    <x v="1"/>
    <s v="TH-21550"/>
    <s v="Tracy Hopkins"/>
    <x v="2"/>
    <s v="United States"/>
    <x v="11"/>
    <x v="32"/>
    <x v="2"/>
    <s v="FUR-FU-10004960"/>
    <x v="0"/>
    <x v="3"/>
    <s v="Seth Thomas 12&quot; Clock w/ Goldtone Case"/>
    <n v="91.92"/>
    <n v="4"/>
    <n v="31.252800000000001"/>
    <x v="6"/>
    <x v="10"/>
  </r>
  <r>
    <s v="CA-2017-112529"/>
    <x v="49"/>
    <d v="2017-11-21T00:00:00"/>
    <x v="2"/>
    <s v="SC-20770"/>
    <s v="Stewart Carmichael"/>
    <x v="1"/>
    <s v="United States"/>
    <x v="21"/>
    <x v="5"/>
    <x v="3"/>
    <s v="FUR-TA-10002622"/>
    <x v="0"/>
    <x v="2"/>
    <s v="Bush Andora Conference Table, Maple/Graphite Gray Finish"/>
    <n v="718.11599999999999"/>
    <n v="6"/>
    <n v="-71.811599999999999"/>
    <x v="3"/>
    <x v="0"/>
  </r>
  <r>
    <s v="CA-2014-159184"/>
    <x v="94"/>
    <d v="2014-09-19T00:00:00"/>
    <x v="1"/>
    <s v="JC-15775"/>
    <s v="John Castell"/>
    <x v="0"/>
    <s v="United States"/>
    <x v="216"/>
    <x v="24"/>
    <x v="0"/>
    <s v="FUR-FU-10002878"/>
    <x v="0"/>
    <x v="3"/>
    <s v="Seth Thomas 14&quot; Day/Date Wall Clock"/>
    <n v="142.4"/>
    <n v="5"/>
    <n v="52.688000000000002"/>
    <x v="2"/>
    <x v="4"/>
  </r>
  <r>
    <s v="CA-2017-113530"/>
    <x v="405"/>
    <d v="2017-05-21T00:00:00"/>
    <x v="0"/>
    <s v="BC-11125"/>
    <s v="Becky Castell"/>
    <x v="2"/>
    <s v="United States"/>
    <x v="28"/>
    <x v="2"/>
    <x v="1"/>
    <s v="FUR-CH-10002647"/>
    <x v="0"/>
    <x v="1"/>
    <s v="Situations Contoured Folding Chairs, 4/Set"/>
    <n v="681.40800000000002"/>
    <n v="12"/>
    <n v="42.588000000000001"/>
    <x v="3"/>
    <x v="7"/>
  </r>
  <r>
    <s v="CA-2016-145177"/>
    <x v="480"/>
    <d v="2016-11-14T00:00:00"/>
    <x v="1"/>
    <s v="PP-18955"/>
    <s v="Paul Prost"/>
    <x v="2"/>
    <s v="United States"/>
    <x v="76"/>
    <x v="15"/>
    <x v="2"/>
    <s v="FUR-FU-10000758"/>
    <x v="0"/>
    <x v="3"/>
    <s v="DAX Natural Wood-Tone Poster Frame"/>
    <n v="148.28800000000001"/>
    <n v="7"/>
    <n v="29.657599999999999"/>
    <x v="4"/>
    <x v="0"/>
  </r>
  <r>
    <s v="CA-2015-128083"/>
    <x v="481"/>
    <d v="2015-03-17T00:00:00"/>
    <x v="1"/>
    <s v="EB-13750"/>
    <s v="Edward Becker"/>
    <x v="1"/>
    <s v="United States"/>
    <x v="217"/>
    <x v="1"/>
    <x v="0"/>
    <s v="FUR-FU-10003194"/>
    <x v="0"/>
    <x v="3"/>
    <s v="Eldon Expressions Desk Accessory, Wood Pencil Holder, Oak"/>
    <n v="30.88"/>
    <n v="4"/>
    <n v="3.86"/>
    <x v="2"/>
    <x v="9"/>
  </r>
  <r>
    <s v="CA-2015-128083"/>
    <x v="481"/>
    <d v="2015-03-17T00:00:00"/>
    <x v="1"/>
    <s v="EB-13750"/>
    <s v="Edward Becker"/>
    <x v="1"/>
    <s v="United States"/>
    <x v="217"/>
    <x v="1"/>
    <x v="0"/>
    <s v="FUR-FU-10001731"/>
    <x v="0"/>
    <x v="3"/>
    <s v="Acrylic Self-Standing Desk Frames"/>
    <n v="6.4080000000000004"/>
    <n v="3"/>
    <n v="1.4418"/>
    <x v="2"/>
    <x v="9"/>
  </r>
  <r>
    <s v="CA-2017-154109"/>
    <x v="200"/>
    <d v="2017-11-11T00:00:00"/>
    <x v="1"/>
    <s v="ML-17410"/>
    <s v="Maris LaWare"/>
    <x v="0"/>
    <s v="United States"/>
    <x v="3"/>
    <x v="3"/>
    <x v="2"/>
    <s v="FUR-CH-10003774"/>
    <x v="0"/>
    <x v="1"/>
    <s v="Global Wood Trimmed Manager's Task Chair, Khaki"/>
    <n v="127.372"/>
    <n v="2"/>
    <n v="-30.933199999999999"/>
    <x v="2"/>
    <x v="0"/>
  </r>
  <r>
    <s v="CA-2015-156440"/>
    <x v="482"/>
    <d v="2015-12-09T00:00:00"/>
    <x v="1"/>
    <s v="MH-17620"/>
    <s v="Matt Hagelstein"/>
    <x v="1"/>
    <s v="United States"/>
    <x v="53"/>
    <x v="2"/>
    <x v="1"/>
    <s v="FUR-FU-10004090"/>
    <x v="0"/>
    <x v="3"/>
    <s v="Executive Impressions 14&quot; Contract Wall Clock"/>
    <n v="44.46"/>
    <n v="2"/>
    <n v="14.671799999999999"/>
    <x v="4"/>
    <x v="5"/>
  </r>
  <r>
    <s v="CA-2015-132626"/>
    <x v="483"/>
    <d v="2015-07-14T00:00:00"/>
    <x v="1"/>
    <s v="BT-11680"/>
    <s v="Brian Thompson"/>
    <x v="0"/>
    <s v="United States"/>
    <x v="218"/>
    <x v="32"/>
    <x v="2"/>
    <s v="FUR-FU-10002918"/>
    <x v="0"/>
    <x v="3"/>
    <s v="Eldon ClusterMat Chair Mat with Cordless Antistatic Protection"/>
    <n v="181.96"/>
    <n v="2"/>
    <n v="20.015599999999999"/>
    <x v="2"/>
    <x v="3"/>
  </r>
  <r>
    <s v="US-2015-131359"/>
    <x v="484"/>
    <d v="2015-11-02T00:00:00"/>
    <x v="0"/>
    <s v="FA-14230"/>
    <s v="Frank Atkinson"/>
    <x v="1"/>
    <s v="United States"/>
    <x v="22"/>
    <x v="12"/>
    <x v="1"/>
    <s v="FUR-FU-10003026"/>
    <x v="0"/>
    <x v="3"/>
    <s v="Eldon Regeneration Recycled Desk Accessories, Black"/>
    <n v="15.488"/>
    <n v="4"/>
    <n v="3.6783999999999999"/>
    <x v="0"/>
    <x v="1"/>
  </r>
  <r>
    <s v="CA-2015-151680"/>
    <x v="485"/>
    <d v="2015-11-21T00:00:00"/>
    <x v="0"/>
    <s v="TC-21475"/>
    <s v="Tony Chapman"/>
    <x v="2"/>
    <s v="United States"/>
    <x v="15"/>
    <x v="13"/>
    <x v="1"/>
    <s v="FUR-FU-10000305"/>
    <x v="0"/>
    <x v="3"/>
    <s v="Tenex V2T-RE Standard Weight Series Chair Mat, 45&quot; x 53&quot;, Lip 25&quot; x 12&quot;"/>
    <n v="141.96"/>
    <n v="2"/>
    <n v="22.7136"/>
    <x v="3"/>
    <x v="0"/>
  </r>
  <r>
    <s v="CA-2017-169411"/>
    <x v="455"/>
    <d v="2017-12-29T00:00:00"/>
    <x v="1"/>
    <s v="AC-10615"/>
    <s v="Ann Chong"/>
    <x v="1"/>
    <s v="United States"/>
    <x v="77"/>
    <x v="7"/>
    <x v="2"/>
    <s v="FUR-FU-10001602"/>
    <x v="0"/>
    <x v="3"/>
    <s v="Eldon Delta Triangular Chair Mat, 52&quot; x 58&quot;, Clear"/>
    <n v="37.93"/>
    <n v="1"/>
    <n v="6.8273999999999999"/>
    <x v="2"/>
    <x v="5"/>
  </r>
  <r>
    <s v="CA-2016-126543"/>
    <x v="486"/>
    <d v="2016-01-13T00:00:00"/>
    <x v="0"/>
    <s v="MF-17665"/>
    <s v="Maureen Fritzler"/>
    <x v="1"/>
    <s v="United States"/>
    <x v="219"/>
    <x v="15"/>
    <x v="2"/>
    <s v="FUR-FU-10002445"/>
    <x v="0"/>
    <x v="3"/>
    <s v="DAX Two-Tone Rosewood/Black Document Frame, Desktop, 5 x 7"/>
    <n v="15.167999999999999"/>
    <n v="2"/>
    <n v="3.7919999999999998"/>
    <x v="4"/>
    <x v="8"/>
  </r>
  <r>
    <s v="CA-2014-120544"/>
    <x v="255"/>
    <d v="2014-11-27T00:00:00"/>
    <x v="1"/>
    <s v="SS-20140"/>
    <s v="Saphhira Shifley"/>
    <x v="1"/>
    <s v="United States"/>
    <x v="220"/>
    <x v="5"/>
    <x v="3"/>
    <s v="FUR-FU-10001940"/>
    <x v="0"/>
    <x v="3"/>
    <s v="Staple-based wall hangings"/>
    <n v="6.3680000000000003"/>
    <n v="2"/>
    <n v="-2.5472000000000001"/>
    <x v="4"/>
    <x v="0"/>
  </r>
  <r>
    <s v="CA-2017-113670"/>
    <x v="487"/>
    <d v="2017-10-17T00:00:00"/>
    <x v="2"/>
    <s v="RS-19765"/>
    <s v="Roland Schwarz"/>
    <x v="1"/>
    <s v="United States"/>
    <x v="2"/>
    <x v="2"/>
    <x v="1"/>
    <s v="FUR-TA-10001705"/>
    <x v="0"/>
    <x v="2"/>
    <s v="Bush Advantage Collection Round Conference Table"/>
    <n v="510.24"/>
    <n v="3"/>
    <n v="6.3780000000000001"/>
    <x v="3"/>
    <x v="1"/>
  </r>
  <r>
    <s v="CA-2017-166198"/>
    <x v="488"/>
    <d v="2017-04-24T00:00:00"/>
    <x v="2"/>
    <s v="JW-15955"/>
    <s v="Joni Wasserman"/>
    <x v="0"/>
    <s v="United States"/>
    <x v="15"/>
    <x v="13"/>
    <x v="1"/>
    <s v="FUR-FU-10004622"/>
    <x v="0"/>
    <x v="3"/>
    <s v="Eldon Advantage Foldable Chair Mats for Low Pile Carpets"/>
    <n v="162.6"/>
    <n v="3"/>
    <n v="34.146000000000001"/>
    <x v="0"/>
    <x v="6"/>
  </r>
  <r>
    <s v="CA-2014-135608"/>
    <x v="489"/>
    <d v="2014-12-10T00:00:00"/>
    <x v="0"/>
    <s v="JK-15625"/>
    <s v="Jim Karlsson"/>
    <x v="0"/>
    <s v="United States"/>
    <x v="84"/>
    <x v="13"/>
    <x v="1"/>
    <s v="FUR-CH-10002602"/>
    <x v="0"/>
    <x v="1"/>
    <s v="DMI Arturo Collection Mission-style Design Wood Chair"/>
    <n v="603.91999999999996"/>
    <n v="5"/>
    <n v="45.293999999999997"/>
    <x v="3"/>
    <x v="5"/>
  </r>
  <r>
    <s v="CA-2016-151155"/>
    <x v="490"/>
    <d v="2016-12-24T00:00:00"/>
    <x v="1"/>
    <s v="AB-10255"/>
    <s v="Alejandro Ballentine"/>
    <x v="2"/>
    <s v="United States"/>
    <x v="38"/>
    <x v="21"/>
    <x v="0"/>
    <s v="FUR-FU-10001918"/>
    <x v="0"/>
    <x v="3"/>
    <s v="C-Line Cubicle Keepers Polyproplyene Holder With Velcro Backings"/>
    <n v="18.920000000000002"/>
    <n v="4"/>
    <n v="7.3788"/>
    <x v="4"/>
    <x v="5"/>
  </r>
  <r>
    <s v="CA-2017-168193"/>
    <x v="491"/>
    <d v="2017-03-11T00:00:00"/>
    <x v="0"/>
    <s v="RM-19750"/>
    <s v="Roland Murray"/>
    <x v="0"/>
    <s v="United States"/>
    <x v="13"/>
    <x v="7"/>
    <x v="2"/>
    <s v="FUR-FU-10002554"/>
    <x v="0"/>
    <x v="3"/>
    <s v="Westinghouse Floor Lamp with Metal Mesh Shade, Black"/>
    <n v="71.97"/>
    <n v="3"/>
    <n v="16.553100000000001"/>
    <x v="2"/>
    <x v="9"/>
  </r>
  <r>
    <s v="CA-2016-149979"/>
    <x v="348"/>
    <d v="2016-09-28T00:00:00"/>
    <x v="0"/>
    <s v="RA-19915"/>
    <s v="Russell Applegate"/>
    <x v="0"/>
    <s v="United States"/>
    <x v="29"/>
    <x v="24"/>
    <x v="0"/>
    <s v="FUR-CH-10002084"/>
    <x v="0"/>
    <x v="1"/>
    <s v="Hon Mobius Operator's Chair"/>
    <n v="368.97"/>
    <n v="3"/>
    <n v="81.173400000000001"/>
    <x v="2"/>
    <x v="4"/>
  </r>
  <r>
    <s v="CA-2017-161956"/>
    <x v="60"/>
    <d v="2017-08-29T00:00:00"/>
    <x v="0"/>
    <s v="DR-12880"/>
    <s v="Dan Reichenbach"/>
    <x v="1"/>
    <s v="United States"/>
    <x v="209"/>
    <x v="2"/>
    <x v="1"/>
    <s v="FUR-FU-10002937"/>
    <x v="0"/>
    <x v="3"/>
    <s v="GE 48&quot; Fluorescent Tube, Cool White Energy Saver, 34 Watts, 30/Box"/>
    <n v="198.46"/>
    <n v="2"/>
    <n v="99.23"/>
    <x v="3"/>
    <x v="10"/>
  </r>
  <r>
    <s v="CA-2017-161956"/>
    <x v="60"/>
    <d v="2017-08-29T00:00:00"/>
    <x v="0"/>
    <s v="DR-12880"/>
    <s v="Dan Reichenbach"/>
    <x v="1"/>
    <s v="United States"/>
    <x v="209"/>
    <x v="2"/>
    <x v="1"/>
    <s v="FUR-CH-10004886"/>
    <x v="0"/>
    <x v="1"/>
    <s v="Bevis Steel Folding Chairs"/>
    <n v="230.28"/>
    <n v="3"/>
    <n v="23.027999999999999"/>
    <x v="3"/>
    <x v="10"/>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x v="0"/>
    <x v="3"/>
    <s v="Advantus Panel Wall Certificate Holder - 8.5x11"/>
    <n v="24.4"/>
    <n v="2"/>
    <n v="10.247999999999999"/>
    <x v="2"/>
    <x v="4"/>
  </r>
  <r>
    <s v="CA-2016-156251"/>
    <x v="494"/>
    <d v="2016-08-18T00:00:00"/>
    <x v="0"/>
    <s v="TS-21160"/>
    <s v="Theresa Swint"/>
    <x v="1"/>
    <s v="United States"/>
    <x v="222"/>
    <x v="16"/>
    <x v="3"/>
    <s v="FUR-BO-10001337"/>
    <x v="0"/>
    <x v="0"/>
    <s v="O'Sullivan Living Dimensions 2-Shelf Bookcases"/>
    <n v="241.96"/>
    <n v="2"/>
    <n v="24.196000000000002"/>
    <x v="2"/>
    <x v="10"/>
  </r>
  <r>
    <s v="CA-2016-163153"/>
    <x v="445"/>
    <d v="2016-03-25T00:00:00"/>
    <x v="1"/>
    <s v="DM-12955"/>
    <s v="Dario Medina"/>
    <x v="1"/>
    <s v="United States"/>
    <x v="6"/>
    <x v="5"/>
    <x v="3"/>
    <s v="FUR-TA-10004767"/>
    <x v="0"/>
    <x v="2"/>
    <s v="Safco Drafting Table"/>
    <n v="99.372"/>
    <n v="2"/>
    <n v="-1.4196"/>
    <x v="4"/>
    <x v="9"/>
  </r>
  <r>
    <s v="CA-2014-153913"/>
    <x v="439"/>
    <d v="2014-12-20T00:00:00"/>
    <x v="0"/>
    <s v="KB-16585"/>
    <s v="Ken Black"/>
    <x v="1"/>
    <s v="United States"/>
    <x v="173"/>
    <x v="1"/>
    <x v="0"/>
    <s v="FUR-CH-10000988"/>
    <x v="0"/>
    <x v="1"/>
    <s v="Hon Olson Stacker Stools"/>
    <n v="1013.832"/>
    <n v="9"/>
    <n v="101.3832"/>
    <x v="4"/>
    <x v="5"/>
  </r>
  <r>
    <s v="CA-2016-155530"/>
    <x v="495"/>
    <d v="2016-12-21T00:00:00"/>
    <x v="1"/>
    <s v="CM-12160"/>
    <s v="Charles McCrossin"/>
    <x v="0"/>
    <s v="United States"/>
    <x v="28"/>
    <x v="2"/>
    <x v="1"/>
    <s v="FUR-TA-10004256"/>
    <x v="0"/>
    <x v="2"/>
    <s v="Bretford ÒJust In TimeÓ Height-Adjustable Multi-Task Work Tables"/>
    <n v="2003.52"/>
    <n v="6"/>
    <n v="-325.572"/>
    <x v="4"/>
    <x v="5"/>
  </r>
  <r>
    <s v="CA-2015-107937"/>
    <x v="496"/>
    <d v="2015-05-08T00:00:00"/>
    <x v="1"/>
    <s v="JB-16045"/>
    <s v="Julia Barnett"/>
    <x v="2"/>
    <s v="United States"/>
    <x v="223"/>
    <x v="2"/>
    <x v="1"/>
    <s v="FUR-FU-10002298"/>
    <x v="0"/>
    <x v="3"/>
    <s v="Rubbermaid ClusterMat Chairmats, Mat Size- 66&quot; x 60&quot;, Lip 20&quot; x 11&quot; -90 Degree Angle"/>
    <n v="665.88"/>
    <n v="6"/>
    <n v="106.5408"/>
    <x v="2"/>
    <x v="7"/>
  </r>
  <r>
    <s v="US-2014-117163"/>
    <x v="497"/>
    <d v="2014-02-02T00:00:00"/>
    <x v="1"/>
    <s v="EJ-13720"/>
    <s v="Ed Jacobs"/>
    <x v="0"/>
    <s v="United States"/>
    <x v="53"/>
    <x v="2"/>
    <x v="1"/>
    <s v="FUR-TA-10003469"/>
    <x v="0"/>
    <x v="2"/>
    <s v="Balt Split Level Computer Training Table"/>
    <n v="333"/>
    <n v="3"/>
    <n v="-16.649999999999999"/>
    <x v="6"/>
    <x v="8"/>
  </r>
  <r>
    <s v="CA-2017-147760"/>
    <x v="498"/>
    <d v="2017-11-05T00:00:00"/>
    <x v="2"/>
    <s v="KL-16555"/>
    <s v="Kelly Lampkin"/>
    <x v="1"/>
    <s v="United States"/>
    <x v="224"/>
    <x v="30"/>
    <x v="0"/>
    <s v="FUR-TA-10004575"/>
    <x v="0"/>
    <x v="2"/>
    <s v="Hon 5100 Series Wood Tables"/>
    <n v="523.76400000000001"/>
    <n v="3"/>
    <n v="-192.04679999999999"/>
    <x v="5"/>
    <x v="0"/>
  </r>
  <r>
    <s v="CA-2016-156503"/>
    <x v="499"/>
    <d v="2016-10-20T00:00:00"/>
    <x v="1"/>
    <s v="NC-18415"/>
    <s v="Nathan Cano"/>
    <x v="0"/>
    <s v="United States"/>
    <x v="51"/>
    <x v="30"/>
    <x v="0"/>
    <s v="FUR-CH-10003606"/>
    <x v="0"/>
    <x v="1"/>
    <s v="SAFCO Folding Chair Trolley"/>
    <n v="102.592"/>
    <n v="1"/>
    <n v="10.2592"/>
    <x v="6"/>
    <x v="1"/>
  </r>
  <r>
    <s v="CA-2015-113628"/>
    <x v="500"/>
    <d v="2015-11-19T00:00:00"/>
    <x v="1"/>
    <s v="AH-10690"/>
    <s v="Anna HŠberlin"/>
    <x v="1"/>
    <s v="United States"/>
    <x v="217"/>
    <x v="1"/>
    <x v="0"/>
    <s v="FUR-CH-10003298"/>
    <x v="0"/>
    <x v="1"/>
    <s v="Office Star - Contemporary Task Swivel chair with Loop Arms, Charcoal"/>
    <n v="523.91999999999996"/>
    <n v="5"/>
    <n v="-72.039000000000001"/>
    <x v="1"/>
    <x v="0"/>
  </r>
  <r>
    <s v="CA-2015-113628"/>
    <x v="500"/>
    <d v="2015-11-19T00:00:00"/>
    <x v="1"/>
    <s v="AH-10690"/>
    <s v="Anna HŠberlin"/>
    <x v="1"/>
    <s v="United States"/>
    <x v="217"/>
    <x v="1"/>
    <x v="0"/>
    <s v="FUR-CH-10004477"/>
    <x v="0"/>
    <x v="1"/>
    <s v="Global Push Button Manager's Chair, Indigo"/>
    <n v="146.136"/>
    <n v="3"/>
    <n v="16.440300000000001"/>
    <x v="1"/>
    <x v="0"/>
  </r>
  <r>
    <s v="CA-2015-102582"/>
    <x v="195"/>
    <d v="2015-09-19T00:00:00"/>
    <x v="1"/>
    <s v="NW-18400"/>
    <s v="Natalie Webber"/>
    <x v="0"/>
    <s v="United States"/>
    <x v="212"/>
    <x v="33"/>
    <x v="0"/>
    <s v="FUR-TA-10003569"/>
    <x v="0"/>
    <x v="2"/>
    <s v="Bretford CR8500 Series Meeting Room Furniture"/>
    <n v="801.96"/>
    <n v="2"/>
    <n v="200.49"/>
    <x v="4"/>
    <x v="4"/>
  </r>
  <r>
    <s v="CA-2015-102582"/>
    <x v="195"/>
    <d v="2015-09-19T00:00:00"/>
    <x v="1"/>
    <s v="NW-18400"/>
    <s v="Natalie Webber"/>
    <x v="0"/>
    <s v="United States"/>
    <x v="212"/>
    <x v="33"/>
    <x v="0"/>
    <s v="FUR-CH-10004853"/>
    <x v="0"/>
    <x v="1"/>
    <s v="Global Manager's Adjustable Task Chair, Storm"/>
    <n v="1056.8599999999999"/>
    <n v="7"/>
    <n v="306.48939999999999"/>
    <x v="4"/>
    <x v="4"/>
  </r>
  <r>
    <s v="CA-2017-141873"/>
    <x v="224"/>
    <d v="2017-10-14T00:00:00"/>
    <x v="1"/>
    <s v="HG-14845"/>
    <s v="Harry Greene"/>
    <x v="0"/>
    <s v="United States"/>
    <x v="13"/>
    <x v="7"/>
    <x v="2"/>
    <s v="FUR-BO-10003034"/>
    <x v="0"/>
    <x v="0"/>
    <s v="O'Sullivan Elevations Bookcase, Cherry Finish"/>
    <n v="314.35199999999998"/>
    <n v="3"/>
    <n v="-15.717599999999999"/>
    <x v="2"/>
    <x v="1"/>
  </r>
  <r>
    <s v="CA-2017-141733"/>
    <x v="501"/>
    <d v="2017-05-11T00:00:00"/>
    <x v="1"/>
    <s v="RW-19540"/>
    <s v="Rick Wilson"/>
    <x v="1"/>
    <s v="United States"/>
    <x v="25"/>
    <x v="17"/>
    <x v="3"/>
    <s v="FUR-CH-10004086"/>
    <x v="0"/>
    <x v="1"/>
    <s v="Hon 4070 Series Pagoda Armless Upholstered Stacking Chairs"/>
    <n v="1458.65"/>
    <n v="5"/>
    <n v="423.00850000000003"/>
    <x v="4"/>
    <x v="7"/>
  </r>
  <r>
    <s v="CA-2017-141733"/>
    <x v="501"/>
    <d v="2017-05-11T00:00:00"/>
    <x v="1"/>
    <s v="RW-19540"/>
    <s v="Rick Wilson"/>
    <x v="1"/>
    <s v="United States"/>
    <x v="25"/>
    <x v="17"/>
    <x v="3"/>
    <s v="FUR-CH-10002017"/>
    <x v="0"/>
    <x v="1"/>
    <s v="SAFCO Optional Arm Kit for Workspace Cribbage Stacking Chair"/>
    <n v="26.64"/>
    <n v="1"/>
    <n v="7.4592000000000001"/>
    <x v="4"/>
    <x v="7"/>
  </r>
  <r>
    <s v="CA-2017-141733"/>
    <x v="501"/>
    <d v="2017-05-11T00:00:00"/>
    <x v="1"/>
    <s v="RW-19540"/>
    <s v="Rick Wilson"/>
    <x v="1"/>
    <s v="United States"/>
    <x v="25"/>
    <x v="17"/>
    <x v="3"/>
    <s v="FUR-CH-10000595"/>
    <x v="0"/>
    <x v="1"/>
    <s v="Safco Contoured Stacking Chairs"/>
    <n v="476.8"/>
    <n v="2"/>
    <n v="119.2"/>
    <x v="4"/>
    <x v="7"/>
  </r>
  <r>
    <s v="US-2015-111927"/>
    <x v="502"/>
    <d v="2015-11-19T00:00:00"/>
    <x v="1"/>
    <s v="LS-17230"/>
    <s v="Lycoris Saunders"/>
    <x v="0"/>
    <s v="United States"/>
    <x v="63"/>
    <x v="14"/>
    <x v="2"/>
    <s v="FUR-FU-10004017"/>
    <x v="0"/>
    <x v="3"/>
    <s v="Executive Impressions 13&quot; Chairman Wall Clock"/>
    <n v="76.14"/>
    <n v="3"/>
    <n v="26.649000000000001"/>
    <x v="2"/>
    <x v="0"/>
  </r>
  <r>
    <s v="CA-2014-105984"/>
    <x v="168"/>
    <d v="2014-11-24T00:00:00"/>
    <x v="3"/>
    <s v="MY-18295"/>
    <s v="Muhammed Yedwab"/>
    <x v="1"/>
    <s v="United States"/>
    <x v="29"/>
    <x v="15"/>
    <x v="2"/>
    <s v="FUR-CH-10000847"/>
    <x v="0"/>
    <x v="1"/>
    <s v="Global Executive Mid-Back Manager's Chair"/>
    <n v="611.05799999999999"/>
    <n v="3"/>
    <n v="-34.9176"/>
    <x v="7"/>
    <x v="0"/>
  </r>
  <r>
    <s v="CA-2014-126760"/>
    <x v="503"/>
    <d v="2014-08-02T00:00:00"/>
    <x v="1"/>
    <s v="KM-16720"/>
    <s v="Kunst Miller"/>
    <x v="0"/>
    <s v="United States"/>
    <x v="111"/>
    <x v="34"/>
    <x v="1"/>
    <s v="FUR-CH-10003312"/>
    <x v="0"/>
    <x v="1"/>
    <s v="Hon 2090 ÒPillow SoftÓ Series Mid Back Swivel/Tilt Chairs"/>
    <n v="674.35199999999998"/>
    <n v="3"/>
    <n v="-109.5822"/>
    <x v="1"/>
    <x v="3"/>
  </r>
  <r>
    <s v="CA-2014-126760"/>
    <x v="503"/>
    <d v="2014-08-02T00:00:00"/>
    <x v="1"/>
    <s v="KM-16720"/>
    <s v="Kunst Miller"/>
    <x v="0"/>
    <s v="United States"/>
    <x v="111"/>
    <x v="34"/>
    <x v="1"/>
    <s v="FUR-FU-10004018"/>
    <x v="0"/>
    <x v="3"/>
    <s v="Tensor Computer Mounted Lamp"/>
    <n v="134.01"/>
    <n v="9"/>
    <n v="36.182699999999997"/>
    <x v="1"/>
    <x v="3"/>
  </r>
  <r>
    <s v="US-2014-109162"/>
    <x v="391"/>
    <d v="2014-06-12T00:00:00"/>
    <x v="1"/>
    <s v="KE-16420"/>
    <s v="Katrina Edelman"/>
    <x v="1"/>
    <s v="United States"/>
    <x v="203"/>
    <x v="9"/>
    <x v="0"/>
    <s v="FUR-CH-10002647"/>
    <x v="0"/>
    <x v="1"/>
    <s v="Situations Contoured Folding Chairs, 4/Set"/>
    <n v="170.352"/>
    <n v="3"/>
    <n v="10.647"/>
    <x v="4"/>
    <x v="2"/>
  </r>
  <r>
    <s v="CA-2014-101931"/>
    <x v="504"/>
    <d v="2014-10-31T00:00:00"/>
    <x v="2"/>
    <s v="TS-21370"/>
    <s v="Todd Sumrall"/>
    <x v="1"/>
    <s v="United States"/>
    <x v="2"/>
    <x v="2"/>
    <x v="1"/>
    <s v="FUR-BO-10001337"/>
    <x v="0"/>
    <x v="0"/>
    <s v="O'Sullivan Living Dimensions 2-Shelf Bookcases"/>
    <n v="616.99800000000005"/>
    <n v="6"/>
    <n v="-36.293999999999997"/>
    <x v="0"/>
    <x v="1"/>
  </r>
  <r>
    <s v="CA-2015-127593"/>
    <x v="231"/>
    <d v="2015-09-21T00:00:00"/>
    <x v="3"/>
    <s v="DH-13675"/>
    <s v="Duane Huffman"/>
    <x v="2"/>
    <s v="United States"/>
    <x v="202"/>
    <x v="20"/>
    <x v="2"/>
    <s v="FUR-FU-10004006"/>
    <x v="0"/>
    <x v="3"/>
    <s v="Deflect-o DuraMat Lighweight, Studded, Beveled Mat for Low Pile Carpeting"/>
    <n v="85.3"/>
    <n v="2"/>
    <n v="14.500999999999999"/>
    <x v="7"/>
    <x v="4"/>
  </r>
  <r>
    <s v="US-2017-131849"/>
    <x v="505"/>
    <d v="2017-06-10T00:00:00"/>
    <x v="1"/>
    <s v="GH-14410"/>
    <s v="Gary Hansen"/>
    <x v="2"/>
    <s v="United States"/>
    <x v="28"/>
    <x v="2"/>
    <x v="1"/>
    <s v="FUR-FU-10004164"/>
    <x v="0"/>
    <x v="3"/>
    <s v="Eldon 300 Class Desk Accessories, Black"/>
    <n v="4.95"/>
    <n v="1"/>
    <n v="2.1779999999999999"/>
    <x v="4"/>
    <x v="2"/>
  </r>
  <r>
    <s v="CA-2017-154039"/>
    <x v="506"/>
    <d v="2017-02-22T00:00:00"/>
    <x v="1"/>
    <s v="JK-16120"/>
    <s v="Julie Kriz"/>
    <x v="2"/>
    <s v="United States"/>
    <x v="9"/>
    <x v="8"/>
    <x v="3"/>
    <s v="FUR-TA-10001932"/>
    <x v="0"/>
    <x v="2"/>
    <s v="Chromcraft 48&quot; x 96&quot; Racetrack Double Pedestal Table"/>
    <n v="480.96"/>
    <n v="3"/>
    <n v="-269.33760000000001"/>
    <x v="2"/>
    <x v="11"/>
  </r>
  <r>
    <s v="CA-2015-157133"/>
    <x v="44"/>
    <d v="2015-12-03T00:00:00"/>
    <x v="1"/>
    <s v="LC-16885"/>
    <s v="Lena Creighton"/>
    <x v="0"/>
    <s v="United States"/>
    <x v="225"/>
    <x v="8"/>
    <x v="3"/>
    <s v="FUR-FU-10004904"/>
    <x v="0"/>
    <x v="3"/>
    <s v="Eldon &quot;L&quot; Workstation Diamond Chairmat"/>
    <n v="151.96"/>
    <n v="5"/>
    <n v="-182.352"/>
    <x v="2"/>
    <x v="0"/>
  </r>
  <r>
    <s v="CA-2015-132486"/>
    <x v="507"/>
    <d v="2015-10-27T00:00:00"/>
    <x v="0"/>
    <s v="JF-15355"/>
    <s v="Jay Fein"/>
    <x v="0"/>
    <s v="United States"/>
    <x v="53"/>
    <x v="2"/>
    <x v="1"/>
    <s v="FUR-CH-10004495"/>
    <x v="0"/>
    <x v="1"/>
    <s v="Global Leather and Oak Executive Chair, Black"/>
    <n v="240.78399999999999"/>
    <n v="1"/>
    <n v="27.088200000000001"/>
    <x v="4"/>
    <x v="1"/>
  </r>
  <r>
    <s v="CA-2015-132486"/>
    <x v="507"/>
    <d v="2015-10-27T00:00:00"/>
    <x v="0"/>
    <s v="JF-15355"/>
    <s v="Jay Fein"/>
    <x v="0"/>
    <s v="United States"/>
    <x v="53"/>
    <x v="2"/>
    <x v="1"/>
    <s v="FUR-CH-10004540"/>
    <x v="0"/>
    <x v="1"/>
    <s v="Global Chrome Stack Chair"/>
    <n v="191.96799999999999"/>
    <n v="7"/>
    <n v="16.7972"/>
    <x v="4"/>
    <x v="1"/>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x v="0"/>
    <x v="3"/>
    <s v="Eldon &quot;L&quot; Workstation Diamond Chairmat"/>
    <n v="364.70400000000001"/>
    <n v="6"/>
    <n v="-36.470399999999998"/>
    <x v="2"/>
    <x v="2"/>
  </r>
  <r>
    <s v="CA-2015-129896"/>
    <x v="508"/>
    <d v="2015-06-20T00:00:00"/>
    <x v="1"/>
    <s v="PF-19120"/>
    <s v="Peter Fuller"/>
    <x v="0"/>
    <s v="United States"/>
    <x v="171"/>
    <x v="22"/>
    <x v="1"/>
    <s v="FUR-FU-10002396"/>
    <x v="0"/>
    <x v="3"/>
    <s v="DAX Copper Panel Document Frame, 5 x 7 Size"/>
    <n v="40.256"/>
    <n v="4"/>
    <n v="11.070399999999999"/>
    <x v="2"/>
    <x v="2"/>
  </r>
  <r>
    <s v="US-2016-163881"/>
    <x v="243"/>
    <d v="2016-11-30T00:00:00"/>
    <x v="1"/>
    <s v="SP-20860"/>
    <s v="Sung Pak"/>
    <x v="1"/>
    <s v="United States"/>
    <x v="2"/>
    <x v="2"/>
    <x v="1"/>
    <s v="FUR-CH-10001394"/>
    <x v="0"/>
    <x v="1"/>
    <s v="Global Leather Executive Chair"/>
    <n v="1684.752"/>
    <n v="6"/>
    <n v="210.59399999999999"/>
    <x v="6"/>
    <x v="0"/>
  </r>
  <r>
    <s v="CA-2015-167010"/>
    <x v="509"/>
    <d v="2015-04-10T00:00:00"/>
    <x v="1"/>
    <s v="VT-21700"/>
    <s v="Valerie Takahito"/>
    <x v="2"/>
    <s v="United States"/>
    <x v="3"/>
    <x v="3"/>
    <x v="2"/>
    <s v="FUR-FU-10001468"/>
    <x v="0"/>
    <x v="3"/>
    <s v="Tenex Antistatic Computer Chair Mats"/>
    <n v="547.13599999999997"/>
    <n v="4"/>
    <n v="-68.391999999999996"/>
    <x v="2"/>
    <x v="6"/>
  </r>
  <r>
    <s v="CA-2015-167010"/>
    <x v="509"/>
    <d v="2015-04-10T00:00:00"/>
    <x v="1"/>
    <s v="VT-21700"/>
    <s v="Valerie Takahito"/>
    <x v="2"/>
    <s v="United States"/>
    <x v="3"/>
    <x v="3"/>
    <x v="2"/>
    <s v="FUR-FU-10001037"/>
    <x v="0"/>
    <x v="3"/>
    <s v="DAX Charcoal/Nickel-Tone Document Frame, 5 x 7"/>
    <n v="7.5839999999999996"/>
    <n v="1"/>
    <n v="2.37"/>
    <x v="2"/>
    <x v="6"/>
  </r>
  <r>
    <s v="CA-2015-167010"/>
    <x v="509"/>
    <d v="2015-04-10T00:00:00"/>
    <x v="1"/>
    <s v="VT-21700"/>
    <s v="Valerie Takahito"/>
    <x v="2"/>
    <s v="United States"/>
    <x v="3"/>
    <x v="3"/>
    <x v="2"/>
    <s v="FUR-BO-10004218"/>
    <x v="0"/>
    <x v="0"/>
    <s v="Bush Heritage Pine Collection 5-Shelf Bookcase, Albany Pine Finish, *Special Order"/>
    <n v="352.45"/>
    <n v="5"/>
    <n v="-211.47"/>
    <x v="2"/>
    <x v="6"/>
  </r>
  <r>
    <s v="CA-2017-148068"/>
    <x v="510"/>
    <d v="2017-09-25T00:00:00"/>
    <x v="1"/>
    <s v="MM-18280"/>
    <s v="Muhammed MacIntyre"/>
    <x v="1"/>
    <s v="United States"/>
    <x v="13"/>
    <x v="7"/>
    <x v="2"/>
    <s v="FUR-FU-10002268"/>
    <x v="0"/>
    <x v="3"/>
    <s v="Ultra Door Push Plate"/>
    <n v="9.82"/>
    <n v="2"/>
    <n v="3.2406000000000001"/>
    <x v="1"/>
    <x v="4"/>
  </r>
  <r>
    <s v="US-2017-142573"/>
    <x v="511"/>
    <d v="2017-07-23T00:00:00"/>
    <x v="1"/>
    <s v="ML-17410"/>
    <s v="Maris LaWare"/>
    <x v="0"/>
    <s v="United States"/>
    <x v="43"/>
    <x v="22"/>
    <x v="1"/>
    <s v="FUR-TA-10001932"/>
    <x v="0"/>
    <x v="2"/>
    <s v="Chromcraft 48&quot; x 96&quot; Racetrack Double Pedestal Table"/>
    <n v="801.6"/>
    <n v="5"/>
    <n v="-448.89600000000002"/>
    <x v="2"/>
    <x v="3"/>
  </r>
  <r>
    <s v="US-2017-142573"/>
    <x v="511"/>
    <d v="2017-07-23T00:00:00"/>
    <x v="1"/>
    <s v="ML-17410"/>
    <s v="Maris LaWare"/>
    <x v="0"/>
    <s v="United States"/>
    <x v="43"/>
    <x v="22"/>
    <x v="1"/>
    <s v="FUR-CH-10004218"/>
    <x v="0"/>
    <x v="1"/>
    <s v="Global Fabric Manager's Chair, Dark Gray"/>
    <n v="161.56800000000001"/>
    <n v="2"/>
    <n v="10.098000000000001"/>
    <x v="2"/>
    <x v="3"/>
  </r>
  <r>
    <s v="US-2017-142573"/>
    <x v="511"/>
    <d v="2017-07-23T00:00:00"/>
    <x v="1"/>
    <s v="ML-17410"/>
    <s v="Maris LaWare"/>
    <x v="0"/>
    <s v="United States"/>
    <x v="43"/>
    <x v="22"/>
    <x v="1"/>
    <s v="FUR-CH-10000513"/>
    <x v="0"/>
    <x v="1"/>
    <s v="High-Back Leather Manager's Chair"/>
    <n v="311.976"/>
    <n v="3"/>
    <n v="-42.896700000000003"/>
    <x v="2"/>
    <x v="3"/>
  </r>
  <r>
    <s v="CA-2014-103940"/>
    <x v="512"/>
    <d v="2014-09-21T00:00:00"/>
    <x v="1"/>
    <s v="BN-11515"/>
    <s v="Bradley Nguyen"/>
    <x v="0"/>
    <s v="United States"/>
    <x v="15"/>
    <x v="13"/>
    <x v="1"/>
    <s v="FUR-FU-10004671"/>
    <x v="0"/>
    <x v="3"/>
    <s v="Executive Impressions 12&quot; Wall Clock"/>
    <n v="35.340000000000003"/>
    <n v="2"/>
    <n v="13.4292"/>
    <x v="4"/>
    <x v="4"/>
  </r>
  <r>
    <s v="CA-2016-162082"/>
    <x v="269"/>
    <d v="2016-03-17T00:00:00"/>
    <x v="2"/>
    <s v="JS-15880"/>
    <s v="John Stevenson"/>
    <x v="0"/>
    <s v="United States"/>
    <x v="226"/>
    <x v="5"/>
    <x v="3"/>
    <s v="FUR-BO-10004409"/>
    <x v="0"/>
    <x v="0"/>
    <s v="Safco Value Mate Series Steel Bookcases, Baked Enamel Finish on Steel, Gray"/>
    <n v="241.33199999999999"/>
    <n v="5"/>
    <n v="-14.196"/>
    <x v="0"/>
    <x v="9"/>
  </r>
  <r>
    <s v="CA-2015-118955"/>
    <x v="513"/>
    <d v="2015-06-20T00:00:00"/>
    <x v="1"/>
    <s v="LS-17230"/>
    <s v="Lycoris Saunders"/>
    <x v="0"/>
    <s v="United States"/>
    <x v="141"/>
    <x v="5"/>
    <x v="3"/>
    <s v="FUR-CH-10001708"/>
    <x v="0"/>
    <x v="1"/>
    <s v="Office Star - Contemporary Swivel Chair with Padded Adjustable Arms and Flex Back"/>
    <n v="197.37200000000001"/>
    <n v="2"/>
    <n v="-25.3764"/>
    <x v="4"/>
    <x v="2"/>
  </r>
  <r>
    <s v="US-2016-143448"/>
    <x v="43"/>
    <d v="2016-12-10T00:00:00"/>
    <x v="3"/>
    <s v="MH-17455"/>
    <s v="Mark Hamilton"/>
    <x v="0"/>
    <s v="United States"/>
    <x v="227"/>
    <x v="6"/>
    <x v="3"/>
    <s v="FUR-CH-10003379"/>
    <x v="0"/>
    <x v="1"/>
    <s v="Global Commerce Series High-Back Swivel/Tilt Chairs"/>
    <n v="1424.9"/>
    <n v="5"/>
    <n v="356.22500000000002"/>
    <x v="7"/>
    <x v="5"/>
  </r>
  <r>
    <s v="CA-2017-117863"/>
    <x v="514"/>
    <d v="2017-05-23T00:00:00"/>
    <x v="1"/>
    <s v="TS-21340"/>
    <s v="Toby Swindell"/>
    <x v="0"/>
    <s v="United States"/>
    <x v="13"/>
    <x v="7"/>
    <x v="2"/>
    <s v="FUR-FU-10002456"/>
    <x v="0"/>
    <x v="3"/>
    <s v="Master Caster Door Stop, Large Neon Orange"/>
    <n v="14.56"/>
    <n v="2"/>
    <n v="6.2607999999999997"/>
    <x v="2"/>
    <x v="7"/>
  </r>
  <r>
    <s v="CA-2016-119963"/>
    <x v="515"/>
    <d v="2016-11-22T00:00:00"/>
    <x v="1"/>
    <s v="SN-20710"/>
    <s v="Steve Nguyen"/>
    <x v="2"/>
    <s v="United States"/>
    <x v="102"/>
    <x v="5"/>
    <x v="3"/>
    <s v="FUR-CH-10003817"/>
    <x v="0"/>
    <x v="1"/>
    <s v="Global Value Steno Chair, Gray"/>
    <n v="255.108"/>
    <n v="6"/>
    <n v="-18.222000000000001"/>
    <x v="4"/>
    <x v="0"/>
  </r>
  <r>
    <s v="CA-2014-133228"/>
    <x v="516"/>
    <d v="2014-04-09T00:00:00"/>
    <x v="1"/>
    <s v="MS-17710"/>
    <s v="Maurice Satty"/>
    <x v="0"/>
    <s v="United States"/>
    <x v="25"/>
    <x v="17"/>
    <x v="3"/>
    <s v="FUR-FU-10004020"/>
    <x v="0"/>
    <x v="3"/>
    <s v="Advantus Panel Wall Acrylic Frame"/>
    <n v="5.47"/>
    <n v="1"/>
    <n v="2.3521000000000001"/>
    <x v="2"/>
    <x v="6"/>
  </r>
  <r>
    <s v="CA-2016-114951"/>
    <x v="517"/>
    <d v="2016-07-03T00:00:00"/>
    <x v="1"/>
    <s v="DN-13690"/>
    <s v="Duane Noonan"/>
    <x v="0"/>
    <s v="United States"/>
    <x v="28"/>
    <x v="2"/>
    <x v="1"/>
    <s v="FUR-FU-10002364"/>
    <x v="0"/>
    <x v="3"/>
    <s v="Eldon Expressions Wood Desk Accessories, Oak"/>
    <n v="22.14"/>
    <n v="3"/>
    <n v="6.4206000000000003"/>
    <x v="1"/>
    <x v="2"/>
  </r>
  <r>
    <s v="CA-2016-156573"/>
    <x v="518"/>
    <d v="2016-06-02T00:00:00"/>
    <x v="1"/>
    <s v="RB-19360"/>
    <s v="Raymond Buch"/>
    <x v="0"/>
    <s v="United States"/>
    <x v="228"/>
    <x v="9"/>
    <x v="0"/>
    <s v="FUR-FU-10001085"/>
    <x v="0"/>
    <x v="3"/>
    <s v="3M Polarizing Light Filter Sleeves"/>
    <n v="44.76"/>
    <n v="3"/>
    <n v="14.547000000000001"/>
    <x v="4"/>
    <x v="7"/>
  </r>
  <r>
    <s v="CA-2017-134838"/>
    <x v="519"/>
    <d v="2017-02-20T00:00:00"/>
    <x v="2"/>
    <s v="ED-13885"/>
    <s v="Emily Ducich"/>
    <x v="2"/>
    <s v="United States"/>
    <x v="2"/>
    <x v="2"/>
    <x v="1"/>
    <s v="FUR-FU-10004018"/>
    <x v="0"/>
    <x v="3"/>
    <s v="Tensor Computer Mounted Lamp"/>
    <n v="44.67"/>
    <n v="3"/>
    <n v="12.0609"/>
    <x v="5"/>
    <x v="11"/>
  </r>
  <r>
    <s v="CA-2016-167556"/>
    <x v="477"/>
    <d v="2016-04-02T00:00:00"/>
    <x v="1"/>
    <s v="JM-15250"/>
    <s v="Janet Martin"/>
    <x v="0"/>
    <s v="United States"/>
    <x v="13"/>
    <x v="7"/>
    <x v="2"/>
    <s v="FUR-FU-10004848"/>
    <x v="0"/>
    <x v="3"/>
    <s v="Howard Miller 13-3/4&quot; Diameter Brushed Chrome Round Wall Clock"/>
    <n v="414"/>
    <n v="8"/>
    <n v="124.2"/>
    <x v="4"/>
    <x v="9"/>
  </r>
  <r>
    <s v="US-2016-116400"/>
    <x v="148"/>
    <d v="2016-10-24T00:00:00"/>
    <x v="2"/>
    <s v="EB-13930"/>
    <s v="Eric Barreto"/>
    <x v="0"/>
    <s v="United States"/>
    <x v="52"/>
    <x v="25"/>
    <x v="0"/>
    <s v="FUR-FU-10003731"/>
    <x v="0"/>
    <x v="3"/>
    <s v="Eldon Expressions Wood and Plastic Desk Accessories, Oak"/>
    <n v="39.92"/>
    <n v="4"/>
    <n v="11.1776"/>
    <x v="3"/>
    <x v="1"/>
  </r>
  <r>
    <s v="CA-2014-114517"/>
    <x v="520"/>
    <d v="2014-12-27T00:00:00"/>
    <x v="1"/>
    <s v="TH-21235"/>
    <s v="Tiffany House"/>
    <x v="1"/>
    <s v="United States"/>
    <x v="13"/>
    <x v="7"/>
    <x v="2"/>
    <s v="FUR-TA-10001676"/>
    <x v="0"/>
    <x v="2"/>
    <s v="Hon 61000 Series Interactive Training Tables"/>
    <n v="53.316000000000003"/>
    <n v="2"/>
    <n v="-19.549199999999999"/>
    <x v="4"/>
    <x v="5"/>
  </r>
  <r>
    <s v="CA-2017-119564"/>
    <x v="521"/>
    <d v="2017-12-20T00:00:00"/>
    <x v="1"/>
    <s v="PL-18925"/>
    <s v="Paul Lucas"/>
    <x v="2"/>
    <s v="United States"/>
    <x v="15"/>
    <x v="13"/>
    <x v="1"/>
    <s v="FUR-FU-10003096"/>
    <x v="0"/>
    <x v="3"/>
    <s v="Master Giant Foot Doorstop, Safety Yellow"/>
    <n v="22.77"/>
    <n v="3"/>
    <n v="9.7911000000000001"/>
    <x v="2"/>
    <x v="5"/>
  </r>
  <r>
    <s v="CA-2016-135265"/>
    <x v="281"/>
    <d v="2016-07-09T00:00:00"/>
    <x v="0"/>
    <s v="CC-12370"/>
    <s v="Christopher Conant"/>
    <x v="0"/>
    <s v="United States"/>
    <x v="2"/>
    <x v="2"/>
    <x v="1"/>
    <s v="FUR-CH-10003061"/>
    <x v="0"/>
    <x v="1"/>
    <s v="Global Leather Task Chair, Black"/>
    <n v="287.96800000000002"/>
    <n v="4"/>
    <n v="-3.5996000000000001"/>
    <x v="3"/>
    <x v="3"/>
  </r>
  <r>
    <s v="CA-2016-108735"/>
    <x v="380"/>
    <d v="2016-04-21T00:00:00"/>
    <x v="1"/>
    <s v="JM-15535"/>
    <s v="Jessica Myrick"/>
    <x v="0"/>
    <s v="United States"/>
    <x v="174"/>
    <x v="2"/>
    <x v="1"/>
    <s v="FUR-BO-10003441"/>
    <x v="0"/>
    <x v="0"/>
    <s v="Bush Westfield Collection Bookcases, Fully Assembled"/>
    <n v="257.49900000000002"/>
    <n v="3"/>
    <n v="24.235199999999999"/>
    <x v="4"/>
    <x v="6"/>
  </r>
  <r>
    <s v="US-2016-159415"/>
    <x v="380"/>
    <d v="2016-04-22T00:00:00"/>
    <x v="1"/>
    <s v="CS-12175"/>
    <s v="Charles Sheldon"/>
    <x v="1"/>
    <s v="United States"/>
    <x v="11"/>
    <x v="9"/>
    <x v="0"/>
    <s v="FUR-FU-10003798"/>
    <x v="0"/>
    <x v="3"/>
    <s v="Ultra Door Kickplate, 8&quot;H x 34&quot;W"/>
    <n v="79.12"/>
    <n v="5"/>
    <n v="13.846"/>
    <x v="2"/>
    <x v="6"/>
  </r>
  <r>
    <s v="CA-2014-122588"/>
    <x v="306"/>
    <d v="2014-11-27T00:00:00"/>
    <x v="0"/>
    <s v="AR-10540"/>
    <s v="Andy Reiter"/>
    <x v="0"/>
    <s v="United States"/>
    <x v="229"/>
    <x v="38"/>
    <x v="2"/>
    <s v="FUR-FU-10001095"/>
    <x v="0"/>
    <x v="3"/>
    <s v="DAX Black Cherry Wood-Tone Poster Frame"/>
    <n v="52.96"/>
    <n v="2"/>
    <n v="20.1248"/>
    <x v="3"/>
    <x v="0"/>
  </r>
  <r>
    <s v="CA-2015-161998"/>
    <x v="522"/>
    <d v="2015-05-05T00:00:00"/>
    <x v="1"/>
    <s v="DB-13120"/>
    <s v="David Bremer"/>
    <x v="1"/>
    <s v="United States"/>
    <x v="26"/>
    <x v="1"/>
    <x v="0"/>
    <s v="FUR-FU-10001095"/>
    <x v="0"/>
    <x v="3"/>
    <s v="DAX Black Cherry Wood-Tone Poster Frame"/>
    <n v="63.552"/>
    <n v="3"/>
    <n v="14.299200000000001"/>
    <x v="4"/>
    <x v="7"/>
  </r>
  <r>
    <s v="CA-2015-105627"/>
    <x v="523"/>
    <d v="2015-03-12T00:00:00"/>
    <x v="1"/>
    <s v="DK-12895"/>
    <s v="Dana Kaydos"/>
    <x v="0"/>
    <s v="United States"/>
    <x v="230"/>
    <x v="16"/>
    <x v="3"/>
    <s v="FUR-BO-10002916"/>
    <x v="0"/>
    <x v="0"/>
    <s v="Rush Hierlooms Collection 1&quot; Thick Stackable Bookcases"/>
    <n v="512.94000000000005"/>
    <n v="3"/>
    <n v="97.458600000000004"/>
    <x v="4"/>
    <x v="9"/>
  </r>
  <r>
    <s v="CA-2015-105627"/>
    <x v="523"/>
    <d v="2015-03-12T00:00:00"/>
    <x v="1"/>
    <s v="DK-12895"/>
    <s v="Dana Kaydos"/>
    <x v="0"/>
    <s v="United States"/>
    <x v="230"/>
    <x v="16"/>
    <x v="3"/>
    <s v="FUR-CH-10002084"/>
    <x v="0"/>
    <x v="1"/>
    <s v="Hon Mobius Operator's Chair"/>
    <n v="860.93"/>
    <n v="7"/>
    <n v="189.40459999999999"/>
    <x v="4"/>
    <x v="9"/>
  </r>
  <r>
    <s v="CA-2015-105627"/>
    <x v="523"/>
    <d v="2015-03-12T00:00:00"/>
    <x v="1"/>
    <s v="DK-12895"/>
    <s v="Dana Kaydos"/>
    <x v="0"/>
    <s v="United States"/>
    <x v="230"/>
    <x v="16"/>
    <x v="3"/>
    <s v="FUR-FU-10000308"/>
    <x v="0"/>
    <x v="3"/>
    <s v="Deflect-o Glass Clear Studded Chair Mats"/>
    <n v="373.08"/>
    <n v="6"/>
    <n v="82.077600000000004"/>
    <x v="4"/>
    <x v="9"/>
  </r>
  <r>
    <s v="US-2015-149629"/>
    <x v="392"/>
    <d v="2015-07-20T00:00:00"/>
    <x v="0"/>
    <s v="MP-17965"/>
    <s v="Michael Paige"/>
    <x v="1"/>
    <s v="United States"/>
    <x v="231"/>
    <x v="1"/>
    <x v="0"/>
    <s v="FUR-BO-10004709"/>
    <x v="0"/>
    <x v="0"/>
    <s v="Bush Westfield Collection Bookcases, Medium Cherry Finish"/>
    <n v="231.92"/>
    <n v="5"/>
    <n v="5.798"/>
    <x v="0"/>
    <x v="3"/>
  </r>
  <r>
    <s v="CA-2014-116834"/>
    <x v="524"/>
    <d v="2014-10-16T00:00:00"/>
    <x v="1"/>
    <s v="Dp-13240"/>
    <s v="Dean percer"/>
    <x v="2"/>
    <s v="United States"/>
    <x v="15"/>
    <x v="13"/>
    <x v="1"/>
    <s v="FUR-FU-10001196"/>
    <x v="0"/>
    <x v="3"/>
    <s v="DAX Cubicle Frames - 8x10"/>
    <n v="63.47"/>
    <n v="11"/>
    <n v="19.041"/>
    <x v="2"/>
    <x v="1"/>
  </r>
  <r>
    <s v="CA-2016-145730"/>
    <x v="492"/>
    <d v="2016-03-08T00:00:00"/>
    <x v="1"/>
    <s v="CC-12220"/>
    <s v="Chris Cortes"/>
    <x v="0"/>
    <s v="United States"/>
    <x v="21"/>
    <x v="5"/>
    <x v="3"/>
    <s v="FUR-TA-10004915"/>
    <x v="0"/>
    <x v="2"/>
    <s v="Office Impressions End Table, 20-1/2&quot;H x 24&quot;W x 20&quot;D"/>
    <n v="637.89599999999996"/>
    <n v="3"/>
    <n v="-127.5792"/>
    <x v="2"/>
    <x v="9"/>
  </r>
  <r>
    <s v="CA-2017-144463"/>
    <x v="143"/>
    <d v="2017-01-05T00:00:00"/>
    <x v="1"/>
    <s v="SC-20725"/>
    <s v="Steven Cartwright"/>
    <x v="0"/>
    <s v="United States"/>
    <x v="2"/>
    <x v="2"/>
    <x v="1"/>
    <s v="FUR-FU-10001215"/>
    <x v="0"/>
    <x v="3"/>
    <s v="Howard Miller 11-1/2&quot; Diameter Brentwood Wall Clock"/>
    <n v="474.43"/>
    <n v="11"/>
    <n v="199.26060000000001"/>
    <x v="4"/>
    <x v="8"/>
  </r>
  <r>
    <s v="CA-2014-154963"/>
    <x v="525"/>
    <d v="2014-06-27T00:00:00"/>
    <x v="1"/>
    <s v="AA-10645"/>
    <s v="Anna Andreadi"/>
    <x v="0"/>
    <s v="United States"/>
    <x v="100"/>
    <x v="3"/>
    <x v="2"/>
    <s v="FUR-CH-10004698"/>
    <x v="0"/>
    <x v="1"/>
    <s v="Padded Folding Chairs, Black, 4/Carton"/>
    <n v="170.05799999999999"/>
    <n v="3"/>
    <n v="-4.8587999999999996"/>
    <x v="2"/>
    <x v="2"/>
  </r>
  <r>
    <s v="CA-2014-154963"/>
    <x v="525"/>
    <d v="2014-06-27T00:00:00"/>
    <x v="1"/>
    <s v="AA-10645"/>
    <s v="Anna Andreadi"/>
    <x v="0"/>
    <s v="United States"/>
    <x v="100"/>
    <x v="3"/>
    <x v="2"/>
    <s v="FUR-CH-10000454"/>
    <x v="0"/>
    <x v="1"/>
    <s v="Hon Deluxe Fabric Upholstered Stacking Chairs, Rounded Back"/>
    <n v="853.93"/>
    <n v="5"/>
    <n v="0"/>
    <x v="2"/>
    <x v="2"/>
  </r>
  <r>
    <s v="CA-2017-130764"/>
    <x v="526"/>
    <d v="2017-10-28T00:00:00"/>
    <x v="2"/>
    <s v="JO-15145"/>
    <s v="Jack O'Briant"/>
    <x v="1"/>
    <s v="United States"/>
    <x v="28"/>
    <x v="2"/>
    <x v="1"/>
    <s v="FUR-BO-10003034"/>
    <x v="0"/>
    <x v="0"/>
    <s v="O'Sullivan Elevations Bookcase, Cherry Finish"/>
    <n v="556.66499999999996"/>
    <n v="5"/>
    <n v="6.5490000000000004"/>
    <x v="5"/>
    <x v="1"/>
  </r>
  <r>
    <s v="CA-2017-124296"/>
    <x v="455"/>
    <d v="2017-12-28T00:00:00"/>
    <x v="1"/>
    <s v="CS-12355"/>
    <s v="Christine Sundaresam"/>
    <x v="0"/>
    <s v="United States"/>
    <x v="120"/>
    <x v="35"/>
    <x v="0"/>
    <s v="FUR-CH-10002439"/>
    <x v="0"/>
    <x v="1"/>
    <s v="Iceberg Nesting Folding Chair, 19w x 6d x 43h"/>
    <n v="232.88"/>
    <n v="4"/>
    <n v="60.5488"/>
    <x v="4"/>
    <x v="5"/>
  </r>
  <r>
    <s v="CA-2014-110786"/>
    <x v="527"/>
    <d v="2015-01-02T00:00:00"/>
    <x v="1"/>
    <s v="AJ-10795"/>
    <s v="Anthony Johnson"/>
    <x v="1"/>
    <s v="United States"/>
    <x v="28"/>
    <x v="2"/>
    <x v="1"/>
    <s v="FUR-FU-10000550"/>
    <x v="0"/>
    <x v="3"/>
    <s v="Stacking Trays by OIC"/>
    <n v="24.9"/>
    <n v="5"/>
    <n v="8.2170000000000005"/>
    <x v="4"/>
    <x v="5"/>
  </r>
  <r>
    <s v="CA-2014-110786"/>
    <x v="527"/>
    <d v="2015-01-02T00:00:00"/>
    <x v="1"/>
    <s v="AJ-10795"/>
    <s v="Anthony Johnson"/>
    <x v="1"/>
    <s v="United States"/>
    <x v="28"/>
    <x v="2"/>
    <x v="1"/>
    <s v="FUR-FU-10000672"/>
    <x v="0"/>
    <x v="3"/>
    <s v="Executive Impressions 10&quot; Spectator Wall Clock"/>
    <n v="70.56"/>
    <n v="6"/>
    <n v="23.990400000000001"/>
    <x v="4"/>
    <x v="5"/>
  </r>
  <r>
    <s v="CA-2015-137750"/>
    <x v="528"/>
    <d v="2015-06-30T00:00:00"/>
    <x v="1"/>
    <s v="JF-15565"/>
    <s v="Jill Fjeld"/>
    <x v="0"/>
    <s v="United States"/>
    <x v="28"/>
    <x v="2"/>
    <x v="1"/>
    <s v="FUR-FU-10001979"/>
    <x v="0"/>
    <x v="3"/>
    <s v="Dana Halogen Swing-Arm Architect Lamp"/>
    <n v="204.85"/>
    <n v="5"/>
    <n v="57.357999999999997"/>
    <x v="2"/>
    <x v="2"/>
  </r>
  <r>
    <s v="CA-2017-136350"/>
    <x v="529"/>
    <d v="2017-06-26T00:00:00"/>
    <x v="0"/>
    <s v="GA-14515"/>
    <s v="George Ashbrook"/>
    <x v="0"/>
    <s v="United States"/>
    <x v="13"/>
    <x v="7"/>
    <x v="2"/>
    <s v="FUR-FU-10003601"/>
    <x v="0"/>
    <x v="3"/>
    <s v="Deflect-o RollaMat Studded, Beveled Mat for Medium Pile Carpeting"/>
    <n v="276.69"/>
    <n v="3"/>
    <n v="49.804200000000002"/>
    <x v="3"/>
    <x v="2"/>
  </r>
  <r>
    <s v="CA-2017-136350"/>
    <x v="529"/>
    <d v="2017-06-26T00:00:00"/>
    <x v="0"/>
    <s v="GA-14515"/>
    <s v="George Ashbrook"/>
    <x v="0"/>
    <s v="United States"/>
    <x v="13"/>
    <x v="7"/>
    <x v="2"/>
    <s v="FUR-CH-10001891"/>
    <x v="0"/>
    <x v="1"/>
    <s v="Global Deluxe Office Fabric Chairs"/>
    <n v="172.76400000000001"/>
    <n v="2"/>
    <n v="32.633200000000002"/>
    <x v="3"/>
    <x v="2"/>
  </r>
  <r>
    <s v="CA-2014-122931"/>
    <x v="189"/>
    <d v="2014-10-03T00:00:00"/>
    <x v="1"/>
    <s v="SM-20950"/>
    <s v="Suzanne McNair"/>
    <x v="1"/>
    <s v="United States"/>
    <x v="3"/>
    <x v="3"/>
    <x v="2"/>
    <s v="FUR-TA-10004175"/>
    <x v="0"/>
    <x v="2"/>
    <s v="Hon 30&quot; x 60&quot; Table with Locking Drawer"/>
    <n v="409.27199999999999"/>
    <n v="2"/>
    <n v="-81.854399999999998"/>
    <x v="4"/>
    <x v="4"/>
  </r>
  <r>
    <s v="CA-2014-122931"/>
    <x v="189"/>
    <d v="2014-10-03T00:00:00"/>
    <x v="1"/>
    <s v="SM-20950"/>
    <s v="Suzanne McNair"/>
    <x v="1"/>
    <s v="United States"/>
    <x v="3"/>
    <x v="3"/>
    <x v="2"/>
    <s v="FUR-TA-10004147"/>
    <x v="0"/>
    <x v="2"/>
    <s v="Hon 4060 Series Tables"/>
    <n v="67.176000000000002"/>
    <n v="1"/>
    <n v="-20.152799999999999"/>
    <x v="4"/>
    <x v="4"/>
  </r>
  <r>
    <s v="CA-2015-124058"/>
    <x v="141"/>
    <d v="2015-11-24T00:00:00"/>
    <x v="1"/>
    <s v="LC-16885"/>
    <s v="Lena Creighton"/>
    <x v="0"/>
    <s v="United States"/>
    <x v="121"/>
    <x v="2"/>
    <x v="1"/>
    <s v="FUR-CH-10000595"/>
    <x v="0"/>
    <x v="1"/>
    <s v="Safco Contoured Stacking Chairs"/>
    <n v="572.16"/>
    <n v="3"/>
    <n v="35.76"/>
    <x v="4"/>
    <x v="0"/>
  </r>
  <r>
    <s v="CA-2016-145303"/>
    <x v="530"/>
    <d v="2016-08-31T00:00:00"/>
    <x v="2"/>
    <s v="TP-21415"/>
    <s v="Tom Prescott"/>
    <x v="0"/>
    <s v="United States"/>
    <x v="144"/>
    <x v="5"/>
    <x v="3"/>
    <s v="FUR-BO-10003159"/>
    <x v="0"/>
    <x v="0"/>
    <s v="Sauder Camden County Collection Libraries, Planked Cherry Finish"/>
    <n v="156.37280000000001"/>
    <n v="2"/>
    <n v="-52.890799999999999"/>
    <x v="0"/>
    <x v="10"/>
  </r>
  <r>
    <s v="CA-2017-108112"/>
    <x v="531"/>
    <d v="2017-11-20T00:00:00"/>
    <x v="1"/>
    <s v="DK-12895"/>
    <s v="Dana Kaydos"/>
    <x v="0"/>
    <s v="United States"/>
    <x v="232"/>
    <x v="1"/>
    <x v="0"/>
    <s v="FUR-FU-10003553"/>
    <x v="0"/>
    <x v="3"/>
    <s v="Howard Miller 13-1/2&quot; Diameter Rosebrook Wall Clock"/>
    <n v="220.06399999999999"/>
    <n v="4"/>
    <n v="55.015999999999998"/>
    <x v="2"/>
    <x v="0"/>
  </r>
  <r>
    <s v="CA-2017-108112"/>
    <x v="531"/>
    <d v="2017-11-20T00:00:00"/>
    <x v="1"/>
    <s v="DK-12895"/>
    <s v="Dana Kaydos"/>
    <x v="0"/>
    <s v="United States"/>
    <x v="232"/>
    <x v="1"/>
    <x v="0"/>
    <s v="FUR-FU-10001488"/>
    <x v="0"/>
    <x v="3"/>
    <s v="Tenex 46&quot; x 60&quot; Computer Anti-Static Chairmat, Rectangular Shaped"/>
    <n v="339.13600000000002"/>
    <n v="4"/>
    <n v="0"/>
    <x v="2"/>
    <x v="0"/>
  </r>
  <r>
    <s v="US-2014-156559"/>
    <x v="532"/>
    <d v="2014-08-26T00:00:00"/>
    <x v="1"/>
    <s v="LH-16900"/>
    <s v="Lena Hernandez"/>
    <x v="0"/>
    <s v="United States"/>
    <x v="93"/>
    <x v="31"/>
    <x v="0"/>
    <s v="FUR-BO-10000711"/>
    <x v="0"/>
    <x v="0"/>
    <s v="Hon Metal Bookcases, Gray"/>
    <n v="638.82000000000005"/>
    <n v="9"/>
    <n v="172.48140000000001"/>
    <x v="1"/>
    <x v="10"/>
  </r>
  <r>
    <s v="CA-2017-137456"/>
    <x v="533"/>
    <d v="2017-12-21T00:00:00"/>
    <x v="3"/>
    <s v="RB-19465"/>
    <s v="Rick Bensley"/>
    <x v="2"/>
    <s v="United States"/>
    <x v="233"/>
    <x v="27"/>
    <x v="3"/>
    <s v="FUR-FU-10001940"/>
    <x v="0"/>
    <x v="3"/>
    <s v="Staple-based wall hangings"/>
    <n v="15.92"/>
    <n v="2"/>
    <n v="7.0048000000000004"/>
    <x v="7"/>
    <x v="5"/>
  </r>
  <r>
    <s v="CA-2015-105599"/>
    <x v="395"/>
    <d v="2015-09-07T00:00:00"/>
    <x v="3"/>
    <s v="MC-17275"/>
    <s v="Marc Crier"/>
    <x v="0"/>
    <s v="United States"/>
    <x v="13"/>
    <x v="7"/>
    <x v="2"/>
    <s v="FUR-TA-10003837"/>
    <x v="0"/>
    <x v="2"/>
    <s v="Anderson Hickey Conga Table Tops &amp; Accessories"/>
    <n v="27.414000000000001"/>
    <n v="3"/>
    <n v="-14.1639"/>
    <x v="7"/>
    <x v="4"/>
  </r>
  <r>
    <s v="CA-2015-153717"/>
    <x v="344"/>
    <d v="2016-01-01T00:00:00"/>
    <x v="1"/>
    <s v="DL-13495"/>
    <s v="Dionis Lloyd"/>
    <x v="1"/>
    <s v="United States"/>
    <x v="25"/>
    <x v="17"/>
    <x v="3"/>
    <s v="FUR-BO-10004360"/>
    <x v="0"/>
    <x v="0"/>
    <s v="Rush Hierlooms Collection Rich Wood Bookcases"/>
    <n v="160.97999999999999"/>
    <n v="1"/>
    <n v="20.927399999999999"/>
    <x v="1"/>
    <x v="5"/>
  </r>
  <r>
    <s v="CA-2017-123239"/>
    <x v="534"/>
    <d v="2017-07-31T00:00:00"/>
    <x v="0"/>
    <s v="MG-18145"/>
    <s v="Mike Gockenbach"/>
    <x v="0"/>
    <s v="United States"/>
    <x v="51"/>
    <x v="1"/>
    <x v="0"/>
    <s v="FUR-FU-10001602"/>
    <x v="0"/>
    <x v="3"/>
    <s v="Eldon Delta Triangular Chair Mat, 52&quot; x 58&quot;, Clear"/>
    <n v="91.031999999999996"/>
    <n v="3"/>
    <n v="-2.2757999999999998"/>
    <x v="4"/>
    <x v="3"/>
  </r>
  <r>
    <s v="CA-2017-127313"/>
    <x v="451"/>
    <d v="2017-12-04T00:00:00"/>
    <x v="2"/>
    <s v="RA-19285"/>
    <s v="Ralph Arnett"/>
    <x v="0"/>
    <s v="United States"/>
    <x v="3"/>
    <x v="3"/>
    <x v="2"/>
    <s v="FUR-FU-10003798"/>
    <x v="0"/>
    <x v="3"/>
    <s v="Ultra Door Kickplate, 8&quot;H x 34&quot;W"/>
    <n v="79.12"/>
    <n v="5"/>
    <n v="13.846"/>
    <x v="0"/>
    <x v="5"/>
  </r>
  <r>
    <s v="CA-2017-112725"/>
    <x v="129"/>
    <d v="2017-02-06T00:00:00"/>
    <x v="1"/>
    <s v="EH-14125"/>
    <s v="Eugene Hildebrand"/>
    <x v="2"/>
    <s v="United States"/>
    <x v="28"/>
    <x v="2"/>
    <x v="1"/>
    <s v="FUR-CH-10000863"/>
    <x v="0"/>
    <x v="1"/>
    <s v="Novimex Swivel Fabric Task Chair"/>
    <n v="120.78400000000001"/>
    <n v="1"/>
    <n v="-13.588200000000001"/>
    <x v="1"/>
    <x v="8"/>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x v="0"/>
    <x v="1"/>
    <s v="Global Enterprise Series Seating High-Back Swivel/Tilt Chairs"/>
    <n v="433.56799999999998"/>
    <n v="2"/>
    <n v="-65.035200000000003"/>
    <x v="3"/>
    <x v="1"/>
  </r>
  <r>
    <s v="CA-2016-143749"/>
    <x v="28"/>
    <d v="2016-12-07T00:00:00"/>
    <x v="2"/>
    <s v="AG-10300"/>
    <s v="Aleksandra Gannaway"/>
    <x v="1"/>
    <s v="United States"/>
    <x v="20"/>
    <x v="20"/>
    <x v="2"/>
    <s v="FUR-BO-10002853"/>
    <x v="0"/>
    <x v="0"/>
    <s v="O'Sullivan 5-Shelf Heavy-Duty Bookcases"/>
    <n v="81.94"/>
    <n v="1"/>
    <n v="20.484999999999999"/>
    <x v="3"/>
    <x v="5"/>
  </r>
  <r>
    <s v="CA-2015-150875"/>
    <x v="397"/>
    <d v="2015-11-20T00:00:00"/>
    <x v="1"/>
    <s v="HK-14890"/>
    <s v="Heather Kirkland"/>
    <x v="1"/>
    <s v="United States"/>
    <x v="235"/>
    <x v="42"/>
    <x v="1"/>
    <s v="FUR-TA-10000577"/>
    <x v="0"/>
    <x v="2"/>
    <s v="Bretford CR4500 Series Slim Rectangular Table"/>
    <n v="696.42"/>
    <n v="2"/>
    <n v="160.17660000000001"/>
    <x v="4"/>
    <x v="0"/>
  </r>
  <r>
    <s v="CA-2016-124233"/>
    <x v="57"/>
    <d v="2016-04-14T00:00:00"/>
    <x v="1"/>
    <s v="CK-12595"/>
    <s v="Clytie Kelty"/>
    <x v="0"/>
    <s v="United States"/>
    <x v="2"/>
    <x v="2"/>
    <x v="1"/>
    <s v="FUR-FU-10002597"/>
    <x v="0"/>
    <x v="3"/>
    <s v="C-Line Magnetic Cubicle Keepers, Clear Polypropylene"/>
    <n v="24.7"/>
    <n v="5"/>
    <n v="10.374000000000001"/>
    <x v="6"/>
    <x v="6"/>
  </r>
  <r>
    <s v="CA-2014-145387"/>
    <x v="314"/>
    <d v="2014-11-02T00:00:00"/>
    <x v="0"/>
    <s v="AM-10705"/>
    <s v="Anne McFarland"/>
    <x v="0"/>
    <s v="United States"/>
    <x v="236"/>
    <x v="38"/>
    <x v="2"/>
    <s v="FUR-FU-10002364"/>
    <x v="0"/>
    <x v="3"/>
    <s v="Eldon Expressions Wood Desk Accessories, Oak"/>
    <n v="14.76"/>
    <n v="2"/>
    <n v="4.2804000000000002"/>
    <x v="3"/>
    <x v="1"/>
  </r>
  <r>
    <s v="CA-2014-145387"/>
    <x v="314"/>
    <d v="2014-11-02T00:00:00"/>
    <x v="0"/>
    <s v="AM-10705"/>
    <s v="Anne McFarland"/>
    <x v="0"/>
    <s v="United States"/>
    <x v="236"/>
    <x v="38"/>
    <x v="2"/>
    <s v="FUR-FU-10000023"/>
    <x v="0"/>
    <x v="3"/>
    <s v="Eldon Wave Desk Accessories"/>
    <n v="17.670000000000002"/>
    <n v="3"/>
    <n v="7.7747999999999999"/>
    <x v="3"/>
    <x v="1"/>
  </r>
  <r>
    <s v="CA-2014-145387"/>
    <x v="314"/>
    <d v="2014-11-02T00:00:00"/>
    <x v="0"/>
    <s v="AM-10705"/>
    <s v="Anne McFarland"/>
    <x v="0"/>
    <s v="United States"/>
    <x v="236"/>
    <x v="38"/>
    <x v="2"/>
    <s v="FUR-CH-10002320"/>
    <x v="0"/>
    <x v="1"/>
    <s v="Hon Pagoda Stacking Chairs"/>
    <n v="1604.9"/>
    <n v="5"/>
    <n v="481.47"/>
    <x v="3"/>
    <x v="1"/>
  </r>
  <r>
    <s v="CA-2014-145387"/>
    <x v="314"/>
    <d v="2014-11-02T00:00:00"/>
    <x v="0"/>
    <s v="AM-10705"/>
    <s v="Anne McFarland"/>
    <x v="0"/>
    <s v="United States"/>
    <x v="236"/>
    <x v="38"/>
    <x v="2"/>
    <s v="FUR-TA-10003238"/>
    <x v="0"/>
    <x v="2"/>
    <s v="Chromcraft Bull-Nose Wood 48&quot; x 96&quot; Rectangular Conference Tables"/>
    <n v="385.68599999999998"/>
    <n v="1"/>
    <n v="-60.607799999999997"/>
    <x v="3"/>
    <x v="1"/>
  </r>
  <r>
    <s v="CA-2017-149881"/>
    <x v="535"/>
    <d v="2017-04-03T00:00:00"/>
    <x v="2"/>
    <s v="NC-18535"/>
    <s v="Nick Crebassa"/>
    <x v="1"/>
    <s v="United States"/>
    <x v="28"/>
    <x v="2"/>
    <x v="1"/>
    <s v="FUR-BO-10003894"/>
    <x v="0"/>
    <x v="0"/>
    <s v="Safco Value Mate Steel Bookcase, Baked Enamel Finish on Steel, Black"/>
    <n v="482.66399999999999"/>
    <n v="8"/>
    <n v="85.176000000000002"/>
    <x v="3"/>
    <x v="6"/>
  </r>
  <r>
    <s v="CA-2017-134565"/>
    <x v="343"/>
    <d v="2017-06-13T00:00:00"/>
    <x v="0"/>
    <s v="TB-21400"/>
    <s v="Tom Boeckenhauer"/>
    <x v="0"/>
    <s v="United States"/>
    <x v="15"/>
    <x v="13"/>
    <x v="1"/>
    <s v="FUR-BO-10001519"/>
    <x v="0"/>
    <x v="0"/>
    <s v="O'Sullivan 3-Shelf Heavy-Duty Bookcases"/>
    <n v="174.42"/>
    <n v="3"/>
    <n v="41.860799999999998"/>
    <x v="3"/>
    <x v="2"/>
  </r>
  <r>
    <s v="US-2014-102631"/>
    <x v="536"/>
    <d v="2014-12-17T00:00:00"/>
    <x v="1"/>
    <s v="EB-13840"/>
    <s v="Ellis Ballard"/>
    <x v="1"/>
    <s v="United States"/>
    <x v="9"/>
    <x v="8"/>
    <x v="3"/>
    <s v="FUR-FU-10003930"/>
    <x v="0"/>
    <x v="3"/>
    <s v="Howard Miller 12-3/4 Diameter Accuwave DS  Wall Clock"/>
    <n v="94.427999999999997"/>
    <n v="3"/>
    <n v="-42.492600000000003"/>
    <x v="4"/>
    <x v="5"/>
  </r>
  <r>
    <s v="CA-2015-154970"/>
    <x v="537"/>
    <d v="2015-01-10T00:00:00"/>
    <x v="1"/>
    <s v="SR-20740"/>
    <s v="Steven Roelle"/>
    <x v="2"/>
    <s v="United States"/>
    <x v="15"/>
    <x v="13"/>
    <x v="1"/>
    <s v="FUR-CH-10003396"/>
    <x v="0"/>
    <x v="1"/>
    <s v="Global Deluxe Steno Chair"/>
    <n v="61.584000000000003"/>
    <n v="1"/>
    <n v="-6.9282000000000004"/>
    <x v="2"/>
    <x v="8"/>
  </r>
  <r>
    <s v="CA-2017-100223"/>
    <x v="538"/>
    <d v="2017-07-10T00:00:00"/>
    <x v="1"/>
    <s v="LS-16945"/>
    <s v="Linda Southworth"/>
    <x v="1"/>
    <s v="United States"/>
    <x v="144"/>
    <x v="5"/>
    <x v="3"/>
    <s v="FUR-FU-10003601"/>
    <x v="0"/>
    <x v="3"/>
    <s v="Deflect-o RollaMat Studded, Beveled Mat for Medium Pile Carpeting"/>
    <n v="332.02800000000002"/>
    <n v="9"/>
    <n v="-348.62939999999998"/>
    <x v="2"/>
    <x v="3"/>
  </r>
  <r>
    <s v="CA-2017-117702"/>
    <x v="156"/>
    <d v="2017-12-04T00:00:00"/>
    <x v="1"/>
    <s v="LS-16975"/>
    <s v="Lindsay Shagiari"/>
    <x v="2"/>
    <s v="United States"/>
    <x v="237"/>
    <x v="32"/>
    <x v="2"/>
    <s v="FUR-FU-10000576"/>
    <x v="0"/>
    <x v="3"/>
    <s v="Luxo Professional Fluorescent Magnifier Lamp with Clamp-Mount Base"/>
    <n v="1049.2"/>
    <n v="5"/>
    <n v="272.79199999999997"/>
    <x v="6"/>
    <x v="0"/>
  </r>
  <r>
    <s v="CA-2017-117702"/>
    <x v="156"/>
    <d v="2017-12-04T00:00:00"/>
    <x v="1"/>
    <s v="LS-16975"/>
    <s v="Lindsay Shagiari"/>
    <x v="2"/>
    <s v="United States"/>
    <x v="237"/>
    <x v="32"/>
    <x v="2"/>
    <s v="FUR-FU-10004270"/>
    <x v="0"/>
    <x v="3"/>
    <s v="Eldon Image Series Desk Accessories, Burgundy"/>
    <n v="20.9"/>
    <n v="5"/>
    <n v="7.524"/>
    <x v="6"/>
    <x v="0"/>
  </r>
  <r>
    <s v="CA-2016-157336"/>
    <x v="193"/>
    <d v="2016-12-05T00:00:00"/>
    <x v="0"/>
    <s v="SJ-20500"/>
    <s v="Shirley Jackson"/>
    <x v="0"/>
    <s v="United States"/>
    <x v="130"/>
    <x v="19"/>
    <x v="2"/>
    <s v="FUR-CH-10004997"/>
    <x v="0"/>
    <x v="1"/>
    <s v="Hon Every-Day Series Multi-Task Chairs"/>
    <n v="751.92"/>
    <n v="4"/>
    <n v="150.38399999999999"/>
    <x v="4"/>
    <x v="5"/>
  </r>
  <r>
    <s v="CA-2014-168130"/>
    <x v="539"/>
    <d v="2014-09-19T00:00:00"/>
    <x v="3"/>
    <s v="BS-11365"/>
    <s v="Bill Shonely"/>
    <x v="1"/>
    <s v="United States"/>
    <x v="13"/>
    <x v="7"/>
    <x v="2"/>
    <s v="FUR-CH-10000988"/>
    <x v="0"/>
    <x v="1"/>
    <s v="Hon Olson Stacker Stools"/>
    <n v="887.10299999999995"/>
    <n v="7"/>
    <n v="177.42060000000001"/>
    <x v="7"/>
    <x v="4"/>
  </r>
  <r>
    <s v="CA-2017-163160"/>
    <x v="540"/>
    <d v="2017-10-16T00:00:00"/>
    <x v="2"/>
    <s v="TS-21610"/>
    <s v="Troy Staebel"/>
    <x v="0"/>
    <s v="United States"/>
    <x v="234"/>
    <x v="8"/>
    <x v="3"/>
    <s v="FUR-FU-10001424"/>
    <x v="0"/>
    <x v="3"/>
    <s v="Dax Clear Box Frame"/>
    <n v="10.476000000000001"/>
    <n v="3"/>
    <n v="-6.8094000000000001"/>
    <x v="0"/>
    <x v="1"/>
  </r>
  <r>
    <s v="CA-2016-124793"/>
    <x v="269"/>
    <d v="2016-03-16T00:00:00"/>
    <x v="2"/>
    <s v="MM-18280"/>
    <s v="Muhammed MacIntyre"/>
    <x v="1"/>
    <s v="United States"/>
    <x v="15"/>
    <x v="13"/>
    <x v="1"/>
    <s v="FUR-CH-10002880"/>
    <x v="0"/>
    <x v="1"/>
    <s v="Global High-Back Leather Tilter, Burgundy"/>
    <n v="196.78399999999999"/>
    <n v="2"/>
    <n v="-22.138200000000001"/>
    <x v="3"/>
    <x v="9"/>
  </r>
  <r>
    <s v="US-2016-131611"/>
    <x v="541"/>
    <d v="2016-11-09T00:00:00"/>
    <x v="1"/>
    <s v="EP-13915"/>
    <s v="Emily Phan"/>
    <x v="0"/>
    <s v="United States"/>
    <x v="6"/>
    <x v="5"/>
    <x v="3"/>
    <s v="FUR-TA-10002774"/>
    <x v="0"/>
    <x v="2"/>
    <s v="Laminate Occasional Tables"/>
    <n v="863.12800000000004"/>
    <n v="8"/>
    <n v="-160.29519999999999"/>
    <x v="4"/>
    <x v="0"/>
  </r>
  <r>
    <s v="US-2016-131611"/>
    <x v="541"/>
    <d v="2016-11-09T00:00:00"/>
    <x v="1"/>
    <s v="EP-13915"/>
    <s v="Emily Phan"/>
    <x v="0"/>
    <s v="United States"/>
    <x v="6"/>
    <x v="5"/>
    <x v="3"/>
    <s v="FUR-BO-10000780"/>
    <x v="0"/>
    <x v="0"/>
    <s v="O'Sullivan Plantations 2-Door Library in Landvery Oak"/>
    <n v="956.66480000000001"/>
    <n v="7"/>
    <n v="-225.0976"/>
    <x v="4"/>
    <x v="0"/>
  </r>
  <r>
    <s v="US-2017-124821"/>
    <x v="542"/>
    <d v="2017-06-29T00:00:00"/>
    <x v="0"/>
    <s v="AM-10705"/>
    <s v="Anne McFarland"/>
    <x v="0"/>
    <s v="United States"/>
    <x v="15"/>
    <x v="13"/>
    <x v="1"/>
    <s v="FUR-TA-10000688"/>
    <x v="0"/>
    <x v="2"/>
    <s v="Chromcraft Bull-Nose Wood Round Conference Table Top, Wood Base"/>
    <n v="871.4"/>
    <n v="4"/>
    <n v="148.13800000000001"/>
    <x v="4"/>
    <x v="2"/>
  </r>
  <r>
    <s v="CA-2015-166975"/>
    <x v="543"/>
    <d v="2015-11-30T00:00:00"/>
    <x v="1"/>
    <s v="SH-20635"/>
    <s v="Stefanie Holloman"/>
    <x v="1"/>
    <s v="United States"/>
    <x v="38"/>
    <x v="9"/>
    <x v="0"/>
    <s v="FUR-FU-10003930"/>
    <x v="0"/>
    <x v="3"/>
    <s v="Howard Miller 12-3/4 Diameter Accuwave DS  Wall Clock"/>
    <n v="692.47199999999998"/>
    <n v="11"/>
    <n v="190.4298"/>
    <x v="4"/>
    <x v="0"/>
  </r>
  <r>
    <s v="CA-2016-123806"/>
    <x v="243"/>
    <d v="2016-11-27T00:00:00"/>
    <x v="0"/>
    <s v="LA-16780"/>
    <s v="Laura Armstrong"/>
    <x v="1"/>
    <s v="United States"/>
    <x v="237"/>
    <x v="32"/>
    <x v="2"/>
    <s v="FUR-FU-10000965"/>
    <x v="0"/>
    <x v="3"/>
    <s v="Howard Miller 11-1/2&quot; Diameter Ridgewood Wall Clock"/>
    <n v="207.76"/>
    <n v="4"/>
    <n v="85.181600000000003"/>
    <x v="0"/>
    <x v="0"/>
  </r>
  <r>
    <s v="US-2016-107440"/>
    <x v="544"/>
    <d v="2016-04-20T00:00:00"/>
    <x v="1"/>
    <s v="BS-11365"/>
    <s v="Bill Shonely"/>
    <x v="1"/>
    <s v="United States"/>
    <x v="174"/>
    <x v="18"/>
    <x v="2"/>
    <s v="FUR-FU-10000550"/>
    <x v="0"/>
    <x v="3"/>
    <s v="Stacking Trays by OIC"/>
    <n v="9.9600000000000009"/>
    <n v="2"/>
    <n v="3.2867999999999999"/>
    <x v="4"/>
    <x v="6"/>
  </r>
  <r>
    <s v="CA-2014-166989"/>
    <x v="545"/>
    <d v="2014-11-18T00:00:00"/>
    <x v="1"/>
    <s v="RM-19675"/>
    <s v="Robert Marley"/>
    <x v="2"/>
    <s v="United States"/>
    <x v="13"/>
    <x v="7"/>
    <x v="2"/>
    <s v="FUR-CH-10001797"/>
    <x v="0"/>
    <x v="1"/>
    <s v="Safco Chair Connectors, 6/Carton"/>
    <n v="69.263999999999996"/>
    <n v="2"/>
    <n v="14.622400000000001"/>
    <x v="4"/>
    <x v="0"/>
  </r>
  <r>
    <s v="CA-2015-105690"/>
    <x v="32"/>
    <d v="2015-11-26T00:00:00"/>
    <x v="0"/>
    <s v="CA-11965"/>
    <s v="Carol Adams"/>
    <x v="1"/>
    <s v="United States"/>
    <x v="238"/>
    <x v="5"/>
    <x v="3"/>
    <s v="FUR-BO-10003965"/>
    <x v="0"/>
    <x v="0"/>
    <s v="O'Sullivan Manor Hill 2-Door Library in Brianna Oak"/>
    <n v="246.1328"/>
    <n v="2"/>
    <n v="-76.011600000000001"/>
    <x v="2"/>
    <x v="0"/>
  </r>
  <r>
    <s v="CA-2017-102407"/>
    <x v="13"/>
    <d v="2017-12-13T00:00:00"/>
    <x v="0"/>
    <s v="AT-10435"/>
    <s v="Alyssa Tate"/>
    <x v="2"/>
    <s v="United States"/>
    <x v="2"/>
    <x v="2"/>
    <x v="1"/>
    <s v="FUR-TA-10003748"/>
    <x v="0"/>
    <x v="2"/>
    <s v="Bevis 36 x 72 Conference Tables"/>
    <n v="896.32799999999997"/>
    <n v="9"/>
    <n v="22.408200000000001"/>
    <x v="4"/>
    <x v="5"/>
  </r>
  <r>
    <s v="CA-2017-101581"/>
    <x v="546"/>
    <d v="2017-10-27T00:00:00"/>
    <x v="1"/>
    <s v="DW-13195"/>
    <s v="David Wiener"/>
    <x v="1"/>
    <s v="United States"/>
    <x v="125"/>
    <x v="36"/>
    <x v="1"/>
    <s v="FUR-TA-10002607"/>
    <x v="0"/>
    <x v="2"/>
    <s v="KI Conference Tables"/>
    <n v="177.22499999999999"/>
    <n v="5"/>
    <n v="-120.51300000000001"/>
    <x v="2"/>
    <x v="1"/>
  </r>
  <r>
    <s v="CA-2017-169124"/>
    <x v="209"/>
    <d v="2017-07-10T00:00:00"/>
    <x v="1"/>
    <s v="MB-17305"/>
    <s v="Maria Bertelson"/>
    <x v="0"/>
    <s v="United States"/>
    <x v="239"/>
    <x v="2"/>
    <x v="1"/>
    <s v="FUR-FU-10001215"/>
    <x v="0"/>
    <x v="3"/>
    <s v="Howard Miller 11-1/2&quot; Diameter Brentwood Wall Clock"/>
    <n v="129.38999999999999"/>
    <n v="3"/>
    <n v="54.343800000000002"/>
    <x v="1"/>
    <x v="3"/>
  </r>
  <r>
    <s v="CA-2017-129021"/>
    <x v="547"/>
    <d v="2017-08-26T00:00:00"/>
    <x v="0"/>
    <s v="PO-18850"/>
    <s v="Patrick O'Brill"/>
    <x v="0"/>
    <s v="United States"/>
    <x v="199"/>
    <x v="1"/>
    <x v="0"/>
    <s v="FUR-FU-10001852"/>
    <x v="0"/>
    <x v="3"/>
    <s v="Eldon Regeneration Recycled Desk Accessories, Smoke"/>
    <n v="2.7839999999999998"/>
    <n v="2"/>
    <n v="0.41760000000000003"/>
    <x v="0"/>
    <x v="10"/>
  </r>
  <r>
    <s v="CA-2014-162278"/>
    <x v="548"/>
    <d v="2014-10-30T00:00:00"/>
    <x v="0"/>
    <s v="AH-10585"/>
    <s v="Angele Hood"/>
    <x v="0"/>
    <s v="United States"/>
    <x v="15"/>
    <x v="13"/>
    <x v="1"/>
    <s v="FUR-FU-10000448"/>
    <x v="0"/>
    <x v="3"/>
    <s v="Tenex Chairmats For Use With Carpeted Floors"/>
    <n v="63.92"/>
    <n v="4"/>
    <n v="3.1960000000000002"/>
    <x v="4"/>
    <x v="1"/>
  </r>
  <r>
    <s v="CA-2014-125829"/>
    <x v="53"/>
    <d v="2014-11-11T00:00:00"/>
    <x v="1"/>
    <s v="WB-21850"/>
    <s v="William Brown"/>
    <x v="0"/>
    <s v="United States"/>
    <x v="2"/>
    <x v="2"/>
    <x v="1"/>
    <s v="FUR-TA-10002041"/>
    <x v="0"/>
    <x v="2"/>
    <s v="Bevis Round Conference Table Top, X-Base"/>
    <n v="573.72799999999995"/>
    <n v="4"/>
    <n v="-64.544399999999996"/>
    <x v="1"/>
    <x v="0"/>
  </r>
  <r>
    <s v="US-2017-136189"/>
    <x v="549"/>
    <d v="2017-12-11T00:00:00"/>
    <x v="1"/>
    <s v="DC-13285"/>
    <s v="Debra Catini"/>
    <x v="0"/>
    <s v="United States"/>
    <x v="52"/>
    <x v="25"/>
    <x v="0"/>
    <s v="FUR-FU-10000175"/>
    <x v="0"/>
    <x v="3"/>
    <s v="DAX Wood Document Frame."/>
    <n v="82.38"/>
    <n v="6"/>
    <n v="25.537800000000001"/>
    <x v="4"/>
    <x v="5"/>
  </r>
  <r>
    <s v="CA-2015-154795"/>
    <x v="274"/>
    <d v="2015-12-24T00:00:00"/>
    <x v="1"/>
    <s v="GZ-14470"/>
    <s v="Gary Zandusky"/>
    <x v="0"/>
    <s v="United States"/>
    <x v="240"/>
    <x v="22"/>
    <x v="1"/>
    <s v="FUR-FU-10002088"/>
    <x v="0"/>
    <x v="3"/>
    <s v="Nu-Dell Float Frame 11 x 14 1/2"/>
    <n v="14.368"/>
    <n v="2"/>
    <n v="3.9512"/>
    <x v="4"/>
    <x v="5"/>
  </r>
  <r>
    <s v="CA-2016-120355"/>
    <x v="126"/>
    <d v="2016-09-25T00:00:00"/>
    <x v="1"/>
    <s v="MM-17260"/>
    <s v="Magdelene Morse"/>
    <x v="0"/>
    <s v="United States"/>
    <x v="241"/>
    <x v="7"/>
    <x v="2"/>
    <s v="FUR-CH-10001394"/>
    <x v="0"/>
    <x v="1"/>
    <s v="Global Leather Executive Chair"/>
    <n v="631.78200000000004"/>
    <n v="2"/>
    <n v="140.39599999999999"/>
    <x v="1"/>
    <x v="4"/>
  </r>
  <r>
    <s v="CA-2016-120355"/>
    <x v="126"/>
    <d v="2016-09-25T00:00:00"/>
    <x v="1"/>
    <s v="MM-17260"/>
    <s v="Magdelene Morse"/>
    <x v="0"/>
    <s v="United States"/>
    <x v="241"/>
    <x v="7"/>
    <x v="2"/>
    <s v="FUR-FU-10004053"/>
    <x v="0"/>
    <x v="3"/>
    <s v="DAX Two-Tone Silver Metal Document Frame"/>
    <n v="60.72"/>
    <n v="3"/>
    <n v="26.1096"/>
    <x v="1"/>
    <x v="4"/>
  </r>
  <r>
    <s v="CA-2017-162565"/>
    <x v="246"/>
    <d v="2017-12-11T00:00:00"/>
    <x v="3"/>
    <s v="RR-19315"/>
    <s v="Ralph Ritter"/>
    <x v="0"/>
    <s v="United States"/>
    <x v="14"/>
    <x v="8"/>
    <x v="3"/>
    <s v="FUR-FU-10004306"/>
    <x v="0"/>
    <x v="3"/>
    <s v="Electrix Halogen Magnifier Lamp"/>
    <n v="77.72"/>
    <n v="1"/>
    <n v="-66.061999999999998"/>
    <x v="7"/>
    <x v="5"/>
  </r>
  <r>
    <s v="CA-2017-162565"/>
    <x v="246"/>
    <d v="2017-12-11T00:00:00"/>
    <x v="3"/>
    <s v="RR-19315"/>
    <s v="Ralph Ritter"/>
    <x v="0"/>
    <s v="United States"/>
    <x v="14"/>
    <x v="8"/>
    <x v="3"/>
    <s v="FUR-CH-10003973"/>
    <x v="0"/>
    <x v="1"/>
    <s v="GuestStacker Chair with Chrome Finish Legs"/>
    <n v="520.46400000000006"/>
    <n v="2"/>
    <n v="-14.8704"/>
    <x v="7"/>
    <x v="5"/>
  </r>
  <r>
    <s v="CA-2014-166954"/>
    <x v="550"/>
    <d v="2014-04-30T00:00:00"/>
    <x v="1"/>
    <s v="BT-11305"/>
    <s v="Beth Thompson"/>
    <x v="2"/>
    <s v="United States"/>
    <x v="242"/>
    <x v="2"/>
    <x v="1"/>
    <s v="FUR-FU-10003708"/>
    <x v="0"/>
    <x v="3"/>
    <s v="Tenex Traditional Chairmats for Medium Pile Carpet, Standard Lip, 36&quot; x 48&quot;"/>
    <n v="303.25"/>
    <n v="5"/>
    <n v="63.682499999999997"/>
    <x v="2"/>
    <x v="6"/>
  </r>
  <r>
    <s v="CA-2014-166954"/>
    <x v="550"/>
    <d v="2014-04-30T00:00:00"/>
    <x v="1"/>
    <s v="BT-11305"/>
    <s v="Beth Thompson"/>
    <x v="2"/>
    <s v="United States"/>
    <x v="242"/>
    <x v="2"/>
    <x v="1"/>
    <s v="FUR-CH-10003973"/>
    <x v="0"/>
    <x v="1"/>
    <s v="GuestStacker Chair with Chrome Finish Legs"/>
    <n v="1487.04"/>
    <n v="5"/>
    <n v="148.70400000000001"/>
    <x v="2"/>
    <x v="6"/>
  </r>
  <r>
    <s v="CA-2015-152891"/>
    <x v="551"/>
    <d v="2015-10-30T00:00:00"/>
    <x v="1"/>
    <s v="TB-21625"/>
    <s v="Trudy Brown"/>
    <x v="0"/>
    <s v="United States"/>
    <x v="28"/>
    <x v="2"/>
    <x v="1"/>
    <s v="FUR-TA-10001857"/>
    <x v="0"/>
    <x v="2"/>
    <s v="Balt Solid Wood Rectangular Table"/>
    <n v="253.17599999999999"/>
    <n v="3"/>
    <n v="-31.646999999999998"/>
    <x v="2"/>
    <x v="1"/>
  </r>
  <r>
    <s v="US-2015-122784"/>
    <x v="552"/>
    <d v="2015-07-27T00:00:00"/>
    <x v="1"/>
    <s v="RA-19915"/>
    <s v="Russell Applegate"/>
    <x v="0"/>
    <s v="United States"/>
    <x v="185"/>
    <x v="8"/>
    <x v="3"/>
    <s v="FUR-BO-10004690"/>
    <x v="0"/>
    <x v="0"/>
    <s v="O'Sullivan Cherrywood Estates Traditional Barrister Bookcase"/>
    <n v="384.94400000000002"/>
    <n v="4"/>
    <n v="-126.4816"/>
    <x v="1"/>
    <x v="3"/>
  </r>
  <r>
    <s v="US-2015-122784"/>
    <x v="552"/>
    <d v="2015-07-27T00:00:00"/>
    <x v="1"/>
    <s v="RA-19915"/>
    <s v="Russell Applegate"/>
    <x v="0"/>
    <s v="United States"/>
    <x v="185"/>
    <x v="8"/>
    <x v="3"/>
    <s v="FUR-BO-10002545"/>
    <x v="0"/>
    <x v="0"/>
    <s v="Atlantic Metals Mobile 3-Shelf Bookcases, Custom Colors"/>
    <n v="913.43"/>
    <n v="5"/>
    <n v="-52.195999999999998"/>
    <x v="1"/>
    <x v="3"/>
  </r>
  <r>
    <s v="CA-2017-111556"/>
    <x v="93"/>
    <d v="2017-11-22T00:00:00"/>
    <x v="2"/>
    <s v="CD-11920"/>
    <s v="Carlos Daly"/>
    <x v="0"/>
    <s v="United States"/>
    <x v="13"/>
    <x v="7"/>
    <x v="2"/>
    <s v="FUR-BO-10003159"/>
    <x v="0"/>
    <x v="0"/>
    <s v="Sauder Camden County Collection Libraries, Planked Cherry Finish"/>
    <n v="183.96799999999999"/>
    <n v="2"/>
    <n v="-25.2956"/>
    <x v="3"/>
    <x v="0"/>
  </r>
  <r>
    <s v="US-2014-138758"/>
    <x v="553"/>
    <d v="2014-07-11T00:00:00"/>
    <x v="1"/>
    <s v="JL-15835"/>
    <s v="John Lee"/>
    <x v="0"/>
    <s v="United States"/>
    <x v="3"/>
    <x v="3"/>
    <x v="2"/>
    <s v="FUR-CH-10002880"/>
    <x v="0"/>
    <x v="1"/>
    <s v="Global High-Back Leather Tilter, Burgundy"/>
    <n v="172.18600000000001"/>
    <n v="2"/>
    <n v="-46.736199999999997"/>
    <x v="4"/>
    <x v="3"/>
  </r>
  <r>
    <s v="US-2014-138758"/>
    <x v="553"/>
    <d v="2014-07-11T00:00:00"/>
    <x v="1"/>
    <s v="JL-15835"/>
    <s v="John Lee"/>
    <x v="0"/>
    <s v="United States"/>
    <x v="3"/>
    <x v="3"/>
    <x v="2"/>
    <s v="FUR-FU-10003039"/>
    <x v="0"/>
    <x v="3"/>
    <s v="Howard Miller 11-1/2&quot; Diameter Grantwood Wall Clock"/>
    <n v="69.007999999999996"/>
    <n v="2"/>
    <n v="12.0764"/>
    <x v="4"/>
    <x v="3"/>
  </r>
  <r>
    <s v="CA-2016-131737"/>
    <x v="554"/>
    <d v="2016-03-17T00:00:00"/>
    <x v="3"/>
    <s v="GZ-14470"/>
    <s v="Gary Zandusky"/>
    <x v="0"/>
    <s v="United States"/>
    <x v="11"/>
    <x v="32"/>
    <x v="2"/>
    <s v="FUR-FU-10004306"/>
    <x v="0"/>
    <x v="3"/>
    <s v="Electrix Halogen Magnifier Lamp"/>
    <n v="971.5"/>
    <n v="5"/>
    <n v="252.59"/>
    <x v="7"/>
    <x v="9"/>
  </r>
  <r>
    <s v="CA-2014-160157"/>
    <x v="191"/>
    <d v="2014-12-27T00:00:00"/>
    <x v="1"/>
    <s v="MH-17455"/>
    <s v="Mark Hamilton"/>
    <x v="0"/>
    <s v="United States"/>
    <x v="243"/>
    <x v="15"/>
    <x v="2"/>
    <s v="FUR-FU-10003773"/>
    <x v="0"/>
    <x v="3"/>
    <s v="Eldon Cleatmat Plus Chair Mats for High Pile Carpets"/>
    <n v="190.84800000000001"/>
    <n v="3"/>
    <n v="-21.470400000000001"/>
    <x v="1"/>
    <x v="5"/>
  </r>
  <r>
    <s v="CA-2017-159464"/>
    <x v="514"/>
    <d v="2017-05-19T00:00:00"/>
    <x v="2"/>
    <s v="TB-21355"/>
    <s v="Todd Boyes"/>
    <x v="1"/>
    <s v="United States"/>
    <x v="244"/>
    <x v="24"/>
    <x v="0"/>
    <s v="FUR-BO-10003546"/>
    <x v="0"/>
    <x v="0"/>
    <s v="Hon 4-Shelf Metal Bookcases"/>
    <n v="302.94"/>
    <n v="3"/>
    <n v="75.734999999999999"/>
    <x v="5"/>
    <x v="7"/>
  </r>
  <r>
    <s v="CA-2017-119452"/>
    <x v="555"/>
    <d v="2017-03-27T00:00:00"/>
    <x v="1"/>
    <s v="CL-12565"/>
    <s v="Clay Ludtke"/>
    <x v="0"/>
    <s v="United States"/>
    <x v="169"/>
    <x v="37"/>
    <x v="3"/>
    <s v="FUR-CH-10004495"/>
    <x v="0"/>
    <x v="1"/>
    <s v="Global Leather and Oak Executive Chair, Black"/>
    <n v="1805.88"/>
    <n v="6"/>
    <n v="523.70519999999999"/>
    <x v="6"/>
    <x v="9"/>
  </r>
  <r>
    <s v="CA-2016-168893"/>
    <x v="361"/>
    <d v="2016-11-08T00:00:00"/>
    <x v="0"/>
    <s v="AP-10915"/>
    <s v="Arthur Prichep"/>
    <x v="0"/>
    <s v="United States"/>
    <x v="0"/>
    <x v="0"/>
    <x v="0"/>
    <s v="FUR-FU-10002885"/>
    <x v="0"/>
    <x v="3"/>
    <s v="Magna Visual Magnetic Picture Hangers"/>
    <n v="24.1"/>
    <n v="5"/>
    <n v="9.1579999999999995"/>
    <x v="2"/>
    <x v="0"/>
  </r>
  <r>
    <s v="CA-2016-168893"/>
    <x v="361"/>
    <d v="2016-11-08T00:00:00"/>
    <x v="0"/>
    <s v="AP-10915"/>
    <s v="Arthur Prichep"/>
    <x v="0"/>
    <s v="United States"/>
    <x v="0"/>
    <x v="0"/>
    <x v="0"/>
    <s v="FUR-TA-10003392"/>
    <x v="0"/>
    <x v="2"/>
    <s v="Global Adaptabilities Conference Tables"/>
    <n v="842.94"/>
    <n v="3"/>
    <n v="160.15860000000001"/>
    <x v="2"/>
    <x v="0"/>
  </r>
  <r>
    <s v="CA-2015-121965"/>
    <x v="556"/>
    <d v="2015-06-23T00:00:00"/>
    <x v="1"/>
    <s v="LH-17155"/>
    <s v="Logan Haushalter"/>
    <x v="0"/>
    <s v="United States"/>
    <x v="2"/>
    <x v="2"/>
    <x v="1"/>
    <s v="FUR-FU-10000732"/>
    <x v="0"/>
    <x v="3"/>
    <s v="Eldon 200 Class Desk Accessories"/>
    <n v="12.56"/>
    <n v="2"/>
    <n v="4.0191999999999997"/>
    <x v="4"/>
    <x v="2"/>
  </r>
  <r>
    <s v="CA-2016-147137"/>
    <x v="557"/>
    <d v="2016-07-06T00:00:00"/>
    <x v="2"/>
    <s v="AA-10645"/>
    <s v="Anna Andreadi"/>
    <x v="0"/>
    <s v="United States"/>
    <x v="28"/>
    <x v="2"/>
    <x v="1"/>
    <s v="FUR-FU-10000221"/>
    <x v="0"/>
    <x v="3"/>
    <s v="Master Caster Door Stop, Brown"/>
    <n v="25.4"/>
    <n v="5"/>
    <n v="8.6359999999999992"/>
    <x v="3"/>
    <x v="3"/>
  </r>
  <r>
    <s v="CA-2016-147137"/>
    <x v="557"/>
    <d v="2016-07-06T00:00:00"/>
    <x v="2"/>
    <s v="AA-10645"/>
    <s v="Anna Andreadi"/>
    <x v="0"/>
    <s v="United States"/>
    <x v="28"/>
    <x v="2"/>
    <x v="1"/>
    <s v="FUR-BO-10001811"/>
    <x v="0"/>
    <x v="0"/>
    <s v="Atlantic Metals Mobile 5-Shelf Bookcases, Custom Colors"/>
    <n v="1279.165"/>
    <n v="5"/>
    <n v="225.73500000000001"/>
    <x v="3"/>
    <x v="3"/>
  </r>
  <r>
    <s v="US-2015-146745"/>
    <x v="558"/>
    <d v="2015-09-08T00:00:00"/>
    <x v="1"/>
    <s v="AS-10630"/>
    <s v="Ann Steele"/>
    <x v="2"/>
    <s v="United States"/>
    <x v="28"/>
    <x v="2"/>
    <x v="1"/>
    <s v="FUR-CH-10002372"/>
    <x v="0"/>
    <x v="1"/>
    <s v="Office Star - Ergonomically Designed Knee Chair"/>
    <n v="129.56800000000001"/>
    <n v="2"/>
    <n v="-12.956799999999999"/>
    <x v="2"/>
    <x v="4"/>
  </r>
  <r>
    <s v="US-2017-125717"/>
    <x v="559"/>
    <d v="2017-10-01T00:00:00"/>
    <x v="2"/>
    <s v="DS-13030"/>
    <s v="Darrin Sayre"/>
    <x v="2"/>
    <s v="United States"/>
    <x v="14"/>
    <x v="12"/>
    <x v="1"/>
    <s v="FUR-FU-10001979"/>
    <x v="0"/>
    <x v="3"/>
    <s v="Dana Halogen Swing-Arm Architect Lamp"/>
    <n v="32.776000000000003"/>
    <n v="1"/>
    <n v="3.2776000000000001"/>
    <x v="0"/>
    <x v="4"/>
  </r>
  <r>
    <s v="CA-2017-168641"/>
    <x v="241"/>
    <d v="2017-12-01T00:00:00"/>
    <x v="1"/>
    <s v="KA-16525"/>
    <s v="Kelly Andreada"/>
    <x v="0"/>
    <s v="United States"/>
    <x v="13"/>
    <x v="7"/>
    <x v="2"/>
    <s v="FUR-BO-10000780"/>
    <x v="0"/>
    <x v="0"/>
    <s v="O'Sullivan Plantations 2-Door Library in Landvery Oak"/>
    <n v="321.56799999999998"/>
    <n v="2"/>
    <n v="-16.078399999999998"/>
    <x v="1"/>
    <x v="0"/>
  </r>
  <r>
    <s v="CA-2017-156895"/>
    <x v="258"/>
    <d v="2017-05-12T00:00:00"/>
    <x v="1"/>
    <s v="DJ-13510"/>
    <s v="Don Jones"/>
    <x v="1"/>
    <s v="United States"/>
    <x v="3"/>
    <x v="3"/>
    <x v="2"/>
    <s v="FUR-CH-10003535"/>
    <x v="0"/>
    <x v="1"/>
    <s v="Global Armless Task Chair, Royal Blue"/>
    <n v="128.05799999999999"/>
    <n v="3"/>
    <n v="-23.7822"/>
    <x v="4"/>
    <x v="7"/>
  </r>
  <r>
    <s v="CA-2017-121300"/>
    <x v="560"/>
    <d v="2017-09-29T00:00:00"/>
    <x v="3"/>
    <s v="MG-17680"/>
    <s v="Maureen Gastineau"/>
    <x v="2"/>
    <s v="United States"/>
    <x v="245"/>
    <x v="15"/>
    <x v="2"/>
    <s v="FUR-CH-10003774"/>
    <x v="0"/>
    <x v="1"/>
    <s v="Global Wood Trimmed Manager's Task Chair, Khaki"/>
    <n v="63.686"/>
    <n v="1"/>
    <n v="-15.4666"/>
    <x v="7"/>
    <x v="4"/>
  </r>
  <r>
    <s v="CA-2017-121300"/>
    <x v="560"/>
    <d v="2017-09-29T00:00:00"/>
    <x v="3"/>
    <s v="MG-17680"/>
    <s v="Maureen Gastineau"/>
    <x v="2"/>
    <s v="United States"/>
    <x v="245"/>
    <x v="15"/>
    <x v="2"/>
    <s v="FUR-TA-10004442"/>
    <x v="0"/>
    <x v="2"/>
    <s v="Riverside Furniture Stanwyck Manor Table Series"/>
    <n v="344.22"/>
    <n v="2"/>
    <n v="-189.321"/>
    <x v="7"/>
    <x v="4"/>
  </r>
  <r>
    <s v="CA-2017-121300"/>
    <x v="560"/>
    <d v="2017-09-29T00:00:00"/>
    <x v="3"/>
    <s v="MG-17680"/>
    <s v="Maureen Gastineau"/>
    <x v="2"/>
    <s v="United States"/>
    <x v="245"/>
    <x v="15"/>
    <x v="2"/>
    <s v="FUR-FU-10004586"/>
    <x v="0"/>
    <x v="3"/>
    <s v="G.E. Longer-Life Indoor Recessed Floodlight Bulbs"/>
    <n v="21.248000000000001"/>
    <n v="4"/>
    <n v="7.4367999999999999"/>
    <x v="7"/>
    <x v="4"/>
  </r>
  <r>
    <s v="CA-2017-130211"/>
    <x v="546"/>
    <d v="2017-10-22T00:00:00"/>
    <x v="3"/>
    <s v="BD-11620"/>
    <s v="Brian DeCherney"/>
    <x v="0"/>
    <s v="United States"/>
    <x v="246"/>
    <x v="37"/>
    <x v="3"/>
    <s v="FUR-TA-10003748"/>
    <x v="0"/>
    <x v="2"/>
    <s v="Bevis 36 x 72 Conference Tables"/>
    <n v="248.98"/>
    <n v="2"/>
    <n v="54.775599999999997"/>
    <x v="7"/>
    <x v="1"/>
  </r>
  <r>
    <s v="CA-2017-105921"/>
    <x v="561"/>
    <d v="2017-08-21T00:00:00"/>
    <x v="1"/>
    <s v="JM-15250"/>
    <s v="Janet Martin"/>
    <x v="0"/>
    <s v="United States"/>
    <x v="2"/>
    <x v="2"/>
    <x v="1"/>
    <s v="FUR-TA-10001095"/>
    <x v="0"/>
    <x v="2"/>
    <s v="Chromcraft Round Conference Tables"/>
    <n v="418.29599999999999"/>
    <n v="3"/>
    <n v="5.2286999999999999"/>
    <x v="1"/>
    <x v="10"/>
  </r>
  <r>
    <s v="CA-2014-150798"/>
    <x v="280"/>
    <d v="2014-12-03T00:00:00"/>
    <x v="0"/>
    <s v="JK-15730"/>
    <s v="Joe Kamberova"/>
    <x v="0"/>
    <s v="United States"/>
    <x v="29"/>
    <x v="15"/>
    <x v="2"/>
    <s v="FUR-FU-10000221"/>
    <x v="0"/>
    <x v="3"/>
    <s v="Master Caster Door Stop, Brown"/>
    <n v="8.1280000000000001"/>
    <n v="2"/>
    <n v="1.4224000000000001"/>
    <x v="3"/>
    <x v="5"/>
  </r>
  <r>
    <s v="CA-2014-150798"/>
    <x v="280"/>
    <d v="2014-12-03T00:00:00"/>
    <x v="0"/>
    <s v="JK-15730"/>
    <s v="Joe Kamberova"/>
    <x v="0"/>
    <s v="United States"/>
    <x v="29"/>
    <x v="15"/>
    <x v="2"/>
    <s v="FUR-CH-10000015"/>
    <x v="0"/>
    <x v="1"/>
    <s v="Hon Multipurpose Stacking Arm Chairs"/>
    <n v="909.72"/>
    <n v="6"/>
    <n v="-51.984000000000002"/>
    <x v="3"/>
    <x v="5"/>
  </r>
  <r>
    <s v="CA-2017-112753"/>
    <x v="562"/>
    <d v="2017-06-23T00:00:00"/>
    <x v="1"/>
    <s v="CC-12670"/>
    <s v="Craig Carreira"/>
    <x v="0"/>
    <s v="United States"/>
    <x v="2"/>
    <x v="2"/>
    <x v="1"/>
    <s v="FUR-BO-10004015"/>
    <x v="0"/>
    <x v="0"/>
    <s v="Bush Andora Bookcase, Maple/Graphite Gray Finish"/>
    <n v="917.92349999999999"/>
    <n v="9"/>
    <n v="75.593699999999998"/>
    <x v="2"/>
    <x v="2"/>
  </r>
  <r>
    <s v="US-2014-138247"/>
    <x v="109"/>
    <d v="2014-12-29T00:00:00"/>
    <x v="1"/>
    <s v="BF-11170"/>
    <s v="Ben Ferrer"/>
    <x v="2"/>
    <s v="United States"/>
    <x v="2"/>
    <x v="2"/>
    <x v="1"/>
    <s v="FUR-FU-10002554"/>
    <x v="0"/>
    <x v="3"/>
    <s v="Westinghouse Floor Lamp with Metal Mesh Shade, Black"/>
    <n v="23.99"/>
    <n v="1"/>
    <n v="5.5176999999999996"/>
    <x v="2"/>
    <x v="5"/>
  </r>
  <r>
    <s v="CA-2017-167003"/>
    <x v="563"/>
    <d v="2017-05-29T00:00:00"/>
    <x v="1"/>
    <s v="VS-21820"/>
    <s v="Vivek Sundaresam"/>
    <x v="0"/>
    <s v="United States"/>
    <x v="2"/>
    <x v="2"/>
    <x v="1"/>
    <s v="FUR-TA-10001520"/>
    <x v="0"/>
    <x v="2"/>
    <s v="Lesro Sheffield Collection Coffee Table, End Table, Center Table, Corner Table"/>
    <n v="171.28800000000001"/>
    <n v="3"/>
    <n v="-6.4233000000000002"/>
    <x v="6"/>
    <x v="7"/>
  </r>
  <r>
    <s v="CA-2016-119935"/>
    <x v="480"/>
    <d v="2016-11-14T00:00:00"/>
    <x v="1"/>
    <s v="KM-16225"/>
    <s v="Kalyca Meade"/>
    <x v="1"/>
    <s v="United States"/>
    <x v="76"/>
    <x v="23"/>
    <x v="3"/>
    <s v="FUR-FU-10001085"/>
    <x v="0"/>
    <x v="3"/>
    <s v="3M Polarizing Light Filter Sleeves"/>
    <n v="37.299999999999997"/>
    <n v="2"/>
    <n v="17.158000000000001"/>
    <x v="4"/>
    <x v="0"/>
  </r>
  <r>
    <s v="CA-2016-120873"/>
    <x v="78"/>
    <d v="2016-11-01T00:00:00"/>
    <x v="0"/>
    <s v="BW-11200"/>
    <s v="Ben Wallace"/>
    <x v="0"/>
    <s v="United States"/>
    <x v="247"/>
    <x v="25"/>
    <x v="0"/>
    <s v="FUR-CH-10000847"/>
    <x v="0"/>
    <x v="1"/>
    <s v="Global Executive Mid-Back Manager's Chair"/>
    <n v="290.98"/>
    <n v="1"/>
    <n v="75.654799999999994"/>
    <x v="2"/>
    <x v="1"/>
  </r>
  <r>
    <s v="CA-2014-109491"/>
    <x v="564"/>
    <d v="2014-02-26T00:00:00"/>
    <x v="1"/>
    <s v="LC-16930"/>
    <s v="Linda Cazamias"/>
    <x v="1"/>
    <s v="United States"/>
    <x v="52"/>
    <x v="6"/>
    <x v="3"/>
    <s v="FUR-FU-10000221"/>
    <x v="0"/>
    <x v="3"/>
    <s v="Master Caster Door Stop, Brown"/>
    <n v="20.32"/>
    <n v="4"/>
    <n v="6.9088000000000003"/>
    <x v="6"/>
    <x v="11"/>
  </r>
  <r>
    <s v="CA-2014-107454"/>
    <x v="565"/>
    <d v="2014-11-06T00:00:00"/>
    <x v="1"/>
    <s v="RD-19720"/>
    <s v="Roger Demir"/>
    <x v="0"/>
    <s v="United States"/>
    <x v="13"/>
    <x v="7"/>
    <x v="2"/>
    <s v="FUR-FU-10004018"/>
    <x v="0"/>
    <x v="3"/>
    <s v="Tensor Computer Mounted Lamp"/>
    <n v="89.34"/>
    <n v="6"/>
    <n v="24.1218"/>
    <x v="4"/>
    <x v="0"/>
  </r>
  <r>
    <s v="US-2017-105046"/>
    <x v="357"/>
    <d v="2017-07-23T00:00:00"/>
    <x v="1"/>
    <s v="BE-11335"/>
    <s v="Bill Eplett"/>
    <x v="2"/>
    <s v="United States"/>
    <x v="248"/>
    <x v="7"/>
    <x v="2"/>
    <s v="FUR-FU-10004848"/>
    <x v="0"/>
    <x v="3"/>
    <s v="DAX Solid Wood Frames"/>
    <n v="39.08"/>
    <n v="4"/>
    <n v="14.4596"/>
    <x v="6"/>
    <x v="3"/>
  </r>
  <r>
    <s v="CA-2016-118759"/>
    <x v="566"/>
    <d v="2016-11-17T00:00:00"/>
    <x v="2"/>
    <s v="MB-17305"/>
    <s v="Maria Bertelson"/>
    <x v="0"/>
    <s v="United States"/>
    <x v="13"/>
    <x v="7"/>
    <x v="2"/>
    <s v="FUR-CH-10002335"/>
    <x v="0"/>
    <x v="1"/>
    <s v="Hon GuestStacker Chair"/>
    <n v="408.00599999999997"/>
    <n v="2"/>
    <n v="72.534400000000005"/>
    <x v="0"/>
    <x v="0"/>
  </r>
  <r>
    <s v="CA-2014-140403"/>
    <x v="567"/>
    <d v="2014-10-10T00:00:00"/>
    <x v="3"/>
    <s v="TN-21040"/>
    <s v="Tanja Norvell"/>
    <x v="2"/>
    <s v="United States"/>
    <x v="249"/>
    <x v="2"/>
    <x v="1"/>
    <s v="FUR-CH-10002774"/>
    <x v="0"/>
    <x v="1"/>
    <s v="Global Deluxe Stacking Chair, Gray"/>
    <n v="122.352"/>
    <n v="3"/>
    <n v="13.7646"/>
    <x v="7"/>
    <x v="1"/>
  </r>
  <r>
    <s v="CA-2017-138464"/>
    <x v="220"/>
    <d v="2017-07-12T00:00:00"/>
    <x v="1"/>
    <s v="VF-21715"/>
    <s v="Vicky Freymann"/>
    <x v="2"/>
    <s v="United States"/>
    <x v="15"/>
    <x v="13"/>
    <x v="1"/>
    <s v="FUR-FU-10003142"/>
    <x v="0"/>
    <x v="3"/>
    <s v="Master Big Foot Doorstop, Beige"/>
    <n v="15.84"/>
    <n v="3"/>
    <n v="4.9104000000000001"/>
    <x v="4"/>
    <x v="3"/>
  </r>
  <r>
    <s v="CA-2015-104129"/>
    <x v="568"/>
    <d v="2015-03-02T00:00:00"/>
    <x v="1"/>
    <s v="ES-14080"/>
    <s v="Erin Smith"/>
    <x v="1"/>
    <s v="United States"/>
    <x v="134"/>
    <x v="38"/>
    <x v="2"/>
    <s v="FUR-TA-10004152"/>
    <x v="0"/>
    <x v="2"/>
    <s v="Barricks 18&quot; x 48&quot; Non-Folding Utility Table with Bottom Storage Shelf"/>
    <n v="493.92"/>
    <n v="7"/>
    <n v="-28.224"/>
    <x v="0"/>
    <x v="11"/>
  </r>
  <r>
    <s v="CA-2015-126557"/>
    <x v="569"/>
    <d v="2015-07-17T00:00:00"/>
    <x v="0"/>
    <s v="RL-19615"/>
    <s v="Rob Lucas"/>
    <x v="0"/>
    <s v="United States"/>
    <x v="9"/>
    <x v="8"/>
    <x v="3"/>
    <s v="FUR-CH-10004477"/>
    <x v="0"/>
    <x v="1"/>
    <s v="Global Push Button Manager's Chair, Indigo"/>
    <n v="383.60700000000003"/>
    <n v="9"/>
    <n v="-5.4801000000000002"/>
    <x v="2"/>
    <x v="3"/>
  </r>
  <r>
    <s v="CA-2015-126557"/>
    <x v="569"/>
    <d v="2015-07-17T00:00:00"/>
    <x v="0"/>
    <s v="RL-19615"/>
    <s v="Rob Lucas"/>
    <x v="0"/>
    <s v="United States"/>
    <x v="9"/>
    <x v="8"/>
    <x v="3"/>
    <s v="FUR-FU-10001861"/>
    <x v="0"/>
    <x v="3"/>
    <s v="Floodlight Indoor Halogen Bulbs, 1 Bulb per Pack, 60 Watts"/>
    <n v="7.76"/>
    <n v="1"/>
    <n v="-2.1339999999999999"/>
    <x v="2"/>
    <x v="3"/>
  </r>
  <r>
    <s v="US-2014-165862"/>
    <x v="570"/>
    <d v="2014-07-17T00:00:00"/>
    <x v="1"/>
    <s v="GK-14620"/>
    <s v="Grace Kelly"/>
    <x v="1"/>
    <s v="United States"/>
    <x v="2"/>
    <x v="2"/>
    <x v="1"/>
    <s v="FUR-TA-10002855"/>
    <x v="0"/>
    <x v="2"/>
    <s v="Bevis Round Conference Table Top &amp; Single Column Base"/>
    <n v="351.21600000000001"/>
    <n v="3"/>
    <n v="4.3902000000000001"/>
    <x v="4"/>
    <x v="3"/>
  </r>
  <r>
    <s v="US-2014-106334"/>
    <x v="421"/>
    <d v="2015-01-02T00:00:00"/>
    <x v="1"/>
    <s v="JF-15490"/>
    <s v="Jeremy Farry"/>
    <x v="0"/>
    <s v="United States"/>
    <x v="28"/>
    <x v="2"/>
    <x v="1"/>
    <s v="FUR-CH-10004886"/>
    <x v="0"/>
    <x v="1"/>
    <s v="Bevis Steel Folding Chairs"/>
    <n v="230.28"/>
    <n v="3"/>
    <n v="23.027999999999999"/>
    <x v="6"/>
    <x v="5"/>
  </r>
  <r>
    <s v="CA-2014-110219"/>
    <x v="571"/>
    <d v="2014-05-08T00:00:00"/>
    <x v="2"/>
    <s v="EB-13870"/>
    <s v="Emily Burns"/>
    <x v="0"/>
    <s v="United States"/>
    <x v="21"/>
    <x v="5"/>
    <x v="3"/>
    <s v="FUR-CH-10001146"/>
    <x v="0"/>
    <x v="1"/>
    <s v="Global Value Mid-Back Manager's Chair, Gray"/>
    <n v="127.869"/>
    <n v="3"/>
    <n v="-9.1334999999999997"/>
    <x v="0"/>
    <x v="7"/>
  </r>
  <r>
    <s v="CA-2015-118871"/>
    <x v="463"/>
    <d v="2015-12-09T00:00:00"/>
    <x v="0"/>
    <s v="HM-14860"/>
    <s v="Harry Marie"/>
    <x v="1"/>
    <s v="United States"/>
    <x v="2"/>
    <x v="2"/>
    <x v="1"/>
    <s v="FUR-FU-10002111"/>
    <x v="0"/>
    <x v="3"/>
    <s v="Master Caster Door Stop, Large Brown"/>
    <n v="36.4"/>
    <n v="5"/>
    <n v="13.832000000000001"/>
    <x v="2"/>
    <x v="5"/>
  </r>
  <r>
    <s v="CA-2017-129490"/>
    <x v="572"/>
    <d v="2017-09-30T00:00:00"/>
    <x v="1"/>
    <s v="SJ-20125"/>
    <s v="Sanjit Jacobs"/>
    <x v="2"/>
    <s v="United States"/>
    <x v="232"/>
    <x v="1"/>
    <x v="0"/>
    <s v="FUR-CH-10003298"/>
    <x v="0"/>
    <x v="1"/>
    <s v="Office Star - Contemporary Task Swivel chair with Loop Arms, Charcoal"/>
    <n v="419.13600000000002"/>
    <n v="4"/>
    <n v="-57.6312"/>
    <x v="4"/>
    <x v="4"/>
  </r>
  <r>
    <s v="CA-2014-169460"/>
    <x v="573"/>
    <d v="2014-04-21T00:00:00"/>
    <x v="0"/>
    <s v="NF-18595"/>
    <s v="Nicole Fjeld"/>
    <x v="2"/>
    <s v="United States"/>
    <x v="124"/>
    <x v="2"/>
    <x v="1"/>
    <s v="FUR-FU-10004017"/>
    <x v="0"/>
    <x v="3"/>
    <s v="Executive Impressions 13&quot; Chairman Wall Clock"/>
    <n v="76.14"/>
    <n v="3"/>
    <n v="26.649000000000001"/>
    <x v="3"/>
    <x v="6"/>
  </r>
  <r>
    <s v="CA-2016-139395"/>
    <x v="574"/>
    <d v="2016-12-18T00:00:00"/>
    <x v="1"/>
    <s v="MG-17650"/>
    <s v="Matthew Grinstein"/>
    <x v="2"/>
    <s v="United States"/>
    <x v="38"/>
    <x v="17"/>
    <x v="3"/>
    <s v="FUR-FU-10003724"/>
    <x v="0"/>
    <x v="3"/>
    <s v="Westinghouse Clip-On Gooseneck Lamps"/>
    <n v="33.479999999999997"/>
    <n v="4"/>
    <n v="8.7048000000000005"/>
    <x v="6"/>
    <x v="5"/>
  </r>
  <r>
    <s v="CA-2016-120250"/>
    <x v="107"/>
    <d v="2016-09-22T00:00:00"/>
    <x v="2"/>
    <s v="AP-10720"/>
    <s v="Anne Pryor"/>
    <x v="2"/>
    <s v="United States"/>
    <x v="3"/>
    <x v="3"/>
    <x v="2"/>
    <s v="FUR-FU-10003424"/>
    <x v="0"/>
    <x v="3"/>
    <s v="Nu-Dell Oak Frame"/>
    <n v="25.632000000000001"/>
    <n v="3"/>
    <n v="3.8448000000000002"/>
    <x v="0"/>
    <x v="4"/>
  </r>
  <r>
    <s v="US-2017-163790"/>
    <x v="575"/>
    <d v="2017-11-04T00:00:00"/>
    <x v="0"/>
    <s v="NL-18310"/>
    <s v="Nancy Lomonaco"/>
    <x v="2"/>
    <s v="United States"/>
    <x v="250"/>
    <x v="2"/>
    <x v="1"/>
    <s v="FUR-FU-10002508"/>
    <x v="0"/>
    <x v="3"/>
    <s v="Document Clip Frames"/>
    <n v="25.02"/>
    <n v="3"/>
    <n v="10.5084"/>
    <x v="3"/>
    <x v="0"/>
  </r>
  <r>
    <s v="CA-2016-129868"/>
    <x v="576"/>
    <d v="2016-12-31T00:00:00"/>
    <x v="1"/>
    <s v="MC-18130"/>
    <s v="Mike Caudle"/>
    <x v="1"/>
    <s v="United States"/>
    <x v="2"/>
    <x v="2"/>
    <x v="1"/>
    <s v="FUR-CH-10003535"/>
    <x v="0"/>
    <x v="1"/>
    <s v="Global Armless Task Chair, Royal Blue"/>
    <n v="146.352"/>
    <n v="3"/>
    <n v="-5.4882"/>
    <x v="2"/>
    <x v="5"/>
  </r>
  <r>
    <s v="CA-2016-129868"/>
    <x v="576"/>
    <d v="2016-12-31T00:00:00"/>
    <x v="1"/>
    <s v="MC-18130"/>
    <s v="Mike Caudle"/>
    <x v="1"/>
    <s v="United States"/>
    <x v="2"/>
    <x v="2"/>
    <x v="1"/>
    <s v="FUR-TA-10003473"/>
    <x v="0"/>
    <x v="2"/>
    <s v="Bretford Rectangular Conference Table Tops"/>
    <n v="902.71199999999999"/>
    <n v="3"/>
    <n v="33.851700000000001"/>
    <x v="2"/>
    <x v="5"/>
  </r>
  <r>
    <s v="CA-2015-146948"/>
    <x v="370"/>
    <d v="2015-07-20T00:00:00"/>
    <x v="1"/>
    <s v="MG-17890"/>
    <s v="Michael Granlund"/>
    <x v="2"/>
    <s v="United States"/>
    <x v="237"/>
    <x v="32"/>
    <x v="2"/>
    <s v="FUR-CH-10004853"/>
    <x v="0"/>
    <x v="1"/>
    <s v="Global Manager's Adjustable Task Chair, Storm"/>
    <n v="150.97999999999999"/>
    <n v="1"/>
    <n v="43.784199999999998"/>
    <x v="4"/>
    <x v="3"/>
  </r>
  <r>
    <s v="US-2017-141852"/>
    <x v="17"/>
    <d v="2017-11-14T00:00:00"/>
    <x v="1"/>
    <s v="JE-15745"/>
    <s v="Joel Eaton"/>
    <x v="0"/>
    <s v="United States"/>
    <x v="64"/>
    <x v="2"/>
    <x v="1"/>
    <s v="FUR-FU-10000023"/>
    <x v="0"/>
    <x v="3"/>
    <s v="Eldon Wave Desk Accessories"/>
    <n v="47.12"/>
    <n v="8"/>
    <n v="20.732800000000001"/>
    <x v="2"/>
    <x v="0"/>
  </r>
  <r>
    <s v="CA-2015-117800"/>
    <x v="231"/>
    <d v="2015-09-26T00:00:00"/>
    <x v="1"/>
    <s v="TH-21550"/>
    <s v="Tracy Hopkins"/>
    <x v="2"/>
    <s v="United States"/>
    <x v="114"/>
    <x v="20"/>
    <x v="2"/>
    <s v="FUR-CH-10000785"/>
    <x v="0"/>
    <x v="1"/>
    <s v="Global Ergonomic Managers Chair"/>
    <n v="542.94000000000005"/>
    <n v="3"/>
    <n v="141.1644"/>
    <x v="2"/>
    <x v="4"/>
  </r>
  <r>
    <s v="CA-2017-147228"/>
    <x v="198"/>
    <d v="2017-09-14T00:00:00"/>
    <x v="1"/>
    <s v="SO-20335"/>
    <s v="Sean O'Donnell"/>
    <x v="0"/>
    <s v="United States"/>
    <x v="11"/>
    <x v="9"/>
    <x v="0"/>
    <s v="FUR-FU-10000023"/>
    <x v="0"/>
    <x v="3"/>
    <s v="Eldon Wave Desk Accessories"/>
    <n v="14.135999999999999"/>
    <n v="3"/>
    <n v="4.2408000000000001"/>
    <x v="2"/>
    <x v="4"/>
  </r>
  <r>
    <s v="US-2015-126235"/>
    <x v="233"/>
    <d v="2015-10-15T00:00:00"/>
    <x v="3"/>
    <s v="GA-14725"/>
    <s v="Guy Armstrong"/>
    <x v="0"/>
    <s v="United States"/>
    <x v="189"/>
    <x v="17"/>
    <x v="3"/>
    <s v="FUR-FU-10000719"/>
    <x v="0"/>
    <x v="3"/>
    <s v="DAX Cubicle Frames, 8-1/2 x 11"/>
    <n v="17.14"/>
    <n v="2"/>
    <n v="6.1703999999999999"/>
    <x v="7"/>
    <x v="1"/>
  </r>
  <r>
    <s v="CA-2017-168396"/>
    <x v="309"/>
    <d v="2017-08-08T00:00:00"/>
    <x v="0"/>
    <s v="BD-11725"/>
    <s v="Bruce Degenhardt"/>
    <x v="0"/>
    <s v="United States"/>
    <x v="28"/>
    <x v="2"/>
    <x v="1"/>
    <s v="FUR-FU-10000723"/>
    <x v="0"/>
    <x v="3"/>
    <s v="Deflect-o EconoMat Studded, No Bevel Mat for Low Pile Carpeting"/>
    <n v="123.96"/>
    <n v="3"/>
    <n v="11.1564"/>
    <x v="2"/>
    <x v="10"/>
  </r>
  <r>
    <s v="CA-2015-130456"/>
    <x v="130"/>
    <d v="2015-08-26T00:00:00"/>
    <x v="1"/>
    <s v="DS-13180"/>
    <s v="David Smith"/>
    <x v="1"/>
    <s v="United States"/>
    <x v="28"/>
    <x v="2"/>
    <x v="1"/>
    <s v="FUR-BO-10003893"/>
    <x v="0"/>
    <x v="0"/>
    <s v="Sauder Camden County Collection Library"/>
    <n v="586.39800000000002"/>
    <n v="6"/>
    <n v="34.494"/>
    <x v="2"/>
    <x v="10"/>
  </r>
  <r>
    <s v="CA-2017-130141"/>
    <x v="546"/>
    <d v="2017-10-24T00:00:00"/>
    <x v="0"/>
    <s v="HA-14905"/>
    <s v="Helen Abelman"/>
    <x v="0"/>
    <s v="United States"/>
    <x v="200"/>
    <x v="12"/>
    <x v="1"/>
    <s v="FUR-CH-10000749"/>
    <x v="0"/>
    <x v="1"/>
    <s v="Office Star - Ergonomic Mid Back Chair with 2-Way Adjustable Arms"/>
    <n v="579.13599999999997"/>
    <n v="4"/>
    <n v="-28.956800000000001"/>
    <x v="3"/>
    <x v="1"/>
  </r>
  <r>
    <s v="CA-2016-143910"/>
    <x v="577"/>
    <d v="2016-08-16T00:00:00"/>
    <x v="1"/>
    <s v="BC-11125"/>
    <s v="Becky Castell"/>
    <x v="2"/>
    <s v="United States"/>
    <x v="13"/>
    <x v="7"/>
    <x v="2"/>
    <s v="FUR-CH-10000225"/>
    <x v="0"/>
    <x v="1"/>
    <s v="Global Geo Office Task Chair, Gray"/>
    <n v="145.76400000000001"/>
    <n v="2"/>
    <n v="-8.0980000000000008"/>
    <x v="4"/>
    <x v="10"/>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x v="7"/>
  </r>
  <r>
    <s v="CA-2016-116547"/>
    <x v="579"/>
    <d v="2016-01-17T00:00:00"/>
    <x v="1"/>
    <s v="KB-16585"/>
    <s v="Ken Black"/>
    <x v="1"/>
    <s v="United States"/>
    <x v="15"/>
    <x v="13"/>
    <x v="1"/>
    <s v="FUR-FU-10000076"/>
    <x v="0"/>
    <x v="3"/>
    <s v="24-Hour Round Wall Clock"/>
    <n v="79.92"/>
    <n v="4"/>
    <n v="34.365600000000001"/>
    <x v="1"/>
    <x v="8"/>
  </r>
  <r>
    <s v="US-2017-133200"/>
    <x v="580"/>
    <d v="2017-05-11T00:00:00"/>
    <x v="1"/>
    <s v="DB-13555"/>
    <s v="Dorothy Badders"/>
    <x v="1"/>
    <s v="United States"/>
    <x v="50"/>
    <x v="5"/>
    <x v="3"/>
    <s v="FUR-BO-10001601"/>
    <x v="0"/>
    <x v="0"/>
    <s v="Sauder Mission Library with Doors, Fruitwood Finish"/>
    <n v="623.46479999999997"/>
    <n v="7"/>
    <n v="-119.1918"/>
    <x v="2"/>
    <x v="7"/>
  </r>
  <r>
    <s v="CA-2016-133550"/>
    <x v="581"/>
    <d v="2016-08-06T00:00:00"/>
    <x v="1"/>
    <s v="KL-16645"/>
    <s v="Ken Lonsdale"/>
    <x v="0"/>
    <s v="United States"/>
    <x v="25"/>
    <x v="17"/>
    <x v="3"/>
    <s v="FUR-FU-10002918"/>
    <x v="0"/>
    <x v="3"/>
    <s v="Eldon ClusterMat Chair Mat with Cordless Antistatic Protection"/>
    <n v="272.94"/>
    <n v="3"/>
    <n v="30.023399999999999"/>
    <x v="6"/>
    <x v="3"/>
  </r>
  <r>
    <s v="CA-2017-139416"/>
    <x v="582"/>
    <d v="2017-03-29T00:00:00"/>
    <x v="0"/>
    <s v="AG-10270"/>
    <s v="Alejandro Grove"/>
    <x v="0"/>
    <s v="United States"/>
    <x v="3"/>
    <x v="3"/>
    <x v="2"/>
    <s v="FUR-FU-10003832"/>
    <x v="0"/>
    <x v="3"/>
    <s v="Eldon Expressions Punched Metal &amp; Wood Desk Accessories, Black &amp; Cherry"/>
    <n v="15.007999999999999"/>
    <n v="2"/>
    <n v="1.5007999999999999"/>
    <x v="3"/>
    <x v="9"/>
  </r>
  <r>
    <s v="CA-2016-159912"/>
    <x v="583"/>
    <d v="2016-09-03T00:00:00"/>
    <x v="1"/>
    <s v="GB-14530"/>
    <s v="George Bell"/>
    <x v="1"/>
    <s v="United States"/>
    <x v="3"/>
    <x v="3"/>
    <x v="2"/>
    <s v="FUR-TA-10004152"/>
    <x v="0"/>
    <x v="2"/>
    <s v="Barricks 18&quot; x 48&quot; Non-Folding Utility Table with Bottom Storage Shelf"/>
    <n v="241.92"/>
    <n v="4"/>
    <n v="-56.448"/>
    <x v="2"/>
    <x v="10"/>
  </r>
  <r>
    <s v="CA-2016-159912"/>
    <x v="583"/>
    <d v="2016-09-03T00:00:00"/>
    <x v="1"/>
    <s v="GB-14530"/>
    <s v="George Bell"/>
    <x v="1"/>
    <s v="United States"/>
    <x v="3"/>
    <x v="3"/>
    <x v="2"/>
    <s v="FUR-BO-10002853"/>
    <x v="0"/>
    <x v="0"/>
    <s v="O'Sullivan 5-Shelf Heavy-Duty Bookcases"/>
    <n v="163.88"/>
    <n v="4"/>
    <n v="-81.94"/>
    <x v="2"/>
    <x v="10"/>
  </r>
  <r>
    <s v="CA-2014-138681"/>
    <x v="191"/>
    <d v="2014-12-22T00:00:00"/>
    <x v="2"/>
    <s v="CT-11995"/>
    <s v="Carol Triggs"/>
    <x v="0"/>
    <s v="United States"/>
    <x v="104"/>
    <x v="22"/>
    <x v="1"/>
    <s v="FUR-FU-10001876"/>
    <x v="0"/>
    <x v="3"/>
    <s v="Computer Room Manger, 14&quot;"/>
    <n v="51.968000000000004"/>
    <n v="2"/>
    <n v="10.393599999999999"/>
    <x v="3"/>
    <x v="5"/>
  </r>
  <r>
    <s v="CA-2014-138681"/>
    <x v="191"/>
    <d v="2014-12-22T00:00:00"/>
    <x v="2"/>
    <s v="CT-11995"/>
    <s v="Carol Triggs"/>
    <x v="0"/>
    <s v="United States"/>
    <x v="104"/>
    <x v="22"/>
    <x v="1"/>
    <s v="FUR-CH-10004860"/>
    <x v="0"/>
    <x v="1"/>
    <s v="Global Low Back Tilter Chair"/>
    <n v="242.352"/>
    <n v="3"/>
    <n v="-42.4116"/>
    <x v="3"/>
    <x v="5"/>
  </r>
  <r>
    <s v="US-2015-138121"/>
    <x v="584"/>
    <d v="2015-12-17T00:00:00"/>
    <x v="3"/>
    <s v="JL-15835"/>
    <s v="John Lee"/>
    <x v="0"/>
    <s v="United States"/>
    <x v="25"/>
    <x v="17"/>
    <x v="3"/>
    <s v="FUR-CH-10003846"/>
    <x v="0"/>
    <x v="1"/>
    <s v="Hon Valutask Swivel Chairs"/>
    <n v="302.94"/>
    <n v="3"/>
    <n v="48.470399999999998"/>
    <x v="7"/>
    <x v="5"/>
  </r>
  <r>
    <s v="US-2015-138121"/>
    <x v="584"/>
    <d v="2015-12-17T00:00:00"/>
    <x v="3"/>
    <s v="JL-15835"/>
    <s v="John Lee"/>
    <x v="0"/>
    <s v="United States"/>
    <x v="25"/>
    <x v="17"/>
    <x v="3"/>
    <s v="FUR-CH-10004875"/>
    <x v="0"/>
    <x v="1"/>
    <s v="Harbour Creations 67200 Series Stacking Chairs"/>
    <n v="142.36000000000001"/>
    <n v="2"/>
    <n v="38.437199999999997"/>
    <x v="7"/>
    <x v="5"/>
  </r>
  <r>
    <s v="US-2015-138121"/>
    <x v="584"/>
    <d v="2015-12-17T00:00:00"/>
    <x v="3"/>
    <s v="JL-15835"/>
    <s v="John Lee"/>
    <x v="0"/>
    <s v="United States"/>
    <x v="25"/>
    <x v="17"/>
    <x v="3"/>
    <s v="FUR-CH-10003817"/>
    <x v="0"/>
    <x v="1"/>
    <s v="Global Value Steno Chair, Gray"/>
    <n v="546.66"/>
    <n v="9"/>
    <n v="136.66499999999999"/>
    <x v="7"/>
    <x v="5"/>
  </r>
  <r>
    <s v="US-2015-138121"/>
    <x v="584"/>
    <d v="2015-12-17T00:00:00"/>
    <x v="3"/>
    <s v="JL-15835"/>
    <s v="John Lee"/>
    <x v="0"/>
    <s v="United States"/>
    <x v="25"/>
    <x v="17"/>
    <x v="3"/>
    <s v="FUR-FU-10002116"/>
    <x v="0"/>
    <x v="3"/>
    <s v="Tenex Carpeted, Granite-Look or Clear Contemporary Contour Shape Chair Mats"/>
    <n v="212.13"/>
    <n v="3"/>
    <n v="14.8491"/>
    <x v="7"/>
    <x v="5"/>
  </r>
  <r>
    <s v="CA-2017-140298"/>
    <x v="585"/>
    <d v="2017-05-17T00:00:00"/>
    <x v="1"/>
    <s v="JK-16120"/>
    <s v="Julie Kriz"/>
    <x v="2"/>
    <s v="United States"/>
    <x v="198"/>
    <x v="5"/>
    <x v="3"/>
    <s v="FUR-FU-10001967"/>
    <x v="0"/>
    <x v="3"/>
    <s v="Telescoping Adjustable Floor Lamp"/>
    <n v="7.9960000000000004"/>
    <n v="1"/>
    <n v="-6.9965000000000002"/>
    <x v="6"/>
    <x v="7"/>
  </r>
  <r>
    <s v="CA-2016-158435"/>
    <x v="586"/>
    <d v="2016-05-18T00:00:00"/>
    <x v="2"/>
    <s v="AG-10900"/>
    <s v="Arthur Gainer"/>
    <x v="0"/>
    <s v="United States"/>
    <x v="251"/>
    <x v="19"/>
    <x v="2"/>
    <s v="FUR-FU-10003975"/>
    <x v="0"/>
    <x v="3"/>
    <s v="Eldon Advantage Chair Mats for Low to Medium Pile Carpets"/>
    <n v="173.24"/>
    <n v="4"/>
    <n v="17.324000000000002"/>
    <x v="5"/>
    <x v="7"/>
  </r>
  <r>
    <s v="CA-2014-108273"/>
    <x v="439"/>
    <d v="2014-12-21T00:00:00"/>
    <x v="1"/>
    <s v="EJ-13720"/>
    <s v="Ed Jacobs"/>
    <x v="0"/>
    <s v="United States"/>
    <x v="156"/>
    <x v="5"/>
    <x v="3"/>
    <s v="FUR-FU-10002116"/>
    <x v="0"/>
    <x v="3"/>
    <s v="Tenex Carpeted, Granite-Look or Clear Contemporary Contour Shape Chair Mats"/>
    <n v="56.567999999999998"/>
    <n v="2"/>
    <n v="-74.952600000000004"/>
    <x v="2"/>
    <x v="5"/>
  </r>
  <r>
    <s v="CA-2017-143126"/>
    <x v="587"/>
    <d v="2017-12-07T00:00:00"/>
    <x v="0"/>
    <s v="CM-12655"/>
    <s v="Corinna Mitchell"/>
    <x v="2"/>
    <s v="United States"/>
    <x v="15"/>
    <x v="13"/>
    <x v="1"/>
    <s v="FUR-TA-10002958"/>
    <x v="0"/>
    <x v="2"/>
    <s v="Bevis Oval Conference Table, Walnut"/>
    <n v="521.96"/>
    <n v="2"/>
    <n v="88.733199999999997"/>
    <x v="4"/>
    <x v="5"/>
  </r>
  <r>
    <s v="CA-2014-106229"/>
    <x v="588"/>
    <d v="2014-06-11T00:00:00"/>
    <x v="0"/>
    <s v="NR-18550"/>
    <s v="Nick Radford"/>
    <x v="0"/>
    <s v="United States"/>
    <x v="14"/>
    <x v="8"/>
    <x v="3"/>
    <s v="FUR-TA-10002041"/>
    <x v="0"/>
    <x v="2"/>
    <s v="Bevis Round Conference Table Top, X-Base"/>
    <n v="268.935"/>
    <n v="3"/>
    <n v="-209.76929999999999"/>
    <x v="4"/>
    <x v="2"/>
  </r>
  <r>
    <s v="CA-2014-119151"/>
    <x v="306"/>
    <d v="2014-11-29T00:00:00"/>
    <x v="0"/>
    <s v="MP-18175"/>
    <s v="Mike Pelletier"/>
    <x v="2"/>
    <s v="United States"/>
    <x v="13"/>
    <x v="7"/>
    <x v="2"/>
    <s v="FUR-BO-10003159"/>
    <x v="0"/>
    <x v="0"/>
    <s v="Sauder Camden County Collection Libraries, Planked Cherry Finish"/>
    <n v="275.952"/>
    <n v="3"/>
    <n v="-37.943399999999997"/>
    <x v="4"/>
    <x v="0"/>
  </r>
  <r>
    <s v="US-2015-103996"/>
    <x v="165"/>
    <d v="2015-03-31T00:00:00"/>
    <x v="0"/>
    <s v="RB-19435"/>
    <s v="Richard Bierner"/>
    <x v="0"/>
    <s v="United States"/>
    <x v="53"/>
    <x v="2"/>
    <x v="1"/>
    <s v="FUR-FU-10004586"/>
    <x v="0"/>
    <x v="3"/>
    <s v="G.E. Longer-Life Indoor Recessed Floodlight Bulbs"/>
    <n v="19.920000000000002"/>
    <n v="3"/>
    <n v="9.5616000000000003"/>
    <x v="3"/>
    <x v="9"/>
  </r>
  <r>
    <s v="CA-2016-120530"/>
    <x v="589"/>
    <d v="2016-04-12T00:00:00"/>
    <x v="1"/>
    <s v="Dl-13600"/>
    <s v="Dorris liebe"/>
    <x v="1"/>
    <s v="United States"/>
    <x v="13"/>
    <x v="7"/>
    <x v="2"/>
    <s v="FUR-CH-10000454"/>
    <x v="0"/>
    <x v="1"/>
    <s v="Hon Deluxe Fabric Upholstered Stacking Chairs, Rounded Back"/>
    <n v="658.74599999999998"/>
    <n v="3"/>
    <n v="146.38800000000001"/>
    <x v="2"/>
    <x v="6"/>
  </r>
  <r>
    <s v="CA-2015-105725"/>
    <x v="590"/>
    <d v="2015-02-24T00:00:00"/>
    <x v="1"/>
    <s v="GT-14755"/>
    <s v="Guy Thornton"/>
    <x v="0"/>
    <s v="United States"/>
    <x v="62"/>
    <x v="2"/>
    <x v="1"/>
    <s v="FUR-TA-10001676"/>
    <x v="0"/>
    <x v="2"/>
    <s v="Hon 61000 Series Interactive Training Tables"/>
    <n v="35.543999999999997"/>
    <n v="1"/>
    <n v="-0.88859999999999995"/>
    <x v="6"/>
    <x v="11"/>
  </r>
  <r>
    <s v="CA-2016-120005"/>
    <x v="492"/>
    <d v="2016-03-03T00:00:00"/>
    <x v="3"/>
    <s v="TS-21160"/>
    <s v="Theresa Swint"/>
    <x v="1"/>
    <s v="United States"/>
    <x v="28"/>
    <x v="2"/>
    <x v="1"/>
    <s v="FUR-FU-10000672"/>
    <x v="0"/>
    <x v="3"/>
    <s v="Executive Impressions 10&quot; Spectator Wall Clock"/>
    <n v="35.28"/>
    <n v="3"/>
    <n v="11.995200000000001"/>
    <x v="7"/>
    <x v="9"/>
  </r>
  <r>
    <s v="CA-2017-103499"/>
    <x v="93"/>
    <d v="2017-11-24T00:00:00"/>
    <x v="1"/>
    <s v="ES-14020"/>
    <s v="Erica Smith"/>
    <x v="0"/>
    <s v="United States"/>
    <x v="38"/>
    <x v="9"/>
    <x v="0"/>
    <s v="FUR-CH-10001482"/>
    <x v="0"/>
    <x v="1"/>
    <s v="Office Star - Mesh Screen back chair with Vinyl seat"/>
    <n v="209.56800000000001"/>
    <n v="2"/>
    <n v="-23.5764"/>
    <x v="4"/>
    <x v="0"/>
  </r>
  <r>
    <s v="CA-2017-119746"/>
    <x v="68"/>
    <d v="2017-11-27T00:00:00"/>
    <x v="1"/>
    <s v="CM-12385"/>
    <s v="Christopher Martinez"/>
    <x v="0"/>
    <s v="United States"/>
    <x v="9"/>
    <x v="8"/>
    <x v="3"/>
    <s v="FUR-FU-10004909"/>
    <x v="0"/>
    <x v="3"/>
    <s v="Contemporary Wood/Metal Frame"/>
    <n v="6.4640000000000004"/>
    <n v="1"/>
    <n v="-4.04"/>
    <x v="4"/>
    <x v="0"/>
  </r>
  <r>
    <s v="CA-2014-150301"/>
    <x v="591"/>
    <d v="2014-07-10T00:00:00"/>
    <x v="2"/>
    <s v="MH-18025"/>
    <s v="Michelle Huthwaite"/>
    <x v="0"/>
    <s v="United States"/>
    <x v="252"/>
    <x v="7"/>
    <x v="2"/>
    <s v="FUR-CH-10002647"/>
    <x v="0"/>
    <x v="1"/>
    <s v="Situations Contoured Folding Chairs, 4/Set"/>
    <n v="63.881999999999998"/>
    <n v="1"/>
    <n v="10.647"/>
    <x v="3"/>
    <x v="3"/>
  </r>
  <r>
    <s v="CA-2014-159310"/>
    <x v="592"/>
    <d v="2014-11-12T00:00:00"/>
    <x v="1"/>
    <s v="SC-20725"/>
    <s v="Steven Cartwright"/>
    <x v="0"/>
    <s v="United States"/>
    <x v="6"/>
    <x v="5"/>
    <x v="3"/>
    <s v="FUR-CH-10002758"/>
    <x v="0"/>
    <x v="1"/>
    <s v="Hon Deluxe Fabric Upholstered Stacking Chairs, Squared Back"/>
    <n v="683.14400000000001"/>
    <n v="4"/>
    <n v="0"/>
    <x v="2"/>
    <x v="0"/>
  </r>
  <r>
    <s v="CA-2015-104346"/>
    <x v="593"/>
    <d v="2015-12-16T00:00:00"/>
    <x v="1"/>
    <s v="IM-15070"/>
    <s v="Irene Maddox"/>
    <x v="0"/>
    <s v="United States"/>
    <x v="30"/>
    <x v="12"/>
    <x v="1"/>
    <s v="FUR-BO-10003450"/>
    <x v="0"/>
    <x v="0"/>
    <s v="Bush Westfield Collection Bookcases, Dark Cherry Finish"/>
    <n v="69.575999999999993"/>
    <n v="4"/>
    <n v="-143.79040000000001"/>
    <x v="2"/>
    <x v="5"/>
  </r>
  <r>
    <s v="CA-2015-104346"/>
    <x v="593"/>
    <d v="2015-12-16T00:00:00"/>
    <x v="1"/>
    <s v="IM-15070"/>
    <s v="Irene Maddox"/>
    <x v="0"/>
    <s v="United States"/>
    <x v="30"/>
    <x v="12"/>
    <x v="1"/>
    <s v="FUR-FU-10002456"/>
    <x v="0"/>
    <x v="3"/>
    <s v="Master Caster Door Stop, Large Neon Orange"/>
    <n v="52.415999999999997"/>
    <n v="9"/>
    <n v="15.069599999999999"/>
    <x v="2"/>
    <x v="5"/>
  </r>
  <r>
    <s v="CA-2015-104346"/>
    <x v="593"/>
    <d v="2015-12-16T00:00:00"/>
    <x v="1"/>
    <s v="IM-15070"/>
    <s v="Irene Maddox"/>
    <x v="0"/>
    <s v="United States"/>
    <x v="30"/>
    <x v="12"/>
    <x v="1"/>
    <s v="FUR-FU-10001473"/>
    <x v="0"/>
    <x v="3"/>
    <s v="DAX Wood Document Frame"/>
    <n v="54.92"/>
    <n v="5"/>
    <n v="10.984"/>
    <x v="2"/>
    <x v="5"/>
  </r>
  <r>
    <s v="CA-2015-104346"/>
    <x v="593"/>
    <d v="2015-12-16T00:00:00"/>
    <x v="1"/>
    <s v="IM-15070"/>
    <s v="Irene Maddox"/>
    <x v="0"/>
    <s v="United States"/>
    <x v="30"/>
    <x v="12"/>
    <x v="1"/>
    <s v="FUR-TA-10000849"/>
    <x v="0"/>
    <x v="2"/>
    <s v="Bevis Rectangular Conference Tables"/>
    <n v="364.95"/>
    <n v="5"/>
    <n v="-248.166"/>
    <x v="2"/>
    <x v="5"/>
  </r>
  <r>
    <s v="CA-2015-144722"/>
    <x v="253"/>
    <d v="2015-03-23T00:00:00"/>
    <x v="1"/>
    <s v="MF-18250"/>
    <s v="Monica Federle"/>
    <x v="1"/>
    <s v="United States"/>
    <x v="2"/>
    <x v="2"/>
    <x v="1"/>
    <s v="FUR-FU-10001215"/>
    <x v="0"/>
    <x v="3"/>
    <s v="Howard Miller 11-1/2&quot; Diameter Brentwood Wall Clock"/>
    <n v="43.13"/>
    <n v="1"/>
    <n v="18.114599999999999"/>
    <x v="1"/>
    <x v="9"/>
  </r>
  <r>
    <s v="US-2016-148901"/>
    <x v="326"/>
    <d v="2016-05-19T00:00:00"/>
    <x v="1"/>
    <s v="MK-17905"/>
    <s v="Michael Kennedy"/>
    <x v="1"/>
    <s v="United States"/>
    <x v="51"/>
    <x v="1"/>
    <x v="0"/>
    <s v="FUR-FU-10002396"/>
    <x v="0"/>
    <x v="3"/>
    <s v="DAX Copper Panel Document Frame, 5 x 7 Size"/>
    <n v="30.192"/>
    <n v="3"/>
    <n v="8.3027999999999995"/>
    <x v="2"/>
    <x v="7"/>
  </r>
  <r>
    <s v="CA-2017-136364"/>
    <x v="594"/>
    <d v="2017-07-17T00:00:00"/>
    <x v="0"/>
    <s v="MH-17455"/>
    <s v="Mark Hamilton"/>
    <x v="0"/>
    <s v="United States"/>
    <x v="3"/>
    <x v="3"/>
    <x v="2"/>
    <s v="FUR-FU-10002501"/>
    <x v="0"/>
    <x v="3"/>
    <s v="Nu-Dell Executive Frame"/>
    <n v="91.007999999999996"/>
    <n v="9"/>
    <n v="19.339200000000002"/>
    <x v="4"/>
    <x v="3"/>
  </r>
  <r>
    <s v="CA-2016-121370"/>
    <x v="566"/>
    <d v="2016-11-19T00:00:00"/>
    <x v="0"/>
    <s v="EB-14110"/>
    <s v="Eugene Barchas"/>
    <x v="0"/>
    <s v="United States"/>
    <x v="3"/>
    <x v="3"/>
    <x v="2"/>
    <s v="FUR-CH-10000785"/>
    <x v="0"/>
    <x v="1"/>
    <s v="Global Ergonomic Managers Chair"/>
    <n v="380.05799999999999"/>
    <n v="3"/>
    <n v="-21.717600000000001"/>
    <x v="2"/>
    <x v="0"/>
  </r>
  <r>
    <s v="CA-2016-121370"/>
    <x v="566"/>
    <d v="2016-11-19T00:00:00"/>
    <x v="0"/>
    <s v="EB-14110"/>
    <s v="Eugene Barchas"/>
    <x v="0"/>
    <s v="United States"/>
    <x v="3"/>
    <x v="3"/>
    <x v="2"/>
    <s v="FUR-FU-10002813"/>
    <x v="0"/>
    <x v="3"/>
    <s v="DAX Contemporary Wood Frame with Silver Metal Mat, Desktop, 11 x 14 Size"/>
    <n v="48.576000000000001"/>
    <n v="3"/>
    <n v="9.7151999999999994"/>
    <x v="2"/>
    <x v="0"/>
  </r>
  <r>
    <s v="CA-2016-140018"/>
    <x v="431"/>
    <d v="2016-11-26T00:00:00"/>
    <x v="1"/>
    <s v="CK-12205"/>
    <s v="Chloris Kastensmidt"/>
    <x v="0"/>
    <s v="United States"/>
    <x v="29"/>
    <x v="15"/>
    <x v="2"/>
    <s v="FUR-CH-10003817"/>
    <x v="0"/>
    <x v="1"/>
    <s v="Global Value Steno Chair, Gray"/>
    <n v="127.554"/>
    <n v="3"/>
    <n v="-9.1110000000000007"/>
    <x v="2"/>
    <x v="0"/>
  </r>
  <r>
    <s v="CA-2016-140018"/>
    <x v="431"/>
    <d v="2016-11-26T00:00:00"/>
    <x v="1"/>
    <s v="CK-12205"/>
    <s v="Chloris Kastensmidt"/>
    <x v="0"/>
    <s v="United States"/>
    <x v="29"/>
    <x v="15"/>
    <x v="2"/>
    <s v="FUR-FU-10001876"/>
    <x v="0"/>
    <x v="3"/>
    <s v="Computer Room Manger, 14&quot;"/>
    <n v="77.951999999999998"/>
    <n v="3"/>
    <n v="15.590400000000001"/>
    <x v="2"/>
    <x v="0"/>
  </r>
  <r>
    <s v="CA-2017-154123"/>
    <x v="93"/>
    <d v="2017-11-25T00:00:00"/>
    <x v="1"/>
    <s v="SC-20050"/>
    <s v="Sample Company A"/>
    <x v="2"/>
    <s v="United States"/>
    <x v="0"/>
    <x v="0"/>
    <x v="0"/>
    <s v="FUR-FU-10000629"/>
    <x v="0"/>
    <x v="3"/>
    <s v="9-3/4 Diameter Round Wall Clock"/>
    <n v="27.58"/>
    <n v="2"/>
    <n v="11.583600000000001"/>
    <x v="2"/>
    <x v="0"/>
  </r>
  <r>
    <s v="CA-2014-107818"/>
    <x v="30"/>
    <d v="2014-09-14T00:00:00"/>
    <x v="1"/>
    <s v="MC-17275"/>
    <s v="Marc Crier"/>
    <x v="0"/>
    <s v="United States"/>
    <x v="253"/>
    <x v="13"/>
    <x v="1"/>
    <s v="FUR-CH-10000454"/>
    <x v="0"/>
    <x v="1"/>
    <s v="Hon Deluxe Fabric Upholstered Stacking Chairs, Rounded Back"/>
    <n v="975.92"/>
    <n v="5"/>
    <n v="121.99"/>
    <x v="6"/>
    <x v="4"/>
  </r>
  <r>
    <s v="CA-2014-113320"/>
    <x v="202"/>
    <d v="2014-12-15T00:00:00"/>
    <x v="0"/>
    <s v="LH-17155"/>
    <s v="Logan Haushalter"/>
    <x v="0"/>
    <s v="United States"/>
    <x v="121"/>
    <x v="2"/>
    <x v="1"/>
    <s v="FUR-FU-10004270"/>
    <x v="0"/>
    <x v="3"/>
    <s v="Eldon Image Series Desk Accessories, Burgundy"/>
    <n v="12.54"/>
    <n v="3"/>
    <n v="4.5144000000000002"/>
    <x v="0"/>
    <x v="5"/>
  </r>
  <r>
    <s v="CA-2014-113320"/>
    <x v="202"/>
    <d v="2014-12-15T00:00:00"/>
    <x v="0"/>
    <s v="LH-17155"/>
    <s v="Logan Haushalter"/>
    <x v="0"/>
    <s v="United States"/>
    <x v="121"/>
    <x v="2"/>
    <x v="1"/>
    <s v="FUR-FU-10001706"/>
    <x v="0"/>
    <x v="3"/>
    <s v="Longer-Life Soft White Bulbs"/>
    <n v="9.24"/>
    <n v="3"/>
    <n v="4.4352"/>
    <x v="0"/>
    <x v="5"/>
  </r>
  <r>
    <s v="CA-2015-137526"/>
    <x v="595"/>
    <d v="2015-01-17T00:00:00"/>
    <x v="1"/>
    <s v="PB-19150"/>
    <s v="Philip Brown"/>
    <x v="0"/>
    <s v="United States"/>
    <x v="2"/>
    <x v="2"/>
    <x v="1"/>
    <s v="FUR-FU-10001861"/>
    <x v="0"/>
    <x v="3"/>
    <s v="Floodlight Indoor Halogen Bulbs, 1 Bulb per Pack, 60 Watts"/>
    <n v="77.599999999999994"/>
    <n v="4"/>
    <n v="38.024000000000001"/>
    <x v="4"/>
    <x v="8"/>
  </r>
  <r>
    <s v="CA-2015-137526"/>
    <x v="595"/>
    <d v="2015-01-17T00:00:00"/>
    <x v="1"/>
    <s v="PB-19150"/>
    <s v="Philip Brown"/>
    <x v="0"/>
    <s v="United States"/>
    <x v="2"/>
    <x v="2"/>
    <x v="1"/>
    <s v="FUR-FU-10004845"/>
    <x v="0"/>
    <x v="3"/>
    <s v="Deflect-o EconoMat Nonstudded, No Bevel Mat"/>
    <n v="464.85"/>
    <n v="9"/>
    <n v="92.97"/>
    <x v="4"/>
    <x v="8"/>
  </r>
  <r>
    <s v="CA-2017-122490"/>
    <x v="596"/>
    <d v="2017-11-18T00:00:00"/>
    <x v="1"/>
    <s v="TT-21070"/>
    <s v="Ted Trevino"/>
    <x v="0"/>
    <s v="United States"/>
    <x v="15"/>
    <x v="13"/>
    <x v="1"/>
    <s v="FUR-CH-10001215"/>
    <x v="0"/>
    <x v="1"/>
    <s v="Global Troy Executive Leather Low-Back Tilter"/>
    <n v="2404.7040000000002"/>
    <n v="6"/>
    <n v="150.29400000000001"/>
    <x v="2"/>
    <x v="0"/>
  </r>
  <r>
    <s v="CA-2017-143567"/>
    <x v="575"/>
    <d v="2017-11-05T00:00:00"/>
    <x v="0"/>
    <s v="TB-21175"/>
    <s v="Thomas Boland"/>
    <x v="1"/>
    <s v="United States"/>
    <x v="0"/>
    <x v="0"/>
    <x v="0"/>
    <s v="FUR-CH-10000454"/>
    <x v="0"/>
    <x v="1"/>
    <s v="Hon Deluxe Fabric Upholstered Stacking Chairs, Rounded Back"/>
    <n v="975.92"/>
    <n v="4"/>
    <n v="292.77600000000001"/>
    <x v="0"/>
    <x v="0"/>
  </r>
  <r>
    <s v="CA-2016-163167"/>
    <x v="597"/>
    <d v="2016-12-01T00:00:00"/>
    <x v="0"/>
    <s v="RF-19345"/>
    <s v="Randy Ferguson"/>
    <x v="1"/>
    <s v="United States"/>
    <x v="254"/>
    <x v="24"/>
    <x v="0"/>
    <s v="FUR-CH-10004477"/>
    <x v="0"/>
    <x v="1"/>
    <s v="Global Push Button Manager's Chair, Indigo"/>
    <n v="182.67"/>
    <n v="3"/>
    <n v="52.974299999999999"/>
    <x v="0"/>
    <x v="0"/>
  </r>
  <r>
    <s v="US-2014-122021"/>
    <x v="384"/>
    <d v="2014-10-17T00:00:00"/>
    <x v="2"/>
    <s v="AC-10660"/>
    <s v="Anna Chung"/>
    <x v="0"/>
    <s v="United States"/>
    <x v="255"/>
    <x v="15"/>
    <x v="2"/>
    <s v="FUR-CH-10003761"/>
    <x v="0"/>
    <x v="1"/>
    <s v="Global Italian Leather Office Chair"/>
    <n v="183.37200000000001"/>
    <n v="2"/>
    <n v="-7.8587999999999996"/>
    <x v="3"/>
    <x v="1"/>
  </r>
  <r>
    <s v="US-2014-161613"/>
    <x v="280"/>
    <d v="2014-12-03T00:00:00"/>
    <x v="0"/>
    <s v="MC-17605"/>
    <s v="Matt Connell"/>
    <x v="1"/>
    <s v="United States"/>
    <x v="6"/>
    <x v="5"/>
    <x v="3"/>
    <s v="FUR-CH-10003746"/>
    <x v="0"/>
    <x v="1"/>
    <s v="Hon 4070 Series Pagoda Round Back Stacking Chairs"/>
    <n v="674.05799999999999"/>
    <n v="3"/>
    <n v="-19.258800000000001"/>
    <x v="3"/>
    <x v="5"/>
  </r>
  <r>
    <s v="CA-2017-163125"/>
    <x v="224"/>
    <d v="2017-10-11T00:00:00"/>
    <x v="0"/>
    <s v="MB-17305"/>
    <s v="Maria Bertelson"/>
    <x v="0"/>
    <s v="United States"/>
    <x v="256"/>
    <x v="5"/>
    <x v="3"/>
    <s v="FUR-CH-10001802"/>
    <x v="0"/>
    <x v="1"/>
    <s v="Hon Every-Day Chair Series Swivel Task Chairs"/>
    <n v="254.05799999999999"/>
    <n v="3"/>
    <n v="-32.6646"/>
    <x v="3"/>
    <x v="1"/>
  </r>
  <r>
    <s v="CA-2016-160304"/>
    <x v="598"/>
    <d v="2016-01-07T00:00:00"/>
    <x v="1"/>
    <s v="BM-11575"/>
    <s v="Brendan Murry"/>
    <x v="1"/>
    <s v="United States"/>
    <x v="257"/>
    <x v="32"/>
    <x v="2"/>
    <s v="FUR-BO-10004709"/>
    <x v="0"/>
    <x v="0"/>
    <s v="Bush Westfield Collection Bookcases, Medium Cherry Finish"/>
    <n v="173.94"/>
    <n v="3"/>
    <n v="38.266800000000003"/>
    <x v="2"/>
    <x v="8"/>
  </r>
  <r>
    <s v="CA-2017-117653"/>
    <x v="66"/>
    <d v="2017-10-23T00:00:00"/>
    <x v="1"/>
    <s v="MO-17500"/>
    <s v="Mary O'Rourke"/>
    <x v="0"/>
    <s v="United States"/>
    <x v="9"/>
    <x v="8"/>
    <x v="3"/>
    <s v="FUR-TA-10003008"/>
    <x v="0"/>
    <x v="2"/>
    <s v="Lesro Round Back Collection Coffee Table, End Table"/>
    <n v="91.275000000000006"/>
    <n v="1"/>
    <n v="-67.543499999999995"/>
    <x v="4"/>
    <x v="1"/>
  </r>
  <r>
    <s v="CA-2017-143245"/>
    <x v="451"/>
    <d v="2017-12-06T00:00:00"/>
    <x v="1"/>
    <s v="AD-10180"/>
    <s v="Alan Dominguez"/>
    <x v="2"/>
    <s v="United States"/>
    <x v="130"/>
    <x v="19"/>
    <x v="2"/>
    <s v="FUR-CH-10000155"/>
    <x v="0"/>
    <x v="1"/>
    <s v="Global Comet Stacking Armless Chair"/>
    <n v="897.15"/>
    <n v="3"/>
    <n v="251.202"/>
    <x v="2"/>
    <x v="5"/>
  </r>
  <r>
    <s v="CA-2014-157147"/>
    <x v="424"/>
    <d v="2014-01-18T00:00:00"/>
    <x v="1"/>
    <s v="BD-11605"/>
    <s v="Brian Dahlen"/>
    <x v="0"/>
    <s v="United States"/>
    <x v="28"/>
    <x v="2"/>
    <x v="1"/>
    <s v="FUR-BO-10003034"/>
    <x v="0"/>
    <x v="0"/>
    <s v="O'Sullivan Elevations Bookcase, Cherry Finish"/>
    <n v="333.99900000000002"/>
    <n v="3"/>
    <n v="3.9293999999999998"/>
    <x v="2"/>
    <x v="8"/>
  </r>
  <r>
    <s v="CA-2015-156482"/>
    <x v="599"/>
    <d v="2015-02-13T00:00:00"/>
    <x v="1"/>
    <s v="IL-15100"/>
    <s v="Ivan Liston"/>
    <x v="0"/>
    <s v="United States"/>
    <x v="16"/>
    <x v="14"/>
    <x v="2"/>
    <s v="FUR-CH-10001708"/>
    <x v="0"/>
    <x v="1"/>
    <s v="Office Star - Contemporary Swivel Chair with Padded Adjustable Arms and Flex Back"/>
    <n v="1268.82"/>
    <n v="9"/>
    <n v="266.4522"/>
    <x v="1"/>
    <x v="11"/>
  </r>
  <r>
    <s v="CA-2015-156482"/>
    <x v="599"/>
    <d v="2015-02-13T00:00:00"/>
    <x v="1"/>
    <s v="IL-15100"/>
    <s v="Ivan Liston"/>
    <x v="0"/>
    <s v="United States"/>
    <x v="16"/>
    <x v="14"/>
    <x v="2"/>
    <s v="FUR-BO-10002598"/>
    <x v="0"/>
    <x v="0"/>
    <s v="Hon Metal Bookcases, Putty"/>
    <n v="283.92"/>
    <n v="4"/>
    <n v="82.336799999999997"/>
    <x v="1"/>
    <x v="11"/>
  </r>
  <r>
    <s v="CA-2017-107125"/>
    <x v="152"/>
    <d v="2017-12-02T00:00:00"/>
    <x v="1"/>
    <s v="BD-11320"/>
    <s v="Bill Donatelli"/>
    <x v="0"/>
    <s v="United States"/>
    <x v="2"/>
    <x v="2"/>
    <x v="1"/>
    <s v="FUR-FU-10000732"/>
    <x v="0"/>
    <x v="3"/>
    <s v="Eldon 200 Class Desk Accessories"/>
    <n v="18.84"/>
    <n v="3"/>
    <n v="6.0288000000000004"/>
    <x v="2"/>
    <x v="0"/>
  </r>
  <r>
    <s v="CA-2014-160262"/>
    <x v="2"/>
    <d v="2014-06-13T00:00:00"/>
    <x v="0"/>
    <s v="TS-21205"/>
    <s v="Thomas Seio"/>
    <x v="1"/>
    <s v="United States"/>
    <x v="111"/>
    <x v="34"/>
    <x v="1"/>
    <s v="FUR-FU-10002685"/>
    <x v="0"/>
    <x v="3"/>
    <s v="Executive Impressions 13-1/2&quot; Indoor/Outdoor Wall Clock"/>
    <n v="37.4"/>
    <n v="2"/>
    <n v="14.212"/>
    <x v="4"/>
    <x v="2"/>
  </r>
  <r>
    <s v="CA-2014-156587"/>
    <x v="600"/>
    <d v="2014-03-08T00:00:00"/>
    <x v="2"/>
    <s v="AB-10015"/>
    <s v="Aaron Bergman"/>
    <x v="0"/>
    <s v="United States"/>
    <x v="15"/>
    <x v="13"/>
    <x v="1"/>
    <s v="FUR-CH-10004477"/>
    <x v="0"/>
    <x v="1"/>
    <s v="Global Push Button Manager's Chair, Indigo"/>
    <n v="48.712000000000003"/>
    <n v="1"/>
    <n v="5.4801000000000002"/>
    <x v="5"/>
    <x v="9"/>
  </r>
  <r>
    <s v="CA-2015-122406"/>
    <x v="601"/>
    <d v="2015-08-05T00:00:00"/>
    <x v="0"/>
    <s v="BE-11455"/>
    <s v="Brad Eason"/>
    <x v="2"/>
    <s v="United States"/>
    <x v="134"/>
    <x v="38"/>
    <x v="2"/>
    <s v="FUR-CH-10001973"/>
    <x v="0"/>
    <x v="1"/>
    <s v="Office Star Flex Back Scooter Chair with White Frame"/>
    <n v="110.98"/>
    <n v="1"/>
    <n v="15.5372"/>
    <x v="0"/>
    <x v="10"/>
  </r>
  <r>
    <s v="US-2016-153815"/>
    <x v="24"/>
    <d v="2016-11-09T00:00:00"/>
    <x v="2"/>
    <s v="KL-16555"/>
    <s v="Kelly Lampkin"/>
    <x v="1"/>
    <s v="United States"/>
    <x v="51"/>
    <x v="1"/>
    <x v="0"/>
    <s v="FUR-CH-10000513"/>
    <x v="0"/>
    <x v="1"/>
    <s v="High-Back Leather Manager's Chair"/>
    <n v="207.98400000000001"/>
    <n v="2"/>
    <n v="-28.597799999999999"/>
    <x v="0"/>
    <x v="0"/>
  </r>
  <r>
    <s v="US-2016-153815"/>
    <x v="24"/>
    <d v="2016-11-09T00:00:00"/>
    <x v="2"/>
    <s v="KL-16555"/>
    <s v="Kelly Lampkin"/>
    <x v="1"/>
    <s v="United States"/>
    <x v="51"/>
    <x v="1"/>
    <x v="0"/>
    <s v="FUR-FU-10004090"/>
    <x v="0"/>
    <x v="3"/>
    <s v="Executive Impressions 14&quot; Contract Wall Clock"/>
    <n v="35.567999999999998"/>
    <n v="2"/>
    <n v="5.7797999999999998"/>
    <x v="0"/>
    <x v="0"/>
  </r>
  <r>
    <s v="CA-2016-149279"/>
    <x v="602"/>
    <d v="2016-04-28T00:00:00"/>
    <x v="1"/>
    <s v="CL-12700"/>
    <s v="Craig Leslie"/>
    <x v="2"/>
    <s v="United States"/>
    <x v="30"/>
    <x v="12"/>
    <x v="1"/>
    <s v="FUR-CH-10004287"/>
    <x v="0"/>
    <x v="1"/>
    <s v="SAFCO Arco Folding Chair"/>
    <n v="1325.76"/>
    <n v="6"/>
    <n v="149.148"/>
    <x v="4"/>
    <x v="6"/>
  </r>
  <r>
    <s v="CA-2015-153038"/>
    <x v="603"/>
    <d v="2015-12-25T00:00:00"/>
    <x v="1"/>
    <s v="RB-19645"/>
    <s v="Robert Barroso"/>
    <x v="1"/>
    <s v="United States"/>
    <x v="10"/>
    <x v="9"/>
    <x v="0"/>
    <s v="FUR-FU-10000221"/>
    <x v="0"/>
    <x v="3"/>
    <s v="Master Caster Door Stop, Brown"/>
    <n v="20.32"/>
    <n v="5"/>
    <n v="3.556"/>
    <x v="1"/>
    <x v="5"/>
  </r>
  <r>
    <s v="US-2017-139647"/>
    <x v="585"/>
    <d v="2017-05-13T00:00:00"/>
    <x v="2"/>
    <s v="TS-21370"/>
    <s v="Todd Sumrall"/>
    <x v="1"/>
    <s v="United States"/>
    <x v="43"/>
    <x v="22"/>
    <x v="1"/>
    <s v="FUR-BO-10004467"/>
    <x v="0"/>
    <x v="0"/>
    <s v="Bestar Classic Bookcase"/>
    <n v="209.97900000000001"/>
    <n v="7"/>
    <n v="-356.96429999999998"/>
    <x v="3"/>
    <x v="7"/>
  </r>
  <r>
    <s v="CA-2014-153850"/>
    <x v="168"/>
    <d v="2014-11-29T00:00:00"/>
    <x v="1"/>
    <s v="TH-21100"/>
    <s v="Thea Hendricks"/>
    <x v="0"/>
    <s v="United States"/>
    <x v="219"/>
    <x v="15"/>
    <x v="2"/>
    <s v="FUR-FU-10002960"/>
    <x v="0"/>
    <x v="3"/>
    <s v="Eldon 200 Class Desk Accessories, Burgundy"/>
    <n v="35.167999999999999"/>
    <n v="7"/>
    <n v="9.6712000000000007"/>
    <x v="2"/>
    <x v="0"/>
  </r>
  <r>
    <s v="CA-2014-127558"/>
    <x v="604"/>
    <d v="2014-11-18T00:00:00"/>
    <x v="2"/>
    <s v="SS-20410"/>
    <s v="Shahid Shariari"/>
    <x v="0"/>
    <s v="United States"/>
    <x v="2"/>
    <x v="2"/>
    <x v="1"/>
    <s v="FUR-FU-10002505"/>
    <x v="0"/>
    <x v="3"/>
    <s v="Eldon 100 Class Desk Accessories"/>
    <n v="10.11"/>
    <n v="3"/>
    <n v="3.2351999999999999"/>
    <x v="0"/>
    <x v="0"/>
  </r>
  <r>
    <s v="CA-2016-133795"/>
    <x v="105"/>
    <d v="2016-12-24T00:00:00"/>
    <x v="1"/>
    <s v="JE-15475"/>
    <s v="Jeremy Ellison"/>
    <x v="0"/>
    <s v="United States"/>
    <x v="53"/>
    <x v="2"/>
    <x v="1"/>
    <s v="FUR-FU-10003731"/>
    <x v="0"/>
    <x v="3"/>
    <s v="Eldon Expressions Wood and Plastic Desk Accessories, Oak"/>
    <n v="39.92"/>
    <n v="4"/>
    <n v="11.1776"/>
    <x v="6"/>
    <x v="5"/>
  </r>
  <r>
    <s v="US-2017-130953"/>
    <x v="605"/>
    <d v="2017-08-03T00:00:00"/>
    <x v="1"/>
    <s v="RF-19735"/>
    <s v="Roland Fjeld"/>
    <x v="0"/>
    <s v="United States"/>
    <x v="258"/>
    <x v="37"/>
    <x v="3"/>
    <s v="FUR-CH-10004626"/>
    <x v="0"/>
    <x v="1"/>
    <s v="Office Star Flex Back Scooter Chair with Aluminum Finish Frame"/>
    <n v="302.67"/>
    <n v="3"/>
    <n v="72.640799999999999"/>
    <x v="2"/>
    <x v="3"/>
  </r>
  <r>
    <s v="CA-2016-155166"/>
    <x v="576"/>
    <d v="2017-01-02T00:00:00"/>
    <x v="1"/>
    <s v="BB-11545"/>
    <s v="Brenda Bowman"/>
    <x v="1"/>
    <s v="United States"/>
    <x v="109"/>
    <x v="18"/>
    <x v="2"/>
    <s v="FUR-CH-10003968"/>
    <x v="0"/>
    <x v="1"/>
    <s v="Novimex Turbo Task Chair"/>
    <n v="212.94"/>
    <n v="3"/>
    <n v="25.552800000000001"/>
    <x v="1"/>
    <x v="5"/>
  </r>
  <r>
    <s v="CA-2015-103954"/>
    <x v="38"/>
    <d v="2015-08-13T00:00:00"/>
    <x v="0"/>
    <s v="HR-14770"/>
    <s v="Hallie Redmond"/>
    <x v="2"/>
    <s v="United States"/>
    <x v="79"/>
    <x v="16"/>
    <x v="3"/>
    <s v="FUR-BO-10004690"/>
    <x v="0"/>
    <x v="0"/>
    <s v="O'Sullivan Cherrywood Estates Traditional Barrister Bookcase"/>
    <n v="687.4"/>
    <n v="5"/>
    <n v="48.118000000000002"/>
    <x v="4"/>
    <x v="10"/>
  </r>
  <r>
    <s v="CA-2014-169803"/>
    <x v="226"/>
    <d v="2014-04-12T00:00:00"/>
    <x v="1"/>
    <s v="SC-20260"/>
    <s v="Scott Cohen"/>
    <x v="1"/>
    <s v="United States"/>
    <x v="15"/>
    <x v="13"/>
    <x v="1"/>
    <s v="FUR-TA-10000688"/>
    <x v="0"/>
    <x v="2"/>
    <s v="Chromcraft Bull-Nose Wood Round Conference Table Top, Wood Base"/>
    <n v="653.54999999999995"/>
    <n v="3"/>
    <n v="111.1035"/>
    <x v="6"/>
    <x v="6"/>
  </r>
  <r>
    <s v="CA-2015-136469"/>
    <x v="312"/>
    <d v="2015-07-12T00:00:00"/>
    <x v="2"/>
    <s v="TS-21370"/>
    <s v="Todd Sumrall"/>
    <x v="1"/>
    <s v="United States"/>
    <x v="16"/>
    <x v="14"/>
    <x v="2"/>
    <s v="FUR-TA-10001520"/>
    <x v="0"/>
    <x v="2"/>
    <s v="Lesro Sheffield Collection Coffee Table, End Table, Center Table, Corner Table"/>
    <n v="199.83600000000001"/>
    <n v="4"/>
    <n v="-37.112400000000001"/>
    <x v="5"/>
    <x v="3"/>
  </r>
  <r>
    <s v="CA-2016-158694"/>
    <x v="480"/>
    <d v="2016-11-13T00:00:00"/>
    <x v="0"/>
    <s v="AI-10855"/>
    <s v="Arianne Irving"/>
    <x v="0"/>
    <s v="United States"/>
    <x v="2"/>
    <x v="2"/>
    <x v="1"/>
    <s v="FUR-FU-10000965"/>
    <x v="0"/>
    <x v="3"/>
    <s v="Howard Miller 11-1/2&quot; Diameter Ridgewood Wall Clock"/>
    <n v="467.46"/>
    <n v="9"/>
    <n v="191.65860000000001"/>
    <x v="0"/>
    <x v="0"/>
  </r>
  <r>
    <s v="CA-2015-141243"/>
    <x v="606"/>
    <d v="2015-01-08T00:00:00"/>
    <x v="0"/>
    <s v="AH-10465"/>
    <s v="Amy Hunt"/>
    <x v="0"/>
    <s v="United States"/>
    <x v="144"/>
    <x v="5"/>
    <x v="3"/>
    <s v="FUR-BO-10003272"/>
    <x v="0"/>
    <x v="0"/>
    <s v="O'Sullivan Living Dimensions 5-Shelf Bookcases"/>
    <n v="1352.3976"/>
    <n v="9"/>
    <n v="-437.54039999999998"/>
    <x v="2"/>
    <x v="8"/>
  </r>
  <r>
    <s v="CA-2015-136798"/>
    <x v="190"/>
    <d v="2015-05-12T00:00:00"/>
    <x v="1"/>
    <s v="DL-12925"/>
    <s v="Daniel Lacy"/>
    <x v="0"/>
    <s v="United States"/>
    <x v="12"/>
    <x v="11"/>
    <x v="3"/>
    <s v="FUR-FU-10000723"/>
    <x v="0"/>
    <x v="3"/>
    <s v="Deflect-o EconoMat Studded, No Bevel Mat for Low Pile Carpeting"/>
    <n v="123.96"/>
    <n v="3"/>
    <n v="11.1564"/>
    <x v="4"/>
    <x v="7"/>
  </r>
  <r>
    <s v="CA-2017-142090"/>
    <x v="147"/>
    <d v="2017-12-07T00:00:00"/>
    <x v="1"/>
    <s v="SC-20380"/>
    <s v="Shahid Collister"/>
    <x v="0"/>
    <s v="United States"/>
    <x v="259"/>
    <x v="30"/>
    <x v="0"/>
    <s v="FUR-TA-10001889"/>
    <x v="0"/>
    <x v="2"/>
    <s v="Bush Advantage Collection Racetrack Conference Table"/>
    <n v="1781.682"/>
    <n v="7"/>
    <n v="-653.28340000000003"/>
    <x v="1"/>
    <x v="0"/>
  </r>
  <r>
    <s v="CA-2014-124478"/>
    <x v="98"/>
    <d v="2014-08-12T00:00:00"/>
    <x v="1"/>
    <s v="MA-17560"/>
    <s v="Matt Abelman"/>
    <x v="2"/>
    <s v="United States"/>
    <x v="65"/>
    <x v="17"/>
    <x v="3"/>
    <s v="FUR-FU-10002088"/>
    <x v="0"/>
    <x v="3"/>
    <s v="Nu-Dell Float Frame 11 x 14 1/2"/>
    <n v="53.88"/>
    <n v="6"/>
    <n v="22.6296"/>
    <x v="4"/>
    <x v="10"/>
  </r>
  <r>
    <s v="CA-2014-134572"/>
    <x v="607"/>
    <d v="2014-04-22T00:00:00"/>
    <x v="0"/>
    <s v="SV-20365"/>
    <s v="Seth Vernon"/>
    <x v="0"/>
    <s v="United States"/>
    <x v="6"/>
    <x v="5"/>
    <x v="3"/>
    <s v="FUR-TA-10001705"/>
    <x v="0"/>
    <x v="2"/>
    <s v="Bush Advantage Collection Round Conference Table"/>
    <n v="744.1"/>
    <n v="5"/>
    <n v="-95.67"/>
    <x v="3"/>
    <x v="6"/>
  </r>
  <r>
    <s v="CA-2014-134572"/>
    <x v="607"/>
    <d v="2014-04-22T00:00:00"/>
    <x v="0"/>
    <s v="SV-20365"/>
    <s v="Seth Vernon"/>
    <x v="0"/>
    <s v="United States"/>
    <x v="6"/>
    <x v="5"/>
    <x v="3"/>
    <s v="FUR-TA-10004442"/>
    <x v="0"/>
    <x v="2"/>
    <s v="Riverside Furniture Stanwyck Manor Table Series"/>
    <n v="401.59"/>
    <n v="2"/>
    <n v="-131.95099999999999"/>
    <x v="3"/>
    <x v="6"/>
  </r>
  <r>
    <s v="US-2017-133312"/>
    <x v="608"/>
    <d v="2017-11-29T00:00:00"/>
    <x v="1"/>
    <s v="BD-11500"/>
    <s v="Bradley Drucker"/>
    <x v="0"/>
    <s v="United States"/>
    <x v="28"/>
    <x v="2"/>
    <x v="1"/>
    <s v="FUR-BO-10002213"/>
    <x v="0"/>
    <x v="0"/>
    <s v="Sauder Forest Hills Library, Woodland Oak Finish"/>
    <n v="359.49900000000002"/>
    <n v="3"/>
    <n v="-29.605799999999999"/>
    <x v="4"/>
    <x v="0"/>
  </r>
  <r>
    <s v="US-2014-140452"/>
    <x v="387"/>
    <d v="2014-12-10T00:00:00"/>
    <x v="1"/>
    <s v="BK-11260"/>
    <s v="Berenike Kampe"/>
    <x v="0"/>
    <s v="United States"/>
    <x v="9"/>
    <x v="8"/>
    <x v="3"/>
    <s v="FUR-TA-10004086"/>
    <x v="0"/>
    <x v="2"/>
    <s v="KI Adjustable-Height Table"/>
    <n v="214.95"/>
    <n v="5"/>
    <n v="-120.372"/>
    <x v="4"/>
    <x v="5"/>
  </r>
  <r>
    <s v="US-2014-140452"/>
    <x v="387"/>
    <d v="2014-12-10T00:00:00"/>
    <x v="1"/>
    <s v="BK-11260"/>
    <s v="Berenike Kampe"/>
    <x v="0"/>
    <s v="United States"/>
    <x v="9"/>
    <x v="8"/>
    <x v="3"/>
    <s v="FUR-FU-10002088"/>
    <x v="0"/>
    <x v="3"/>
    <s v="Nu-Dell Float Frame 11 x 14 1/2"/>
    <n v="10.776"/>
    <n v="3"/>
    <n v="-4.8491999999999997"/>
    <x v="4"/>
    <x v="5"/>
  </r>
  <r>
    <s v="CA-2014-116568"/>
    <x v="609"/>
    <d v="2014-12-20T00:00:00"/>
    <x v="1"/>
    <s v="BM-11785"/>
    <s v="Bryan Mills"/>
    <x v="0"/>
    <s v="United States"/>
    <x v="260"/>
    <x v="1"/>
    <x v="0"/>
    <s v="FUR-CH-10002439"/>
    <x v="0"/>
    <x v="1"/>
    <s v="Iceberg Nesting Folding Chair, 19w x 6d x 43h"/>
    <n v="186.304"/>
    <n v="4"/>
    <n v="13.972799999999999"/>
    <x v="6"/>
    <x v="5"/>
  </r>
  <r>
    <s v="CA-2015-153073"/>
    <x v="18"/>
    <d v="2015-11-13T00:00:00"/>
    <x v="3"/>
    <s v="HA-14905"/>
    <s v="Helen Abelman"/>
    <x v="0"/>
    <s v="United States"/>
    <x v="9"/>
    <x v="8"/>
    <x v="3"/>
    <s v="FUR-FU-10001025"/>
    <x v="0"/>
    <x v="3"/>
    <s v="Eldon Imˆge Series Desk Accessories, Clear"/>
    <n v="17.495999999999999"/>
    <n v="9"/>
    <n v="-7.4358000000000004"/>
    <x v="7"/>
    <x v="0"/>
  </r>
  <r>
    <s v="CA-2014-160766"/>
    <x v="94"/>
    <d v="2014-09-14T00:00:00"/>
    <x v="3"/>
    <s v="DM-13015"/>
    <s v="Darrin Martin"/>
    <x v="0"/>
    <s v="United States"/>
    <x v="13"/>
    <x v="7"/>
    <x v="2"/>
    <s v="FUR-TA-10001039"/>
    <x v="0"/>
    <x v="2"/>
    <s v="KI Adjustable-Height Table"/>
    <n v="464.29199999999997"/>
    <n v="9"/>
    <n v="-108.3348"/>
    <x v="7"/>
    <x v="4"/>
  </r>
  <r>
    <s v="CA-2017-146626"/>
    <x v="297"/>
    <d v="2018-01-05T00:00:00"/>
    <x v="1"/>
    <s v="BP-11185"/>
    <s v="Ben Peterman"/>
    <x v="1"/>
    <s v="United States"/>
    <x v="261"/>
    <x v="2"/>
    <x v="1"/>
    <s v="FUR-FU-10002501"/>
    <x v="0"/>
    <x v="3"/>
    <s v="Nu-Dell Executive Frame"/>
    <n v="101.12"/>
    <n v="8"/>
    <n v="37.414400000000001"/>
    <x v="1"/>
    <x v="5"/>
  </r>
  <r>
    <s v="CA-2016-128972"/>
    <x v="282"/>
    <d v="2016-11-17T00:00:00"/>
    <x v="1"/>
    <s v="TS-21430"/>
    <s v="Tom Stivers"/>
    <x v="1"/>
    <s v="United States"/>
    <x v="258"/>
    <x v="37"/>
    <x v="3"/>
    <s v="FUR-FU-10003096"/>
    <x v="0"/>
    <x v="3"/>
    <s v="Master Giant Foot Doorstop, Safety Yellow"/>
    <n v="30.36"/>
    <n v="4"/>
    <n v="13.0548"/>
    <x v="4"/>
    <x v="0"/>
  </r>
  <r>
    <s v="CA-2016-111213"/>
    <x v="610"/>
    <d v="2016-04-05T00:00:00"/>
    <x v="1"/>
    <s v="FP-14320"/>
    <s v="Frank Preis"/>
    <x v="0"/>
    <s v="United States"/>
    <x v="13"/>
    <x v="7"/>
    <x v="2"/>
    <s v="FUR-CH-10000454"/>
    <x v="0"/>
    <x v="1"/>
    <s v="Hon Deluxe Fabric Upholstered Stacking Chairs, Rounded Back"/>
    <n v="1317.492"/>
    <n v="6"/>
    <n v="292.77600000000001"/>
    <x v="4"/>
    <x v="6"/>
  </r>
  <r>
    <s v="CA-2017-161333"/>
    <x v="611"/>
    <d v="2017-02-07T00:00:00"/>
    <x v="1"/>
    <s v="JL-15835"/>
    <s v="John Lee"/>
    <x v="0"/>
    <s v="United States"/>
    <x v="2"/>
    <x v="2"/>
    <x v="1"/>
    <s v="FUR-FU-10003039"/>
    <x v="0"/>
    <x v="3"/>
    <s v="Howard Miller 11-1/2&quot; Diameter Grantwood Wall Clock"/>
    <n v="86.26"/>
    <n v="2"/>
    <n v="29.328399999999998"/>
    <x v="2"/>
    <x v="11"/>
  </r>
  <r>
    <s v="CA-2017-128734"/>
    <x v="455"/>
    <d v="2017-12-31T00:00:00"/>
    <x v="1"/>
    <s v="JL-15175"/>
    <s v="James Lanier"/>
    <x v="2"/>
    <s v="United States"/>
    <x v="262"/>
    <x v="22"/>
    <x v="1"/>
    <s v="FUR-FU-10001731"/>
    <x v="0"/>
    <x v="3"/>
    <s v="Acrylic Self-Standing Desk Frames"/>
    <n v="8.5440000000000005"/>
    <n v="4"/>
    <n v="1.9224000000000001"/>
    <x v="1"/>
    <x v="5"/>
  </r>
  <r>
    <s v="CA-2017-128734"/>
    <x v="455"/>
    <d v="2017-12-31T00:00:00"/>
    <x v="1"/>
    <s v="JL-15175"/>
    <s v="James Lanier"/>
    <x v="2"/>
    <s v="United States"/>
    <x v="262"/>
    <x v="22"/>
    <x v="1"/>
    <s v="FUR-CH-10001394"/>
    <x v="0"/>
    <x v="1"/>
    <s v="Global Leather Executive Chair"/>
    <n v="842.37599999999998"/>
    <n v="3"/>
    <n v="105.297"/>
    <x v="1"/>
    <x v="5"/>
  </r>
  <r>
    <s v="US-2015-124219"/>
    <x v="612"/>
    <d v="2015-08-08T00:00:00"/>
    <x v="2"/>
    <s v="KW-16570"/>
    <s v="Kelly Williams"/>
    <x v="0"/>
    <s v="United States"/>
    <x v="263"/>
    <x v="23"/>
    <x v="3"/>
    <s v="FUR-FU-10000305"/>
    <x v="0"/>
    <x v="3"/>
    <s v="Tenex V2T-RE Standard Weight Series Chair Mat, 45&quot; x 53&quot;, Lip 25&quot; x 12&quot;"/>
    <n v="212.94"/>
    <n v="3"/>
    <n v="34.070399999999999"/>
    <x v="5"/>
    <x v="10"/>
  </r>
  <r>
    <s v="CA-2017-163006"/>
    <x v="254"/>
    <d v="2017-07-04T00:00:00"/>
    <x v="0"/>
    <s v="GH-14410"/>
    <s v="Gary Hansen"/>
    <x v="2"/>
    <s v="United States"/>
    <x v="9"/>
    <x v="8"/>
    <x v="3"/>
    <s v="FUR-CH-10000229"/>
    <x v="0"/>
    <x v="1"/>
    <s v="Global Enterprise Series Seating High-Back Swivel/Tilt Chairs"/>
    <n v="569.05799999999999"/>
    <n v="3"/>
    <n v="-178.8468"/>
    <x v="4"/>
    <x v="2"/>
  </r>
  <r>
    <s v="CA-2017-163006"/>
    <x v="254"/>
    <d v="2017-07-04T00:00:00"/>
    <x v="0"/>
    <s v="GH-14410"/>
    <s v="Gary Hansen"/>
    <x v="2"/>
    <s v="United States"/>
    <x v="9"/>
    <x v="8"/>
    <x v="3"/>
    <s v="FUR-FU-10003799"/>
    <x v="0"/>
    <x v="3"/>
    <s v="Seth Thomas 13 1/2&quot; Wall Clock"/>
    <n v="14.224"/>
    <n v="2"/>
    <n v="-10.3124"/>
    <x v="4"/>
    <x v="2"/>
  </r>
  <r>
    <s v="CA-2014-111192"/>
    <x v="613"/>
    <d v="2014-08-05T00:00:00"/>
    <x v="1"/>
    <s v="TS-21430"/>
    <s v="Tom Stivers"/>
    <x v="1"/>
    <s v="United States"/>
    <x v="15"/>
    <x v="13"/>
    <x v="1"/>
    <s v="FUR-BO-10002916"/>
    <x v="0"/>
    <x v="0"/>
    <s v="Rush Hierlooms Collection 1&quot; Thick Stackable Bookcases"/>
    <n v="1367.84"/>
    <n v="8"/>
    <n v="259.88959999999997"/>
    <x v="6"/>
    <x v="3"/>
  </r>
  <r>
    <s v="CA-2016-115378"/>
    <x v="515"/>
    <d v="2016-11-23T00:00:00"/>
    <x v="0"/>
    <s v="AJ-10945"/>
    <s v="Ashley Jarboe"/>
    <x v="0"/>
    <s v="United States"/>
    <x v="264"/>
    <x v="17"/>
    <x v="3"/>
    <s v="FUR-CH-10000863"/>
    <x v="0"/>
    <x v="1"/>
    <s v="Novimex Swivel Fabric Task Chair"/>
    <n v="301.95999999999998"/>
    <n v="2"/>
    <n v="33.215600000000002"/>
    <x v="2"/>
    <x v="0"/>
  </r>
  <r>
    <s v="CA-2015-161627"/>
    <x v="171"/>
    <d v="2015-07-11T00:00:00"/>
    <x v="1"/>
    <s v="SJ-20215"/>
    <s v="Sarah Jordon"/>
    <x v="0"/>
    <s v="United States"/>
    <x v="102"/>
    <x v="2"/>
    <x v="1"/>
    <s v="FUR-CH-10003968"/>
    <x v="0"/>
    <x v="1"/>
    <s v="Novimex Turbo Task Chair"/>
    <n v="170.352"/>
    <n v="3"/>
    <n v="-17.0352"/>
    <x v="2"/>
    <x v="3"/>
  </r>
  <r>
    <s v="CA-2014-121006"/>
    <x v="448"/>
    <d v="2014-11-16T00:00:00"/>
    <x v="1"/>
    <s v="SC-20020"/>
    <s v="Sam Craven"/>
    <x v="0"/>
    <s v="United States"/>
    <x v="265"/>
    <x v="17"/>
    <x v="3"/>
    <s v="FUR-CH-10004997"/>
    <x v="0"/>
    <x v="1"/>
    <s v="Hon Every-Day Series Multi-Task Chairs"/>
    <n v="563.94000000000005"/>
    <n v="3"/>
    <n v="112.788"/>
    <x v="6"/>
    <x v="0"/>
  </r>
  <r>
    <s v="CA-2016-122903"/>
    <x v="614"/>
    <d v="2016-05-29T00:00:00"/>
    <x v="0"/>
    <s v="LA-16780"/>
    <s v="Laura Armstrong"/>
    <x v="1"/>
    <s v="United States"/>
    <x v="25"/>
    <x v="17"/>
    <x v="3"/>
    <s v="FUR-CH-10002024"/>
    <x v="0"/>
    <x v="1"/>
    <s v="HON 5400 Series Task Chairs for Big and Tall"/>
    <n v="3504.9"/>
    <n v="5"/>
    <n v="700.98"/>
    <x v="3"/>
    <x v="7"/>
  </r>
  <r>
    <s v="CA-2017-106432"/>
    <x v="66"/>
    <d v="2017-10-24T00:00:00"/>
    <x v="1"/>
    <s v="CA-12265"/>
    <s v="Christina Anderson"/>
    <x v="0"/>
    <s v="United States"/>
    <x v="266"/>
    <x v="5"/>
    <x v="3"/>
    <s v="FUR-BO-10004360"/>
    <x v="0"/>
    <x v="0"/>
    <s v="Rush Hierlooms Collection Rich Wood Bookcases"/>
    <n v="328.39920000000001"/>
    <n v="3"/>
    <n v="-91.758600000000001"/>
    <x v="2"/>
    <x v="1"/>
  </r>
  <r>
    <s v="US-2015-120502"/>
    <x v="315"/>
    <d v="2015-04-19T00:00:00"/>
    <x v="1"/>
    <s v="BT-11395"/>
    <s v="Bill Tyler"/>
    <x v="1"/>
    <s v="United States"/>
    <x v="2"/>
    <x v="2"/>
    <x v="1"/>
    <s v="FUR-FU-10004973"/>
    <x v="0"/>
    <x v="3"/>
    <s v="Flat Face Poster Frame"/>
    <n v="37.68"/>
    <n v="2"/>
    <n v="15.8256"/>
    <x v="6"/>
    <x v="6"/>
  </r>
  <r>
    <s v="CA-2015-115567"/>
    <x v="615"/>
    <d v="2015-09-18T00:00:00"/>
    <x v="1"/>
    <s v="ZC-21910"/>
    <s v="Zuschuss Carroll"/>
    <x v="0"/>
    <s v="United States"/>
    <x v="29"/>
    <x v="6"/>
    <x v="3"/>
    <s v="FUR-CH-10000015"/>
    <x v="0"/>
    <x v="1"/>
    <s v="Hon Multipurpose Stacking Arm Chairs"/>
    <n v="1516.2"/>
    <n v="7"/>
    <n v="394.21199999999999"/>
    <x v="2"/>
    <x v="4"/>
  </r>
  <r>
    <s v="CA-2014-101560"/>
    <x v="616"/>
    <d v="2014-12-01T00:00:00"/>
    <x v="0"/>
    <s v="CS-12250"/>
    <s v="Chris Selesnick"/>
    <x v="1"/>
    <s v="United States"/>
    <x v="11"/>
    <x v="10"/>
    <x v="0"/>
    <s v="FUR-FU-10003773"/>
    <x v="0"/>
    <x v="3"/>
    <s v="Eldon Cleatmat Plus Chair Mats for High Pile Carpets"/>
    <n v="397.6"/>
    <n v="5"/>
    <n v="43.735999999999997"/>
    <x v="0"/>
    <x v="0"/>
  </r>
  <r>
    <s v="CA-2015-142454"/>
    <x v="617"/>
    <d v="2015-08-19T00:00:00"/>
    <x v="1"/>
    <s v="RE-19450"/>
    <s v="Richard Eichhorn"/>
    <x v="0"/>
    <s v="United States"/>
    <x v="121"/>
    <x v="2"/>
    <x v="1"/>
    <s v="FUR-FU-10004018"/>
    <x v="0"/>
    <x v="3"/>
    <s v="Tensor Computer Mounted Lamp"/>
    <n v="104.23"/>
    <n v="7"/>
    <n v="28.142099999999999"/>
    <x v="4"/>
    <x v="10"/>
  </r>
  <r>
    <s v="CA-2017-145653"/>
    <x v="449"/>
    <d v="2017-09-01T00:00:00"/>
    <x v="3"/>
    <s v="CA-12775"/>
    <s v="Cynthia Arntzen"/>
    <x v="0"/>
    <s v="United States"/>
    <x v="25"/>
    <x v="17"/>
    <x v="3"/>
    <s v="FUR-CH-10004875"/>
    <x v="0"/>
    <x v="1"/>
    <s v="Harbour Creations 67200 Series Stacking Chairs"/>
    <n v="498.26"/>
    <n v="7"/>
    <n v="134.53020000000001"/>
    <x v="7"/>
    <x v="4"/>
  </r>
  <r>
    <s v="CA-2014-140487"/>
    <x v="618"/>
    <d v="2014-06-20T00:00:00"/>
    <x v="1"/>
    <s v="SR-20425"/>
    <s v="Sharelle Roach"/>
    <x v="2"/>
    <s v="United States"/>
    <x v="25"/>
    <x v="17"/>
    <x v="3"/>
    <s v="FUR-BO-10000711"/>
    <x v="0"/>
    <x v="0"/>
    <s v="Hon Metal Bookcases, Gray"/>
    <n v="212.94"/>
    <n v="3"/>
    <n v="57.4938"/>
    <x v="6"/>
    <x v="2"/>
  </r>
  <r>
    <s v="CA-2016-119865"/>
    <x v="619"/>
    <d v="2016-06-26T00:00:00"/>
    <x v="1"/>
    <s v="AS-10090"/>
    <s v="Adam Shillingsburg"/>
    <x v="0"/>
    <s v="United States"/>
    <x v="13"/>
    <x v="7"/>
    <x v="2"/>
    <s v="FUR-BO-10003272"/>
    <x v="0"/>
    <x v="0"/>
    <s v="O'Sullivan Living Dimensions 5-Shelf Bookcases"/>
    <n v="353.56799999999998"/>
    <n v="2"/>
    <n v="-44.195999999999998"/>
    <x v="2"/>
    <x v="2"/>
  </r>
  <r>
    <s v="CA-2017-124436"/>
    <x v="620"/>
    <d v="2017-03-22T00:00:00"/>
    <x v="0"/>
    <s v="SA-20830"/>
    <s v="Sue Ann Reed"/>
    <x v="0"/>
    <s v="United States"/>
    <x v="99"/>
    <x v="2"/>
    <x v="1"/>
    <s v="FUR-TA-10001095"/>
    <x v="0"/>
    <x v="2"/>
    <s v="Chromcraft Round Conference Tables"/>
    <n v="697.16"/>
    <n v="5"/>
    <n v="8.7144999999999992"/>
    <x v="0"/>
    <x v="9"/>
  </r>
  <r>
    <s v="CA-2017-124436"/>
    <x v="620"/>
    <d v="2017-03-22T00:00:00"/>
    <x v="0"/>
    <s v="SA-20830"/>
    <s v="Sue Ann Reed"/>
    <x v="0"/>
    <s v="United States"/>
    <x v="99"/>
    <x v="2"/>
    <x v="1"/>
    <s v="FUR-FU-10001185"/>
    <x v="0"/>
    <x v="3"/>
    <s v="Advantus Employee of the Month Certificate Frame, 11 x 13-1/2"/>
    <n v="30.93"/>
    <n v="1"/>
    <n v="12.6813"/>
    <x v="0"/>
    <x v="9"/>
  </r>
  <r>
    <s v="CA-2014-115084"/>
    <x v="305"/>
    <d v="2014-10-22T00:00:00"/>
    <x v="1"/>
    <s v="LS-17200"/>
    <s v="Luke Schmidt"/>
    <x v="1"/>
    <s v="United States"/>
    <x v="267"/>
    <x v="31"/>
    <x v="0"/>
    <s v="FUR-CH-10004626"/>
    <x v="0"/>
    <x v="1"/>
    <s v="Office Star Flex Back Scooter Chair with Aluminum Finish Frame"/>
    <n v="605.34"/>
    <n v="6"/>
    <n v="145.2816"/>
    <x v="4"/>
    <x v="1"/>
  </r>
  <r>
    <s v="CA-2017-131037"/>
    <x v="621"/>
    <d v="2017-08-23T00:00:00"/>
    <x v="2"/>
    <s v="TM-21490"/>
    <s v="Tony Molinari"/>
    <x v="0"/>
    <s v="United States"/>
    <x v="28"/>
    <x v="2"/>
    <x v="1"/>
    <s v="FUR-TA-10001768"/>
    <x v="0"/>
    <x v="2"/>
    <s v="Hon Racetrack Conference Tables"/>
    <n v="210.00800000000001"/>
    <n v="1"/>
    <n v="2.6251000000000002"/>
    <x v="5"/>
    <x v="10"/>
  </r>
  <r>
    <s v="CA-2014-166744"/>
    <x v="23"/>
    <d v="2014-09-24T00:00:00"/>
    <x v="1"/>
    <s v="DN-13690"/>
    <s v="Duane Noonan"/>
    <x v="0"/>
    <s v="United States"/>
    <x v="11"/>
    <x v="32"/>
    <x v="2"/>
    <s v="FUR-FU-10004952"/>
    <x v="0"/>
    <x v="3"/>
    <s v="C-Line Cubicle Keepers Polyproplyene Holder w/Velcro Back, 8-1/2x11, 25/Bx"/>
    <n v="164.22"/>
    <n v="3"/>
    <n v="50.908200000000001"/>
    <x v="4"/>
    <x v="4"/>
  </r>
  <r>
    <s v="CA-2014-166744"/>
    <x v="23"/>
    <d v="2014-09-24T00:00:00"/>
    <x v="1"/>
    <s v="DN-13690"/>
    <s v="Duane Noonan"/>
    <x v="0"/>
    <s v="United States"/>
    <x v="11"/>
    <x v="32"/>
    <x v="2"/>
    <s v="FUR-BO-10001337"/>
    <x v="0"/>
    <x v="0"/>
    <s v="O'Sullivan Living Dimensions 2-Shelf Bookcases"/>
    <n v="362.94"/>
    <n v="3"/>
    <n v="36.293999999999997"/>
    <x v="4"/>
    <x v="4"/>
  </r>
  <r>
    <s v="CA-2016-156265"/>
    <x v="622"/>
    <d v="2016-08-04T00:00:00"/>
    <x v="0"/>
    <s v="BF-11020"/>
    <s v="Barry Franzšsisch"/>
    <x v="1"/>
    <s v="United States"/>
    <x v="2"/>
    <x v="2"/>
    <x v="1"/>
    <s v="FUR-TA-10001691"/>
    <x v="0"/>
    <x v="2"/>
    <s v="Barricks Non-Folding Utility Table with Steel Legs, Laminate Tops"/>
    <n v="136.464"/>
    <n v="2"/>
    <n v="15.3522"/>
    <x v="3"/>
    <x v="10"/>
  </r>
  <r>
    <s v="CA-2015-125185"/>
    <x v="298"/>
    <d v="2015-03-07T00:00:00"/>
    <x v="0"/>
    <s v="AH-10195"/>
    <s v="Alan Haines"/>
    <x v="1"/>
    <s v="United States"/>
    <x v="268"/>
    <x v="3"/>
    <x v="2"/>
    <s v="FUR-CH-10002647"/>
    <x v="0"/>
    <x v="1"/>
    <s v="Situations Contoured Folding Chairs, 4/Set"/>
    <n v="99.372"/>
    <n v="2"/>
    <n v="-7.0979999999999999"/>
    <x v="3"/>
    <x v="9"/>
  </r>
  <r>
    <s v="CA-2015-125185"/>
    <x v="298"/>
    <d v="2015-03-07T00:00:00"/>
    <x v="0"/>
    <s v="AH-10195"/>
    <s v="Alan Haines"/>
    <x v="1"/>
    <s v="United States"/>
    <x v="268"/>
    <x v="3"/>
    <x v="2"/>
    <s v="FUR-FU-10003247"/>
    <x v="0"/>
    <x v="3"/>
    <s v="36X48 HARDFLOOR CHAIRMAT"/>
    <n v="33.567999999999998"/>
    <n v="2"/>
    <n v="-5.4547999999999996"/>
    <x v="3"/>
    <x v="9"/>
  </r>
  <r>
    <s v="CA-2014-105165"/>
    <x v="266"/>
    <d v="2014-09-10T00:00:00"/>
    <x v="2"/>
    <s v="SZ-20035"/>
    <s v="Sam Zeldin"/>
    <x v="2"/>
    <s v="United States"/>
    <x v="6"/>
    <x v="5"/>
    <x v="3"/>
    <s v="FUR-TA-10004154"/>
    <x v="0"/>
    <x v="2"/>
    <s v="Riverside Furniture Oval Coffee Table, Oval End Table, End Table with Drawer"/>
    <n v="200.79499999999999"/>
    <n v="1"/>
    <n v="-22.948"/>
    <x v="0"/>
    <x v="4"/>
  </r>
  <r>
    <s v="CA-2017-144484"/>
    <x v="91"/>
    <d v="2017-09-11T00:00:00"/>
    <x v="3"/>
    <s v="CB-12025"/>
    <s v="Cassandra Brandow"/>
    <x v="0"/>
    <s v="United States"/>
    <x v="28"/>
    <x v="2"/>
    <x v="1"/>
    <s v="FUR-FU-10000260"/>
    <x v="0"/>
    <x v="3"/>
    <s v="6&quot; Cubicle Wall Clock, Black"/>
    <n v="32.36"/>
    <n v="4"/>
    <n v="11.6496"/>
    <x v="7"/>
    <x v="4"/>
  </r>
  <r>
    <s v="CA-2017-125913"/>
    <x v="623"/>
    <d v="2017-01-16T00:00:00"/>
    <x v="3"/>
    <s v="JO-15145"/>
    <s v="Jack O'Briant"/>
    <x v="1"/>
    <s v="United States"/>
    <x v="2"/>
    <x v="2"/>
    <x v="1"/>
    <s v="FUR-FU-10001487"/>
    <x v="0"/>
    <x v="3"/>
    <s v="Eldon Expressions Wood and Plastic Desk Accessories, Cherry Wood"/>
    <n v="27.92"/>
    <n v="4"/>
    <n v="8.0968"/>
    <x v="7"/>
    <x v="8"/>
  </r>
  <r>
    <s v="CA-2017-125913"/>
    <x v="623"/>
    <d v="2017-01-16T00:00:00"/>
    <x v="3"/>
    <s v="JO-15145"/>
    <s v="Jack O'Briant"/>
    <x v="1"/>
    <s v="United States"/>
    <x v="2"/>
    <x v="2"/>
    <x v="1"/>
    <s v="FUR-TA-10001520"/>
    <x v="0"/>
    <x v="2"/>
    <s v="Lesro Sheffield Collection Coffee Table, End Table, Center Table, Corner Table"/>
    <n v="399.67200000000003"/>
    <n v="7"/>
    <n v="-14.9877"/>
    <x v="7"/>
    <x v="8"/>
  </r>
  <r>
    <s v="CA-2015-162887"/>
    <x v="86"/>
    <d v="2015-11-09T00:00:00"/>
    <x v="0"/>
    <s v="SV-20785"/>
    <s v="Stewart Visinsky"/>
    <x v="0"/>
    <s v="United States"/>
    <x v="259"/>
    <x v="43"/>
    <x v="2"/>
    <s v="FUR-CH-10000595"/>
    <x v="0"/>
    <x v="1"/>
    <s v="Safco Contoured Stacking Chairs"/>
    <n v="715.2"/>
    <n v="3"/>
    <n v="178.8"/>
    <x v="3"/>
    <x v="0"/>
  </r>
  <r>
    <s v="CA-2014-113859"/>
    <x v="624"/>
    <d v="2014-09-17T00:00:00"/>
    <x v="1"/>
    <s v="BC-11125"/>
    <s v="Becky Castell"/>
    <x v="2"/>
    <s v="United States"/>
    <x v="221"/>
    <x v="5"/>
    <x v="3"/>
    <s v="FUR-CH-10004698"/>
    <x v="0"/>
    <x v="1"/>
    <s v="Padded Folding Chairs, Black, 4/Carton"/>
    <n v="340.11599999999999"/>
    <n v="6"/>
    <n v="-9.7175999999999991"/>
    <x v="4"/>
    <x v="4"/>
  </r>
  <r>
    <s v="CA-2015-105158"/>
    <x v="278"/>
    <d v="2015-09-10T00:00:00"/>
    <x v="1"/>
    <s v="SP-20860"/>
    <s v="Sung Pak"/>
    <x v="1"/>
    <s v="United States"/>
    <x v="77"/>
    <x v="11"/>
    <x v="3"/>
    <s v="FUR-FU-10001706"/>
    <x v="0"/>
    <x v="3"/>
    <s v="Longer-Life Soft White Bulbs"/>
    <n v="6.16"/>
    <n v="2"/>
    <n v="2.9567999999999999"/>
    <x v="2"/>
    <x v="4"/>
  </r>
  <r>
    <s v="CA-2017-105991"/>
    <x v="625"/>
    <d v="2017-05-06T00:00:00"/>
    <x v="2"/>
    <s v="LH-17020"/>
    <s v="Lisa Hazard"/>
    <x v="0"/>
    <s v="United States"/>
    <x v="74"/>
    <x v="12"/>
    <x v="1"/>
    <s v="FUR-BO-10004467"/>
    <x v="0"/>
    <x v="0"/>
    <s v="Bestar Classic Bookcase"/>
    <n v="89.991"/>
    <n v="3"/>
    <n v="-152.9847"/>
    <x v="5"/>
    <x v="7"/>
  </r>
  <r>
    <s v="CA-2014-146283"/>
    <x v="30"/>
    <d v="2014-09-15T00:00:00"/>
    <x v="1"/>
    <s v="KT-16465"/>
    <s v="Kean Takahito"/>
    <x v="0"/>
    <s v="United States"/>
    <x v="6"/>
    <x v="5"/>
    <x v="3"/>
    <s v="FUR-CH-10004287"/>
    <x v="0"/>
    <x v="1"/>
    <s v="SAFCO Arco Folding Chair"/>
    <n v="966.7"/>
    <n v="5"/>
    <n v="-13.81"/>
    <x v="1"/>
    <x v="4"/>
  </r>
  <r>
    <s v="CA-2015-111073"/>
    <x v="626"/>
    <d v="2015-12-30T00:00:00"/>
    <x v="1"/>
    <s v="MC-18100"/>
    <s v="Mick Crebagga"/>
    <x v="0"/>
    <s v="United States"/>
    <x v="23"/>
    <x v="15"/>
    <x v="2"/>
    <s v="FUR-TA-10004086"/>
    <x v="0"/>
    <x v="2"/>
    <s v="KI Adjustable-Height Table"/>
    <n v="51.588000000000001"/>
    <n v="1"/>
    <n v="-15.4764"/>
    <x v="4"/>
    <x v="5"/>
  </r>
  <r>
    <s v="CA-2017-108791"/>
    <x v="534"/>
    <d v="2017-07-31T00:00:00"/>
    <x v="1"/>
    <s v="TM-21490"/>
    <s v="Tony Molinari"/>
    <x v="0"/>
    <s v="United States"/>
    <x v="90"/>
    <x v="7"/>
    <x v="2"/>
    <s v="FUR-FU-10004018"/>
    <x v="0"/>
    <x v="3"/>
    <s v="Tensor Computer Mounted Lamp"/>
    <n v="14.89"/>
    <n v="1"/>
    <n v="4.0202999999999998"/>
    <x v="4"/>
    <x v="3"/>
  </r>
  <r>
    <s v="CA-2016-113831"/>
    <x v="82"/>
    <d v="2016-06-03T00:00:00"/>
    <x v="1"/>
    <s v="AH-10690"/>
    <s v="Anna HŠberlin"/>
    <x v="1"/>
    <s v="United States"/>
    <x v="76"/>
    <x v="25"/>
    <x v="0"/>
    <s v="FUR-TA-10002645"/>
    <x v="0"/>
    <x v="2"/>
    <s v="Hon Rectangular Conference Tables"/>
    <n v="2275.5"/>
    <n v="10"/>
    <n v="386.83499999999998"/>
    <x v="4"/>
    <x v="7"/>
  </r>
  <r>
    <s v="US-2014-139500"/>
    <x v="627"/>
    <d v="2014-11-20T00:00:00"/>
    <x v="1"/>
    <s v="AB-10165"/>
    <s v="Alan Barnes"/>
    <x v="0"/>
    <s v="United States"/>
    <x v="42"/>
    <x v="8"/>
    <x v="3"/>
    <s v="FUR-CH-10002017"/>
    <x v="0"/>
    <x v="1"/>
    <s v="SAFCO Optional Arm Kit for Workspace Cribbage Stacking Chair"/>
    <n v="37.295999999999999"/>
    <n v="2"/>
    <n v="-1.0656000000000001"/>
    <x v="4"/>
    <x v="0"/>
  </r>
  <r>
    <s v="US-2014-166310"/>
    <x v="628"/>
    <d v="2014-09-23T00:00:00"/>
    <x v="2"/>
    <s v="JS-15940"/>
    <s v="Joni Sundaresam"/>
    <x v="2"/>
    <s v="United States"/>
    <x v="269"/>
    <x v="5"/>
    <x v="3"/>
    <s v="FUR-FU-10001546"/>
    <x v="0"/>
    <x v="3"/>
    <s v="Dana Swing-Arm Lamps"/>
    <n v="8.5440000000000005"/>
    <n v="2"/>
    <n v="-7.476"/>
    <x v="3"/>
    <x v="4"/>
  </r>
  <r>
    <s v="US-2016-168410"/>
    <x v="629"/>
    <d v="2016-02-26T00:00:00"/>
    <x v="1"/>
    <s v="BV-11245"/>
    <s v="Benjamin Venier"/>
    <x v="1"/>
    <s v="United States"/>
    <x v="64"/>
    <x v="7"/>
    <x v="2"/>
    <s v="FUR-FU-10000629"/>
    <x v="0"/>
    <x v="3"/>
    <s v="9-3/4 Diameter Round Wall Clock"/>
    <n v="68.95"/>
    <n v="5"/>
    <n v="28.959"/>
    <x v="2"/>
    <x v="11"/>
  </r>
  <r>
    <s v="CA-2017-131254"/>
    <x v="49"/>
    <d v="2017-11-21T00:00:00"/>
    <x v="2"/>
    <s v="NC-18415"/>
    <s v="Nathan Cano"/>
    <x v="0"/>
    <s v="United States"/>
    <x v="6"/>
    <x v="5"/>
    <x v="3"/>
    <s v="FUR-CH-10003774"/>
    <x v="0"/>
    <x v="1"/>
    <s v="Global Wood Trimmed Manager's Task Chair, Khaki"/>
    <n v="191.05799999999999"/>
    <n v="3"/>
    <n v="-46.399799999999999"/>
    <x v="3"/>
    <x v="0"/>
  </r>
  <r>
    <s v="CA-2017-137876"/>
    <x v="393"/>
    <d v="2017-05-05T00:00:00"/>
    <x v="1"/>
    <s v="DJ-13510"/>
    <s v="Don Jones"/>
    <x v="1"/>
    <s v="United States"/>
    <x v="28"/>
    <x v="2"/>
    <x v="1"/>
    <s v="FUR-FU-10000222"/>
    <x v="0"/>
    <x v="3"/>
    <s v="Seth Thomas 16&quot; Steel Case Clock"/>
    <n v="64.959999999999994"/>
    <n v="2"/>
    <n v="21.436800000000002"/>
    <x v="2"/>
    <x v="6"/>
  </r>
  <r>
    <s v="CA-2016-154060"/>
    <x v="630"/>
    <d v="2016-05-08T00:00:00"/>
    <x v="1"/>
    <s v="DL-12865"/>
    <s v="Dan Lawera"/>
    <x v="0"/>
    <s v="United States"/>
    <x v="224"/>
    <x v="30"/>
    <x v="0"/>
    <s v="FUR-CH-10002304"/>
    <x v="0"/>
    <x v="1"/>
    <s v="Global Stack Chair without Arms, Black"/>
    <n v="187.05600000000001"/>
    <n v="9"/>
    <n v="11.691000000000001"/>
    <x v="6"/>
    <x v="7"/>
  </r>
  <r>
    <s v="US-2017-162558"/>
    <x v="125"/>
    <d v="2017-10-05T00:00:00"/>
    <x v="2"/>
    <s v="Dp-13240"/>
    <s v="Dean percer"/>
    <x v="2"/>
    <s v="United States"/>
    <x v="270"/>
    <x v="9"/>
    <x v="0"/>
    <s v="FUR-FU-10002364"/>
    <x v="0"/>
    <x v="3"/>
    <s v="Eldon Expressions Wood Desk Accessories, Oak"/>
    <n v="11.808"/>
    <n v="2"/>
    <n v="1.3284"/>
    <x v="0"/>
    <x v="1"/>
  </r>
  <r>
    <s v="US-2017-162558"/>
    <x v="125"/>
    <d v="2017-10-05T00:00:00"/>
    <x v="2"/>
    <s v="Dp-13240"/>
    <s v="Dean percer"/>
    <x v="2"/>
    <s v="United States"/>
    <x v="270"/>
    <x v="9"/>
    <x v="0"/>
    <s v="FUR-FU-10004864"/>
    <x v="0"/>
    <x v="3"/>
    <s v="Eldon 500 Class Desk Accessories"/>
    <n v="9.6560000000000006"/>
    <n v="1"/>
    <n v="1.5690999999999999"/>
    <x v="0"/>
    <x v="1"/>
  </r>
  <r>
    <s v="US-2017-162558"/>
    <x v="125"/>
    <d v="2017-10-05T00:00:00"/>
    <x v="2"/>
    <s v="Dp-13240"/>
    <s v="Dean percer"/>
    <x v="2"/>
    <s v="United States"/>
    <x v="270"/>
    <x v="9"/>
    <x v="0"/>
    <s v="FUR-TA-10000198"/>
    <x v="0"/>
    <x v="2"/>
    <s v="Chromcraft Bull-Nose Wood Oval Conference Tables &amp; Bases"/>
    <n v="2314.116"/>
    <n v="7"/>
    <n v="-1002.7836"/>
    <x v="0"/>
    <x v="1"/>
  </r>
  <r>
    <s v="US-2017-162558"/>
    <x v="125"/>
    <d v="2017-10-05T00:00:00"/>
    <x v="2"/>
    <s v="Dp-13240"/>
    <s v="Dean percer"/>
    <x v="2"/>
    <s v="United States"/>
    <x v="270"/>
    <x v="9"/>
    <x v="0"/>
    <s v="FUR-FU-10003691"/>
    <x v="0"/>
    <x v="3"/>
    <s v="Eldon Image Series Desk Accessories, Ebony"/>
    <n v="19.760000000000002"/>
    <n v="2"/>
    <n v="5.9279999999999999"/>
    <x v="0"/>
    <x v="1"/>
  </r>
  <r>
    <s v="CA-2015-119508"/>
    <x v="463"/>
    <d v="2015-12-09T00:00:00"/>
    <x v="1"/>
    <s v="TZ-21580"/>
    <s v="Tracy Zic"/>
    <x v="0"/>
    <s v="United States"/>
    <x v="174"/>
    <x v="2"/>
    <x v="1"/>
    <s v="FUR-FU-10004270"/>
    <x v="0"/>
    <x v="3"/>
    <s v="Eldon Image Series Desk Accessories, Burgundy"/>
    <n v="25.08"/>
    <n v="6"/>
    <n v="9.0288000000000004"/>
    <x v="2"/>
    <x v="5"/>
  </r>
  <r>
    <s v="CA-2016-123120"/>
    <x v="631"/>
    <d v="2016-09-08T00:00:00"/>
    <x v="1"/>
    <s v="CV-12295"/>
    <s v="Christina VanderZanden"/>
    <x v="0"/>
    <s v="United States"/>
    <x v="13"/>
    <x v="7"/>
    <x v="2"/>
    <s v="FUR-FU-10004748"/>
    <x v="0"/>
    <x v="3"/>
    <s v="Howard Miller 16&quot; Diameter Gallery Wall Clock"/>
    <n v="63.94"/>
    <n v="1"/>
    <n v="24.936599999999999"/>
    <x v="4"/>
    <x v="4"/>
  </r>
  <r>
    <s v="CA-2014-103331"/>
    <x v="632"/>
    <d v="2014-09-01T00:00:00"/>
    <x v="1"/>
    <s v="KB-16315"/>
    <s v="Karl Braun"/>
    <x v="0"/>
    <s v="United States"/>
    <x v="19"/>
    <x v="14"/>
    <x v="2"/>
    <s v="FUR-FU-10001731"/>
    <x v="0"/>
    <x v="3"/>
    <s v="Acrylic Self-Standing Desk Frames"/>
    <n v="10.68"/>
    <n v="4"/>
    <n v="4.0583999999999998"/>
    <x v="6"/>
    <x v="10"/>
  </r>
  <r>
    <s v="CA-2014-113768"/>
    <x v="633"/>
    <d v="2014-05-19T00:00:00"/>
    <x v="1"/>
    <s v="AH-10030"/>
    <s v="Aaron Hawkins"/>
    <x v="1"/>
    <s v="United States"/>
    <x v="2"/>
    <x v="2"/>
    <x v="1"/>
    <s v="FUR-CH-10002439"/>
    <x v="0"/>
    <x v="1"/>
    <s v="Iceberg Nesting Folding Chair, 19w x 6d x 43h"/>
    <n v="279.45600000000002"/>
    <n v="6"/>
    <n v="20.959199999999999"/>
    <x v="6"/>
    <x v="7"/>
  </r>
  <r>
    <s v="US-2017-126060"/>
    <x v="438"/>
    <d v="2017-04-18T00:00:00"/>
    <x v="1"/>
    <s v="DW-13585"/>
    <s v="Dorothy Wardle"/>
    <x v="1"/>
    <s v="United States"/>
    <x v="160"/>
    <x v="30"/>
    <x v="0"/>
    <s v="FUR-BO-10003433"/>
    <x v="0"/>
    <x v="0"/>
    <s v="Sauder Cornerstone Collection Library"/>
    <n v="198.27199999999999"/>
    <n v="8"/>
    <n v="-32.219200000000001"/>
    <x v="4"/>
    <x v="6"/>
  </r>
  <r>
    <s v="CA-2016-122017"/>
    <x v="353"/>
    <d v="2017-01-02T00:00:00"/>
    <x v="1"/>
    <s v="CD-11920"/>
    <s v="Carlos Daly"/>
    <x v="0"/>
    <s v="United States"/>
    <x v="271"/>
    <x v="44"/>
    <x v="3"/>
    <s v="FUR-FU-10000672"/>
    <x v="0"/>
    <x v="3"/>
    <s v="Executive Impressions 10&quot; Spectator Wall Clock"/>
    <n v="70.56"/>
    <n v="6"/>
    <n v="23.990400000000001"/>
    <x v="4"/>
    <x v="5"/>
  </r>
  <r>
    <s v="US-2017-136721"/>
    <x v="403"/>
    <d v="2017-04-12T00:00:00"/>
    <x v="1"/>
    <s v="NH-18610"/>
    <s v="Nicole Hansen"/>
    <x v="1"/>
    <s v="United States"/>
    <x v="272"/>
    <x v="17"/>
    <x v="3"/>
    <s v="FUR-FU-10004665"/>
    <x v="0"/>
    <x v="3"/>
    <s v="3M Polarizing Task Lamp with Clamp Arm, Light Gray"/>
    <n v="273.95999999999998"/>
    <n v="2"/>
    <n v="71.229600000000005"/>
    <x v="4"/>
    <x v="6"/>
  </r>
  <r>
    <s v="US-2017-136721"/>
    <x v="403"/>
    <d v="2017-04-12T00:00:00"/>
    <x v="1"/>
    <s v="NH-18610"/>
    <s v="Nicole Hansen"/>
    <x v="1"/>
    <s v="United States"/>
    <x v="272"/>
    <x v="17"/>
    <x v="3"/>
    <s v="FUR-FU-10004188"/>
    <x v="0"/>
    <x v="3"/>
    <s v="Luxo Professional Combination Clamp-On Lamps"/>
    <n v="306.89999999999998"/>
    <n v="3"/>
    <n v="79.793999999999997"/>
    <x v="4"/>
    <x v="6"/>
  </r>
  <r>
    <s v="CA-2015-118738"/>
    <x v="634"/>
    <d v="2015-10-30T00:00:00"/>
    <x v="1"/>
    <s v="AG-10495"/>
    <s v="Andrew Gjertsen"/>
    <x v="1"/>
    <s v="United States"/>
    <x v="6"/>
    <x v="5"/>
    <x v="3"/>
    <s v="FUR-TA-10002607"/>
    <x v="0"/>
    <x v="2"/>
    <s v="KI Conference Tables"/>
    <n v="347.36099999999999"/>
    <n v="7"/>
    <n v="-69.472200000000001"/>
    <x v="6"/>
    <x v="1"/>
  </r>
  <r>
    <s v="US-2014-123183"/>
    <x v="635"/>
    <d v="2014-11-25T00:00:00"/>
    <x v="1"/>
    <s v="GR-14560"/>
    <s v="Georgia Rosenberg"/>
    <x v="1"/>
    <s v="United States"/>
    <x v="16"/>
    <x v="14"/>
    <x v="2"/>
    <s v="FUR-BO-10000362"/>
    <x v="0"/>
    <x v="0"/>
    <s v="Sauder Inglewood Library Bookcases"/>
    <n v="1025.8800000000001"/>
    <n v="6"/>
    <n v="235.95240000000001"/>
    <x v="6"/>
    <x v="0"/>
  </r>
  <r>
    <s v="US-2016-147340"/>
    <x v="211"/>
    <d v="2016-09-24T00:00:00"/>
    <x v="3"/>
    <s v="EB-13750"/>
    <s v="Edward Becker"/>
    <x v="1"/>
    <s v="United States"/>
    <x v="28"/>
    <x v="2"/>
    <x v="1"/>
    <s v="FUR-FU-10002501"/>
    <x v="0"/>
    <x v="3"/>
    <s v="Nu-Dell Executive Frame"/>
    <n v="63.2"/>
    <n v="5"/>
    <n v="23.384"/>
    <x v="7"/>
    <x v="4"/>
  </r>
  <r>
    <s v="CA-2016-117681"/>
    <x v="636"/>
    <d v="2016-04-14T00:00:00"/>
    <x v="1"/>
    <s v="HF-14995"/>
    <s v="Herbert Flentye"/>
    <x v="0"/>
    <s v="United States"/>
    <x v="2"/>
    <x v="2"/>
    <x v="1"/>
    <s v="FUR-BO-10001798"/>
    <x v="0"/>
    <x v="0"/>
    <s v="Bush Somerset Collection Bookcase"/>
    <n v="556.66499999999996"/>
    <n v="5"/>
    <n v="6.5490000000000004"/>
    <x v="2"/>
    <x v="6"/>
  </r>
  <r>
    <s v="CA-2016-153598"/>
    <x v="122"/>
    <d v="2016-12-06T00:00:00"/>
    <x v="2"/>
    <s v="NM-18520"/>
    <s v="Neoma Murray"/>
    <x v="0"/>
    <s v="United States"/>
    <x v="2"/>
    <x v="2"/>
    <x v="1"/>
    <s v="FUR-FU-10001085"/>
    <x v="0"/>
    <x v="3"/>
    <s v="3M Polarizing Light Filter Sleeves"/>
    <n v="111.9"/>
    <n v="6"/>
    <n v="51.473999999999997"/>
    <x v="0"/>
    <x v="5"/>
  </r>
  <r>
    <s v="US-2016-108497"/>
    <x v="184"/>
    <d v="2016-06-14T00:00:00"/>
    <x v="3"/>
    <s v="MH-17290"/>
    <s v="Marc Harrigan"/>
    <x v="2"/>
    <s v="United States"/>
    <x v="2"/>
    <x v="2"/>
    <x v="1"/>
    <s v="FUR-BO-10004218"/>
    <x v="0"/>
    <x v="0"/>
    <s v="Bush Heritage Pine Collection 5-Shelf Bookcase, Albany Pine Finish, *Special Order"/>
    <n v="599.16499999999996"/>
    <n v="5"/>
    <n v="35.244999999999997"/>
    <x v="7"/>
    <x v="2"/>
  </r>
  <r>
    <s v="CA-2014-136861"/>
    <x v="637"/>
    <d v="2014-09-07T00:00:00"/>
    <x v="2"/>
    <s v="PR-18880"/>
    <s v="Patrick Ryan"/>
    <x v="0"/>
    <s v="United States"/>
    <x v="66"/>
    <x v="1"/>
    <x v="0"/>
    <s v="FUR-FU-10001967"/>
    <x v="0"/>
    <x v="3"/>
    <s v="Telescoping Adjustable Floor Lamp"/>
    <n v="31.984000000000002"/>
    <n v="2"/>
    <n v="1.9990000000000001"/>
    <x v="3"/>
    <x v="4"/>
  </r>
  <r>
    <s v="CA-2014-103317"/>
    <x v="638"/>
    <d v="2014-07-08T00:00:00"/>
    <x v="2"/>
    <s v="DM-13525"/>
    <s v="Don Miller"/>
    <x v="1"/>
    <s v="United States"/>
    <x v="273"/>
    <x v="1"/>
    <x v="0"/>
    <s v="FUR-FU-10001591"/>
    <x v="0"/>
    <x v="3"/>
    <s v="Advantus Panel Wall Certificate Holder - 8.5x11"/>
    <n v="19.52"/>
    <n v="2"/>
    <n v="5.3680000000000003"/>
    <x v="0"/>
    <x v="3"/>
  </r>
  <r>
    <s v="CA-2014-103317"/>
    <x v="638"/>
    <d v="2014-07-08T00:00:00"/>
    <x v="2"/>
    <s v="DM-13525"/>
    <s v="Don Miller"/>
    <x v="1"/>
    <s v="United States"/>
    <x v="273"/>
    <x v="1"/>
    <x v="0"/>
    <s v="FUR-FU-10003192"/>
    <x v="0"/>
    <x v="3"/>
    <s v="Luxo Adjustable Task Clamp Lamp"/>
    <n v="213.21600000000001"/>
    <n v="3"/>
    <n v="15.991199999999999"/>
    <x v="0"/>
    <x v="3"/>
  </r>
  <r>
    <s v="US-2014-119081"/>
    <x v="639"/>
    <d v="2014-09-19T00:00:00"/>
    <x v="1"/>
    <s v="TA-21385"/>
    <s v="Tom Ashbrook"/>
    <x v="2"/>
    <s v="United States"/>
    <x v="274"/>
    <x v="44"/>
    <x v="3"/>
    <s v="FUR-FU-10003464"/>
    <x v="0"/>
    <x v="3"/>
    <s v="Seth Thomas 8 1/2&quot; Cubicle Clock"/>
    <n v="40.56"/>
    <n v="2"/>
    <n v="12.979200000000001"/>
    <x v="1"/>
    <x v="4"/>
  </r>
  <r>
    <s v="CA-2017-130631"/>
    <x v="297"/>
    <d v="2018-01-02T00:00:00"/>
    <x v="1"/>
    <s v="BS-11755"/>
    <s v="Bruce Stewart"/>
    <x v="0"/>
    <s v="United States"/>
    <x v="71"/>
    <x v="13"/>
    <x v="1"/>
    <s v="FUR-FU-10004093"/>
    <x v="0"/>
    <x v="3"/>
    <s v="Hand-Finished Solid Wood Document Frame"/>
    <n v="68.459999999999994"/>
    <n v="2"/>
    <n v="20.538"/>
    <x v="4"/>
    <x v="5"/>
  </r>
  <r>
    <s v="CA-2017-116680"/>
    <x v="362"/>
    <d v="2017-09-06T00:00:00"/>
    <x v="0"/>
    <s v="PK-19075"/>
    <s v="Pete Kriz"/>
    <x v="0"/>
    <s v="United States"/>
    <x v="28"/>
    <x v="2"/>
    <x v="1"/>
    <s v="FUR-TA-10001771"/>
    <x v="0"/>
    <x v="2"/>
    <s v="Bush Cubix Conference Tables, Fully Assembled"/>
    <n v="1478.2719999999999"/>
    <n v="8"/>
    <n v="92.391999999999996"/>
    <x v="3"/>
    <x v="4"/>
  </r>
  <r>
    <s v="CA-2017-101574"/>
    <x v="559"/>
    <d v="2017-10-04T00:00:00"/>
    <x v="1"/>
    <s v="BD-11725"/>
    <s v="Bruce Degenhardt"/>
    <x v="0"/>
    <s v="United States"/>
    <x v="2"/>
    <x v="2"/>
    <x v="1"/>
    <s v="FUR-FU-10001706"/>
    <x v="0"/>
    <x v="3"/>
    <s v="Longer-Life Soft White Bulbs"/>
    <n v="9.24"/>
    <n v="3"/>
    <n v="4.4352"/>
    <x v="6"/>
    <x v="4"/>
  </r>
  <r>
    <s v="CA-2014-146591"/>
    <x v="640"/>
    <d v="2014-01-20T00:00:00"/>
    <x v="2"/>
    <s v="TS-21340"/>
    <s v="Toby Swindell"/>
    <x v="0"/>
    <s v="United States"/>
    <x v="163"/>
    <x v="22"/>
    <x v="1"/>
    <s v="FUR-BO-10001972"/>
    <x v="0"/>
    <x v="0"/>
    <s v="O'Sullivan 4-Shelf Bookcase in Odessa Pine"/>
    <n v="181.47"/>
    <n v="5"/>
    <n v="-320.59699999999998"/>
    <x v="5"/>
    <x v="8"/>
  </r>
  <r>
    <s v="CA-2016-122448"/>
    <x v="641"/>
    <d v="2016-06-14T00:00:00"/>
    <x v="1"/>
    <s v="DB-13210"/>
    <s v="Dean Braden"/>
    <x v="0"/>
    <s v="United States"/>
    <x v="28"/>
    <x v="2"/>
    <x v="1"/>
    <s v="FUR-CH-10002774"/>
    <x v="0"/>
    <x v="1"/>
    <s v="Global Deluxe Stacking Chair, Gray"/>
    <n v="122.352"/>
    <n v="3"/>
    <n v="13.7646"/>
    <x v="2"/>
    <x v="2"/>
  </r>
  <r>
    <s v="CA-2014-132451"/>
    <x v="218"/>
    <d v="2014-09-27T00:00:00"/>
    <x v="2"/>
    <s v="KF-16285"/>
    <s v="Karen Ferguson"/>
    <x v="2"/>
    <s v="United States"/>
    <x v="53"/>
    <x v="2"/>
    <x v="1"/>
    <s v="FUR-CH-10000454"/>
    <x v="0"/>
    <x v="1"/>
    <s v="Hon Deluxe Fabric Upholstered Stacking Chairs, Rounded Back"/>
    <n v="585.55200000000002"/>
    <n v="3"/>
    <n v="73.194000000000003"/>
    <x v="5"/>
    <x v="4"/>
  </r>
  <r>
    <s v="CA-2017-116946"/>
    <x v="642"/>
    <d v="2017-12-23T00:00:00"/>
    <x v="1"/>
    <s v="TS-21505"/>
    <s v="Tony Sayre"/>
    <x v="0"/>
    <s v="United States"/>
    <x v="47"/>
    <x v="12"/>
    <x v="1"/>
    <s v="FUR-FU-10000320"/>
    <x v="0"/>
    <x v="3"/>
    <s v="OIC Stacking Trays"/>
    <n v="13.36"/>
    <n v="5"/>
    <n v="4.008"/>
    <x v="4"/>
    <x v="5"/>
  </r>
  <r>
    <s v="CA-2017-116946"/>
    <x v="642"/>
    <d v="2017-12-23T00:00:00"/>
    <x v="1"/>
    <s v="TS-21505"/>
    <s v="Tony Sayre"/>
    <x v="0"/>
    <s v="United States"/>
    <x v="47"/>
    <x v="12"/>
    <x v="1"/>
    <s v="FUR-BO-10000468"/>
    <x v="0"/>
    <x v="0"/>
    <s v="O'Sullivan 2-Shelf Heavy-Duty Bookcases"/>
    <n v="102.018"/>
    <n v="7"/>
    <n v="-183.63239999999999"/>
    <x v="4"/>
    <x v="5"/>
  </r>
  <r>
    <s v="CA-2017-148999"/>
    <x v="129"/>
    <d v="2017-02-04T00:00:00"/>
    <x v="1"/>
    <s v="EB-13870"/>
    <s v="Emily Burns"/>
    <x v="0"/>
    <s v="United States"/>
    <x v="89"/>
    <x v="1"/>
    <x v="0"/>
    <s v="FUR-CH-10002044"/>
    <x v="0"/>
    <x v="1"/>
    <s v="Office Star - Contemporary Task Swivel chair with 2-way adjustable arms, Plum"/>
    <n v="419.13600000000002"/>
    <n v="4"/>
    <n v="-68.1096"/>
    <x v="2"/>
    <x v="8"/>
  </r>
  <r>
    <s v="CA-2017-134495"/>
    <x v="535"/>
    <d v="2017-04-04T00:00:00"/>
    <x v="0"/>
    <s v="BF-11020"/>
    <s v="Barry Franzšsisch"/>
    <x v="1"/>
    <s v="United States"/>
    <x v="51"/>
    <x v="1"/>
    <x v="0"/>
    <s v="FUR-CH-10003774"/>
    <x v="0"/>
    <x v="1"/>
    <s v="Global Wood Trimmed Manager's Task Chair, Khaki"/>
    <n v="218.352"/>
    <n v="3"/>
    <n v="-19.105799999999999"/>
    <x v="0"/>
    <x v="6"/>
  </r>
  <r>
    <s v="CA-2014-105249"/>
    <x v="616"/>
    <d v="2014-11-28T00:00:00"/>
    <x v="3"/>
    <s v="DH-13675"/>
    <s v="Duane Huffman"/>
    <x v="2"/>
    <s v="United States"/>
    <x v="28"/>
    <x v="2"/>
    <x v="1"/>
    <s v="FUR-BO-10000330"/>
    <x v="0"/>
    <x v="0"/>
    <s v="Sauder Camden County Barrister Bookcase, Planked Cherry Finish"/>
    <n v="411.33199999999999"/>
    <n v="4"/>
    <n v="-4.8391999999999999"/>
    <x v="7"/>
    <x v="0"/>
  </r>
  <r>
    <s v="CA-2017-164378"/>
    <x v="316"/>
    <d v="2017-07-18T00:00:00"/>
    <x v="0"/>
    <s v="MM-18055"/>
    <s v="Michelle Moray"/>
    <x v="0"/>
    <s v="United States"/>
    <x v="13"/>
    <x v="7"/>
    <x v="2"/>
    <s v="FUR-CH-10002084"/>
    <x v="0"/>
    <x v="1"/>
    <s v="Hon Mobius Operator's Chair"/>
    <n v="664.14599999999996"/>
    <n v="6"/>
    <n v="88.552800000000005"/>
    <x v="0"/>
    <x v="3"/>
  </r>
  <r>
    <s v="CA-2017-127782"/>
    <x v="575"/>
    <d v="2017-11-06T00:00:00"/>
    <x v="1"/>
    <s v="TH-21115"/>
    <s v="Thea Hudgings"/>
    <x v="1"/>
    <s v="United States"/>
    <x v="3"/>
    <x v="3"/>
    <x v="2"/>
    <s v="FUR-FU-10001847"/>
    <x v="0"/>
    <x v="3"/>
    <s v="Eldon Image Series Black Desk Accessories"/>
    <n v="3.3119999999999998"/>
    <n v="1"/>
    <n v="0.66239999999999999"/>
    <x v="4"/>
    <x v="0"/>
  </r>
  <r>
    <s v="CA-2015-168529"/>
    <x v="643"/>
    <d v="2015-10-12T00:00:00"/>
    <x v="1"/>
    <s v="MB-17305"/>
    <s v="Maria Bertelson"/>
    <x v="0"/>
    <s v="United States"/>
    <x v="28"/>
    <x v="2"/>
    <x v="1"/>
    <s v="FUR-FU-10001588"/>
    <x v="0"/>
    <x v="3"/>
    <s v="Deflect-o SuperTray Unbreakable Stackable Tray, Letter, Black"/>
    <n v="145.9"/>
    <n v="5"/>
    <n v="62.737000000000002"/>
    <x v="4"/>
    <x v="1"/>
  </r>
  <r>
    <s v="CA-2017-117667"/>
    <x v="423"/>
    <d v="2017-12-09T00:00:00"/>
    <x v="1"/>
    <s v="MS-17980"/>
    <s v="Michael Stewart"/>
    <x v="1"/>
    <s v="United States"/>
    <x v="3"/>
    <x v="3"/>
    <x v="2"/>
    <s v="FUR-CH-10004540"/>
    <x v="0"/>
    <x v="1"/>
    <s v="Global Chrome Stack Chair"/>
    <n v="239.96"/>
    <n v="10"/>
    <n v="-10.284000000000001"/>
    <x v="2"/>
    <x v="5"/>
  </r>
  <r>
    <s v="CA-2017-117667"/>
    <x v="423"/>
    <d v="2017-12-09T00:00:00"/>
    <x v="1"/>
    <s v="MS-17980"/>
    <s v="Michael Stewart"/>
    <x v="1"/>
    <s v="United States"/>
    <x v="3"/>
    <x v="3"/>
    <x v="2"/>
    <s v="FUR-FU-10004093"/>
    <x v="0"/>
    <x v="3"/>
    <s v="Hand-Finished Solid Wood Document Frame"/>
    <n v="54.768000000000001"/>
    <n v="2"/>
    <n v="6.8460000000000001"/>
    <x v="2"/>
    <x v="5"/>
  </r>
  <r>
    <s v="US-2017-150595"/>
    <x v="644"/>
    <d v="2017-05-26T00:00:00"/>
    <x v="1"/>
    <s v="LE-16810"/>
    <s v="Laurel Elliston"/>
    <x v="0"/>
    <s v="United States"/>
    <x v="9"/>
    <x v="8"/>
    <x v="3"/>
    <s v="FUR-CH-10000513"/>
    <x v="0"/>
    <x v="1"/>
    <s v="High-Back Leather Manager's Chair"/>
    <n v="181.98599999999999"/>
    <n v="2"/>
    <n v="-54.595799999999997"/>
    <x v="4"/>
    <x v="7"/>
  </r>
  <r>
    <s v="CA-2016-134936"/>
    <x v="645"/>
    <d v="2016-12-25T00:00:00"/>
    <x v="1"/>
    <s v="ES-14080"/>
    <s v="Erin Smith"/>
    <x v="1"/>
    <s v="United States"/>
    <x v="104"/>
    <x v="22"/>
    <x v="1"/>
    <s v="FUR-TA-10001086"/>
    <x v="0"/>
    <x v="2"/>
    <s v="SAFCO PlanMaster Boards, 60w x 37-1/2d, White Melamine"/>
    <n v="455.97"/>
    <n v="6"/>
    <n v="-218.8656"/>
    <x v="6"/>
    <x v="5"/>
  </r>
  <r>
    <s v="CA-2017-151008"/>
    <x v="87"/>
    <d v="2017-09-08T00:00:00"/>
    <x v="2"/>
    <s v="JM-16195"/>
    <s v="Justin MacKendrick"/>
    <x v="0"/>
    <s v="United States"/>
    <x v="275"/>
    <x v="4"/>
    <x v="1"/>
    <s v="FUR-FU-10002396"/>
    <x v="0"/>
    <x v="3"/>
    <s v="DAX Copper Panel Document Frame, 5 x 7 Size"/>
    <n v="25.16"/>
    <n v="2"/>
    <n v="10.5672"/>
    <x v="5"/>
    <x v="4"/>
  </r>
  <r>
    <s v="US-2014-159618"/>
    <x v="352"/>
    <d v="2014-11-16T00:00:00"/>
    <x v="1"/>
    <s v="DB-12970"/>
    <s v="Darren Budd"/>
    <x v="1"/>
    <s v="United States"/>
    <x v="6"/>
    <x v="5"/>
    <x v="3"/>
    <s v="FUR-BO-10004467"/>
    <x v="0"/>
    <x v="0"/>
    <s v="Bestar Classic Bookcase"/>
    <n v="67.993200000000002"/>
    <n v="1"/>
    <n v="-12.998699999999999"/>
    <x v="4"/>
    <x v="0"/>
  </r>
  <r>
    <s v="CA-2017-116113"/>
    <x v="125"/>
    <d v="2017-10-06T00:00:00"/>
    <x v="0"/>
    <s v="JW-15220"/>
    <s v="Jane Waco"/>
    <x v="1"/>
    <s v="United States"/>
    <x v="132"/>
    <x v="33"/>
    <x v="0"/>
    <s v="FUR-FU-10002963"/>
    <x v="0"/>
    <x v="3"/>
    <s v="Master Caster Door Stop, Gray"/>
    <n v="10.16"/>
    <n v="2"/>
    <n v="3.4544000000000001"/>
    <x v="4"/>
    <x v="1"/>
  </r>
  <r>
    <s v="CA-2015-125066"/>
    <x v="646"/>
    <d v="2015-12-18T00:00:00"/>
    <x v="1"/>
    <s v="KD-16495"/>
    <s v="Keith Dawkins"/>
    <x v="1"/>
    <s v="United States"/>
    <x v="38"/>
    <x v="21"/>
    <x v="0"/>
    <s v="FUR-FU-10003829"/>
    <x v="0"/>
    <x v="3"/>
    <s v="Stackable Trays"/>
    <n v="6.16"/>
    <n v="2"/>
    <n v="1.9712000000000001"/>
    <x v="4"/>
    <x v="5"/>
  </r>
  <r>
    <s v="CA-2017-157966"/>
    <x v="647"/>
    <d v="2017-03-13T00:00:00"/>
    <x v="3"/>
    <s v="SU-20665"/>
    <s v="Stephanie Ulpright"/>
    <x v="2"/>
    <s v="United States"/>
    <x v="9"/>
    <x v="8"/>
    <x v="3"/>
    <s v="FUR-CH-10003606"/>
    <x v="0"/>
    <x v="1"/>
    <s v="SAFCO Folding Chair Trolley"/>
    <n v="89.768000000000001"/>
    <n v="1"/>
    <n v="-2.5648"/>
    <x v="7"/>
    <x v="9"/>
  </r>
  <r>
    <s v="CA-2016-136686"/>
    <x v="574"/>
    <d v="2016-12-16T00:00:00"/>
    <x v="1"/>
    <s v="RF-19840"/>
    <s v="Roy Franzšsisch"/>
    <x v="0"/>
    <s v="United States"/>
    <x v="102"/>
    <x v="2"/>
    <x v="1"/>
    <s v="FUR-FU-10004864"/>
    <x v="0"/>
    <x v="3"/>
    <s v="Howard Miller 14-1/2&quot; Diameter Chrome Round Wall Clock"/>
    <n v="383.64"/>
    <n v="6"/>
    <n v="122.76479999999999"/>
    <x v="4"/>
    <x v="5"/>
  </r>
  <r>
    <s v="CA-2017-137498"/>
    <x v="198"/>
    <d v="2017-09-14T00:00:00"/>
    <x v="0"/>
    <s v="LC-17050"/>
    <s v="Liz Carlisle"/>
    <x v="0"/>
    <s v="United States"/>
    <x v="2"/>
    <x v="2"/>
    <x v="1"/>
    <s v="FUR-CH-10003833"/>
    <x v="0"/>
    <x v="1"/>
    <s v="Novimex Fabric Task Chair"/>
    <n v="243.92"/>
    <n v="5"/>
    <n v="-15.244999999999999"/>
    <x v="2"/>
    <x v="4"/>
  </r>
  <r>
    <s v="CA-2017-163818"/>
    <x v="648"/>
    <d v="2017-10-08T00:00:00"/>
    <x v="1"/>
    <s v="PS-18970"/>
    <s v="Paul Stevenson"/>
    <x v="2"/>
    <s v="United States"/>
    <x v="218"/>
    <x v="32"/>
    <x v="2"/>
    <s v="FUR-FU-10000076"/>
    <x v="0"/>
    <x v="3"/>
    <s v="24-Hour Round Wall Clock"/>
    <n v="19.98"/>
    <n v="1"/>
    <n v="8.5914000000000001"/>
    <x v="4"/>
    <x v="1"/>
  </r>
  <r>
    <s v="CA-2014-116673"/>
    <x v="256"/>
    <d v="2014-12-19T00:00:00"/>
    <x v="0"/>
    <s v="JO-15280"/>
    <s v="Jas O'Carroll"/>
    <x v="0"/>
    <s v="United States"/>
    <x v="53"/>
    <x v="2"/>
    <x v="1"/>
    <s v="FUR-FU-10003829"/>
    <x v="0"/>
    <x v="3"/>
    <s v="Stackable Trays"/>
    <n v="6.16"/>
    <n v="2"/>
    <n v="1.9712000000000001"/>
    <x v="4"/>
    <x v="5"/>
  </r>
  <r>
    <s v="CA-2014-164742"/>
    <x v="137"/>
    <d v="2014-10-18T00:00:00"/>
    <x v="0"/>
    <s v="ML-17395"/>
    <s v="Marina Lichtenstein"/>
    <x v="1"/>
    <s v="United States"/>
    <x v="174"/>
    <x v="18"/>
    <x v="2"/>
    <s v="FUR-CH-10002880"/>
    <x v="0"/>
    <x v="1"/>
    <s v="Global High-Back Leather Tilter, Burgundy"/>
    <n v="245.98"/>
    <n v="2"/>
    <n v="27.0578"/>
    <x v="2"/>
    <x v="1"/>
  </r>
  <r>
    <s v="CA-2016-134516"/>
    <x v="649"/>
    <d v="2016-09-25T00:00:00"/>
    <x v="1"/>
    <s v="FM-14215"/>
    <s v="Filia McAdams"/>
    <x v="1"/>
    <s v="United States"/>
    <x v="224"/>
    <x v="30"/>
    <x v="0"/>
    <s v="FUR-FU-10001546"/>
    <x v="0"/>
    <x v="3"/>
    <s v="Dana Swing-Arm Lamps"/>
    <n v="17.088000000000001"/>
    <n v="2"/>
    <n v="1.0680000000000001"/>
    <x v="2"/>
    <x v="4"/>
  </r>
  <r>
    <s v="CA-2016-134516"/>
    <x v="649"/>
    <d v="2016-09-25T00:00:00"/>
    <x v="1"/>
    <s v="FM-14215"/>
    <s v="Filia McAdams"/>
    <x v="1"/>
    <s v="United States"/>
    <x v="224"/>
    <x v="30"/>
    <x v="0"/>
    <s v="FUR-CH-10002880"/>
    <x v="0"/>
    <x v="1"/>
    <s v="Global High-Back Leather Tilter, Burgundy"/>
    <n v="98.391999999999996"/>
    <n v="1"/>
    <n v="-11.069100000000001"/>
    <x v="2"/>
    <x v="4"/>
  </r>
  <r>
    <s v="CA-2017-125745"/>
    <x v="254"/>
    <d v="2017-07-04T00:00:00"/>
    <x v="1"/>
    <s v="DV-13045"/>
    <s v="Darrin Van Huff"/>
    <x v="1"/>
    <s v="United States"/>
    <x v="10"/>
    <x v="9"/>
    <x v="0"/>
    <s v="FUR-FU-10001591"/>
    <x v="0"/>
    <x v="3"/>
    <s v="Advantus Panel Wall Certificate Holder - 8.5x11"/>
    <n v="19.52"/>
    <n v="2"/>
    <n v="5.3680000000000003"/>
    <x v="4"/>
    <x v="2"/>
  </r>
  <r>
    <s v="US-2016-124163"/>
    <x v="228"/>
    <d v="2016-09-30T00:00:00"/>
    <x v="1"/>
    <s v="SC-20695"/>
    <s v="Steve Chapman"/>
    <x v="1"/>
    <s v="United States"/>
    <x v="276"/>
    <x v="16"/>
    <x v="3"/>
    <s v="FUR-CH-10004218"/>
    <x v="0"/>
    <x v="1"/>
    <s v="Global Fabric Manager's Chair, Dark Gray"/>
    <n v="201.96"/>
    <n v="2"/>
    <n v="50.49"/>
    <x v="2"/>
    <x v="4"/>
  </r>
  <r>
    <s v="US-2016-124163"/>
    <x v="228"/>
    <d v="2016-09-30T00:00:00"/>
    <x v="1"/>
    <s v="SC-20695"/>
    <s v="Steve Chapman"/>
    <x v="1"/>
    <s v="United States"/>
    <x v="276"/>
    <x v="16"/>
    <x v="3"/>
    <s v="FUR-FU-10000755"/>
    <x v="0"/>
    <x v="3"/>
    <s v="Eldon Expressions Mahogany Wood Desk Collection"/>
    <n v="68.64"/>
    <n v="11"/>
    <n v="17.16"/>
    <x v="2"/>
    <x v="4"/>
  </r>
  <r>
    <s v="CA-2014-126683"/>
    <x v="189"/>
    <d v="2014-10-01T00:00:00"/>
    <x v="0"/>
    <s v="PP-18955"/>
    <s v="Paul Prost"/>
    <x v="2"/>
    <s v="United States"/>
    <x v="15"/>
    <x v="13"/>
    <x v="1"/>
    <s v="FUR-FU-10001706"/>
    <x v="0"/>
    <x v="3"/>
    <s v="Longer-Life Soft White Bulbs"/>
    <n v="6.16"/>
    <n v="2"/>
    <n v="2.9567999999999999"/>
    <x v="3"/>
    <x v="4"/>
  </r>
  <r>
    <s v="CA-2014-126683"/>
    <x v="189"/>
    <d v="2014-10-01T00:00:00"/>
    <x v="0"/>
    <s v="PP-18955"/>
    <s v="Paul Prost"/>
    <x v="2"/>
    <s v="United States"/>
    <x v="15"/>
    <x v="13"/>
    <x v="1"/>
    <s v="FUR-TA-10002958"/>
    <x v="0"/>
    <x v="2"/>
    <s v="Bevis Oval Conference Table, Walnut"/>
    <n v="2348.8200000000002"/>
    <n v="9"/>
    <n v="399.29939999999999"/>
    <x v="3"/>
    <x v="4"/>
  </r>
  <r>
    <s v="CA-2017-148810"/>
    <x v="332"/>
    <d v="2017-07-01T00:00:00"/>
    <x v="1"/>
    <s v="DR-12880"/>
    <s v="Dan Reichenbach"/>
    <x v="1"/>
    <s v="United States"/>
    <x v="89"/>
    <x v="1"/>
    <x v="0"/>
    <s v="FUR-CH-10001545"/>
    <x v="0"/>
    <x v="1"/>
    <s v="Hon Comfortask Task/Swivel Chairs"/>
    <n v="273.55200000000002"/>
    <n v="3"/>
    <n v="-13.6776"/>
    <x v="2"/>
    <x v="2"/>
  </r>
  <r>
    <s v="US-2016-146066"/>
    <x v="650"/>
    <d v="2016-08-23T00:00:00"/>
    <x v="0"/>
    <s v="RB-19465"/>
    <s v="Rick Bensley"/>
    <x v="2"/>
    <s v="United States"/>
    <x v="3"/>
    <x v="3"/>
    <x v="2"/>
    <s v="FUR-TA-10002530"/>
    <x v="0"/>
    <x v="2"/>
    <s v="Iceberg OfficeWorks 42&quot; Round Tables"/>
    <n v="815.29200000000003"/>
    <n v="9"/>
    <n v="-339.70499999999998"/>
    <x v="3"/>
    <x v="10"/>
  </r>
  <r>
    <s v="CA-2014-127614"/>
    <x v="651"/>
    <d v="2014-02-15T00:00:00"/>
    <x v="1"/>
    <s v="NF-18385"/>
    <s v="Natalie Fritzler"/>
    <x v="0"/>
    <s v="United States"/>
    <x v="180"/>
    <x v="25"/>
    <x v="0"/>
    <s v="FUR-TA-10003715"/>
    <x v="0"/>
    <x v="2"/>
    <s v="Hon 2111 Invitation Series Corner Table"/>
    <n v="1256.22"/>
    <n v="6"/>
    <n v="75.373199999999997"/>
    <x v="4"/>
    <x v="11"/>
  </r>
  <r>
    <s v="CA-2017-113208"/>
    <x v="292"/>
    <d v="2017-04-02T00:00:00"/>
    <x v="1"/>
    <s v="ML-18040"/>
    <s v="Michelle Lonsdale"/>
    <x v="1"/>
    <s v="United States"/>
    <x v="54"/>
    <x v="17"/>
    <x v="3"/>
    <s v="FUR-FU-10004245"/>
    <x v="0"/>
    <x v="3"/>
    <s v="Career Cubicle Clock, 8 1/4&quot;, Black"/>
    <n v="60.84"/>
    <n v="3"/>
    <n v="23.119199999999999"/>
    <x v="1"/>
    <x v="9"/>
  </r>
  <r>
    <s v="CA-2014-154893"/>
    <x v="652"/>
    <d v="2014-12-27T00:00:00"/>
    <x v="1"/>
    <s v="GM-14440"/>
    <s v="Gary McGarr"/>
    <x v="0"/>
    <s v="United States"/>
    <x v="53"/>
    <x v="2"/>
    <x v="1"/>
    <s v="FUR-CH-10004287"/>
    <x v="0"/>
    <x v="1"/>
    <s v="SAFCO Arco Folding Chair"/>
    <n v="1325.76"/>
    <n v="6"/>
    <n v="149.148"/>
    <x v="6"/>
    <x v="5"/>
  </r>
  <r>
    <s v="CA-2014-154893"/>
    <x v="652"/>
    <d v="2014-12-27T00:00:00"/>
    <x v="1"/>
    <s v="GM-14440"/>
    <s v="Gary McGarr"/>
    <x v="0"/>
    <s v="United States"/>
    <x v="53"/>
    <x v="2"/>
    <x v="1"/>
    <s v="FUR-CH-10000595"/>
    <x v="0"/>
    <x v="1"/>
    <s v="Safco Contoured Stacking Chairs"/>
    <n v="572.16"/>
    <n v="3"/>
    <n v="35.76"/>
    <x v="6"/>
    <x v="5"/>
  </r>
  <r>
    <s v="CA-2016-127985"/>
    <x v="610"/>
    <d v="2016-04-05T00:00:00"/>
    <x v="0"/>
    <s v="DB-12910"/>
    <s v="Daniel Byrd"/>
    <x v="2"/>
    <s v="United States"/>
    <x v="29"/>
    <x v="24"/>
    <x v="0"/>
    <s v="FUR-FU-10003274"/>
    <x v="0"/>
    <x v="3"/>
    <s v="Regeneration Desk Collection"/>
    <n v="7.04"/>
    <n v="4"/>
    <n v="3.0975999999999999"/>
    <x v="4"/>
    <x v="6"/>
  </r>
  <r>
    <s v="CA-2017-127117"/>
    <x v="438"/>
    <d v="2017-04-19T00:00:00"/>
    <x v="1"/>
    <s v="HM-14860"/>
    <s v="Harry Marie"/>
    <x v="1"/>
    <s v="United States"/>
    <x v="277"/>
    <x v="18"/>
    <x v="2"/>
    <s v="FUR-FU-10004018"/>
    <x v="0"/>
    <x v="3"/>
    <s v="Tensor Computer Mounted Lamp"/>
    <n v="74.45"/>
    <n v="5"/>
    <n v="20.101500000000001"/>
    <x v="2"/>
    <x v="6"/>
  </r>
  <r>
    <s v="CA-2015-104241"/>
    <x v="653"/>
    <d v="2015-01-09T00:00:00"/>
    <x v="1"/>
    <s v="AG-10495"/>
    <s v="Andrew Gjertsen"/>
    <x v="1"/>
    <s v="United States"/>
    <x v="166"/>
    <x v="25"/>
    <x v="0"/>
    <s v="FUR-FU-10001473"/>
    <x v="0"/>
    <x v="3"/>
    <s v="DAX Wood Document Frame"/>
    <n v="192.22"/>
    <n v="14"/>
    <n v="69.199200000000005"/>
    <x v="2"/>
    <x v="8"/>
  </r>
  <r>
    <s v="CA-2017-142342"/>
    <x v="357"/>
    <d v="2017-07-19T00:00:00"/>
    <x v="0"/>
    <s v="AJ-10795"/>
    <s v="Anthony Johnson"/>
    <x v="1"/>
    <s v="United States"/>
    <x v="278"/>
    <x v="2"/>
    <x v="1"/>
    <s v="FUR-BO-10002613"/>
    <x v="0"/>
    <x v="0"/>
    <s v="Atlantic Metals Mobile 4-Shelf Bookcases, Custom Colors"/>
    <n v="1194.165"/>
    <n v="5"/>
    <n v="210.73500000000001"/>
    <x v="3"/>
    <x v="3"/>
  </r>
  <r>
    <s v="CA-2016-145261"/>
    <x v="105"/>
    <d v="2016-12-21T00:00:00"/>
    <x v="2"/>
    <s v="AH-10120"/>
    <s v="Adrian Hane"/>
    <x v="2"/>
    <s v="United States"/>
    <x v="279"/>
    <x v="36"/>
    <x v="1"/>
    <s v="FUR-TA-10002530"/>
    <x v="0"/>
    <x v="2"/>
    <s v="Iceberg OfficeWorks 42&quot; Round Tables"/>
    <n v="377.45"/>
    <n v="5"/>
    <n v="-264.21499999999997"/>
    <x v="0"/>
    <x v="5"/>
  </r>
  <r>
    <s v="CA-2016-108875"/>
    <x v="211"/>
    <d v="2016-10-01T00:00:00"/>
    <x v="1"/>
    <s v="CL-12700"/>
    <s v="Craig Leslie"/>
    <x v="2"/>
    <s v="United States"/>
    <x v="14"/>
    <x v="12"/>
    <x v="1"/>
    <s v="FUR-FU-10002671"/>
    <x v="0"/>
    <x v="3"/>
    <s v="Electrix 20W Halogen Replacement Bulb for Zoom-In Desk Lamp"/>
    <n v="21.44"/>
    <n v="2"/>
    <n v="7.5039999999999996"/>
    <x v="1"/>
    <x v="4"/>
  </r>
  <r>
    <s v="CA-2015-141012"/>
    <x v="654"/>
    <d v="2015-06-11T00:00:00"/>
    <x v="0"/>
    <s v="TG-21640"/>
    <s v="Trudy Glocke"/>
    <x v="0"/>
    <s v="United States"/>
    <x v="280"/>
    <x v="42"/>
    <x v="1"/>
    <s v="FUR-FU-10003192"/>
    <x v="0"/>
    <x v="3"/>
    <s v="Luxo Adjustable Task Clamp Lamp"/>
    <n v="355.36"/>
    <n v="4"/>
    <n v="92.393600000000006"/>
    <x v="3"/>
    <x v="2"/>
  </r>
  <r>
    <s v="CA-2014-126802"/>
    <x v="527"/>
    <d v="2015-01-05T00:00:00"/>
    <x v="1"/>
    <s v="ZC-21910"/>
    <s v="Zuschuss Carroll"/>
    <x v="0"/>
    <s v="United States"/>
    <x v="9"/>
    <x v="8"/>
    <x v="3"/>
    <s v="FUR-FU-10000193"/>
    <x v="0"/>
    <x v="3"/>
    <s v="Tenex Chairmats For Use with Hard Floors"/>
    <n v="38.975999999999999"/>
    <n v="3"/>
    <n v="-50.668799999999997"/>
    <x v="1"/>
    <x v="5"/>
  </r>
  <r>
    <s v="CA-2014-131541"/>
    <x v="655"/>
    <d v="2014-07-28T00:00:00"/>
    <x v="3"/>
    <s v="CK-12205"/>
    <s v="Chloris Kastensmidt"/>
    <x v="0"/>
    <s v="United States"/>
    <x v="281"/>
    <x v="1"/>
    <x v="0"/>
    <s v="FUR-FU-10003623"/>
    <x v="0"/>
    <x v="3"/>
    <s v="DataProducts Ampli Magnifier Task Lamp, Black,"/>
    <n v="129.88800000000001"/>
    <n v="6"/>
    <n v="12.988799999999999"/>
    <x v="7"/>
    <x v="3"/>
  </r>
  <r>
    <s v="CA-2015-119550"/>
    <x v="626"/>
    <d v="2015-12-31T00:00:00"/>
    <x v="1"/>
    <s v="RB-19705"/>
    <s v="Roger Barcio"/>
    <x v="2"/>
    <s v="United States"/>
    <x v="6"/>
    <x v="5"/>
    <x v="3"/>
    <s v="FUR-CH-10002044"/>
    <x v="0"/>
    <x v="1"/>
    <s v="Office Star - Contemporary Task Swivel chair with 2-way adjustable arms, Plum"/>
    <n v="275.05799999999999"/>
    <n v="3"/>
    <n v="-90.376199999999997"/>
    <x v="2"/>
    <x v="5"/>
  </r>
  <r>
    <s v="US-2015-138093"/>
    <x v="479"/>
    <d v="2015-12-16T00:00:00"/>
    <x v="1"/>
    <s v="KM-16225"/>
    <s v="Kalyca Meade"/>
    <x v="1"/>
    <s v="United States"/>
    <x v="237"/>
    <x v="32"/>
    <x v="2"/>
    <s v="FUR-CH-10000785"/>
    <x v="0"/>
    <x v="1"/>
    <s v="Global Ergonomic Managers Chair"/>
    <n v="542.94000000000005"/>
    <n v="3"/>
    <n v="141.1644"/>
    <x v="6"/>
    <x v="5"/>
  </r>
  <r>
    <s v="CA-2016-126165"/>
    <x v="399"/>
    <d v="2016-05-07T00:00:00"/>
    <x v="0"/>
    <s v="AH-10465"/>
    <s v="Amy Hunt"/>
    <x v="0"/>
    <s v="United States"/>
    <x v="28"/>
    <x v="2"/>
    <x v="1"/>
    <s v="FUR-TA-10001676"/>
    <x v="0"/>
    <x v="2"/>
    <s v="Hon 61000 Series Interactive Training Tables"/>
    <n v="71.087999999999994"/>
    <n v="2"/>
    <n v="-1.7771999999999999"/>
    <x v="3"/>
    <x v="7"/>
  </r>
  <r>
    <s v="US-2014-123519"/>
    <x v="609"/>
    <d v="2014-12-21T00:00:00"/>
    <x v="1"/>
    <s v="SS-20875"/>
    <s v="Sung Shariari"/>
    <x v="0"/>
    <s v="United States"/>
    <x v="149"/>
    <x v="15"/>
    <x v="2"/>
    <s v="FUR-TA-10002645"/>
    <x v="0"/>
    <x v="2"/>
    <s v="Hon Rectangular Conference Tables"/>
    <n v="136.53"/>
    <n v="1"/>
    <n v="-52.336500000000001"/>
    <x v="1"/>
    <x v="5"/>
  </r>
  <r>
    <s v="US-2015-160857"/>
    <x v="190"/>
    <d v="2015-05-15T00:00:00"/>
    <x v="1"/>
    <s v="NW-18400"/>
    <s v="Natalie Webber"/>
    <x v="0"/>
    <s v="United States"/>
    <x v="13"/>
    <x v="7"/>
    <x v="2"/>
    <s v="FUR-FU-10001095"/>
    <x v="0"/>
    <x v="3"/>
    <s v="DAX Black Cherry Wood-Tone Poster Frame"/>
    <n v="79.44"/>
    <n v="3"/>
    <n v="30.187200000000001"/>
    <x v="1"/>
    <x v="7"/>
  </r>
  <r>
    <s v="US-2015-160857"/>
    <x v="190"/>
    <d v="2015-05-15T00:00:00"/>
    <x v="1"/>
    <s v="NW-18400"/>
    <s v="Natalie Webber"/>
    <x v="0"/>
    <s v="United States"/>
    <x v="13"/>
    <x v="7"/>
    <x v="2"/>
    <s v="FUR-CH-10002647"/>
    <x v="0"/>
    <x v="1"/>
    <s v="Situations Contoured Folding Chairs, 4/Set"/>
    <n v="127.764"/>
    <n v="2"/>
    <n v="21.294"/>
    <x v="1"/>
    <x v="7"/>
  </r>
  <r>
    <s v="CA-2017-117324"/>
    <x v="64"/>
    <d v="2017-12-13T00:00:00"/>
    <x v="1"/>
    <s v="JP-15520"/>
    <s v="Jeremy Pistek"/>
    <x v="0"/>
    <s v="United States"/>
    <x v="123"/>
    <x v="16"/>
    <x v="3"/>
    <s v="FUR-BO-10003159"/>
    <x v="0"/>
    <x v="0"/>
    <s v="Sauder Camden County Collection Libraries, Planked Cherry Finish"/>
    <n v="459.92"/>
    <n v="4"/>
    <n v="41.392800000000001"/>
    <x v="2"/>
    <x v="5"/>
  </r>
  <r>
    <s v="CA-2017-143574"/>
    <x v="656"/>
    <d v="2017-07-02T00:00:00"/>
    <x v="2"/>
    <s v="DR-12880"/>
    <s v="Dan Reichenbach"/>
    <x v="1"/>
    <s v="United States"/>
    <x v="282"/>
    <x v="19"/>
    <x v="2"/>
    <s v="FUR-BO-10002598"/>
    <x v="0"/>
    <x v="0"/>
    <s v="Hon Metal Bookcases, Putty"/>
    <n v="638.82000000000005"/>
    <n v="9"/>
    <n v="185.2578"/>
    <x v="0"/>
    <x v="2"/>
  </r>
  <r>
    <s v="CA-2017-143574"/>
    <x v="656"/>
    <d v="2017-07-02T00:00:00"/>
    <x v="2"/>
    <s v="DR-12880"/>
    <s v="Dan Reichenbach"/>
    <x v="1"/>
    <s v="United States"/>
    <x v="282"/>
    <x v="19"/>
    <x v="2"/>
    <s v="FUR-FU-10003976"/>
    <x v="0"/>
    <x v="3"/>
    <s v="DAX Executive Solid Wood Document Frame, Desktop or Hang, Mahogany, 5 x 7"/>
    <n v="25.16"/>
    <n v="2"/>
    <n v="8.5543999999999993"/>
    <x v="0"/>
    <x v="2"/>
  </r>
  <r>
    <s v="CA-2014-148614"/>
    <x v="187"/>
    <d v="2014-01-25T00:00:00"/>
    <x v="1"/>
    <s v="MV-17485"/>
    <s v="Mark Van Huff"/>
    <x v="0"/>
    <s v="United States"/>
    <x v="2"/>
    <x v="2"/>
    <x v="1"/>
    <s v="FUR-FU-10003194"/>
    <x v="0"/>
    <x v="3"/>
    <s v="Eldon Expressions Desk Accessory, Wood Pencil Holder, Oak"/>
    <n v="19.3"/>
    <n v="2"/>
    <n v="5.79"/>
    <x v="2"/>
    <x v="8"/>
  </r>
  <r>
    <s v="US-2017-147886"/>
    <x v="657"/>
    <d v="2017-03-31T00:00:00"/>
    <x v="2"/>
    <s v="DH-13075"/>
    <s v="Dave Hallsten"/>
    <x v="1"/>
    <s v="United States"/>
    <x v="130"/>
    <x v="2"/>
    <x v="1"/>
    <s v="FUR-FU-10001095"/>
    <x v="0"/>
    <x v="3"/>
    <s v="DAX Black Cherry Wood-Tone Poster Frame"/>
    <n v="26.48"/>
    <n v="1"/>
    <n v="10.0624"/>
    <x v="0"/>
    <x v="9"/>
  </r>
  <r>
    <s v="US-2017-147886"/>
    <x v="657"/>
    <d v="2017-03-31T00:00:00"/>
    <x v="2"/>
    <s v="DH-13075"/>
    <s v="Dave Hallsten"/>
    <x v="1"/>
    <s v="United States"/>
    <x v="130"/>
    <x v="2"/>
    <x v="1"/>
    <s v="FUR-FU-10003829"/>
    <x v="0"/>
    <x v="3"/>
    <s v="Stackable Trays"/>
    <n v="21.56"/>
    <n v="7"/>
    <n v="6.8992000000000004"/>
    <x v="0"/>
    <x v="9"/>
  </r>
  <r>
    <s v="CA-2014-145800"/>
    <x v="658"/>
    <d v="2014-06-05T00:00:00"/>
    <x v="1"/>
    <s v="SS-20410"/>
    <s v="Shahid Shariari"/>
    <x v="0"/>
    <s v="United States"/>
    <x v="283"/>
    <x v="8"/>
    <x v="3"/>
    <s v="FUR-TA-10001539"/>
    <x v="0"/>
    <x v="2"/>
    <s v="Chromcraft Rectangular Conference Tables"/>
    <n v="355.45499999999998"/>
    <n v="3"/>
    <n v="-184.8366"/>
    <x v="6"/>
    <x v="7"/>
  </r>
  <r>
    <s v="CA-2016-118514"/>
    <x v="659"/>
    <d v="2016-02-10T00:00:00"/>
    <x v="1"/>
    <s v="LC-17050"/>
    <s v="Liz Carlisle"/>
    <x v="0"/>
    <s v="United States"/>
    <x v="52"/>
    <x v="0"/>
    <x v="0"/>
    <s v="FUR-CH-10000015"/>
    <x v="0"/>
    <x v="1"/>
    <s v="Hon Multipurpose Stacking Arm Chairs"/>
    <n v="866.4"/>
    <n v="4"/>
    <n v="225.26400000000001"/>
    <x v="1"/>
    <x v="11"/>
  </r>
  <r>
    <s v="CA-2015-119634"/>
    <x v="660"/>
    <d v="2015-08-16T00:00:00"/>
    <x v="1"/>
    <s v="BW-11065"/>
    <s v="Barry Weirich"/>
    <x v="0"/>
    <s v="United States"/>
    <x v="168"/>
    <x v="30"/>
    <x v="0"/>
    <s v="FUR-FU-10004270"/>
    <x v="0"/>
    <x v="3"/>
    <s v="Executive Impressions 13&quot; Clairmont Wall Clock"/>
    <n v="46.152000000000001"/>
    <n v="3"/>
    <n v="12.1149"/>
    <x v="2"/>
    <x v="10"/>
  </r>
  <r>
    <s v="CA-2017-158169"/>
    <x v="661"/>
    <d v="2017-08-15T00:00:00"/>
    <x v="2"/>
    <s v="JM-16195"/>
    <s v="Justin MacKendrick"/>
    <x v="0"/>
    <s v="United States"/>
    <x v="284"/>
    <x v="2"/>
    <x v="1"/>
    <s v="FUR-FU-10001473"/>
    <x v="0"/>
    <x v="3"/>
    <s v="DAX Wood Document Frame"/>
    <n v="54.92"/>
    <n v="4"/>
    <n v="19.7712"/>
    <x v="0"/>
    <x v="10"/>
  </r>
  <r>
    <s v="CA-2015-162047"/>
    <x v="240"/>
    <d v="2015-11-05T00:00:00"/>
    <x v="2"/>
    <s v="FH-14365"/>
    <s v="Fred Hopkins"/>
    <x v="1"/>
    <s v="United States"/>
    <x v="62"/>
    <x v="7"/>
    <x v="2"/>
    <s v="FUR-CH-10004983"/>
    <x v="0"/>
    <x v="1"/>
    <s v="Office Star - Mid Back Dual function Ergonomic High Back Chair with 2-Way Adjustable Arms"/>
    <n v="1448.82"/>
    <n v="10"/>
    <n v="209.274"/>
    <x v="3"/>
    <x v="0"/>
  </r>
  <r>
    <s v="CA-2015-103835"/>
    <x v="262"/>
    <d v="2015-09-28T00:00:00"/>
    <x v="1"/>
    <s v="SC-20440"/>
    <s v="Shaun Chance"/>
    <x v="1"/>
    <s v="United States"/>
    <x v="2"/>
    <x v="2"/>
    <x v="1"/>
    <s v="FUR-FU-10000010"/>
    <x v="0"/>
    <x v="3"/>
    <s v="DAX Value U-Channel Document Frames, Easel Back"/>
    <n v="14.91"/>
    <n v="3"/>
    <n v="4.6220999999999997"/>
    <x v="4"/>
    <x v="4"/>
  </r>
  <r>
    <s v="CA-2016-142398"/>
    <x v="188"/>
    <d v="2016-04-16T00:00:00"/>
    <x v="1"/>
    <s v="BP-11290"/>
    <s v="Beth Paige"/>
    <x v="0"/>
    <s v="United States"/>
    <x v="2"/>
    <x v="2"/>
    <x v="1"/>
    <s v="FUR-CH-10001545"/>
    <x v="0"/>
    <x v="1"/>
    <s v="Hon Comfortask Task/Swivel Chairs"/>
    <n v="638.28800000000001"/>
    <n v="7"/>
    <n v="-31.914400000000001"/>
    <x v="4"/>
    <x v="6"/>
  </r>
  <r>
    <s v="CA-2014-105270"/>
    <x v="163"/>
    <d v="2014-11-18T00:00:00"/>
    <x v="1"/>
    <s v="AP-10915"/>
    <s v="Arthur Prichep"/>
    <x v="0"/>
    <s v="United States"/>
    <x v="2"/>
    <x v="2"/>
    <x v="1"/>
    <s v="FUR-CH-10000988"/>
    <x v="0"/>
    <x v="1"/>
    <s v="Hon Olson Stacker Stools"/>
    <n v="112.648"/>
    <n v="1"/>
    <n v="11.264799999999999"/>
    <x v="1"/>
    <x v="0"/>
  </r>
  <r>
    <s v="CA-2017-141117"/>
    <x v="125"/>
    <d v="2017-10-08T00:00:00"/>
    <x v="1"/>
    <s v="JK-16090"/>
    <s v="Juliana Krohn"/>
    <x v="0"/>
    <s v="United States"/>
    <x v="76"/>
    <x v="36"/>
    <x v="1"/>
    <s v="FUR-BO-10001972"/>
    <x v="0"/>
    <x v="0"/>
    <s v="O'Sullivan 4-Shelf Bookcase in Odessa Pine"/>
    <n v="217.76400000000001"/>
    <n v="6"/>
    <n v="-384.71640000000002"/>
    <x v="6"/>
    <x v="1"/>
  </r>
  <r>
    <s v="CA-2017-115070"/>
    <x v="662"/>
    <d v="2017-04-14T00:00:00"/>
    <x v="0"/>
    <s v="MG-18205"/>
    <s v="Mitch Gastineau"/>
    <x v="1"/>
    <s v="United States"/>
    <x v="51"/>
    <x v="1"/>
    <x v="0"/>
    <s v="FUR-FU-10003829"/>
    <x v="0"/>
    <x v="3"/>
    <s v="Stackable Trays"/>
    <n v="12.32"/>
    <n v="5"/>
    <n v="1.8480000000000001"/>
    <x v="4"/>
    <x v="6"/>
  </r>
  <r>
    <s v="CA-2017-140186"/>
    <x v="560"/>
    <d v="2017-10-02T00:00:00"/>
    <x v="2"/>
    <s v="PG-18820"/>
    <s v="Patrick Gardner"/>
    <x v="0"/>
    <s v="United States"/>
    <x v="175"/>
    <x v="2"/>
    <x v="1"/>
    <s v="FUR-CH-10002961"/>
    <x v="0"/>
    <x v="1"/>
    <s v="Leather Task Chair, Black"/>
    <n v="72.784000000000006"/>
    <n v="1"/>
    <n v="0"/>
    <x v="0"/>
    <x v="4"/>
  </r>
  <r>
    <s v="CA-2017-140186"/>
    <x v="560"/>
    <d v="2017-10-02T00:00:00"/>
    <x v="2"/>
    <s v="PG-18820"/>
    <s v="Patrick Gardner"/>
    <x v="0"/>
    <s v="United States"/>
    <x v="175"/>
    <x v="2"/>
    <x v="1"/>
    <s v="FUR-FU-10004848"/>
    <x v="0"/>
    <x v="3"/>
    <s v="Howard Miller 13-3/4&quot; Diameter Brushed Chrome Round Wall Clock"/>
    <n v="51.75"/>
    <n v="1"/>
    <n v="15.525"/>
    <x v="0"/>
    <x v="4"/>
  </r>
  <r>
    <s v="CA-2014-124856"/>
    <x v="189"/>
    <d v="2014-10-03T00:00:00"/>
    <x v="0"/>
    <s v="LD-17005"/>
    <s v="Lisa DeCherney"/>
    <x v="0"/>
    <s v="United States"/>
    <x v="13"/>
    <x v="7"/>
    <x v="2"/>
    <s v="FUR-FU-10000521"/>
    <x v="0"/>
    <x v="3"/>
    <s v="Seth Thomas 14&quot; Putty-Colored Wall Clock"/>
    <n v="117.36"/>
    <n v="4"/>
    <n v="36.381599999999999"/>
    <x v="4"/>
    <x v="4"/>
  </r>
  <r>
    <s v="CA-2014-166716"/>
    <x v="663"/>
    <d v="2014-08-25T00:00:00"/>
    <x v="0"/>
    <s v="CR-12730"/>
    <s v="Craig Reiter"/>
    <x v="0"/>
    <s v="United States"/>
    <x v="9"/>
    <x v="8"/>
    <x v="3"/>
    <s v="FUR-CH-10004495"/>
    <x v="0"/>
    <x v="1"/>
    <s v="Global Leather and Oak Executive Chair, Black"/>
    <n v="421.37200000000001"/>
    <n v="2"/>
    <n v="-6.0195999999999996"/>
    <x v="2"/>
    <x v="10"/>
  </r>
  <r>
    <s v="CA-2017-113873"/>
    <x v="596"/>
    <d v="2017-11-19T00:00:00"/>
    <x v="1"/>
    <s v="KE-16420"/>
    <s v="Katrina Edelman"/>
    <x v="1"/>
    <s v="United States"/>
    <x v="144"/>
    <x v="5"/>
    <x v="3"/>
    <s v="FUR-BO-10003441"/>
    <x v="0"/>
    <x v="0"/>
    <s v="Bush Westfield Collection Bookcases, Fully Assembled"/>
    <n v="205.9992"/>
    <n v="3"/>
    <n v="-27.264600000000002"/>
    <x v="6"/>
    <x v="0"/>
  </r>
  <r>
    <s v="CA-2016-125017"/>
    <x v="664"/>
    <d v="2016-02-11T00:00:00"/>
    <x v="1"/>
    <s v="KB-16240"/>
    <s v="Karen Bern"/>
    <x v="1"/>
    <s v="United States"/>
    <x v="196"/>
    <x v="9"/>
    <x v="0"/>
    <s v="FUR-FU-10000723"/>
    <x v="0"/>
    <x v="3"/>
    <s v="Deflect-o EconoMat Studded, No Bevel Mat for Low Pile Carpeting"/>
    <n v="132.22399999999999"/>
    <n v="4"/>
    <n v="-18.180800000000001"/>
    <x v="2"/>
    <x v="11"/>
  </r>
  <r>
    <s v="US-2015-163279"/>
    <x v="665"/>
    <d v="2015-03-26T00:00:00"/>
    <x v="1"/>
    <s v="JD-16150"/>
    <s v="Justin Deggeller"/>
    <x v="1"/>
    <s v="United States"/>
    <x v="53"/>
    <x v="2"/>
    <x v="1"/>
    <s v="FUR-FU-10000747"/>
    <x v="0"/>
    <x v="3"/>
    <s v="Tenex B1-RE Series Chair Mats for Low Pile Carpets"/>
    <n v="91.96"/>
    <n v="2"/>
    <n v="15.6332"/>
    <x v="4"/>
    <x v="9"/>
  </r>
  <r>
    <s v="CA-2017-117632"/>
    <x v="666"/>
    <d v="2017-05-18T00:00:00"/>
    <x v="1"/>
    <s v="CS-12175"/>
    <s v="Charles Sheldon"/>
    <x v="1"/>
    <s v="United States"/>
    <x v="28"/>
    <x v="2"/>
    <x v="1"/>
    <s v="FUR-TA-10001520"/>
    <x v="0"/>
    <x v="2"/>
    <s v="Lesro Sheffield Collection Coffee Table, End Table, Center Table, Corner Table"/>
    <n v="285.48"/>
    <n v="5"/>
    <n v="-10.705500000000001"/>
    <x v="6"/>
    <x v="7"/>
  </r>
  <r>
    <s v="CA-2017-161067"/>
    <x v="667"/>
    <d v="2017-09-06T00:00:00"/>
    <x v="0"/>
    <s v="KB-16405"/>
    <s v="Katrina Bavinger"/>
    <x v="2"/>
    <s v="United States"/>
    <x v="13"/>
    <x v="7"/>
    <x v="2"/>
    <s v="FUR-CH-10004626"/>
    <x v="0"/>
    <x v="1"/>
    <s v="Office Star Flex Back Scooter Chair with Aluminum Finish Frame"/>
    <n v="90.801000000000002"/>
    <n v="1"/>
    <n v="14.124599999999999"/>
    <x v="0"/>
    <x v="4"/>
  </r>
  <r>
    <s v="CA-2017-161067"/>
    <x v="667"/>
    <d v="2017-09-06T00:00:00"/>
    <x v="0"/>
    <s v="KB-16405"/>
    <s v="Katrina Bavinger"/>
    <x v="2"/>
    <s v="United States"/>
    <x v="13"/>
    <x v="7"/>
    <x v="2"/>
    <s v="FUR-CH-10004860"/>
    <x v="0"/>
    <x v="1"/>
    <s v="Global Low Back Tilter Chair"/>
    <n v="181.76400000000001"/>
    <n v="2"/>
    <n v="-8.0784000000000002"/>
    <x v="0"/>
    <x v="4"/>
  </r>
  <r>
    <s v="CA-2016-122063"/>
    <x v="122"/>
    <d v="2016-12-07T00:00:00"/>
    <x v="1"/>
    <s v="MM-17920"/>
    <s v="Michael Moore"/>
    <x v="0"/>
    <s v="United States"/>
    <x v="52"/>
    <x v="6"/>
    <x v="3"/>
    <s v="FUR-TA-10004575"/>
    <x v="0"/>
    <x v="2"/>
    <s v="Hon 5100 Series Wood Tables"/>
    <n v="581.96"/>
    <n v="2"/>
    <n v="104.75279999999999"/>
    <x v="4"/>
    <x v="5"/>
  </r>
  <r>
    <s v="CA-2016-122063"/>
    <x v="122"/>
    <d v="2016-12-07T00:00:00"/>
    <x v="1"/>
    <s v="MM-17920"/>
    <s v="Michael Moore"/>
    <x v="0"/>
    <s v="United States"/>
    <x v="52"/>
    <x v="6"/>
    <x v="3"/>
    <s v="FUR-CH-10004754"/>
    <x v="0"/>
    <x v="1"/>
    <s v="Global Stack Chair with Arms, Black"/>
    <n v="29.98"/>
    <n v="1"/>
    <n v="8.0945999999999998"/>
    <x v="4"/>
    <x v="5"/>
  </r>
  <r>
    <s v="CA-2016-142895"/>
    <x v="668"/>
    <d v="2016-07-26T00:00:00"/>
    <x v="1"/>
    <s v="BP-11290"/>
    <s v="Beth Paige"/>
    <x v="0"/>
    <s v="United States"/>
    <x v="41"/>
    <x v="30"/>
    <x v="0"/>
    <s v="FUR-CH-10002961"/>
    <x v="0"/>
    <x v="1"/>
    <s v="Leather Task Chair, Black"/>
    <n v="363.92"/>
    <n v="5"/>
    <n v="0"/>
    <x v="2"/>
    <x v="3"/>
  </r>
  <r>
    <s v="CA-2015-134992"/>
    <x v="159"/>
    <d v="2015-09-26T00:00:00"/>
    <x v="0"/>
    <s v="MG-17875"/>
    <s v="Michael Grace"/>
    <x v="2"/>
    <s v="United States"/>
    <x v="58"/>
    <x v="25"/>
    <x v="0"/>
    <s v="FUR-FU-10002554"/>
    <x v="0"/>
    <x v="3"/>
    <s v="Westinghouse Floor Lamp with Metal Mesh Shade, Black"/>
    <n v="47.98"/>
    <n v="2"/>
    <n v="11.035399999999999"/>
    <x v="4"/>
    <x v="4"/>
  </r>
  <r>
    <s v="CA-2015-126725"/>
    <x v="669"/>
    <d v="2015-11-21T00:00:00"/>
    <x v="1"/>
    <s v="BS-11665"/>
    <s v="Brian Stugart"/>
    <x v="0"/>
    <s v="United States"/>
    <x v="53"/>
    <x v="2"/>
    <x v="1"/>
    <s v="FUR-FU-10002813"/>
    <x v="0"/>
    <x v="3"/>
    <s v="DAX Contemporary Wood Frame with Silver Metal Mat, Desktop, 11 x 14 Size"/>
    <n v="80.959999999999994"/>
    <n v="4"/>
    <n v="29.145600000000002"/>
    <x v="4"/>
    <x v="0"/>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x v="0"/>
    <x v="3"/>
    <s v="Advantus Panel Wall Certificate Holder - 8.5x11"/>
    <n v="36.6"/>
    <n v="3"/>
    <n v="15.372"/>
    <x v="4"/>
    <x v="0"/>
  </r>
  <r>
    <s v="CA-2015-121783"/>
    <x v="670"/>
    <d v="2015-11-14T00:00:00"/>
    <x v="1"/>
    <s v="PO-19180"/>
    <s v="Philisse Overcash"/>
    <x v="2"/>
    <s v="United States"/>
    <x v="18"/>
    <x v="11"/>
    <x v="3"/>
    <s v="FUR-FU-10004351"/>
    <x v="0"/>
    <x v="3"/>
    <s v="Staple-based wall hangings"/>
    <n v="29.22"/>
    <n v="3"/>
    <n v="12.8568"/>
    <x v="4"/>
    <x v="0"/>
  </r>
  <r>
    <s v="CA-2015-112214"/>
    <x v="671"/>
    <d v="2015-08-11T00:00:00"/>
    <x v="1"/>
    <s v="AH-10690"/>
    <s v="Anna HŠberlin"/>
    <x v="1"/>
    <s v="United States"/>
    <x v="144"/>
    <x v="5"/>
    <x v="3"/>
    <s v="FUR-FU-10002364"/>
    <x v="0"/>
    <x v="3"/>
    <s v="Eldon Expressions Wood Desk Accessories, Oak"/>
    <n v="14.76"/>
    <n v="5"/>
    <n v="-11.439"/>
    <x v="6"/>
    <x v="10"/>
  </r>
  <r>
    <s v="US-2017-153255"/>
    <x v="667"/>
    <d v="2017-09-07T00:00:00"/>
    <x v="0"/>
    <s v="JK-15730"/>
    <s v="Joe Kamberova"/>
    <x v="0"/>
    <s v="United States"/>
    <x v="41"/>
    <x v="2"/>
    <x v="1"/>
    <s v="FUR-BO-10004218"/>
    <x v="0"/>
    <x v="0"/>
    <s v="Bush Heritage Pine Collection 5-Shelf Bookcase, Albany Pine Finish, *Special Order"/>
    <n v="239.666"/>
    <n v="2"/>
    <n v="14.098000000000001"/>
    <x v="4"/>
    <x v="4"/>
  </r>
  <r>
    <s v="CA-2015-108119"/>
    <x v="341"/>
    <d v="2015-11-08T00:00:00"/>
    <x v="1"/>
    <s v="MS-17530"/>
    <s v="MaryBeth Skach"/>
    <x v="0"/>
    <s v="United States"/>
    <x v="285"/>
    <x v="31"/>
    <x v="0"/>
    <s v="FUR-TA-10002530"/>
    <x v="0"/>
    <x v="2"/>
    <s v="Iceberg OfficeWorks 42&quot; Round Tables"/>
    <n v="301.95999999999998"/>
    <n v="2"/>
    <n v="45.293999999999997"/>
    <x v="1"/>
    <x v="0"/>
  </r>
  <r>
    <s v="US-2014-117968"/>
    <x v="31"/>
    <d v="2014-08-07T00:00:00"/>
    <x v="0"/>
    <s v="RS-19420"/>
    <s v="Ricardo Sperren"/>
    <x v="1"/>
    <s v="United States"/>
    <x v="286"/>
    <x v="19"/>
    <x v="2"/>
    <s v="FUR-CH-10002335"/>
    <x v="0"/>
    <x v="1"/>
    <s v="Hon GuestStacker Chair"/>
    <n v="1133.3499999999999"/>
    <n v="5"/>
    <n v="294.67099999999999"/>
    <x v="3"/>
    <x v="10"/>
  </r>
  <r>
    <s v="CA-2016-152247"/>
    <x v="267"/>
    <d v="2016-11-12T00:00:00"/>
    <x v="1"/>
    <s v="MA-17995"/>
    <s v="Michelle Arnett"/>
    <x v="2"/>
    <s v="United States"/>
    <x v="287"/>
    <x v="45"/>
    <x v="1"/>
    <s v="FUR-CH-10001215"/>
    <x v="0"/>
    <x v="1"/>
    <s v="Global Troy Executive Leather Low-Back Tilter"/>
    <n v="1603.136"/>
    <n v="4"/>
    <n v="100.196"/>
    <x v="2"/>
    <x v="0"/>
  </r>
  <r>
    <s v="CA-2016-128223"/>
    <x v="184"/>
    <d v="2016-06-14T00:00:00"/>
    <x v="3"/>
    <s v="EB-13705"/>
    <s v="Ed Braxton"/>
    <x v="1"/>
    <s v="United States"/>
    <x v="261"/>
    <x v="2"/>
    <x v="1"/>
    <s v="FUR-TA-10001771"/>
    <x v="0"/>
    <x v="2"/>
    <s v="Bush Cubix Conference Tables, Fully Assembled"/>
    <n v="1293.4880000000001"/>
    <n v="7"/>
    <n v="80.843000000000004"/>
    <x v="7"/>
    <x v="2"/>
  </r>
  <r>
    <s v="CA-2016-154235"/>
    <x v="211"/>
    <d v="2016-09-28T00:00:00"/>
    <x v="1"/>
    <s v="RD-19900"/>
    <s v="Ruben Dartt"/>
    <x v="0"/>
    <s v="United States"/>
    <x v="17"/>
    <x v="6"/>
    <x v="3"/>
    <s v="FUR-FU-10004006"/>
    <x v="0"/>
    <x v="3"/>
    <s v="Deflect-o DuraMat Lighweight, Studded, Beveled Mat for Low Pile Carpeting"/>
    <n v="127.95"/>
    <n v="3"/>
    <n v="21.7515"/>
    <x v="4"/>
    <x v="4"/>
  </r>
  <r>
    <s v="CA-2016-133935"/>
    <x v="126"/>
    <d v="2016-09-22T00:00:00"/>
    <x v="1"/>
    <s v="JW-15220"/>
    <s v="Jane Waco"/>
    <x v="1"/>
    <s v="United States"/>
    <x v="53"/>
    <x v="2"/>
    <x v="1"/>
    <s v="FUR-CH-10001215"/>
    <x v="0"/>
    <x v="1"/>
    <s v="Global Troy Executive Leather Low-Back Tilter"/>
    <n v="801.56799999999998"/>
    <n v="2"/>
    <n v="50.097999999999999"/>
    <x v="4"/>
    <x v="4"/>
  </r>
  <r>
    <s v="CA-2016-133935"/>
    <x v="126"/>
    <d v="2016-09-22T00:00:00"/>
    <x v="1"/>
    <s v="JW-15220"/>
    <s v="Jane Waco"/>
    <x v="1"/>
    <s v="United States"/>
    <x v="53"/>
    <x v="2"/>
    <x v="1"/>
    <s v="FUR-CH-10002880"/>
    <x v="0"/>
    <x v="1"/>
    <s v="Global High-Back Leather Tilter, Burgundy"/>
    <n v="885.52800000000002"/>
    <n v="9"/>
    <n v="-99.621899999999997"/>
    <x v="4"/>
    <x v="4"/>
  </r>
  <r>
    <s v="CA-2016-136301"/>
    <x v="345"/>
    <d v="2016-03-15T00:00:00"/>
    <x v="0"/>
    <s v="EH-13765"/>
    <s v="Edward Hooks"/>
    <x v="1"/>
    <s v="United States"/>
    <x v="28"/>
    <x v="2"/>
    <x v="1"/>
    <s v="FUR-FU-10004712"/>
    <x v="0"/>
    <x v="3"/>
    <s v="Westinghouse Mesh Shade Clip-On Gooseneck Lamp, Black"/>
    <n v="28.28"/>
    <n v="2"/>
    <n v="7.3528000000000002"/>
    <x v="3"/>
    <x v="9"/>
  </r>
  <r>
    <s v="CA-2016-167682"/>
    <x v="672"/>
    <d v="2016-04-09T00:00:00"/>
    <x v="1"/>
    <s v="ZD-21925"/>
    <s v="Zuschuss Donatelli"/>
    <x v="0"/>
    <s v="United States"/>
    <x v="52"/>
    <x v="6"/>
    <x v="3"/>
    <s v="FUR-FU-10003799"/>
    <x v="0"/>
    <x v="3"/>
    <s v="Seth Thomas 13 1/2&quot; Wall Clock"/>
    <n v="71.12"/>
    <n v="4"/>
    <n v="22.0472"/>
    <x v="6"/>
    <x v="6"/>
  </r>
  <r>
    <s v="CA-2016-159639"/>
    <x v="673"/>
    <d v="2016-12-02T00:00:00"/>
    <x v="1"/>
    <s v="PC-18745"/>
    <s v="Pamela Coakley"/>
    <x v="1"/>
    <s v="United States"/>
    <x v="162"/>
    <x v="18"/>
    <x v="2"/>
    <s v="FUR-FU-10001889"/>
    <x v="0"/>
    <x v="3"/>
    <s v="Ultra Door Pull Handle"/>
    <n v="31.56"/>
    <n v="3"/>
    <n v="10.4148"/>
    <x v="2"/>
    <x v="0"/>
  </r>
  <r>
    <s v="US-2016-113985"/>
    <x v="674"/>
    <d v="2016-12-07T00:00:00"/>
    <x v="1"/>
    <s v="KD-16495"/>
    <s v="Keith Dawkins"/>
    <x v="1"/>
    <s v="United States"/>
    <x v="124"/>
    <x v="2"/>
    <x v="1"/>
    <s v="FUR-FU-10003026"/>
    <x v="0"/>
    <x v="3"/>
    <s v="Eldon Regeneration Recycled Desk Accessories, Black"/>
    <n v="14.52"/>
    <n v="3"/>
    <n v="5.6627999999999998"/>
    <x v="2"/>
    <x v="5"/>
  </r>
  <r>
    <s v="US-2015-126977"/>
    <x v="5"/>
    <d v="2015-09-23T00:00:00"/>
    <x v="1"/>
    <s v="PF-19120"/>
    <s v="Peter Fuller"/>
    <x v="0"/>
    <s v="United States"/>
    <x v="13"/>
    <x v="7"/>
    <x v="2"/>
    <s v="FUR-CH-10001973"/>
    <x v="0"/>
    <x v="1"/>
    <s v="Office Star Flex Back Scooter Chair with White Frame"/>
    <n v="199.76400000000001"/>
    <n v="2"/>
    <n v="8.8783999999999992"/>
    <x v="6"/>
    <x v="4"/>
  </r>
  <r>
    <s v="US-2015-126977"/>
    <x v="5"/>
    <d v="2015-09-23T00:00:00"/>
    <x v="1"/>
    <s v="PF-19120"/>
    <s v="Peter Fuller"/>
    <x v="0"/>
    <s v="United States"/>
    <x v="13"/>
    <x v="7"/>
    <x v="2"/>
    <s v="FUR-BO-10004834"/>
    <x v="0"/>
    <x v="0"/>
    <s v="Riverside Palais Royal Lawyers Bookcase, Royale Cherry Finish"/>
    <n v="4228.7039999999997"/>
    <n v="6"/>
    <n v="158.57640000000001"/>
    <x v="6"/>
    <x v="4"/>
  </r>
  <r>
    <s v="US-2015-126977"/>
    <x v="5"/>
    <d v="2015-09-23T00:00:00"/>
    <x v="1"/>
    <s v="PF-19120"/>
    <s v="Peter Fuller"/>
    <x v="0"/>
    <s v="United States"/>
    <x v="13"/>
    <x v="7"/>
    <x v="2"/>
    <s v="FUR-BO-10002213"/>
    <x v="0"/>
    <x v="0"/>
    <s v="DMI Eclipse Executive Suite Bookcases"/>
    <n v="2003.92"/>
    <n v="5"/>
    <n v="-25.048999999999999"/>
    <x v="6"/>
    <x v="4"/>
  </r>
  <r>
    <s v="CA-2016-130288"/>
    <x v="675"/>
    <d v="2016-11-30T00:00:00"/>
    <x v="0"/>
    <s v="DK-13225"/>
    <s v="Dean Katz"/>
    <x v="1"/>
    <s v="United States"/>
    <x v="13"/>
    <x v="7"/>
    <x v="2"/>
    <s v="FUR-TA-10002958"/>
    <x v="0"/>
    <x v="2"/>
    <s v="Bevis Oval Conference Table, Walnut"/>
    <n v="313.17599999999999"/>
    <n v="2"/>
    <n v="-120.0508"/>
    <x v="4"/>
    <x v="0"/>
  </r>
  <r>
    <s v="US-2014-118997"/>
    <x v="676"/>
    <d v="2014-04-12T00:00:00"/>
    <x v="1"/>
    <s v="RA-19885"/>
    <s v="Ruben Ausman"/>
    <x v="1"/>
    <s v="United States"/>
    <x v="42"/>
    <x v="33"/>
    <x v="0"/>
    <s v="FUR-TA-10001086"/>
    <x v="0"/>
    <x v="2"/>
    <s v="SAFCO PlanMaster Boards, 60w x 37-1/2d, White Melamine"/>
    <n v="1215.92"/>
    <n v="8"/>
    <n v="316.13920000000002"/>
    <x v="4"/>
    <x v="6"/>
  </r>
  <r>
    <s v="CA-2014-114314"/>
    <x v="524"/>
    <d v="2014-10-15T00:00:00"/>
    <x v="1"/>
    <s v="DB-13555"/>
    <s v="Dorothy Badders"/>
    <x v="1"/>
    <s v="United States"/>
    <x v="160"/>
    <x v="31"/>
    <x v="0"/>
    <s v="FUR-FU-10002107"/>
    <x v="0"/>
    <x v="3"/>
    <s v="Eldon Pizzaz Desk Accessories"/>
    <n v="8.92"/>
    <n v="4"/>
    <n v="3.9247999999999998"/>
    <x v="4"/>
    <x v="1"/>
  </r>
  <r>
    <s v="US-2017-169551"/>
    <x v="677"/>
    <d v="2017-07-09T00:00:00"/>
    <x v="2"/>
    <s v="RL-19615"/>
    <s v="Rob Lucas"/>
    <x v="0"/>
    <s v="United States"/>
    <x v="3"/>
    <x v="3"/>
    <x v="2"/>
    <s v="FUR-BO-10001519"/>
    <x v="0"/>
    <x v="0"/>
    <s v="O'Sullivan 3-Shelf Heavy-Duty Bookcases"/>
    <n v="87.21"/>
    <n v="3"/>
    <n v="-45.349200000000003"/>
    <x v="3"/>
    <x v="3"/>
  </r>
  <r>
    <s v="CA-2016-103107"/>
    <x v="557"/>
    <d v="2016-07-04T00:00:00"/>
    <x v="3"/>
    <s v="RB-19465"/>
    <s v="Rick Bensley"/>
    <x v="2"/>
    <s v="United States"/>
    <x v="15"/>
    <x v="13"/>
    <x v="1"/>
    <s v="FUR-FU-10000221"/>
    <x v="0"/>
    <x v="3"/>
    <s v="Master Caster Door Stop, Brown"/>
    <n v="25.4"/>
    <n v="5"/>
    <n v="8.6359999999999992"/>
    <x v="7"/>
    <x v="3"/>
  </r>
  <r>
    <s v="CA-2014-104178"/>
    <x v="678"/>
    <d v="2014-08-29T00:00:00"/>
    <x v="1"/>
    <s v="JM-15265"/>
    <s v="Janet Molinari"/>
    <x v="1"/>
    <s v="United States"/>
    <x v="2"/>
    <x v="2"/>
    <x v="1"/>
    <s v="FUR-FU-10000771"/>
    <x v="0"/>
    <x v="3"/>
    <s v="Eldon 200 Class Desk Accessories, Smoke"/>
    <n v="6.28"/>
    <n v="1"/>
    <n v="2.6375999999999999"/>
    <x v="4"/>
    <x v="10"/>
  </r>
  <r>
    <s v="CA-2014-155796"/>
    <x v="163"/>
    <d v="2014-11-15T00:00:00"/>
    <x v="0"/>
    <s v="TS-21430"/>
    <s v="Tom Stivers"/>
    <x v="1"/>
    <s v="United States"/>
    <x v="288"/>
    <x v="3"/>
    <x v="2"/>
    <s v="FUR-FU-10000409"/>
    <x v="0"/>
    <x v="3"/>
    <s v="GE 4 Foot Flourescent Tube, 40 Watt"/>
    <n v="23.968"/>
    <n v="2"/>
    <n v="7.7896000000000001"/>
    <x v="4"/>
    <x v="0"/>
  </r>
  <r>
    <s v="CA-2014-155796"/>
    <x v="163"/>
    <d v="2014-11-15T00:00:00"/>
    <x v="0"/>
    <s v="TS-21430"/>
    <s v="Tom Stivers"/>
    <x v="1"/>
    <s v="United States"/>
    <x v="288"/>
    <x v="3"/>
    <x v="2"/>
    <s v="FUR-BO-10002545"/>
    <x v="0"/>
    <x v="0"/>
    <s v="Atlantic Metals Mobile 3-Shelf Bookcases, Custom Colors"/>
    <n v="521.96"/>
    <n v="4"/>
    <n v="-250.54079999999999"/>
    <x v="4"/>
    <x v="0"/>
  </r>
  <r>
    <s v="CA-2016-127138"/>
    <x v="679"/>
    <d v="2016-03-15T00:00:00"/>
    <x v="0"/>
    <s v="DK-13225"/>
    <s v="Dean Katz"/>
    <x v="1"/>
    <s v="United States"/>
    <x v="28"/>
    <x v="2"/>
    <x v="1"/>
    <s v="FUR-CH-10003746"/>
    <x v="0"/>
    <x v="1"/>
    <s v="Hon 4070 Series Pagoda Round Back Stacking Chairs"/>
    <n v="770.35199999999998"/>
    <n v="3"/>
    <n v="77.035200000000003"/>
    <x v="0"/>
    <x v="9"/>
  </r>
  <r>
    <s v="CA-2017-150602"/>
    <x v="436"/>
    <d v="2017-02-14T00:00:00"/>
    <x v="0"/>
    <s v="ML-17395"/>
    <s v="Marina Lichtenstein"/>
    <x v="1"/>
    <s v="United States"/>
    <x v="2"/>
    <x v="2"/>
    <x v="1"/>
    <s v="FUR-FU-10003142"/>
    <x v="0"/>
    <x v="3"/>
    <s v="Master Big Foot Doorstop, Beige"/>
    <n v="21.12"/>
    <n v="4"/>
    <n v="6.5472000000000001"/>
    <x v="2"/>
    <x v="11"/>
  </r>
  <r>
    <s v="CA-2014-141726"/>
    <x v="435"/>
    <d v="2014-07-22T00:00:00"/>
    <x v="2"/>
    <s v="CC-12145"/>
    <s v="Charles Crestani"/>
    <x v="0"/>
    <s v="United States"/>
    <x v="53"/>
    <x v="2"/>
    <x v="1"/>
    <s v="FUR-FU-10003577"/>
    <x v="0"/>
    <x v="3"/>
    <s v="Nu-Dell Leatherette Frames"/>
    <n v="43.02"/>
    <n v="3"/>
    <n v="15.4872"/>
    <x v="3"/>
    <x v="3"/>
  </r>
  <r>
    <s v="CA-2017-115105"/>
    <x v="335"/>
    <d v="2017-02-11T00:00:00"/>
    <x v="1"/>
    <s v="BD-11770"/>
    <s v="Bryan Davis"/>
    <x v="0"/>
    <s v="United States"/>
    <x v="13"/>
    <x v="7"/>
    <x v="2"/>
    <s v="FUR-BO-10001811"/>
    <x v="0"/>
    <x v="0"/>
    <s v="Atlantic Metals Mobile 5-Shelf Bookcases, Custom Colors"/>
    <n v="240.78399999999999"/>
    <n v="1"/>
    <n v="30.097999999999999"/>
    <x v="2"/>
    <x v="11"/>
  </r>
  <r>
    <s v="CA-2014-117765"/>
    <x v="266"/>
    <d v="2014-09-13T00:00:00"/>
    <x v="1"/>
    <s v="RB-19465"/>
    <s v="Rick Bensley"/>
    <x v="2"/>
    <s v="United States"/>
    <x v="169"/>
    <x v="37"/>
    <x v="3"/>
    <s v="FUR-TA-10001039"/>
    <x v="0"/>
    <x v="2"/>
    <s v="KI Adjustable-Height Table"/>
    <n v="429.9"/>
    <n v="5"/>
    <n v="111.774"/>
    <x v="6"/>
    <x v="4"/>
  </r>
  <r>
    <s v="CA-2014-117765"/>
    <x v="266"/>
    <d v="2014-09-13T00:00:00"/>
    <x v="1"/>
    <s v="RB-19465"/>
    <s v="Rick Bensley"/>
    <x v="2"/>
    <s v="United States"/>
    <x v="169"/>
    <x v="37"/>
    <x v="3"/>
    <s v="FUR-CH-10004698"/>
    <x v="0"/>
    <x v="1"/>
    <s v="Padded Folding Chairs, Black, 4/Carton"/>
    <n v="161.96"/>
    <n v="2"/>
    <n v="45.348799999999997"/>
    <x v="6"/>
    <x v="4"/>
  </r>
  <r>
    <s v="CA-2016-163776"/>
    <x v="680"/>
    <d v="2016-07-25T00:00:00"/>
    <x v="1"/>
    <s v="JS-16030"/>
    <s v="Joy Smith"/>
    <x v="0"/>
    <s v="United States"/>
    <x v="289"/>
    <x v="21"/>
    <x v="0"/>
    <s v="FUR-FU-10001185"/>
    <x v="0"/>
    <x v="3"/>
    <s v="Advantus Employee of the Month Certificate Frame, 11 x 13-1/2"/>
    <n v="185.58"/>
    <n v="6"/>
    <n v="76.087800000000001"/>
    <x v="6"/>
    <x v="3"/>
  </r>
  <r>
    <s v="CA-2016-163776"/>
    <x v="680"/>
    <d v="2016-07-25T00:00:00"/>
    <x v="1"/>
    <s v="JS-16030"/>
    <s v="Joy Smith"/>
    <x v="0"/>
    <s v="United States"/>
    <x v="289"/>
    <x v="21"/>
    <x v="0"/>
    <s v="FUR-BO-10003546"/>
    <x v="0"/>
    <x v="0"/>
    <s v="Hon 4-Shelf Metal Bookcases"/>
    <n v="504.9"/>
    <n v="5"/>
    <n v="126.22499999999999"/>
    <x v="6"/>
    <x v="3"/>
  </r>
  <r>
    <s v="US-2017-163300"/>
    <x v="102"/>
    <d v="2017-09-21T00:00:00"/>
    <x v="1"/>
    <s v="ES-14020"/>
    <s v="Erica Smith"/>
    <x v="0"/>
    <s v="United States"/>
    <x v="2"/>
    <x v="2"/>
    <x v="1"/>
    <s v="FUR-CH-10003396"/>
    <x v="0"/>
    <x v="1"/>
    <s v="Global Deluxe Steno Chair"/>
    <n v="184.75200000000001"/>
    <n v="3"/>
    <n v="-20.784600000000001"/>
    <x v="6"/>
    <x v="4"/>
  </r>
  <r>
    <s v="CA-2016-162187"/>
    <x v="106"/>
    <d v="2016-12-11T00:00:00"/>
    <x v="3"/>
    <s v="NS-18640"/>
    <s v="Noel Staavos"/>
    <x v="1"/>
    <s v="United States"/>
    <x v="29"/>
    <x v="15"/>
    <x v="2"/>
    <s v="FUR-CH-10003298"/>
    <x v="0"/>
    <x v="1"/>
    <s v="Office Star - Contemporary Task Swivel chair with Loop Arms, Charcoal"/>
    <n v="458.43"/>
    <n v="5"/>
    <n v="-137.529"/>
    <x v="7"/>
    <x v="5"/>
  </r>
  <r>
    <s v="CA-2016-162187"/>
    <x v="106"/>
    <d v="2016-12-11T00:00:00"/>
    <x v="3"/>
    <s v="NS-18640"/>
    <s v="Noel Staavos"/>
    <x v="1"/>
    <s v="United States"/>
    <x v="29"/>
    <x v="15"/>
    <x v="2"/>
    <s v="FUR-TA-10003008"/>
    <x v="0"/>
    <x v="2"/>
    <s v="Lesro Round Back Collection Coffee Table, End Table"/>
    <n v="328.59"/>
    <n v="3"/>
    <n v="-147.8655"/>
    <x v="7"/>
    <x v="5"/>
  </r>
  <r>
    <s v="US-2014-112991"/>
    <x v="681"/>
    <d v="2014-12-14T00:00:00"/>
    <x v="1"/>
    <s v="SH-19975"/>
    <s v="Sally Hughsby"/>
    <x v="1"/>
    <s v="United States"/>
    <x v="290"/>
    <x v="42"/>
    <x v="1"/>
    <s v="FUR-CH-10001708"/>
    <x v="0"/>
    <x v="1"/>
    <s v="Office Star - Contemporary Swivel Chair with Padded Adjustable Arms and Flex Back"/>
    <n v="338.35199999999998"/>
    <n v="3"/>
    <n v="4.2294"/>
    <x v="4"/>
    <x v="5"/>
  </r>
  <r>
    <s v="CA-2014-124079"/>
    <x v="536"/>
    <d v="2014-12-17T00:00:00"/>
    <x v="1"/>
    <s v="RF-19345"/>
    <s v="Randy Ferguson"/>
    <x v="1"/>
    <s v="United States"/>
    <x v="43"/>
    <x v="22"/>
    <x v="1"/>
    <s v="FUR-FU-10002553"/>
    <x v="0"/>
    <x v="3"/>
    <s v="Electrix Incandescent Magnifying Lamp, Black"/>
    <n v="87.96"/>
    <n v="3"/>
    <n v="7.6965000000000003"/>
    <x v="4"/>
    <x v="5"/>
  </r>
  <r>
    <s v="CA-2017-107244"/>
    <x v="87"/>
    <d v="2017-09-11T00:00:00"/>
    <x v="1"/>
    <s v="AG-10390"/>
    <s v="Allen Goldenen"/>
    <x v="0"/>
    <s v="United States"/>
    <x v="2"/>
    <x v="2"/>
    <x v="1"/>
    <s v="FUR-FU-10002597"/>
    <x v="0"/>
    <x v="3"/>
    <s v="C-Line Magnetic Cubicle Keepers, Clear Polypropylene"/>
    <n v="19.760000000000002"/>
    <n v="4"/>
    <n v="8.2992000000000008"/>
    <x v="4"/>
    <x v="4"/>
  </r>
  <r>
    <s v="CA-2015-100657"/>
    <x v="46"/>
    <d v="2015-11-07T00:00:00"/>
    <x v="1"/>
    <s v="SW-20245"/>
    <s v="Scot Wooten"/>
    <x v="0"/>
    <s v="United States"/>
    <x v="8"/>
    <x v="7"/>
    <x v="2"/>
    <s v="FUR-CH-10003535"/>
    <x v="0"/>
    <x v="1"/>
    <s v="Global Armless Task Chair, Royal Blue"/>
    <n v="109.764"/>
    <n v="2"/>
    <n v="8.5372000000000003"/>
    <x v="2"/>
    <x v="0"/>
  </r>
  <r>
    <s v="CA-2017-129028"/>
    <x v="535"/>
    <d v="2017-04-03T00:00:00"/>
    <x v="2"/>
    <s v="GB-14530"/>
    <s v="George Bell"/>
    <x v="1"/>
    <s v="United States"/>
    <x v="73"/>
    <x v="10"/>
    <x v="0"/>
    <s v="FUR-FU-10004006"/>
    <x v="0"/>
    <x v="3"/>
    <s v="Deflect-o DuraMat Lighweight, Studded, Beveled Mat for Low Pile Carpeting"/>
    <n v="127.95"/>
    <n v="3"/>
    <n v="21.7515"/>
    <x v="3"/>
    <x v="6"/>
  </r>
  <r>
    <s v="CA-2014-102652"/>
    <x v="226"/>
    <d v="2014-04-12T00:00:00"/>
    <x v="1"/>
    <s v="AY-10555"/>
    <s v="Andy Yotov"/>
    <x v="1"/>
    <s v="United States"/>
    <x v="2"/>
    <x v="2"/>
    <x v="1"/>
    <s v="FUR-FU-10000747"/>
    <x v="0"/>
    <x v="3"/>
    <s v="Tenex B1-RE Series Chair Mats for Low Pile Carpets"/>
    <n v="91.96"/>
    <n v="2"/>
    <n v="15.6332"/>
    <x v="6"/>
    <x v="6"/>
  </r>
  <r>
    <s v="CA-2014-102652"/>
    <x v="226"/>
    <d v="2014-04-12T00:00:00"/>
    <x v="1"/>
    <s v="AY-10555"/>
    <s v="Andy Yotov"/>
    <x v="1"/>
    <s v="United States"/>
    <x v="2"/>
    <x v="2"/>
    <x v="1"/>
    <s v="FUR-FU-10001918"/>
    <x v="0"/>
    <x v="3"/>
    <s v="C-Line Cubicle Keepers Polyproplyene Holder With Velcro Backings"/>
    <n v="33.11"/>
    <n v="7"/>
    <n v="12.9129"/>
    <x v="6"/>
    <x v="6"/>
  </r>
  <r>
    <s v="US-2017-152492"/>
    <x v="682"/>
    <d v="2017-07-06T00:00:00"/>
    <x v="3"/>
    <s v="AH-10585"/>
    <s v="Angele Hood"/>
    <x v="0"/>
    <s v="United States"/>
    <x v="89"/>
    <x v="1"/>
    <x v="0"/>
    <s v="FUR-CH-10000155"/>
    <x v="0"/>
    <x v="1"/>
    <s v="Global Comet Stacking Armless Chair"/>
    <n v="239.24"/>
    <n v="1"/>
    <n v="23.923999999999999"/>
    <x v="7"/>
    <x v="3"/>
  </r>
  <r>
    <s v="CA-2016-101168"/>
    <x v="683"/>
    <d v="2017-01-01T00:00:00"/>
    <x v="1"/>
    <s v="SS-20140"/>
    <s v="Saphhira Shifley"/>
    <x v="1"/>
    <s v="United States"/>
    <x v="291"/>
    <x v="28"/>
    <x v="2"/>
    <s v="FUR-FU-10003142"/>
    <x v="0"/>
    <x v="3"/>
    <s v="Master Big Foot Doorstop, Beige"/>
    <n v="21.12"/>
    <n v="4"/>
    <n v="6.5472000000000001"/>
    <x v="1"/>
    <x v="5"/>
  </r>
  <r>
    <s v="CA-2015-130253"/>
    <x v="646"/>
    <d v="2015-12-18T00:00:00"/>
    <x v="1"/>
    <s v="PP-18955"/>
    <s v="Paul Prost"/>
    <x v="2"/>
    <s v="United States"/>
    <x v="2"/>
    <x v="2"/>
    <x v="1"/>
    <s v="FUR-FU-10002963"/>
    <x v="0"/>
    <x v="3"/>
    <s v="Master Caster Door Stop, Gray"/>
    <n v="15.24"/>
    <n v="3"/>
    <n v="5.1816000000000004"/>
    <x v="4"/>
    <x v="5"/>
  </r>
  <r>
    <s v="CA-2016-131205"/>
    <x v="631"/>
    <d v="2016-09-08T00:00:00"/>
    <x v="1"/>
    <s v="AA-10645"/>
    <s v="Anna Andreadi"/>
    <x v="0"/>
    <s v="United States"/>
    <x v="292"/>
    <x v="0"/>
    <x v="0"/>
    <s v="FUR-FU-10003347"/>
    <x v="0"/>
    <x v="3"/>
    <s v="Coloredge Poster Frame"/>
    <n v="42.6"/>
    <n v="3"/>
    <n v="16.614000000000001"/>
    <x v="4"/>
    <x v="4"/>
  </r>
  <r>
    <s v="CA-2016-117912"/>
    <x v="684"/>
    <d v="2016-02-08T00:00:00"/>
    <x v="1"/>
    <s v="TB-21520"/>
    <s v="Tracy Blumstein"/>
    <x v="0"/>
    <s v="United States"/>
    <x v="293"/>
    <x v="22"/>
    <x v="1"/>
    <s v="FUR-FU-10002088"/>
    <x v="0"/>
    <x v="3"/>
    <s v="Nu-Dell Float Frame 11 x 14 1/2"/>
    <n v="14.368"/>
    <n v="2"/>
    <n v="3.9512"/>
    <x v="4"/>
    <x v="11"/>
  </r>
  <r>
    <s v="CA-2017-145702"/>
    <x v="405"/>
    <d v="2017-05-24T00:00:00"/>
    <x v="0"/>
    <s v="AH-10075"/>
    <s v="Adam Hart"/>
    <x v="1"/>
    <s v="United States"/>
    <x v="270"/>
    <x v="9"/>
    <x v="0"/>
    <s v="FUR-CH-10001482"/>
    <x v="0"/>
    <x v="1"/>
    <s v="Office Star - Mesh Screen back chair with Vinyl seat"/>
    <n v="314.35199999999998"/>
    <n v="3"/>
    <n v="-35.364600000000003"/>
    <x v="2"/>
    <x v="7"/>
  </r>
  <r>
    <s v="CA-2015-113215"/>
    <x v="558"/>
    <d v="2015-09-08T00:00:00"/>
    <x v="1"/>
    <s v="CP-12085"/>
    <s v="Cathy Prescott"/>
    <x v="1"/>
    <s v="United States"/>
    <x v="104"/>
    <x v="22"/>
    <x v="1"/>
    <s v="FUR-FU-10002937"/>
    <x v="0"/>
    <x v="3"/>
    <s v="GE 48&quot; Fluorescent Tube, Cool White Energy Saver, 34 Watts, 30/Box"/>
    <n v="238.15199999999999"/>
    <n v="3"/>
    <n v="89.307000000000002"/>
    <x v="2"/>
    <x v="4"/>
  </r>
  <r>
    <s v="CA-2016-154662"/>
    <x v="641"/>
    <d v="2016-06-16T00:00:00"/>
    <x v="1"/>
    <s v="BF-11215"/>
    <s v="Benjamin Farhat"/>
    <x v="2"/>
    <s v="United States"/>
    <x v="12"/>
    <x v="11"/>
    <x v="3"/>
    <s v="FUR-TA-10001771"/>
    <x v="0"/>
    <x v="2"/>
    <s v="Bush Cubix Conference Tables, Fully Assembled"/>
    <n v="692.94"/>
    <n v="3"/>
    <n v="173.23500000000001"/>
    <x v="1"/>
    <x v="2"/>
  </r>
  <r>
    <s v="CA-2016-124016"/>
    <x v="348"/>
    <d v="2016-09-26T00:00:00"/>
    <x v="0"/>
    <s v="JS-15940"/>
    <s v="Joni Sundaresam"/>
    <x v="2"/>
    <s v="United States"/>
    <x v="68"/>
    <x v="15"/>
    <x v="2"/>
    <s v="FUR-FU-10004963"/>
    <x v="0"/>
    <x v="3"/>
    <s v="Eldon 400 Class Desk Accessories, Black Carbon"/>
    <n v="28"/>
    <n v="4"/>
    <n v="7.7"/>
    <x v="0"/>
    <x v="4"/>
  </r>
  <r>
    <s v="CA-2017-166695"/>
    <x v="685"/>
    <d v="2017-05-24T00:00:00"/>
    <x v="1"/>
    <s v="CC-12430"/>
    <s v="Chuck Clark"/>
    <x v="2"/>
    <s v="United States"/>
    <x v="174"/>
    <x v="2"/>
    <x v="1"/>
    <s v="FUR-CH-10000225"/>
    <x v="0"/>
    <x v="1"/>
    <s v="Global Geo Office Task Chair, Gray"/>
    <n v="518.27200000000005"/>
    <n v="8"/>
    <n v="-97.176000000000002"/>
    <x v="4"/>
    <x v="7"/>
  </r>
  <r>
    <s v="CA-2017-166695"/>
    <x v="685"/>
    <d v="2017-05-24T00:00:00"/>
    <x v="1"/>
    <s v="CC-12430"/>
    <s v="Chuck Clark"/>
    <x v="2"/>
    <s v="United States"/>
    <x v="174"/>
    <x v="2"/>
    <x v="1"/>
    <s v="FUR-FU-10002191"/>
    <x v="0"/>
    <x v="3"/>
    <s v="G.E. Halogen Desk Lamp Bulbs"/>
    <n v="6.98"/>
    <n v="1"/>
    <n v="3.3504"/>
    <x v="4"/>
    <x v="7"/>
  </r>
  <r>
    <s v="CA-2016-151561"/>
    <x v="686"/>
    <d v="2016-09-07T00:00:00"/>
    <x v="1"/>
    <s v="PG-18820"/>
    <s v="Patrick Gardner"/>
    <x v="0"/>
    <s v="United States"/>
    <x v="13"/>
    <x v="7"/>
    <x v="2"/>
    <s v="FUR-FU-10004864"/>
    <x v="0"/>
    <x v="3"/>
    <s v="Howard Miller 14-1/2&quot; Diameter Chrome Round Wall Clock"/>
    <n v="191.82"/>
    <n v="3"/>
    <n v="61.382399999999997"/>
    <x v="6"/>
    <x v="4"/>
  </r>
  <r>
    <s v="US-2014-165589"/>
    <x v="687"/>
    <d v="2014-02-18T00:00:00"/>
    <x v="3"/>
    <s v="TB-21595"/>
    <s v="Troy Blackwell"/>
    <x v="0"/>
    <s v="United States"/>
    <x v="294"/>
    <x v="5"/>
    <x v="3"/>
    <s v="FUR-FU-10002396"/>
    <x v="0"/>
    <x v="3"/>
    <s v="DAX Copper Panel Document Frame, 5 x 7 Size"/>
    <n v="25.16"/>
    <n v="5"/>
    <n v="-11.321999999999999"/>
    <x v="7"/>
    <x v="11"/>
  </r>
  <r>
    <s v="CA-2015-114048"/>
    <x v="646"/>
    <d v="2015-12-18T00:00:00"/>
    <x v="1"/>
    <s v="EH-13945"/>
    <s v="Eric Hoffmann"/>
    <x v="0"/>
    <s v="United States"/>
    <x v="46"/>
    <x v="2"/>
    <x v="1"/>
    <s v="FUR-FU-10004351"/>
    <x v="0"/>
    <x v="3"/>
    <s v="Staple-based wall hangings"/>
    <n v="29.22"/>
    <n v="3"/>
    <n v="12.8568"/>
    <x v="4"/>
    <x v="5"/>
  </r>
  <r>
    <s v="CA-2017-100111"/>
    <x v="688"/>
    <d v="2017-09-26T00:00:00"/>
    <x v="1"/>
    <s v="SV-20365"/>
    <s v="Seth Vernon"/>
    <x v="0"/>
    <s v="United States"/>
    <x v="13"/>
    <x v="7"/>
    <x v="2"/>
    <s v="FUR-CH-10003846"/>
    <x v="0"/>
    <x v="1"/>
    <s v="Hon Valutask Swivel Chairs"/>
    <n v="272.64600000000002"/>
    <n v="3"/>
    <n v="18.176400000000001"/>
    <x v="6"/>
    <x v="4"/>
  </r>
  <r>
    <s v="CA-2017-100111"/>
    <x v="688"/>
    <d v="2017-09-26T00:00:00"/>
    <x v="1"/>
    <s v="SV-20365"/>
    <s v="Seth Vernon"/>
    <x v="0"/>
    <s v="United States"/>
    <x v="13"/>
    <x v="7"/>
    <x v="2"/>
    <s v="FUR-CH-10003061"/>
    <x v="0"/>
    <x v="1"/>
    <s v="Global Leather Task Chair, Black"/>
    <n v="80.991"/>
    <n v="1"/>
    <n v="8.0991"/>
    <x v="6"/>
    <x v="4"/>
  </r>
  <r>
    <s v="CA-2017-100111"/>
    <x v="688"/>
    <d v="2017-09-26T00:00:00"/>
    <x v="1"/>
    <s v="SV-20365"/>
    <s v="Seth Vernon"/>
    <x v="0"/>
    <s v="United States"/>
    <x v="13"/>
    <x v="7"/>
    <x v="2"/>
    <s v="FUR-CH-10004086"/>
    <x v="0"/>
    <x v="1"/>
    <s v="Hon 4070 Series Pagoda Armless Upholstered Stacking Chairs"/>
    <n v="2888.127"/>
    <n v="11"/>
    <n v="609.71569999999997"/>
    <x v="6"/>
    <x v="4"/>
  </r>
  <r>
    <s v="CA-2017-100111"/>
    <x v="688"/>
    <d v="2017-09-26T00:00:00"/>
    <x v="1"/>
    <s v="SV-20365"/>
    <s v="Seth Vernon"/>
    <x v="0"/>
    <s v="United States"/>
    <x v="13"/>
    <x v="7"/>
    <x v="2"/>
    <s v="FUR-CH-10001215"/>
    <x v="0"/>
    <x v="1"/>
    <s v="Global Troy Executive Leather Low-Back Tilter"/>
    <n v="2254.41"/>
    <n v="5"/>
    <n v="375.73500000000001"/>
    <x v="6"/>
    <x v="4"/>
  </r>
  <r>
    <s v="US-2017-132381"/>
    <x v="621"/>
    <d v="2017-08-24T00:00:00"/>
    <x v="2"/>
    <s v="Dp-13240"/>
    <s v="Dean percer"/>
    <x v="2"/>
    <s v="United States"/>
    <x v="3"/>
    <x v="3"/>
    <x v="2"/>
    <s v="FUR-TA-10002356"/>
    <x v="0"/>
    <x v="2"/>
    <s v="Bevis Boat-Shaped Conference Table"/>
    <n v="314.53199999999998"/>
    <n v="2"/>
    <n v="-83.875200000000007"/>
    <x v="3"/>
    <x v="10"/>
  </r>
  <r>
    <s v="CA-2016-124590"/>
    <x v="689"/>
    <d v="2016-11-16T00:00:00"/>
    <x v="1"/>
    <s v="SP-20920"/>
    <s v="Susan Pistek"/>
    <x v="0"/>
    <s v="United States"/>
    <x v="255"/>
    <x v="15"/>
    <x v="2"/>
    <s v="FUR-CH-10004495"/>
    <x v="0"/>
    <x v="1"/>
    <s v="Global Leather and Oak Executive Chair, Black"/>
    <n v="1474.8019999999999"/>
    <n v="7"/>
    <n v="-21.0686"/>
    <x v="4"/>
    <x v="0"/>
  </r>
  <r>
    <s v="CA-2016-124590"/>
    <x v="689"/>
    <d v="2016-11-16T00:00:00"/>
    <x v="1"/>
    <s v="SP-20920"/>
    <s v="Susan Pistek"/>
    <x v="0"/>
    <s v="United States"/>
    <x v="255"/>
    <x v="15"/>
    <x v="2"/>
    <s v="FUR-CH-10000454"/>
    <x v="0"/>
    <x v="1"/>
    <s v="Hon Deluxe Fabric Upholstered Stacking Chairs, Rounded Back"/>
    <n v="1537.0740000000001"/>
    <n v="9"/>
    <n v="0"/>
    <x v="4"/>
    <x v="0"/>
  </r>
  <r>
    <s v="CA-2016-124590"/>
    <x v="689"/>
    <d v="2016-11-16T00:00:00"/>
    <x v="1"/>
    <s v="SP-20920"/>
    <s v="Susan Pistek"/>
    <x v="0"/>
    <s v="United States"/>
    <x v="255"/>
    <x v="15"/>
    <x v="2"/>
    <s v="FUR-CH-10003746"/>
    <x v="0"/>
    <x v="1"/>
    <s v="Hon 4070 Series Pagoda Round Back Stacking Chairs"/>
    <n v="449.37200000000001"/>
    <n v="2"/>
    <n v="-12.8392"/>
    <x v="4"/>
    <x v="0"/>
  </r>
  <r>
    <s v="CA-2017-143378"/>
    <x v="690"/>
    <d v="2017-09-25T00:00:00"/>
    <x v="1"/>
    <s v="JR-16210"/>
    <s v="Justin Ritter"/>
    <x v="1"/>
    <s v="United States"/>
    <x v="76"/>
    <x v="36"/>
    <x v="1"/>
    <s v="FUR-FU-10004864"/>
    <x v="0"/>
    <x v="3"/>
    <s v="Howard Miller 14-1/2&quot; Diameter Chrome Round Wall Clock"/>
    <n v="409.21600000000001"/>
    <n v="8"/>
    <n v="61.382399999999997"/>
    <x v="6"/>
    <x v="4"/>
  </r>
  <r>
    <s v="CA-2017-143378"/>
    <x v="690"/>
    <d v="2017-09-25T00:00:00"/>
    <x v="1"/>
    <s v="JR-16210"/>
    <s v="Justin Ritter"/>
    <x v="1"/>
    <s v="United States"/>
    <x v="76"/>
    <x v="36"/>
    <x v="1"/>
    <s v="FUR-BO-10001972"/>
    <x v="0"/>
    <x v="0"/>
    <s v="O'Sullivan 4-Shelf Bookcase in Odessa Pine"/>
    <n v="72.587999999999994"/>
    <n v="2"/>
    <n v="-128.2388"/>
    <x v="6"/>
    <x v="4"/>
  </r>
  <r>
    <s v="CA-2016-124100"/>
    <x v="691"/>
    <d v="2016-04-06T00:00:00"/>
    <x v="1"/>
    <s v="EH-13990"/>
    <s v="Erica Hackney"/>
    <x v="0"/>
    <s v="United States"/>
    <x v="13"/>
    <x v="7"/>
    <x v="2"/>
    <s v="FUR-CH-10003817"/>
    <x v="0"/>
    <x v="1"/>
    <s v="Global Value Steno Chair, Gray"/>
    <n v="327.99599999999998"/>
    <n v="6"/>
    <n v="54.665999999999997"/>
    <x v="6"/>
    <x v="9"/>
  </r>
  <r>
    <s v="CA-2014-163447"/>
    <x v="421"/>
    <d v="2014-12-31T00:00:00"/>
    <x v="1"/>
    <s v="TB-21190"/>
    <s v="Thomas Brumley"/>
    <x v="2"/>
    <s v="United States"/>
    <x v="13"/>
    <x v="7"/>
    <x v="2"/>
    <s v="FUR-CH-10004477"/>
    <x v="0"/>
    <x v="1"/>
    <s v="Global Push Button Manager's Chair, Indigo"/>
    <n v="767.21400000000006"/>
    <n v="14"/>
    <n v="161.9674"/>
    <x v="4"/>
    <x v="5"/>
  </r>
  <r>
    <s v="CA-2016-148096"/>
    <x v="692"/>
    <d v="2016-08-19T00:00:00"/>
    <x v="2"/>
    <s v="AO-10810"/>
    <s v="Anthony O'Donnell"/>
    <x v="1"/>
    <s v="United States"/>
    <x v="2"/>
    <x v="2"/>
    <x v="1"/>
    <s v="FUR-TA-10004152"/>
    <x v="0"/>
    <x v="2"/>
    <s v="Barricks 18&quot; x 48&quot; Non-Folding Utility Table with Bottom Storage Shelf"/>
    <n v="161.28"/>
    <n v="2"/>
    <n v="12.096"/>
    <x v="0"/>
    <x v="10"/>
  </r>
  <r>
    <s v="CA-2014-131247"/>
    <x v="693"/>
    <d v="2014-04-04T00:00:00"/>
    <x v="1"/>
    <s v="GA-14725"/>
    <s v="Guy Armstrong"/>
    <x v="0"/>
    <s v="United States"/>
    <x v="28"/>
    <x v="2"/>
    <x v="1"/>
    <s v="FUR-BO-10001337"/>
    <x v="0"/>
    <x v="0"/>
    <s v="O'Sullivan Living Dimensions 2-Shelf Bookcases"/>
    <n v="205.666"/>
    <n v="2"/>
    <n v="-12.098000000000001"/>
    <x v="2"/>
    <x v="9"/>
  </r>
  <r>
    <s v="CA-2017-101322"/>
    <x v="158"/>
    <d v="2017-12-31T00:00:00"/>
    <x v="2"/>
    <s v="JG-15310"/>
    <s v="Jason Gross"/>
    <x v="1"/>
    <s v="United States"/>
    <x v="62"/>
    <x v="2"/>
    <x v="1"/>
    <s v="FUR-CH-10003968"/>
    <x v="0"/>
    <x v="1"/>
    <s v="Novimex Turbo Task Chair"/>
    <n v="340.70400000000001"/>
    <n v="6"/>
    <n v="-34.070399999999999"/>
    <x v="0"/>
    <x v="5"/>
  </r>
  <r>
    <s v="US-2016-106600"/>
    <x v="57"/>
    <d v="2016-04-11T00:00:00"/>
    <x v="2"/>
    <s v="RM-19375"/>
    <s v="Raymond Messe"/>
    <x v="0"/>
    <s v="United States"/>
    <x v="29"/>
    <x v="24"/>
    <x v="0"/>
    <s v="FUR-BO-10001608"/>
    <x v="0"/>
    <x v="0"/>
    <s v="Hon Metal Bookcases, Black"/>
    <n v="354.9"/>
    <n v="5"/>
    <n v="88.724999999999994"/>
    <x v="0"/>
    <x v="6"/>
  </r>
  <r>
    <s v="CA-2014-111871"/>
    <x v="385"/>
    <d v="2014-03-21T00:00:00"/>
    <x v="0"/>
    <s v="EK-13795"/>
    <s v="Eileen Kiefer"/>
    <x v="2"/>
    <s v="United States"/>
    <x v="28"/>
    <x v="2"/>
    <x v="1"/>
    <s v="FUR-BO-10004218"/>
    <x v="0"/>
    <x v="0"/>
    <s v="Bush Heritage Pine Collection 5-Shelf Bookcase, Albany Pine Finish, *Special Order"/>
    <n v="1198.33"/>
    <n v="10"/>
    <n v="70.489999999999995"/>
    <x v="0"/>
    <x v="9"/>
  </r>
  <r>
    <s v="CA-2017-151484"/>
    <x v="333"/>
    <d v="2017-04-23T00:00:00"/>
    <x v="2"/>
    <s v="CV-12805"/>
    <s v="Cynthia Voltz"/>
    <x v="1"/>
    <s v="United States"/>
    <x v="3"/>
    <x v="3"/>
    <x v="2"/>
    <s v="FUR-FU-10001876"/>
    <x v="0"/>
    <x v="3"/>
    <s v="Computer Room Manger, 14&quot;"/>
    <n v="51.968000000000004"/>
    <n v="2"/>
    <n v="10.393599999999999"/>
    <x v="0"/>
    <x v="6"/>
  </r>
  <r>
    <s v="CA-2017-151484"/>
    <x v="333"/>
    <d v="2017-04-23T00:00:00"/>
    <x v="2"/>
    <s v="CV-12805"/>
    <s v="Cynthia Voltz"/>
    <x v="1"/>
    <s v="United States"/>
    <x v="3"/>
    <x v="3"/>
    <x v="2"/>
    <s v="FUR-FU-10004671"/>
    <x v="0"/>
    <x v="3"/>
    <s v="Executive Impressions 12&quot; Wall Clock"/>
    <n v="42.408000000000001"/>
    <n v="3"/>
    <n v="9.5418000000000003"/>
    <x v="0"/>
    <x v="6"/>
  </r>
  <r>
    <s v="CA-2014-103989"/>
    <x v="694"/>
    <d v="2014-03-21T00:00:00"/>
    <x v="2"/>
    <s v="MC-17605"/>
    <s v="Matt Connell"/>
    <x v="1"/>
    <s v="United States"/>
    <x v="49"/>
    <x v="1"/>
    <x v="0"/>
    <s v="FUR-FU-10003981"/>
    <x v="0"/>
    <x v="3"/>
    <s v="Eldon Wave Desk Accessories"/>
    <n v="4.992"/>
    <n v="3"/>
    <n v="1.3728"/>
    <x v="3"/>
    <x v="9"/>
  </r>
  <r>
    <s v="CA-2014-103989"/>
    <x v="694"/>
    <d v="2014-03-21T00:00:00"/>
    <x v="2"/>
    <s v="MC-17605"/>
    <s v="Matt Connell"/>
    <x v="1"/>
    <s v="United States"/>
    <x v="49"/>
    <x v="1"/>
    <x v="0"/>
    <s v="FUR-FU-10002508"/>
    <x v="0"/>
    <x v="3"/>
    <s v="Document Clip Frames"/>
    <n v="20.015999999999998"/>
    <n v="3"/>
    <n v="5.5044000000000004"/>
    <x v="3"/>
    <x v="9"/>
  </r>
  <r>
    <s v="CA-2015-158421"/>
    <x v="231"/>
    <d v="2015-09-26T00:00:00"/>
    <x v="1"/>
    <s v="GB-14575"/>
    <s v="Giulietta Baptist"/>
    <x v="0"/>
    <s v="United States"/>
    <x v="11"/>
    <x v="10"/>
    <x v="0"/>
    <s v="FUR-CH-10000309"/>
    <x v="0"/>
    <x v="1"/>
    <s v="Global Comet Stacking Arm Chair"/>
    <n v="1690.04"/>
    <n v="4"/>
    <n v="422.51"/>
    <x v="2"/>
    <x v="4"/>
  </r>
  <r>
    <s v="CA-2016-143609"/>
    <x v="106"/>
    <d v="2016-12-13T00:00:00"/>
    <x v="2"/>
    <s v="DB-13270"/>
    <s v="Deborah Brumfield"/>
    <x v="2"/>
    <s v="United States"/>
    <x v="295"/>
    <x v="36"/>
    <x v="1"/>
    <s v="FUR-CH-10004218"/>
    <x v="0"/>
    <x v="1"/>
    <s v="Global Fabric Manager's Chair, Dark Gray"/>
    <n v="403.92"/>
    <n v="5"/>
    <n v="25.245000000000001"/>
    <x v="3"/>
    <x v="5"/>
  </r>
  <r>
    <s v="CA-2016-157259"/>
    <x v="695"/>
    <d v="2016-12-28T00:00:00"/>
    <x v="1"/>
    <s v="JM-15535"/>
    <s v="Jessica Myrick"/>
    <x v="0"/>
    <s v="United States"/>
    <x v="13"/>
    <x v="7"/>
    <x v="2"/>
    <s v="FUR-FU-10003192"/>
    <x v="0"/>
    <x v="3"/>
    <s v="Luxo Adjustable Task Clamp Lamp"/>
    <n v="799.56"/>
    <n v="9"/>
    <n v="207.88560000000001"/>
    <x v="4"/>
    <x v="5"/>
  </r>
  <r>
    <s v="CA-2016-118332"/>
    <x v="696"/>
    <d v="2016-12-23T00:00:00"/>
    <x v="1"/>
    <s v="PK-19075"/>
    <s v="Pete Kriz"/>
    <x v="0"/>
    <s v="United States"/>
    <x v="278"/>
    <x v="2"/>
    <x v="1"/>
    <s v="FUR-CH-10001708"/>
    <x v="0"/>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x v="0"/>
    <x v="3"/>
    <s v="Magna Visual Magnetic Picture Hangers"/>
    <n v="7.7119999999999997"/>
    <n v="2"/>
    <n v="1.7352000000000001"/>
    <x v="3"/>
    <x v="5"/>
  </r>
  <r>
    <s v="CA-2016-133697"/>
    <x v="697"/>
    <d v="2016-10-24T00:00:00"/>
    <x v="0"/>
    <s v="CM-12445"/>
    <s v="Chuck Magee"/>
    <x v="0"/>
    <s v="United States"/>
    <x v="6"/>
    <x v="5"/>
    <x v="3"/>
    <s v="FUR-CH-10002372"/>
    <x v="0"/>
    <x v="1"/>
    <s v="Office Star - Ergonomically Designed Knee Chair"/>
    <n v="56.686"/>
    <n v="1"/>
    <n v="-14.5764"/>
    <x v="4"/>
    <x v="1"/>
  </r>
  <r>
    <s v="CA-2017-119809"/>
    <x v="100"/>
    <d v="2017-08-25T00:00:00"/>
    <x v="1"/>
    <s v="YS-21880"/>
    <s v="Yana Sorensen"/>
    <x v="1"/>
    <s v="United States"/>
    <x v="15"/>
    <x v="13"/>
    <x v="1"/>
    <s v="FUR-FU-10001475"/>
    <x v="0"/>
    <x v="3"/>
    <s v="Contract Clock, 14&quot;, Brown"/>
    <n v="65.94"/>
    <n v="3"/>
    <n v="22.419599999999999"/>
    <x v="1"/>
    <x v="10"/>
  </r>
  <r>
    <s v="CA-2015-161711"/>
    <x v="44"/>
    <d v="2015-12-03T00:00:00"/>
    <x v="1"/>
    <s v="MC-17425"/>
    <s v="Mark Cousins"/>
    <x v="1"/>
    <s v="United States"/>
    <x v="13"/>
    <x v="7"/>
    <x v="2"/>
    <s v="FUR-FU-10000087"/>
    <x v="0"/>
    <x v="3"/>
    <s v="Executive Impressions 14&quot; Two-Color Numerals Wall Clock"/>
    <n v="68.16"/>
    <n v="3"/>
    <n v="27.945599999999999"/>
    <x v="2"/>
    <x v="0"/>
  </r>
  <r>
    <s v="CA-2017-140627"/>
    <x v="340"/>
    <d v="2017-12-27T00:00:00"/>
    <x v="1"/>
    <s v="DK-12985"/>
    <s v="Darren Koutras"/>
    <x v="0"/>
    <s v="United States"/>
    <x v="296"/>
    <x v="9"/>
    <x v="0"/>
    <s v="FUR-FU-10000087"/>
    <x v="0"/>
    <x v="3"/>
    <s v="Executive Impressions 14&quot; Two-Color Numerals Wall Clock"/>
    <n v="72.703999999999994"/>
    <n v="4"/>
    <n v="19.084800000000001"/>
    <x v="4"/>
    <x v="5"/>
  </r>
  <r>
    <s v="CA-2015-133445"/>
    <x v="698"/>
    <d v="2015-10-09T00:00:00"/>
    <x v="1"/>
    <s v="JF-15490"/>
    <s v="Jeremy Farry"/>
    <x v="0"/>
    <s v="United States"/>
    <x v="295"/>
    <x v="36"/>
    <x v="1"/>
    <s v="FUR-BO-10003660"/>
    <x v="0"/>
    <x v="0"/>
    <s v="Bush Cubix Collection Bookcases, Fully Assembled"/>
    <n v="66.293999999999997"/>
    <n v="1"/>
    <n v="-103.86060000000001"/>
    <x v="4"/>
    <x v="1"/>
  </r>
  <r>
    <s v="CA-2015-133445"/>
    <x v="698"/>
    <d v="2015-10-09T00:00:00"/>
    <x v="1"/>
    <s v="JF-15490"/>
    <s v="Jeremy Farry"/>
    <x v="0"/>
    <s v="United States"/>
    <x v="295"/>
    <x v="36"/>
    <x v="1"/>
    <s v="FUR-CH-10000422"/>
    <x v="0"/>
    <x v="1"/>
    <s v="Global Highback Leather Tilter in Burgundy"/>
    <n v="291.16800000000001"/>
    <n v="4"/>
    <n v="-14.558400000000001"/>
    <x v="4"/>
    <x v="1"/>
  </r>
  <r>
    <s v="US-2017-142188"/>
    <x v="91"/>
    <d v="2017-09-11T00:00:00"/>
    <x v="3"/>
    <s v="JF-15415"/>
    <s v="Jennifer Ferguson"/>
    <x v="0"/>
    <s v="United States"/>
    <x v="15"/>
    <x v="13"/>
    <x v="1"/>
    <s v="FUR-CH-10003199"/>
    <x v="0"/>
    <x v="1"/>
    <s v="Office Star - Contemporary Task Swivel Chair"/>
    <n v="177.56800000000001"/>
    <n v="2"/>
    <n v="8.8783999999999992"/>
    <x v="7"/>
    <x v="4"/>
  </r>
  <r>
    <s v="CA-2015-134075"/>
    <x v="132"/>
    <d v="2015-12-16T00:00:00"/>
    <x v="1"/>
    <s v="HA-14905"/>
    <s v="Helen Abelman"/>
    <x v="0"/>
    <s v="United States"/>
    <x v="124"/>
    <x v="2"/>
    <x v="1"/>
    <s v="FUR-FU-10004597"/>
    <x v="0"/>
    <x v="3"/>
    <s v="Eldon Cleatmat Chair Mats for Medium Pile Carpets"/>
    <n v="166.5"/>
    <n v="3"/>
    <n v="21.645"/>
    <x v="4"/>
    <x v="5"/>
  </r>
  <r>
    <s v="CA-2017-141572"/>
    <x v="15"/>
    <d v="2017-05-31T00:00:00"/>
    <x v="0"/>
    <s v="LO-17170"/>
    <s v="Lori Olson"/>
    <x v="1"/>
    <s v="United States"/>
    <x v="41"/>
    <x v="28"/>
    <x v="2"/>
    <s v="FUR-FU-10001185"/>
    <x v="0"/>
    <x v="3"/>
    <s v="Advantus Employee of the Month Certificate Frame, 11 x 13-1/2"/>
    <n v="247.44"/>
    <n v="8"/>
    <n v="101.4504"/>
    <x v="0"/>
    <x v="7"/>
  </r>
  <r>
    <s v="CA-2015-112305"/>
    <x v="141"/>
    <d v="2015-11-25T00:00:00"/>
    <x v="1"/>
    <s v="KB-16405"/>
    <s v="Katrina Bavinger"/>
    <x v="2"/>
    <s v="United States"/>
    <x v="15"/>
    <x v="13"/>
    <x v="1"/>
    <s v="FUR-FU-10002364"/>
    <x v="0"/>
    <x v="3"/>
    <s v="Eldon Expressions Wood Desk Accessories, Oak"/>
    <n v="22.14"/>
    <n v="3"/>
    <n v="6.4206000000000003"/>
    <x v="2"/>
    <x v="0"/>
  </r>
  <r>
    <s v="CA-2017-121580"/>
    <x v="464"/>
    <d v="2017-06-04T00:00:00"/>
    <x v="1"/>
    <s v="ML-17410"/>
    <s v="Maris LaWare"/>
    <x v="0"/>
    <s v="United States"/>
    <x v="29"/>
    <x v="6"/>
    <x v="3"/>
    <s v="FUR-FU-10003981"/>
    <x v="0"/>
    <x v="3"/>
    <s v="Eldon Wave Desk Accessories"/>
    <n v="6.24"/>
    <n v="3"/>
    <n v="2.6208"/>
    <x v="6"/>
    <x v="7"/>
  </r>
  <r>
    <s v="CA-2015-151624"/>
    <x v="699"/>
    <d v="2015-09-14T00:00:00"/>
    <x v="1"/>
    <s v="VW-21775"/>
    <s v="Victoria Wilson"/>
    <x v="1"/>
    <s v="United States"/>
    <x v="132"/>
    <x v="33"/>
    <x v="0"/>
    <s v="FUR-FU-10001731"/>
    <x v="0"/>
    <x v="3"/>
    <s v="Acrylic Self-Standing Desk Frames"/>
    <n v="21.36"/>
    <n v="8"/>
    <n v="8.1167999999999996"/>
    <x v="6"/>
    <x v="4"/>
  </r>
  <r>
    <s v="CA-2017-102379"/>
    <x v="308"/>
    <d v="2017-12-06T00:00:00"/>
    <x v="1"/>
    <s v="BB-11545"/>
    <s v="Brenda Bowman"/>
    <x v="1"/>
    <s v="United States"/>
    <x v="121"/>
    <x v="2"/>
    <x v="1"/>
    <s v="FUR-CH-10004983"/>
    <x v="0"/>
    <x v="1"/>
    <s v="Office Star - Mid Back Dual function Ergonomic High Back Chair with 2-Way Adjustable Arms"/>
    <n v="1159.056"/>
    <n v="9"/>
    <n v="43.464599999999997"/>
    <x v="4"/>
    <x v="5"/>
  </r>
  <r>
    <s v="US-2016-139087"/>
    <x v="700"/>
    <d v="2016-07-22T00:00:00"/>
    <x v="0"/>
    <s v="DK-13375"/>
    <s v="Dennis Kane"/>
    <x v="0"/>
    <s v="United States"/>
    <x v="15"/>
    <x v="13"/>
    <x v="1"/>
    <s v="FUR-FU-10001847"/>
    <x v="0"/>
    <x v="3"/>
    <s v="Eldon Image Series Black Desk Accessories"/>
    <n v="12.42"/>
    <n v="3"/>
    <n v="4.4711999999999996"/>
    <x v="2"/>
    <x v="3"/>
  </r>
  <r>
    <s v="US-2016-139087"/>
    <x v="700"/>
    <d v="2016-07-22T00:00:00"/>
    <x v="0"/>
    <s v="DK-13375"/>
    <s v="Dennis Kane"/>
    <x v="0"/>
    <s v="United States"/>
    <x v="15"/>
    <x v="13"/>
    <x v="1"/>
    <s v="FUR-FU-10004164"/>
    <x v="0"/>
    <x v="3"/>
    <s v="Eldon 300 Class Desk Accessories, Black"/>
    <n v="24.75"/>
    <n v="5"/>
    <n v="10.89"/>
    <x v="2"/>
    <x v="3"/>
  </r>
  <r>
    <s v="CA-2015-116484"/>
    <x v="141"/>
    <d v="2015-11-26T00:00:00"/>
    <x v="1"/>
    <s v="JK-15205"/>
    <s v="Jamie Kunitz"/>
    <x v="0"/>
    <s v="United States"/>
    <x v="149"/>
    <x v="15"/>
    <x v="2"/>
    <s v="FUR-FU-10002874"/>
    <x v="0"/>
    <x v="3"/>
    <s v="Ultra Commercial Grade Dual Valve Door Closer"/>
    <n v="63.823999999999998"/>
    <n v="2"/>
    <n v="9.5736000000000008"/>
    <x v="6"/>
    <x v="0"/>
  </r>
  <r>
    <s v="CA-2016-100944"/>
    <x v="211"/>
    <d v="2016-09-28T00:00:00"/>
    <x v="1"/>
    <s v="EH-13765"/>
    <s v="Edward Hooks"/>
    <x v="1"/>
    <s v="United States"/>
    <x v="2"/>
    <x v="2"/>
    <x v="1"/>
    <s v="FUR-CH-10000988"/>
    <x v="0"/>
    <x v="1"/>
    <s v="Hon Olson Stacker Stools"/>
    <n v="563.24"/>
    <n v="5"/>
    <n v="56.323999999999998"/>
    <x v="4"/>
    <x v="4"/>
  </r>
  <r>
    <s v="CA-2016-125080"/>
    <x v="59"/>
    <d v="2016-10-26T00:00:00"/>
    <x v="1"/>
    <s v="VW-21775"/>
    <s v="Victoria Wilson"/>
    <x v="1"/>
    <s v="United States"/>
    <x v="174"/>
    <x v="15"/>
    <x v="2"/>
    <s v="FUR-TA-10003238"/>
    <x v="0"/>
    <x v="2"/>
    <s v="Chromcraft Bull-Nose Wood 48&quot; x 96&quot; Rectangular Conference Tables"/>
    <n v="661.17600000000004"/>
    <n v="2"/>
    <n v="-231.41159999999999"/>
    <x v="2"/>
    <x v="1"/>
  </r>
  <r>
    <s v="CA-2014-100090"/>
    <x v="591"/>
    <d v="2014-07-12T00:00:00"/>
    <x v="1"/>
    <s v="EB-13705"/>
    <s v="Ed Braxton"/>
    <x v="1"/>
    <s v="United States"/>
    <x v="28"/>
    <x v="2"/>
    <x v="1"/>
    <s v="FUR-TA-10003715"/>
    <x v="0"/>
    <x v="2"/>
    <s v="Hon 2111 Invitation Series Corner Table"/>
    <n v="502.488"/>
    <n v="3"/>
    <n v="-87.935400000000001"/>
    <x v="4"/>
    <x v="3"/>
  </r>
  <r>
    <s v="US-2015-139675"/>
    <x v="310"/>
    <d v="2015-03-18T00:00:00"/>
    <x v="0"/>
    <s v="NF-18595"/>
    <s v="Nicole Fjeld"/>
    <x v="2"/>
    <s v="United States"/>
    <x v="297"/>
    <x v="2"/>
    <x v="1"/>
    <s v="FUR-CH-10004063"/>
    <x v="0"/>
    <x v="1"/>
    <s v="Global Deluxe High-Back Manager's Chair"/>
    <n v="915.13599999999997"/>
    <n v="4"/>
    <n v="102.9528"/>
    <x v="2"/>
    <x v="9"/>
  </r>
  <r>
    <s v="US-2015-139675"/>
    <x v="310"/>
    <d v="2015-03-18T00:00:00"/>
    <x v="0"/>
    <s v="NF-18595"/>
    <s v="Nicole Fjeld"/>
    <x v="2"/>
    <s v="United States"/>
    <x v="297"/>
    <x v="2"/>
    <x v="1"/>
    <s v="FUR-FU-10001979"/>
    <x v="0"/>
    <x v="3"/>
    <s v="Dana Halogen Swing-Arm Architect Lamp"/>
    <n v="327.76"/>
    <n v="8"/>
    <n v="91.772800000000004"/>
    <x v="2"/>
    <x v="9"/>
  </r>
  <r>
    <s v="CA-2017-143756"/>
    <x v="308"/>
    <d v="2017-12-05T00:00:00"/>
    <x v="2"/>
    <s v="ME-17725"/>
    <s v="Max Engle"/>
    <x v="0"/>
    <s v="United States"/>
    <x v="279"/>
    <x v="25"/>
    <x v="0"/>
    <s v="FUR-CH-10001854"/>
    <x v="0"/>
    <x v="1"/>
    <s v="Office Star - Professional Matrix Back Chair with 2-to-1 Synchro Tilt and Mesh Fabric Seat"/>
    <n v="701.96"/>
    <n v="2"/>
    <n v="168.47040000000001"/>
    <x v="0"/>
    <x v="5"/>
  </r>
  <r>
    <s v="CA-2017-107314"/>
    <x v="147"/>
    <d v="2017-12-03T00:00:00"/>
    <x v="2"/>
    <s v="MZ-17335"/>
    <s v="Maria Zettner"/>
    <x v="2"/>
    <s v="United States"/>
    <x v="28"/>
    <x v="2"/>
    <x v="1"/>
    <s v="FUR-FU-10003489"/>
    <x v="0"/>
    <x v="3"/>
    <s v="Contemporary Borderless Frame"/>
    <n v="25.83"/>
    <n v="3"/>
    <n v="9.5571000000000002"/>
    <x v="0"/>
    <x v="0"/>
  </r>
  <r>
    <s v="CA-2016-163328"/>
    <x v="114"/>
    <d v="2016-11-06T00:00:00"/>
    <x v="0"/>
    <s v="TP-21565"/>
    <s v="Tracy Poddar"/>
    <x v="1"/>
    <s v="United States"/>
    <x v="298"/>
    <x v="36"/>
    <x v="1"/>
    <s v="FUR-CH-10003298"/>
    <x v="0"/>
    <x v="1"/>
    <s v="Office Star - Contemporary Task Swivel chair with Loop Arms, Charcoal"/>
    <n v="104.78400000000001"/>
    <n v="1"/>
    <n v="-14.4078"/>
    <x v="3"/>
    <x v="0"/>
  </r>
  <r>
    <s v="CA-2016-163328"/>
    <x v="114"/>
    <d v="2016-11-06T00:00:00"/>
    <x v="0"/>
    <s v="TP-21565"/>
    <s v="Tracy Poddar"/>
    <x v="1"/>
    <s v="United States"/>
    <x v="298"/>
    <x v="36"/>
    <x v="1"/>
    <s v="FUR-CH-10000229"/>
    <x v="0"/>
    <x v="1"/>
    <s v="Global Enterprise Series Seating High-Back Swivel/Tilt Chairs"/>
    <n v="650.35199999999998"/>
    <n v="3"/>
    <n v="-97.552800000000005"/>
    <x v="3"/>
    <x v="0"/>
  </r>
  <r>
    <s v="CA-2014-112837"/>
    <x v="701"/>
    <d v="2014-09-16T00:00:00"/>
    <x v="1"/>
    <s v="LW-17125"/>
    <s v="Liz Willingham"/>
    <x v="0"/>
    <s v="United States"/>
    <x v="299"/>
    <x v="2"/>
    <x v="1"/>
    <s v="FUR-FU-10004006"/>
    <x v="0"/>
    <x v="3"/>
    <s v="Deflect-o DuraMat Lighweight, Studded, Beveled Mat for Low Pile Carpeting"/>
    <n v="127.95"/>
    <n v="3"/>
    <n v="21.7515"/>
    <x v="2"/>
    <x v="4"/>
  </r>
  <r>
    <s v="CA-2014-167927"/>
    <x v="187"/>
    <d v="2014-01-26T00:00:00"/>
    <x v="1"/>
    <s v="XP-21865"/>
    <s v="Xylona Preis"/>
    <x v="0"/>
    <s v="United States"/>
    <x v="300"/>
    <x v="17"/>
    <x v="3"/>
    <s v="FUR-FU-10002918"/>
    <x v="0"/>
    <x v="3"/>
    <s v="Eldon ClusterMat Chair Mat with Cordless Antistatic Protection"/>
    <n v="272.94"/>
    <n v="3"/>
    <n v="30.023399999999999"/>
    <x v="6"/>
    <x v="8"/>
  </r>
  <r>
    <s v="CA-2014-167927"/>
    <x v="187"/>
    <d v="2014-01-26T00:00:00"/>
    <x v="1"/>
    <s v="XP-21865"/>
    <s v="Xylona Preis"/>
    <x v="0"/>
    <s v="United States"/>
    <x v="300"/>
    <x v="17"/>
    <x v="3"/>
    <s v="FUR-FU-10002268"/>
    <x v="0"/>
    <x v="3"/>
    <s v="Ultra Door Push Plate"/>
    <n v="14.73"/>
    <n v="3"/>
    <n v="4.8609"/>
    <x v="6"/>
    <x v="8"/>
  </r>
  <r>
    <s v="CA-2016-165995"/>
    <x v="55"/>
    <d v="2016-09-06T00:00:00"/>
    <x v="1"/>
    <s v="BG-11740"/>
    <s v="Bruce Geld"/>
    <x v="0"/>
    <s v="United States"/>
    <x v="2"/>
    <x v="2"/>
    <x v="1"/>
    <s v="FUR-FU-10000672"/>
    <x v="0"/>
    <x v="3"/>
    <s v="Executive Impressions 10&quot; Spectator Wall Clock"/>
    <n v="47.04"/>
    <n v="4"/>
    <n v="15.993600000000001"/>
    <x v="1"/>
    <x v="10"/>
  </r>
  <r>
    <s v="CA-2017-143112"/>
    <x v="702"/>
    <d v="2017-10-09T00:00:00"/>
    <x v="1"/>
    <s v="TS-21370"/>
    <s v="Todd Sumrall"/>
    <x v="1"/>
    <s v="United States"/>
    <x v="13"/>
    <x v="7"/>
    <x v="2"/>
    <s v="FUR-CH-10002880"/>
    <x v="0"/>
    <x v="1"/>
    <s v="Global High-Back Leather Tilter, Burgundy"/>
    <n v="221.38200000000001"/>
    <n v="2"/>
    <n v="2.4598"/>
    <x v="4"/>
    <x v="1"/>
  </r>
  <r>
    <s v="CA-2017-161557"/>
    <x v="667"/>
    <d v="2017-09-08T00:00:00"/>
    <x v="1"/>
    <s v="AG-10900"/>
    <s v="Arthur Gainer"/>
    <x v="0"/>
    <s v="United States"/>
    <x v="144"/>
    <x v="5"/>
    <x v="3"/>
    <s v="FUR-FU-10004622"/>
    <x v="0"/>
    <x v="3"/>
    <s v="Eldon Advantage Foldable Chair Mats for Low Pile Carpets"/>
    <n v="108.4"/>
    <n v="5"/>
    <n v="-105.69"/>
    <x v="2"/>
    <x v="4"/>
  </r>
  <r>
    <s v="CA-2016-103919"/>
    <x v="162"/>
    <d v="2016-10-07T00:00:00"/>
    <x v="1"/>
    <s v="TP-21565"/>
    <s v="Tracy Poddar"/>
    <x v="1"/>
    <s v="United States"/>
    <x v="141"/>
    <x v="5"/>
    <x v="3"/>
    <s v="FUR-FU-10001756"/>
    <x v="0"/>
    <x v="3"/>
    <s v="Eldon Expressions Desk Accessory, Wood Photo Frame, Mahogany"/>
    <n v="38.08"/>
    <n v="5"/>
    <n v="-29.512"/>
    <x v="4"/>
    <x v="1"/>
  </r>
  <r>
    <s v="CA-2016-113425"/>
    <x v="431"/>
    <d v="2016-11-21T00:00:00"/>
    <x v="3"/>
    <s v="JK-16120"/>
    <s v="Julie Kriz"/>
    <x v="2"/>
    <s v="United States"/>
    <x v="13"/>
    <x v="7"/>
    <x v="2"/>
    <s v="FUR-BO-10002598"/>
    <x v="0"/>
    <x v="0"/>
    <s v="Hon Metal Bookcases, Putty"/>
    <n v="113.568"/>
    <n v="2"/>
    <n v="12.776400000000001"/>
    <x v="7"/>
    <x v="0"/>
  </r>
  <r>
    <s v="CA-2017-143035"/>
    <x v="433"/>
    <d v="2017-10-05T00:00:00"/>
    <x v="0"/>
    <s v="CC-12430"/>
    <s v="Chuck Clark"/>
    <x v="2"/>
    <s v="United States"/>
    <x v="13"/>
    <x v="7"/>
    <x v="2"/>
    <s v="FUR-FU-10001934"/>
    <x v="0"/>
    <x v="3"/>
    <s v="Magnifier Swing Arm Lamp"/>
    <n v="83.92"/>
    <n v="4"/>
    <n v="21.819199999999999"/>
    <x v="3"/>
    <x v="1"/>
  </r>
  <r>
    <s v="CA-2014-107811"/>
    <x v="149"/>
    <d v="2014-05-03T00:00:00"/>
    <x v="1"/>
    <s v="LA-16780"/>
    <s v="Laura Armstrong"/>
    <x v="1"/>
    <s v="United States"/>
    <x v="10"/>
    <x v="9"/>
    <x v="0"/>
    <s v="FUR-CH-10001394"/>
    <x v="0"/>
    <x v="1"/>
    <s v="Global Leather Executive Chair"/>
    <n v="561.58399999999995"/>
    <n v="2"/>
    <n v="70.197999999999993"/>
    <x v="4"/>
    <x v="6"/>
  </r>
  <r>
    <s v="US-2016-116442"/>
    <x v="120"/>
    <d v="2016-12-22T00:00:00"/>
    <x v="1"/>
    <s v="BP-11230"/>
    <s v="Benjamin Patterson"/>
    <x v="0"/>
    <s v="United States"/>
    <x v="2"/>
    <x v="2"/>
    <x v="1"/>
    <s v="FUR-FU-10002364"/>
    <x v="0"/>
    <x v="3"/>
    <s v="Eldon Expressions Wood Desk Accessories, Oak"/>
    <n v="14.76"/>
    <n v="2"/>
    <n v="4.2804000000000002"/>
    <x v="1"/>
    <x v="5"/>
  </r>
  <r>
    <s v="CA-2016-127236"/>
    <x v="477"/>
    <d v="2016-04-02T00:00:00"/>
    <x v="1"/>
    <s v="TB-21595"/>
    <s v="Troy Blackwell"/>
    <x v="0"/>
    <s v="United States"/>
    <x v="76"/>
    <x v="15"/>
    <x v="2"/>
    <s v="FUR-BO-10004015"/>
    <x v="0"/>
    <x v="0"/>
    <s v="Bush Andora Bookcase, Maple/Graphite Gray Finish"/>
    <n v="299.97500000000002"/>
    <n v="5"/>
    <n v="-167.98599999999999"/>
    <x v="4"/>
    <x v="9"/>
  </r>
  <r>
    <s v="CA-2016-129126"/>
    <x v="469"/>
    <d v="2016-12-19T00:00:00"/>
    <x v="1"/>
    <s v="PK-19075"/>
    <s v="Pete Kriz"/>
    <x v="0"/>
    <s v="United States"/>
    <x v="13"/>
    <x v="7"/>
    <x v="2"/>
    <s v="FUR-FU-10002937"/>
    <x v="0"/>
    <x v="3"/>
    <s v="GE 48&quot; Fluorescent Tube, Cool White Energy Saver, 34 Watts, 30/Box"/>
    <n v="396.92"/>
    <n v="4"/>
    <n v="198.46"/>
    <x v="2"/>
    <x v="5"/>
  </r>
  <r>
    <s v="CA-2017-125472"/>
    <x v="703"/>
    <d v="2017-05-31T00:00:00"/>
    <x v="2"/>
    <s v="BD-11725"/>
    <s v="Bruce Degenhardt"/>
    <x v="0"/>
    <s v="United States"/>
    <x v="120"/>
    <x v="35"/>
    <x v="0"/>
    <s v="FUR-BO-10000330"/>
    <x v="0"/>
    <x v="0"/>
    <s v="Sauder Camden County Barrister Bookcase, Planked Cherry Finish"/>
    <n v="241.96"/>
    <n v="2"/>
    <n v="33.874400000000001"/>
    <x v="5"/>
    <x v="7"/>
  </r>
  <r>
    <s v="CA-2017-125472"/>
    <x v="703"/>
    <d v="2017-05-31T00:00:00"/>
    <x v="2"/>
    <s v="BD-11725"/>
    <s v="Bruce Degenhardt"/>
    <x v="0"/>
    <s v="United States"/>
    <x v="120"/>
    <x v="35"/>
    <x v="0"/>
    <s v="FUR-FU-10001731"/>
    <x v="0"/>
    <x v="3"/>
    <s v="Acrylic Self-Standing Desk Frames"/>
    <n v="8.01"/>
    <n v="3"/>
    <n v="3.0438000000000001"/>
    <x v="5"/>
    <x v="7"/>
  </r>
  <r>
    <s v="CA-2017-154074"/>
    <x v="704"/>
    <d v="2017-09-02T00:00:00"/>
    <x v="0"/>
    <s v="BW-11110"/>
    <s v="Bart Watters"/>
    <x v="1"/>
    <s v="United States"/>
    <x v="129"/>
    <x v="13"/>
    <x v="1"/>
    <s v="FUR-CH-10002331"/>
    <x v="0"/>
    <x v="1"/>
    <s v="Hon 4700 Series Mobuis Mid-Back Task Chairs with Adjustable Arms"/>
    <n v="569.56799999999998"/>
    <n v="2"/>
    <n v="7.1196000000000002"/>
    <x v="3"/>
    <x v="10"/>
  </r>
  <r>
    <s v="CA-2017-161774"/>
    <x v="138"/>
    <d v="2017-05-15T00:00:00"/>
    <x v="2"/>
    <s v="GT-14710"/>
    <s v="Greg Tran"/>
    <x v="0"/>
    <s v="United States"/>
    <x v="6"/>
    <x v="5"/>
    <x v="3"/>
    <s v="FUR-CH-10003981"/>
    <x v="0"/>
    <x v="1"/>
    <s v="Global Commerce Series Low-Back Swivel/Tilt Chairs"/>
    <n v="899.43"/>
    <n v="5"/>
    <n v="-12.849"/>
    <x v="5"/>
    <x v="7"/>
  </r>
  <r>
    <s v="CA-2016-140130"/>
    <x v="359"/>
    <d v="2016-11-05T00:00:00"/>
    <x v="1"/>
    <s v="HW-14935"/>
    <s v="Helen Wasserman"/>
    <x v="1"/>
    <s v="United States"/>
    <x v="169"/>
    <x v="37"/>
    <x v="3"/>
    <s v="FUR-CH-10002084"/>
    <x v="0"/>
    <x v="1"/>
    <s v="Hon Mobius Operator's Chair"/>
    <n v="368.97"/>
    <n v="3"/>
    <n v="81.173400000000001"/>
    <x v="2"/>
    <x v="1"/>
  </r>
  <r>
    <s v="CA-2015-149650"/>
    <x v="634"/>
    <d v="2015-10-27T00:00:00"/>
    <x v="2"/>
    <s v="RD-19660"/>
    <s v="Robert Dilbeck"/>
    <x v="2"/>
    <s v="United States"/>
    <x v="121"/>
    <x v="2"/>
    <x v="1"/>
    <s v="FUR-CH-10003956"/>
    <x v="0"/>
    <x v="1"/>
    <s v="Novimex High-Tech Fabric Mesh Task Chair"/>
    <n v="454.27199999999999"/>
    <n v="8"/>
    <n v="-73.819199999999995"/>
    <x v="0"/>
    <x v="1"/>
  </r>
  <r>
    <s v="CA-2014-165764"/>
    <x v="705"/>
    <d v="2014-11-07T00:00:00"/>
    <x v="1"/>
    <s v="SH-20395"/>
    <s v="Shahid Hopkins"/>
    <x v="0"/>
    <s v="United States"/>
    <x v="51"/>
    <x v="30"/>
    <x v="0"/>
    <s v="FUR-TA-10001768"/>
    <x v="0"/>
    <x v="2"/>
    <s v="Hon Racetrack Conference Tables"/>
    <n v="945.03599999999994"/>
    <n v="6"/>
    <n v="-299.26139999999998"/>
    <x v="4"/>
    <x v="0"/>
  </r>
  <r>
    <s v="CA-2014-165764"/>
    <x v="705"/>
    <d v="2014-11-07T00:00:00"/>
    <x v="1"/>
    <s v="SH-20395"/>
    <s v="Shahid Hopkins"/>
    <x v="0"/>
    <s v="United States"/>
    <x v="51"/>
    <x v="30"/>
    <x v="0"/>
    <s v="FUR-FU-10001468"/>
    <x v="0"/>
    <x v="3"/>
    <s v="Tenex Antistatic Computer Chair Mats"/>
    <n v="410.35199999999998"/>
    <n v="3"/>
    <n v="-51.293999999999997"/>
    <x v="4"/>
    <x v="0"/>
  </r>
  <r>
    <s v="US-2017-116897"/>
    <x v="706"/>
    <d v="2017-05-29T00:00:00"/>
    <x v="2"/>
    <s v="JG-15160"/>
    <s v="James Galang"/>
    <x v="0"/>
    <s v="United States"/>
    <x v="280"/>
    <x v="42"/>
    <x v="1"/>
    <s v="FUR-FU-10004963"/>
    <x v="0"/>
    <x v="3"/>
    <s v="Eldon 400 Class Desk Accessories, Black Carbon"/>
    <n v="35"/>
    <n v="4"/>
    <n v="14.7"/>
    <x v="3"/>
    <x v="7"/>
  </r>
  <r>
    <s v="US-2017-113992"/>
    <x v="417"/>
    <d v="2017-12-19T00:00:00"/>
    <x v="1"/>
    <s v="LC-16885"/>
    <s v="Lena Creighton"/>
    <x v="0"/>
    <s v="United States"/>
    <x v="215"/>
    <x v="5"/>
    <x v="3"/>
    <s v="FUR-TA-10000577"/>
    <x v="0"/>
    <x v="2"/>
    <s v="Bretford CR4500 Series Slim Rectangular Table"/>
    <n v="974.98800000000006"/>
    <n v="4"/>
    <n v="-97.498800000000003"/>
    <x v="2"/>
    <x v="5"/>
  </r>
  <r>
    <s v="CA-2014-166891"/>
    <x v="707"/>
    <d v="2014-10-06T00:00:00"/>
    <x v="2"/>
    <s v="CC-12220"/>
    <s v="Chris Cortes"/>
    <x v="0"/>
    <s v="United States"/>
    <x v="13"/>
    <x v="7"/>
    <x v="2"/>
    <s v="FUR-CH-10003298"/>
    <x v="0"/>
    <x v="1"/>
    <s v="Office Star - Contemporary Task Swivel chair with Loop Arms, Charcoal"/>
    <n v="589.41"/>
    <n v="5"/>
    <n v="-6.5490000000000004"/>
    <x v="3"/>
    <x v="1"/>
  </r>
  <r>
    <s v="CA-2016-101161"/>
    <x v="25"/>
    <d v="2016-10-20T00:00:00"/>
    <x v="1"/>
    <s v="BW-11110"/>
    <s v="Bart Watters"/>
    <x v="1"/>
    <s v="United States"/>
    <x v="13"/>
    <x v="7"/>
    <x v="2"/>
    <s v="FUR-FU-10003535"/>
    <x v="0"/>
    <x v="3"/>
    <s v="Howard Miller Distant Time Traveler Alarm Clock"/>
    <n v="82.26"/>
    <n v="3"/>
    <n v="33.726599999999998"/>
    <x v="1"/>
    <x v="1"/>
  </r>
  <r>
    <s v="US-2017-119816"/>
    <x v="708"/>
    <d v="2017-03-06T00:00:00"/>
    <x v="0"/>
    <s v="TT-21460"/>
    <s v="Tonja Turnell"/>
    <x v="2"/>
    <s v="United States"/>
    <x v="6"/>
    <x v="5"/>
    <x v="3"/>
    <s v="FUR-FU-10004848"/>
    <x v="0"/>
    <x v="3"/>
    <s v="Howard Miller 13-3/4&quot; Diameter Brushed Chrome Round Wall Clock"/>
    <n v="103.5"/>
    <n v="5"/>
    <n v="-77.625"/>
    <x v="3"/>
    <x v="9"/>
  </r>
  <r>
    <s v="CA-2017-161102"/>
    <x v="709"/>
    <d v="2017-08-03T00:00:00"/>
    <x v="2"/>
    <s v="EC-14050"/>
    <s v="Erin Creighton"/>
    <x v="0"/>
    <s v="United States"/>
    <x v="28"/>
    <x v="2"/>
    <x v="1"/>
    <s v="FUR-FU-10003142"/>
    <x v="0"/>
    <x v="3"/>
    <s v="Master Big Foot Doorstop, Beige"/>
    <n v="36.96"/>
    <n v="7"/>
    <n v="11.457599999999999"/>
    <x v="0"/>
    <x v="3"/>
  </r>
  <r>
    <s v="US-2017-133361"/>
    <x v="138"/>
    <d v="2017-05-17T00:00:00"/>
    <x v="2"/>
    <s v="AJ-10780"/>
    <s v="Anthony Jacobs"/>
    <x v="1"/>
    <s v="United States"/>
    <x v="237"/>
    <x v="32"/>
    <x v="2"/>
    <s v="FUR-CH-10003298"/>
    <x v="0"/>
    <x v="1"/>
    <s v="Office Star - Contemporary Task Swivel chair with Loop Arms, Charcoal"/>
    <n v="261.95999999999998"/>
    <n v="2"/>
    <n v="23.5764"/>
    <x v="0"/>
    <x v="7"/>
  </r>
  <r>
    <s v="US-2016-155404"/>
    <x v="710"/>
    <d v="2016-09-28T00:00:00"/>
    <x v="1"/>
    <s v="AS-10630"/>
    <s v="Ann Steele"/>
    <x v="2"/>
    <s v="United States"/>
    <x v="74"/>
    <x v="0"/>
    <x v="0"/>
    <s v="FUR-FU-10004586"/>
    <x v="0"/>
    <x v="3"/>
    <s v="G.E. Longer-Life Indoor Recessed Floodlight Bulbs"/>
    <n v="13.28"/>
    <n v="2"/>
    <n v="6.3743999999999996"/>
    <x v="6"/>
    <x v="4"/>
  </r>
  <r>
    <s v="CA-2016-163804"/>
    <x v="674"/>
    <d v="2016-12-08T00:00:00"/>
    <x v="1"/>
    <s v="DB-13270"/>
    <s v="Deborah Brumfield"/>
    <x v="2"/>
    <s v="United States"/>
    <x v="134"/>
    <x v="38"/>
    <x v="2"/>
    <s v="FUR-FU-10004864"/>
    <x v="0"/>
    <x v="3"/>
    <s v="Eldon 500 Class Desk Accessories"/>
    <n v="72.42"/>
    <n v="6"/>
    <n v="23.898599999999998"/>
    <x v="6"/>
    <x v="5"/>
  </r>
  <r>
    <s v="CA-2014-149524"/>
    <x v="711"/>
    <d v="2014-01-15T00:00:00"/>
    <x v="2"/>
    <s v="BS-11590"/>
    <s v="Brendan Sweed"/>
    <x v="1"/>
    <s v="United States"/>
    <x v="3"/>
    <x v="3"/>
    <x v="2"/>
    <s v="FUR-BO-10003433"/>
    <x v="0"/>
    <x v="0"/>
    <s v="Sauder Cornerstone Collection Library"/>
    <n v="61.96"/>
    <n v="4"/>
    <n v="-53.285600000000002"/>
    <x v="5"/>
    <x v="8"/>
  </r>
  <r>
    <s v="CA-2017-140872"/>
    <x v="35"/>
    <d v="2017-06-10T00:00:00"/>
    <x v="1"/>
    <s v="NR-18550"/>
    <s v="Nick Radford"/>
    <x v="0"/>
    <s v="United States"/>
    <x v="36"/>
    <x v="1"/>
    <x v="0"/>
    <s v="FUR-BO-10002824"/>
    <x v="0"/>
    <x v="0"/>
    <s v="Bush Mission Pointe Library"/>
    <n v="241.56800000000001"/>
    <n v="2"/>
    <n v="0"/>
    <x v="1"/>
    <x v="2"/>
  </r>
  <r>
    <s v="CA-2017-113908"/>
    <x v="35"/>
    <d v="2017-06-09T00:00:00"/>
    <x v="1"/>
    <s v="KN-16390"/>
    <s v="Katherine Nockton"/>
    <x v="1"/>
    <s v="United States"/>
    <x v="13"/>
    <x v="7"/>
    <x v="2"/>
    <s v="FUR-TA-10001932"/>
    <x v="0"/>
    <x v="2"/>
    <s v="Chromcraft 48&quot; x 96&quot; Racetrack Double Pedestal Table"/>
    <n v="384.76799999999997"/>
    <n v="2"/>
    <n v="-115.43040000000001"/>
    <x v="6"/>
    <x v="2"/>
  </r>
  <r>
    <s v="CA-2014-149594"/>
    <x v="712"/>
    <d v="2014-09-19T00:00:00"/>
    <x v="1"/>
    <s v="MF-18250"/>
    <s v="Monica Federle"/>
    <x v="1"/>
    <s v="United States"/>
    <x v="3"/>
    <x v="3"/>
    <x v="2"/>
    <s v="FUR-FU-10000222"/>
    <x v="0"/>
    <x v="3"/>
    <s v="Seth Thomas 16&quot; Steel Case Clock"/>
    <n v="103.93600000000001"/>
    <n v="4"/>
    <n v="16.889600000000002"/>
    <x v="4"/>
    <x v="4"/>
  </r>
  <r>
    <s v="CA-2016-113845"/>
    <x v="47"/>
    <d v="2016-11-25T00:00:00"/>
    <x v="1"/>
    <s v="FA-14230"/>
    <s v="Frank Atkinson"/>
    <x v="1"/>
    <s v="United States"/>
    <x v="301"/>
    <x v="1"/>
    <x v="0"/>
    <s v="FUR-BO-10004695"/>
    <x v="0"/>
    <x v="0"/>
    <s v="O'Sullivan 2-Door Barrister Bookcase in Odessa Pine"/>
    <n v="289.56799999999998"/>
    <n v="2"/>
    <n v="10.8588"/>
    <x v="2"/>
    <x v="0"/>
  </r>
  <r>
    <s v="CA-2015-103135"/>
    <x v="713"/>
    <d v="2015-07-28T00:00:00"/>
    <x v="1"/>
    <s v="SS-20515"/>
    <s v="Shirley Schmidt"/>
    <x v="2"/>
    <s v="United States"/>
    <x v="74"/>
    <x v="0"/>
    <x v="0"/>
    <s v="FUR-FU-10001487"/>
    <x v="0"/>
    <x v="3"/>
    <s v="Eldon Expressions Wood and Plastic Desk Accessories, Cherry Wood"/>
    <n v="20.94"/>
    <n v="3"/>
    <n v="6.0726000000000004"/>
    <x v="4"/>
    <x v="3"/>
  </r>
  <r>
    <s v="US-2016-128909"/>
    <x v="714"/>
    <d v="2016-10-11T00:00:00"/>
    <x v="0"/>
    <s v="SP-20545"/>
    <s v="Sibella Parks"/>
    <x v="1"/>
    <s v="United States"/>
    <x v="3"/>
    <x v="3"/>
    <x v="2"/>
    <s v="FUR-FU-10004071"/>
    <x v="0"/>
    <x v="3"/>
    <s v="Luxo Professional Magnifying Clamp-On Fluorescent Lamps"/>
    <n v="332.83199999999999"/>
    <n v="4"/>
    <n v="-24.962399999999999"/>
    <x v="3"/>
    <x v="1"/>
  </r>
  <r>
    <s v="US-2017-116652"/>
    <x v="102"/>
    <d v="2017-09-19T00:00:00"/>
    <x v="1"/>
    <s v="RD-19480"/>
    <s v="Rick Duston"/>
    <x v="0"/>
    <s v="United States"/>
    <x v="28"/>
    <x v="2"/>
    <x v="1"/>
    <s v="FUR-CH-10002961"/>
    <x v="0"/>
    <x v="1"/>
    <s v="Leather Task Chair, Black"/>
    <n v="218.352"/>
    <n v="3"/>
    <n v="0"/>
    <x v="4"/>
    <x v="4"/>
  </r>
  <r>
    <s v="US-2017-116652"/>
    <x v="102"/>
    <d v="2017-09-19T00:00:00"/>
    <x v="1"/>
    <s v="RD-19480"/>
    <s v="Rick Duston"/>
    <x v="0"/>
    <s v="United States"/>
    <x v="28"/>
    <x v="2"/>
    <x v="1"/>
    <s v="FUR-FU-10001488"/>
    <x v="0"/>
    <x v="3"/>
    <s v="Tenex 46&quot; x 60&quot; Computer Anti-Static Chairmat, Rectangular Shaped"/>
    <n v="529.9"/>
    <n v="5"/>
    <n v="105.98"/>
    <x v="4"/>
    <x v="4"/>
  </r>
  <r>
    <s v="CA-2017-138289"/>
    <x v="623"/>
    <d v="2017-01-18T00:00:00"/>
    <x v="0"/>
    <s v="AR-10540"/>
    <s v="Andy Reiter"/>
    <x v="0"/>
    <s v="United States"/>
    <x v="38"/>
    <x v="17"/>
    <x v="3"/>
    <s v="FUR-CH-10004626"/>
    <x v="0"/>
    <x v="1"/>
    <s v="Office Star Flex Back Scooter Chair with Aluminum Finish Frame"/>
    <n v="302.67"/>
    <n v="3"/>
    <n v="72.640799999999999"/>
    <x v="3"/>
    <x v="8"/>
  </r>
  <r>
    <s v="CA-2014-128209"/>
    <x v="317"/>
    <d v="2014-11-22T00:00:00"/>
    <x v="1"/>
    <s v="GT-14710"/>
    <s v="Greg Tran"/>
    <x v="0"/>
    <s v="United States"/>
    <x v="252"/>
    <x v="7"/>
    <x v="2"/>
    <s v="FUR-BO-10002213"/>
    <x v="0"/>
    <x v="0"/>
    <s v="DMI Eclipse Executive Suite Bookcases"/>
    <n v="4007.84"/>
    <n v="10"/>
    <n v="-50.097999999999999"/>
    <x v="2"/>
    <x v="0"/>
  </r>
  <r>
    <s v="CA-2014-169684"/>
    <x v="715"/>
    <d v="2014-10-23T00:00:00"/>
    <x v="2"/>
    <s v="FH-14365"/>
    <s v="Fred Hopkins"/>
    <x v="1"/>
    <s v="United States"/>
    <x v="270"/>
    <x v="9"/>
    <x v="0"/>
    <s v="FUR-TA-10003008"/>
    <x v="0"/>
    <x v="2"/>
    <s v="Lesro Round Back Collection Coffee Table, End Table"/>
    <n v="328.59"/>
    <n v="3"/>
    <n v="-147.8655"/>
    <x v="0"/>
    <x v="1"/>
  </r>
  <r>
    <s v="CA-2015-109862"/>
    <x v="551"/>
    <d v="2015-10-30T00:00:00"/>
    <x v="1"/>
    <s v="HK-14890"/>
    <s v="Heather Kirkland"/>
    <x v="1"/>
    <s v="United States"/>
    <x v="19"/>
    <x v="14"/>
    <x v="2"/>
    <s v="FUR-CH-10002439"/>
    <x v="0"/>
    <x v="1"/>
    <s v="Iceberg Nesting Folding Chair, 19w x 6d x 43h"/>
    <n v="291.10000000000002"/>
    <n v="5"/>
    <n v="75.686000000000007"/>
    <x v="2"/>
    <x v="1"/>
  </r>
  <r>
    <s v="US-2017-107888"/>
    <x v="716"/>
    <d v="2017-11-19T00:00:00"/>
    <x v="2"/>
    <s v="CC-12220"/>
    <s v="Chris Cortes"/>
    <x v="0"/>
    <s v="United States"/>
    <x v="15"/>
    <x v="13"/>
    <x v="1"/>
    <s v="FUR-FU-10003394"/>
    <x v="0"/>
    <x v="3"/>
    <s v="Tenex &quot;The Solids&quot; Textured Chair Mats"/>
    <n v="139.91999999999999"/>
    <n v="2"/>
    <n v="23.7864"/>
    <x v="0"/>
    <x v="0"/>
  </r>
  <r>
    <s v="CA-2014-113880"/>
    <x v="29"/>
    <d v="2014-03-05T00:00:00"/>
    <x v="1"/>
    <s v="VF-21715"/>
    <s v="Vicky Freymann"/>
    <x v="2"/>
    <s v="United States"/>
    <x v="302"/>
    <x v="8"/>
    <x v="3"/>
    <s v="FUR-CH-10000863"/>
    <x v="0"/>
    <x v="1"/>
    <s v="Novimex Swivel Fabric Task Chair"/>
    <n v="634.11599999999999"/>
    <n v="6"/>
    <n v="-172.1172"/>
    <x v="4"/>
    <x v="9"/>
  </r>
  <r>
    <s v="US-2015-164966"/>
    <x v="45"/>
    <d v="2015-08-01T00:00:00"/>
    <x v="2"/>
    <s v="GH-14410"/>
    <s v="Gary Hansen"/>
    <x v="2"/>
    <s v="United States"/>
    <x v="27"/>
    <x v="11"/>
    <x v="3"/>
    <s v="FUR-CH-10002304"/>
    <x v="0"/>
    <x v="1"/>
    <s v="Global Stack Chair without Arms, Black"/>
    <n v="155.88"/>
    <n v="6"/>
    <n v="38.97"/>
    <x v="3"/>
    <x v="3"/>
  </r>
  <r>
    <s v="CA-2015-126739"/>
    <x v="341"/>
    <d v="2015-11-03T00:00:00"/>
    <x v="0"/>
    <s v="JH-16180"/>
    <s v="Justin Hirsh"/>
    <x v="0"/>
    <s v="United States"/>
    <x v="13"/>
    <x v="7"/>
    <x v="2"/>
    <s v="FUR-CH-10000422"/>
    <x v="0"/>
    <x v="1"/>
    <s v="Global Highback Leather Tilter in Burgundy"/>
    <n v="327.56400000000002"/>
    <n v="4"/>
    <n v="21.837599999999998"/>
    <x v="3"/>
    <x v="0"/>
  </r>
  <r>
    <s v="CA-2015-166947"/>
    <x v="717"/>
    <d v="2015-06-10T00:00:00"/>
    <x v="1"/>
    <s v="EB-13750"/>
    <s v="Edward Becker"/>
    <x v="1"/>
    <s v="United States"/>
    <x v="252"/>
    <x v="7"/>
    <x v="2"/>
    <s v="FUR-CH-10004997"/>
    <x v="0"/>
    <x v="1"/>
    <s v="Hon Every-Day Series Multi-Task Chairs"/>
    <n v="1522.6379999999999"/>
    <n v="9"/>
    <n v="169.18199999999999"/>
    <x v="2"/>
    <x v="2"/>
  </r>
  <r>
    <s v="CA-2014-166086"/>
    <x v="718"/>
    <d v="2014-05-12T00:00:00"/>
    <x v="1"/>
    <s v="CT-11995"/>
    <s v="Carol Triggs"/>
    <x v="0"/>
    <s v="United States"/>
    <x v="37"/>
    <x v="20"/>
    <x v="2"/>
    <s v="FUR-TA-10003469"/>
    <x v="0"/>
    <x v="2"/>
    <s v="Balt Split Level Computer Training Table"/>
    <n v="194.25"/>
    <n v="2"/>
    <n v="-38.85"/>
    <x v="2"/>
    <x v="7"/>
  </r>
  <r>
    <s v="CA-2014-166086"/>
    <x v="718"/>
    <d v="2014-05-12T00:00:00"/>
    <x v="1"/>
    <s v="CT-11995"/>
    <s v="Carol Triggs"/>
    <x v="0"/>
    <s v="United States"/>
    <x v="37"/>
    <x v="20"/>
    <x v="2"/>
    <s v="FUR-CH-10004675"/>
    <x v="0"/>
    <x v="1"/>
    <s v="Lifetime Advantage Folding Chairs, 4/Carton"/>
    <n v="872.32"/>
    <n v="4"/>
    <n v="244.24959999999999"/>
    <x v="2"/>
    <x v="7"/>
  </r>
  <r>
    <s v="CA-2014-100678"/>
    <x v="719"/>
    <d v="2014-04-22T00:00:00"/>
    <x v="1"/>
    <s v="KM-16720"/>
    <s v="Kunst Miller"/>
    <x v="0"/>
    <s v="United States"/>
    <x v="6"/>
    <x v="5"/>
    <x v="3"/>
    <s v="FUR-CH-10002602"/>
    <x v="0"/>
    <x v="1"/>
    <s v="DMI Arturo Collection Mission-style Design Wood Chair"/>
    <n v="317.05799999999999"/>
    <n v="3"/>
    <n v="-18.117599999999999"/>
    <x v="4"/>
    <x v="6"/>
  </r>
  <r>
    <s v="CA-2017-123085"/>
    <x v="470"/>
    <d v="2017-03-08T00:00:00"/>
    <x v="1"/>
    <s v="EJ-13720"/>
    <s v="Ed Jacobs"/>
    <x v="0"/>
    <s v="United States"/>
    <x v="2"/>
    <x v="2"/>
    <x v="1"/>
    <s v="FUR-CH-10003968"/>
    <x v="0"/>
    <x v="1"/>
    <s v="Novimex Turbo Task Chair"/>
    <n v="170.352"/>
    <n v="3"/>
    <n v="-17.0352"/>
    <x v="2"/>
    <x v="9"/>
  </r>
  <r>
    <s v="CA-2016-169887"/>
    <x v="148"/>
    <d v="2016-10-22T00:00:00"/>
    <x v="3"/>
    <s v="MS-17530"/>
    <s v="MaryBeth Skach"/>
    <x v="0"/>
    <s v="United States"/>
    <x v="15"/>
    <x v="13"/>
    <x v="1"/>
    <s v="FUR-FU-10003095"/>
    <x v="0"/>
    <x v="3"/>
    <s v="Linden 12&quot; Wall Clock With Oak Frame"/>
    <n v="101.94"/>
    <n v="3"/>
    <n v="30.582000000000001"/>
    <x v="7"/>
    <x v="1"/>
  </r>
  <r>
    <s v="CA-2017-104731"/>
    <x v="720"/>
    <d v="2017-07-27T00:00:00"/>
    <x v="1"/>
    <s v="AM-10705"/>
    <s v="Anne McFarland"/>
    <x v="0"/>
    <s v="United States"/>
    <x v="279"/>
    <x v="25"/>
    <x v="0"/>
    <s v="FUR-FU-10003274"/>
    <x v="0"/>
    <x v="3"/>
    <s v="Regeneration Desk Collection"/>
    <n v="8.8000000000000007"/>
    <n v="5"/>
    <n v="3.8719999999999999"/>
    <x v="6"/>
    <x v="3"/>
  </r>
  <r>
    <s v="CA-2017-104731"/>
    <x v="720"/>
    <d v="2017-07-27T00:00:00"/>
    <x v="1"/>
    <s v="AM-10705"/>
    <s v="Anne McFarland"/>
    <x v="0"/>
    <s v="United States"/>
    <x v="279"/>
    <x v="25"/>
    <x v="0"/>
    <s v="FUR-BO-10003441"/>
    <x v="0"/>
    <x v="0"/>
    <s v="Bush Westfield Collection Bookcases, Fully Assembled"/>
    <n v="302.94"/>
    <n v="3"/>
    <n v="69.676199999999994"/>
    <x v="6"/>
    <x v="3"/>
  </r>
  <r>
    <s v="CA-2014-154095"/>
    <x v="116"/>
    <d v="2014-12-07T00:00:00"/>
    <x v="1"/>
    <s v="ON-18715"/>
    <s v="Odella Nelson"/>
    <x v="1"/>
    <s v="United States"/>
    <x v="218"/>
    <x v="32"/>
    <x v="2"/>
    <s v="FUR-FU-10003849"/>
    <x v="0"/>
    <x v="3"/>
    <s v="DAX Metal Frame, Desktop, Stepped-Edge"/>
    <n v="60.72"/>
    <n v="3"/>
    <n v="23.680800000000001"/>
    <x v="2"/>
    <x v="5"/>
  </r>
  <r>
    <s v="CA-2014-154095"/>
    <x v="116"/>
    <d v="2014-12-07T00:00:00"/>
    <x v="1"/>
    <s v="ON-18715"/>
    <s v="Odella Nelson"/>
    <x v="1"/>
    <s v="United States"/>
    <x v="218"/>
    <x v="32"/>
    <x v="2"/>
    <s v="FUR-CH-10004754"/>
    <x v="0"/>
    <x v="1"/>
    <s v="Global Stack Chair with Arms, Black"/>
    <n v="239.84"/>
    <n v="8"/>
    <n v="64.756799999999998"/>
    <x v="2"/>
    <x v="5"/>
  </r>
  <r>
    <s v="CA-2016-148852"/>
    <x v="205"/>
    <d v="2016-05-31T00:00:00"/>
    <x v="1"/>
    <s v="SV-20785"/>
    <s v="Stewart Visinsky"/>
    <x v="0"/>
    <s v="United States"/>
    <x v="72"/>
    <x v="2"/>
    <x v="1"/>
    <s v="FUR-CH-10004860"/>
    <x v="0"/>
    <x v="1"/>
    <s v="Global Low Back Tilter Chair"/>
    <n v="484.70400000000001"/>
    <n v="6"/>
    <n v="-84.8232"/>
    <x v="2"/>
    <x v="7"/>
  </r>
  <r>
    <s v="CA-2015-107678"/>
    <x v="721"/>
    <d v="2015-04-28T00:00:00"/>
    <x v="1"/>
    <s v="JK-16090"/>
    <s v="Juliana Krohn"/>
    <x v="0"/>
    <s v="United States"/>
    <x v="74"/>
    <x v="0"/>
    <x v="0"/>
    <s v="FUR-CH-10001891"/>
    <x v="0"/>
    <x v="1"/>
    <s v="Global Deluxe Office Fabric Chairs"/>
    <n v="191.96"/>
    <n v="2"/>
    <n v="51.8292"/>
    <x v="1"/>
    <x v="6"/>
  </r>
  <r>
    <s v="CA-2015-107678"/>
    <x v="721"/>
    <d v="2015-04-28T00:00:00"/>
    <x v="1"/>
    <s v="JK-16090"/>
    <s v="Juliana Krohn"/>
    <x v="0"/>
    <s v="United States"/>
    <x v="74"/>
    <x v="0"/>
    <x v="0"/>
    <s v="FUR-FU-10003394"/>
    <x v="0"/>
    <x v="3"/>
    <s v="Tenex &quot;The Solids&quot; Textured Chair Mats"/>
    <n v="209.88"/>
    <n v="3"/>
    <n v="35.679600000000001"/>
    <x v="1"/>
    <x v="6"/>
  </r>
  <r>
    <s v="CA-2016-123512"/>
    <x v="9"/>
    <d v="2016-06-19T00:00:00"/>
    <x v="2"/>
    <s v="MV-18190"/>
    <s v="Mike Vittorini"/>
    <x v="0"/>
    <s v="United States"/>
    <x v="2"/>
    <x v="2"/>
    <x v="1"/>
    <s v="FUR-BO-10004218"/>
    <x v="0"/>
    <x v="0"/>
    <s v="Bush Heritage Pine Collection 5-Shelf Bookcase, Albany Pine Finish, *Special Order"/>
    <n v="239.666"/>
    <n v="2"/>
    <n v="14.098000000000001"/>
    <x v="3"/>
    <x v="2"/>
  </r>
  <r>
    <s v="US-2017-167402"/>
    <x v="722"/>
    <d v="2017-01-18T00:00:00"/>
    <x v="0"/>
    <s v="CP-12085"/>
    <s v="Cathy Prescott"/>
    <x v="1"/>
    <s v="United States"/>
    <x v="76"/>
    <x v="23"/>
    <x v="3"/>
    <s v="FUR-BO-10001608"/>
    <x v="0"/>
    <x v="0"/>
    <s v="Hon Metal Bookcases, Black"/>
    <n v="212.94"/>
    <n v="3"/>
    <n v="53.234999999999999"/>
    <x v="2"/>
    <x v="8"/>
  </r>
  <r>
    <s v="CA-2014-130449"/>
    <x v="723"/>
    <d v="2014-09-09T00:00:00"/>
    <x v="2"/>
    <s v="VP-21760"/>
    <s v="Victoria Pisteka"/>
    <x v="1"/>
    <s v="United States"/>
    <x v="28"/>
    <x v="2"/>
    <x v="1"/>
    <s v="FUR-FU-10001487"/>
    <x v="0"/>
    <x v="3"/>
    <s v="Eldon Expressions Wood and Plastic Desk Accessories, Cherry Wood"/>
    <n v="41.88"/>
    <n v="6"/>
    <n v="12.145200000000001"/>
    <x v="0"/>
    <x v="4"/>
  </r>
  <r>
    <s v="CA-2015-141250"/>
    <x v="724"/>
    <d v="2015-01-23T00:00:00"/>
    <x v="1"/>
    <s v="PM-18940"/>
    <s v="Paul MacIntyre"/>
    <x v="0"/>
    <s v="United States"/>
    <x v="303"/>
    <x v="5"/>
    <x v="3"/>
    <s v="FUR-TA-10002855"/>
    <x v="0"/>
    <x v="2"/>
    <s v="Bevis Round Conference Table Top &amp; Single Column Base"/>
    <n v="102.438"/>
    <n v="1"/>
    <n v="-13.1706"/>
    <x v="4"/>
    <x v="8"/>
  </r>
  <r>
    <s v="CA-2015-141250"/>
    <x v="724"/>
    <d v="2015-01-23T00:00:00"/>
    <x v="1"/>
    <s v="PM-18940"/>
    <s v="Paul MacIntyre"/>
    <x v="0"/>
    <s v="United States"/>
    <x v="303"/>
    <x v="5"/>
    <x v="3"/>
    <s v="FUR-CH-10004875"/>
    <x v="0"/>
    <x v="1"/>
    <s v="Harbour Creations 67200 Series Stacking Chairs"/>
    <n v="199.304"/>
    <n v="4"/>
    <n v="-8.5416000000000007"/>
    <x v="4"/>
    <x v="8"/>
  </r>
  <r>
    <s v="CA-2016-105081"/>
    <x v="683"/>
    <d v="2016-12-30T00:00:00"/>
    <x v="1"/>
    <s v="JE-15715"/>
    <s v="Joe Elijah"/>
    <x v="0"/>
    <s v="United States"/>
    <x v="15"/>
    <x v="13"/>
    <x v="1"/>
    <s v="FUR-CH-10000847"/>
    <x v="0"/>
    <x v="1"/>
    <s v="Global Executive Mid-Back Manager's Chair"/>
    <n v="698.35199999999998"/>
    <n v="3"/>
    <n v="52.376399999999997"/>
    <x v="2"/>
    <x v="5"/>
  </r>
  <r>
    <s v="CA-2016-105081"/>
    <x v="683"/>
    <d v="2016-12-30T00:00:00"/>
    <x v="1"/>
    <s v="JE-15715"/>
    <s v="Joe Elijah"/>
    <x v="0"/>
    <s v="United States"/>
    <x v="15"/>
    <x v="13"/>
    <x v="1"/>
    <s v="FUR-TA-10001307"/>
    <x v="0"/>
    <x v="2"/>
    <s v="SAFCO PlanMaster Heigh-Adjustable Drafting Table Base, 43w x 30d x 30-37h, Black"/>
    <n v="1747.25"/>
    <n v="5"/>
    <n v="629.01"/>
    <x v="2"/>
    <x v="5"/>
  </r>
  <r>
    <s v="CA-2014-108609"/>
    <x v="314"/>
    <d v="2014-11-02T00:00:00"/>
    <x v="0"/>
    <s v="AJ-10780"/>
    <s v="Anthony Jacobs"/>
    <x v="1"/>
    <s v="United States"/>
    <x v="75"/>
    <x v="15"/>
    <x v="2"/>
    <s v="FUR-TA-10003954"/>
    <x v="0"/>
    <x v="2"/>
    <s v="Hon 94000 Series Round Tables"/>
    <n v="1421.664"/>
    <n v="8"/>
    <n v="-734.52639999999997"/>
    <x v="3"/>
    <x v="1"/>
  </r>
  <r>
    <s v="US-2016-127334"/>
    <x v="120"/>
    <d v="2016-12-21T00:00:00"/>
    <x v="1"/>
    <s v="MP-18175"/>
    <s v="Mike Pelletier"/>
    <x v="2"/>
    <s v="United States"/>
    <x v="76"/>
    <x v="36"/>
    <x v="1"/>
    <s v="FUR-TA-10003473"/>
    <x v="0"/>
    <x v="2"/>
    <s v="Bretford Rectangular Conference Table Tops"/>
    <n v="564.19500000000005"/>
    <n v="3"/>
    <n v="-304.6653"/>
    <x v="6"/>
    <x v="5"/>
  </r>
  <r>
    <s v="US-2017-124779"/>
    <x v="272"/>
    <d v="2017-09-11T00:00:00"/>
    <x v="2"/>
    <s v="BF-11020"/>
    <s v="Barry Franzšsisch"/>
    <x v="1"/>
    <s v="United States"/>
    <x v="58"/>
    <x v="5"/>
    <x v="3"/>
    <s v="FUR-FU-10001095"/>
    <x v="0"/>
    <x v="3"/>
    <s v="DAX Black Cherry Wood-Tone Poster Frame"/>
    <n v="21.184000000000001"/>
    <n v="2"/>
    <n v="-11.651199999999999"/>
    <x v="0"/>
    <x v="4"/>
  </r>
  <r>
    <s v="US-2017-124779"/>
    <x v="272"/>
    <d v="2017-09-11T00:00:00"/>
    <x v="2"/>
    <s v="BF-11020"/>
    <s v="Barry Franzšsisch"/>
    <x v="1"/>
    <s v="United States"/>
    <x v="58"/>
    <x v="5"/>
    <x v="3"/>
    <s v="FUR-CH-10003535"/>
    <x v="0"/>
    <x v="1"/>
    <s v="Global Armless Task Chair, Royal Blue"/>
    <n v="213.43"/>
    <n v="5"/>
    <n v="-39.637"/>
    <x v="0"/>
    <x v="4"/>
  </r>
  <r>
    <s v="CA-2017-135937"/>
    <x v="134"/>
    <d v="2017-02-27T00:00:00"/>
    <x v="1"/>
    <s v="KM-16375"/>
    <s v="Katherine Murray"/>
    <x v="2"/>
    <s v="United States"/>
    <x v="171"/>
    <x v="22"/>
    <x v="1"/>
    <s v="FUR-FU-10002253"/>
    <x v="0"/>
    <x v="3"/>
    <s v="Howard Miller 13&quot; Diameter Pewter Finish Round Wall Clock"/>
    <n v="68.703999999999994"/>
    <n v="2"/>
    <n v="16.3172"/>
    <x v="1"/>
    <x v="11"/>
  </r>
  <r>
    <s v="CA-2017-135937"/>
    <x v="134"/>
    <d v="2017-02-27T00:00:00"/>
    <x v="1"/>
    <s v="KM-16375"/>
    <s v="Katherine Murray"/>
    <x v="2"/>
    <s v="United States"/>
    <x v="171"/>
    <x v="22"/>
    <x v="1"/>
    <s v="FUR-TA-10001039"/>
    <x v="0"/>
    <x v="2"/>
    <s v="KI Adjustable-Height Table"/>
    <n v="386.91"/>
    <n v="9"/>
    <n v="-185.71680000000001"/>
    <x v="1"/>
    <x v="11"/>
  </r>
  <r>
    <s v="CA-2017-162173"/>
    <x v="725"/>
    <d v="2017-11-01T00:00:00"/>
    <x v="1"/>
    <s v="OT-18730"/>
    <s v="Olvera Toch"/>
    <x v="0"/>
    <s v="United States"/>
    <x v="304"/>
    <x v="25"/>
    <x v="0"/>
    <s v="FUR-TA-10001520"/>
    <x v="0"/>
    <x v="2"/>
    <s v="Lesro Sheffield Collection Coffee Table, End Table, Center Table, Corner Table"/>
    <n v="356.85"/>
    <n v="5"/>
    <n v="60.664499999999997"/>
    <x v="6"/>
    <x v="1"/>
  </r>
  <r>
    <s v="CA-2017-122175"/>
    <x v="666"/>
    <d v="2017-05-14T00:00:00"/>
    <x v="0"/>
    <s v="CA-12775"/>
    <s v="Cynthia Arntzen"/>
    <x v="0"/>
    <s v="United States"/>
    <x v="109"/>
    <x v="18"/>
    <x v="2"/>
    <s v="FUR-FU-10000719"/>
    <x v="0"/>
    <x v="3"/>
    <s v="DAX Cubicle Frames, 8-1/2 x 11"/>
    <n v="42.85"/>
    <n v="5"/>
    <n v="15.426"/>
    <x v="3"/>
    <x v="7"/>
  </r>
  <r>
    <s v="CA-2015-135510"/>
    <x v="278"/>
    <d v="2015-09-12T00:00:00"/>
    <x v="1"/>
    <s v="TW-21025"/>
    <s v="Tamara Willingham"/>
    <x v="2"/>
    <s v="United States"/>
    <x v="305"/>
    <x v="25"/>
    <x v="0"/>
    <s v="FUR-FU-10000820"/>
    <x v="0"/>
    <x v="3"/>
    <s v="Tensor Brushed Steel Torchiere Floor Lamp"/>
    <n v="67.959999999999994"/>
    <n v="4"/>
    <n v="12.232799999999999"/>
    <x v="1"/>
    <x v="4"/>
  </r>
  <r>
    <s v="CA-2014-150329"/>
    <x v="567"/>
    <d v="2014-10-14T00:00:00"/>
    <x v="1"/>
    <s v="SD-20485"/>
    <s v="Shirley Daniels"/>
    <x v="2"/>
    <s v="United States"/>
    <x v="43"/>
    <x v="22"/>
    <x v="1"/>
    <s v="FUR-FU-10003724"/>
    <x v="0"/>
    <x v="3"/>
    <s v="Westinghouse Clip-On Gooseneck Lamps"/>
    <n v="46.872"/>
    <n v="7"/>
    <n v="3.5154000000000001"/>
    <x v="4"/>
    <x v="1"/>
  </r>
  <r>
    <s v="CA-2014-109134"/>
    <x v="726"/>
    <d v="2014-11-10T00:00:00"/>
    <x v="1"/>
    <s v="DE-13255"/>
    <s v="Deanra Eno"/>
    <x v="2"/>
    <s v="United States"/>
    <x v="2"/>
    <x v="2"/>
    <x v="1"/>
    <s v="FUR-FU-10000320"/>
    <x v="0"/>
    <x v="3"/>
    <s v="OIC Stacking Trays"/>
    <n v="20.04"/>
    <n v="6"/>
    <n v="8.8176000000000005"/>
    <x v="2"/>
    <x v="0"/>
  </r>
  <r>
    <s v="US-2015-129637"/>
    <x v="584"/>
    <d v="2015-12-22T00:00:00"/>
    <x v="1"/>
    <s v="MC-18100"/>
    <s v="Mick Crebagga"/>
    <x v="0"/>
    <s v="United States"/>
    <x v="17"/>
    <x v="8"/>
    <x v="3"/>
    <s v="FUR-FU-10000965"/>
    <x v="0"/>
    <x v="3"/>
    <s v="Howard Miller 11-1/2&quot; Diameter Ridgewood Wall Clock"/>
    <n v="41.552"/>
    <n v="2"/>
    <n v="-19.737200000000001"/>
    <x v="2"/>
    <x v="5"/>
  </r>
  <r>
    <s v="CA-2017-145429"/>
    <x v="720"/>
    <d v="2017-07-25T00:00:00"/>
    <x v="1"/>
    <s v="SW-20455"/>
    <s v="Shaun Weien"/>
    <x v="0"/>
    <s v="United States"/>
    <x v="53"/>
    <x v="2"/>
    <x v="1"/>
    <s v="FUR-CH-10000988"/>
    <x v="0"/>
    <x v="1"/>
    <s v="Hon Olson Stacker Stools"/>
    <n v="225.29599999999999"/>
    <n v="2"/>
    <n v="22.529599999999999"/>
    <x v="4"/>
    <x v="3"/>
  </r>
  <r>
    <s v="CA-2015-153535"/>
    <x v="727"/>
    <d v="2015-05-24T00:00:00"/>
    <x v="1"/>
    <s v="SG-20470"/>
    <s v="Sheri Gordon"/>
    <x v="0"/>
    <s v="United States"/>
    <x v="306"/>
    <x v="30"/>
    <x v="0"/>
    <s v="FUR-FU-10001986"/>
    <x v="0"/>
    <x v="3"/>
    <s v="Dana Fluorescent Magnifying Lamp, White, 36&quot;"/>
    <n v="163.136"/>
    <n v="4"/>
    <n v="20.391999999999999"/>
    <x v="4"/>
    <x v="7"/>
  </r>
  <r>
    <s v="CA-2015-123141"/>
    <x v="502"/>
    <d v="2015-11-19T00:00:00"/>
    <x v="1"/>
    <s v="GZ-14470"/>
    <s v="Gary Zandusky"/>
    <x v="0"/>
    <s v="United States"/>
    <x v="307"/>
    <x v="41"/>
    <x v="1"/>
    <s v="FUR-CH-10004287"/>
    <x v="0"/>
    <x v="1"/>
    <s v="SAFCO Arco Folding Chair"/>
    <n v="883.84"/>
    <n v="4"/>
    <n v="99.432000000000002"/>
    <x v="2"/>
    <x v="0"/>
  </r>
  <r>
    <s v="CA-2015-123141"/>
    <x v="502"/>
    <d v="2015-11-19T00:00:00"/>
    <x v="1"/>
    <s v="GZ-14470"/>
    <s v="Gary Zandusky"/>
    <x v="0"/>
    <s v="United States"/>
    <x v="307"/>
    <x v="41"/>
    <x v="1"/>
    <s v="FUR-CH-10001891"/>
    <x v="0"/>
    <x v="1"/>
    <s v="Global Deluxe Office Fabric Chairs"/>
    <n v="230.352"/>
    <n v="3"/>
    <n v="20.155799999999999"/>
    <x v="2"/>
    <x v="0"/>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x v="0"/>
    <x v="3"/>
    <s v="Howard Miller 13&quot; Diameter Goldtone Round Wall Clock"/>
    <n v="56.328000000000003"/>
    <n v="3"/>
    <n v="-26.755800000000001"/>
    <x v="7"/>
    <x v="5"/>
  </r>
  <r>
    <s v="CA-2016-134789"/>
    <x v="57"/>
    <d v="2016-04-15T00:00:00"/>
    <x v="1"/>
    <s v="CK-12325"/>
    <s v="Christine Kargatis"/>
    <x v="2"/>
    <s v="United States"/>
    <x v="308"/>
    <x v="31"/>
    <x v="0"/>
    <s v="FUR-FU-10003268"/>
    <x v="0"/>
    <x v="3"/>
    <s v="Eldon Radial Chair Mat for Low to Medium Pile Carpets"/>
    <n v="159.91999999999999"/>
    <n v="4"/>
    <n v="31.984000000000002"/>
    <x v="1"/>
    <x v="6"/>
  </r>
  <r>
    <s v="CA-2016-165827"/>
    <x v="114"/>
    <d v="2016-11-09T00:00:00"/>
    <x v="1"/>
    <s v="MF-17665"/>
    <s v="Maureen Fritzler"/>
    <x v="1"/>
    <s v="United States"/>
    <x v="89"/>
    <x v="1"/>
    <x v="0"/>
    <s v="FUR-FU-10001889"/>
    <x v="0"/>
    <x v="3"/>
    <s v="Ultra Door Pull Handle"/>
    <n v="50.496000000000002"/>
    <n v="6"/>
    <n v="8.2056000000000004"/>
    <x v="2"/>
    <x v="0"/>
  </r>
  <r>
    <s v="CA-2015-156734"/>
    <x v="311"/>
    <d v="2015-06-20T00:00:00"/>
    <x v="2"/>
    <s v="BV-11245"/>
    <s v="Benjamin Venier"/>
    <x v="1"/>
    <s v="United States"/>
    <x v="107"/>
    <x v="9"/>
    <x v="0"/>
    <s v="FUR-CH-10002965"/>
    <x v="0"/>
    <x v="1"/>
    <s v="Global Leather Highback Executive Chair with Pneumatic Height Adjustment, Black"/>
    <n v="643.13599999999997"/>
    <n v="4"/>
    <n v="56.2744"/>
    <x v="3"/>
    <x v="2"/>
  </r>
  <r>
    <s v="CA-2014-144029"/>
    <x v="261"/>
    <d v="2014-05-31T00:00:00"/>
    <x v="1"/>
    <s v="MM-18055"/>
    <s v="Michelle Moray"/>
    <x v="0"/>
    <s v="United States"/>
    <x v="9"/>
    <x v="8"/>
    <x v="3"/>
    <s v="FUR-CH-10003981"/>
    <x v="0"/>
    <x v="1"/>
    <s v="Global Commerce Series Low-Back Swivel/Tilt Chairs"/>
    <n v="359.77199999999999"/>
    <n v="2"/>
    <n v="-5.1395999999999997"/>
    <x v="2"/>
    <x v="7"/>
  </r>
  <r>
    <s v="US-2017-101784"/>
    <x v="682"/>
    <d v="2017-07-11T00:00:00"/>
    <x v="1"/>
    <s v="PO-18850"/>
    <s v="Patrick O'Brill"/>
    <x v="0"/>
    <s v="United States"/>
    <x v="2"/>
    <x v="2"/>
    <x v="1"/>
    <s v="FUR-CH-10001146"/>
    <x v="0"/>
    <x v="1"/>
    <s v="Global Task Chair, Black"/>
    <n v="122.136"/>
    <n v="3"/>
    <n v="-13.7403"/>
    <x v="2"/>
    <x v="3"/>
  </r>
  <r>
    <s v="CA-2016-154767"/>
    <x v="728"/>
    <d v="2016-06-30T00:00:00"/>
    <x v="0"/>
    <s v="BP-11155"/>
    <s v="Becky Pak"/>
    <x v="0"/>
    <s v="United States"/>
    <x v="309"/>
    <x v="18"/>
    <x v="2"/>
    <s v="FUR-CH-10003535"/>
    <x v="0"/>
    <x v="1"/>
    <s v="Global Armless Task Chair, Royal Blue"/>
    <n v="121.96"/>
    <n v="2"/>
    <n v="20.7332"/>
    <x v="3"/>
    <x v="2"/>
  </r>
  <r>
    <s v="CA-2017-124205"/>
    <x v="102"/>
    <d v="2017-09-19T00:00:00"/>
    <x v="1"/>
    <s v="TC-21145"/>
    <s v="Theresa Coyne"/>
    <x v="1"/>
    <s v="United States"/>
    <x v="174"/>
    <x v="18"/>
    <x v="2"/>
    <s v="FUR-FU-10002445"/>
    <x v="0"/>
    <x v="3"/>
    <s v="DAX Two-Tone Rosewood/Black Document Frame, Desktop, 5 x 7"/>
    <n v="47.4"/>
    <n v="5"/>
    <n v="18.96"/>
    <x v="4"/>
    <x v="4"/>
  </r>
  <r>
    <s v="CA-2017-124205"/>
    <x v="102"/>
    <d v="2017-09-19T00:00:00"/>
    <x v="1"/>
    <s v="TC-21145"/>
    <s v="Theresa Coyne"/>
    <x v="1"/>
    <s v="United States"/>
    <x v="174"/>
    <x v="18"/>
    <x v="2"/>
    <s v="FUR-CH-10003606"/>
    <x v="0"/>
    <x v="1"/>
    <s v="SAFCO Folding Chair Trolley"/>
    <n v="512.96"/>
    <n v="4"/>
    <n v="143.62880000000001"/>
    <x v="4"/>
    <x v="4"/>
  </r>
  <r>
    <s v="CA-2016-162943"/>
    <x v="729"/>
    <d v="2016-07-26T00:00:00"/>
    <x v="0"/>
    <s v="DB-12970"/>
    <s v="Darren Budd"/>
    <x v="1"/>
    <s v="United States"/>
    <x v="13"/>
    <x v="7"/>
    <x v="2"/>
    <s v="FUR-CH-10001708"/>
    <x v="0"/>
    <x v="1"/>
    <s v="Office Star - Contemporary Swivel Chair with Padded Adjustable Arms and Flex Back"/>
    <n v="253.76400000000001"/>
    <n v="2"/>
    <n v="31.015599999999999"/>
    <x v="3"/>
    <x v="3"/>
  </r>
  <r>
    <s v="CA-2017-100615"/>
    <x v="333"/>
    <d v="2017-04-24T00:00:00"/>
    <x v="1"/>
    <s v="SJ-20215"/>
    <s v="Sarah Jordon"/>
    <x v="0"/>
    <s v="United States"/>
    <x v="9"/>
    <x v="8"/>
    <x v="3"/>
    <s v="FUR-CH-10002602"/>
    <x v="0"/>
    <x v="1"/>
    <s v="DMI Arturo Collection Mission-style Design Wood Chair"/>
    <n v="317.05799999999999"/>
    <n v="3"/>
    <n v="-18.117599999999999"/>
    <x v="4"/>
    <x v="6"/>
  </r>
  <r>
    <s v="CA-2017-100615"/>
    <x v="333"/>
    <d v="2017-04-24T00:00:00"/>
    <x v="1"/>
    <s v="SJ-20215"/>
    <s v="Sarah Jordon"/>
    <x v="0"/>
    <s v="United States"/>
    <x v="9"/>
    <x v="8"/>
    <x v="3"/>
    <s v="FUR-FU-10002456"/>
    <x v="0"/>
    <x v="3"/>
    <s v="Master Caster Door Stop, Large Neon Orange"/>
    <n v="14.56"/>
    <n v="5"/>
    <n v="-6.1879999999999997"/>
    <x v="4"/>
    <x v="6"/>
  </r>
  <r>
    <s v="US-2016-147711"/>
    <x v="222"/>
    <d v="2016-09-08T00:00:00"/>
    <x v="0"/>
    <s v="HF-14995"/>
    <s v="Herbert Flentye"/>
    <x v="0"/>
    <s v="United States"/>
    <x v="237"/>
    <x v="32"/>
    <x v="2"/>
    <s v="FUR-BO-10003159"/>
    <x v="0"/>
    <x v="0"/>
    <s v="Sauder Camden County Collection Libraries, Planked Cherry Finish"/>
    <n v="344.94"/>
    <n v="3"/>
    <n v="31.044599999999999"/>
    <x v="2"/>
    <x v="4"/>
  </r>
  <r>
    <s v="US-2016-147711"/>
    <x v="222"/>
    <d v="2016-09-08T00:00:00"/>
    <x v="0"/>
    <s v="HF-14995"/>
    <s v="Herbert Flentye"/>
    <x v="0"/>
    <s v="United States"/>
    <x v="237"/>
    <x v="32"/>
    <x v="2"/>
    <s v="FUR-FU-10002364"/>
    <x v="0"/>
    <x v="3"/>
    <s v="Eldon Expressions Wood Desk Accessories, Oak"/>
    <n v="14.76"/>
    <n v="2"/>
    <n v="4.2804000000000002"/>
    <x v="2"/>
    <x v="4"/>
  </r>
  <r>
    <s v="CA-2017-121293"/>
    <x v="730"/>
    <d v="2017-07-28T00:00:00"/>
    <x v="0"/>
    <s v="JC-15775"/>
    <s v="John Castell"/>
    <x v="0"/>
    <s v="United States"/>
    <x v="3"/>
    <x v="3"/>
    <x v="2"/>
    <s v="FUR-FU-10000732"/>
    <x v="0"/>
    <x v="3"/>
    <s v="Eldon 200 Class Desk Accessories"/>
    <n v="20.096"/>
    <n v="4"/>
    <n v="3.0144000000000002"/>
    <x v="0"/>
    <x v="3"/>
  </r>
  <r>
    <s v="CA-2017-121293"/>
    <x v="730"/>
    <d v="2017-07-28T00:00:00"/>
    <x v="0"/>
    <s v="JC-15775"/>
    <s v="John Castell"/>
    <x v="0"/>
    <s v="United States"/>
    <x v="3"/>
    <x v="3"/>
    <x v="2"/>
    <s v="FUR-TA-10001771"/>
    <x v="0"/>
    <x v="2"/>
    <s v="Bush Cubix Conference Tables, Fully Assembled"/>
    <n v="138.58799999999999"/>
    <n v="1"/>
    <n v="-34.646999999999998"/>
    <x v="0"/>
    <x v="3"/>
  </r>
  <r>
    <s v="CA-2015-118843"/>
    <x v="615"/>
    <d v="2015-09-20T00:00:00"/>
    <x v="1"/>
    <s v="JH-15910"/>
    <s v="Jonathan Howell"/>
    <x v="0"/>
    <s v="United States"/>
    <x v="182"/>
    <x v="24"/>
    <x v="0"/>
    <s v="FUR-FU-10003975"/>
    <x v="0"/>
    <x v="3"/>
    <s v="Eldon Advantage Chair Mats for Low to Medium Pile Carpets"/>
    <n v="129.93"/>
    <n v="3"/>
    <n v="12.993"/>
    <x v="1"/>
    <x v="4"/>
  </r>
  <r>
    <s v="CA-2016-162348"/>
    <x v="480"/>
    <d v="2016-11-15T00:00:00"/>
    <x v="1"/>
    <s v="BF-11170"/>
    <s v="Ben Ferrer"/>
    <x v="2"/>
    <s v="United States"/>
    <x v="155"/>
    <x v="2"/>
    <x v="1"/>
    <s v="FUR-FU-10003731"/>
    <x v="0"/>
    <x v="3"/>
    <s v="Eldon Expressions Wood and Plastic Desk Accessories, Oak"/>
    <n v="9.98"/>
    <n v="1"/>
    <n v="2.7944"/>
    <x v="2"/>
    <x v="0"/>
  </r>
  <r>
    <s v="CA-2015-145394"/>
    <x v="397"/>
    <d v="2015-11-20T00:00:00"/>
    <x v="1"/>
    <s v="MC-17605"/>
    <s v="Matt Connell"/>
    <x v="1"/>
    <s v="United States"/>
    <x v="9"/>
    <x v="8"/>
    <x v="3"/>
    <s v="FUR-FU-10001215"/>
    <x v="0"/>
    <x v="3"/>
    <s v="Howard Miller 11-1/2&quot; Diameter Brentwood Wall Clock"/>
    <n v="34.503999999999998"/>
    <n v="2"/>
    <n v="-15.5268"/>
    <x v="4"/>
    <x v="0"/>
  </r>
  <r>
    <s v="CA-2015-168809"/>
    <x v="382"/>
    <d v="2015-08-25T00:00:00"/>
    <x v="3"/>
    <s v="MC-18100"/>
    <s v="Mick Crebagga"/>
    <x v="0"/>
    <s v="United States"/>
    <x v="6"/>
    <x v="5"/>
    <x v="3"/>
    <s v="FUR-FU-10001473"/>
    <x v="0"/>
    <x v="3"/>
    <s v="Eldon Executive Woodline II Desk Accessories, Mahogany"/>
    <n v="20.103999999999999"/>
    <n v="2"/>
    <n v="-16.585799999999999"/>
    <x v="7"/>
    <x v="10"/>
  </r>
  <r>
    <s v="CA-2015-168809"/>
    <x v="382"/>
    <d v="2015-08-25T00:00:00"/>
    <x v="3"/>
    <s v="MC-18100"/>
    <s v="Mick Crebagga"/>
    <x v="0"/>
    <s v="United States"/>
    <x v="6"/>
    <x v="5"/>
    <x v="3"/>
    <s v="FUR-FU-10002240"/>
    <x v="0"/>
    <x v="3"/>
    <s v="Nu-Dell EZ-Mount Plastic Wall Frames"/>
    <n v="7.88"/>
    <n v="5"/>
    <n v="-3.94"/>
    <x v="7"/>
    <x v="10"/>
  </r>
  <r>
    <s v="CA-2016-109827"/>
    <x v="683"/>
    <d v="2017-01-01T00:00:00"/>
    <x v="1"/>
    <s v="LW-16825"/>
    <s v="Laurel Workman"/>
    <x v="1"/>
    <s v="United States"/>
    <x v="43"/>
    <x v="22"/>
    <x v="1"/>
    <s v="FUR-TA-10002607"/>
    <x v="0"/>
    <x v="2"/>
    <s v="KI Conference Tables"/>
    <n v="35.445"/>
    <n v="1"/>
    <n v="-24.102599999999999"/>
    <x v="1"/>
    <x v="5"/>
  </r>
  <r>
    <s v="CA-2016-109827"/>
    <x v="683"/>
    <d v="2017-01-01T00:00:00"/>
    <x v="1"/>
    <s v="LW-16825"/>
    <s v="Laurel Workman"/>
    <x v="1"/>
    <s v="United States"/>
    <x v="43"/>
    <x v="22"/>
    <x v="1"/>
    <s v="FUR-CH-10004754"/>
    <x v="0"/>
    <x v="1"/>
    <s v="Global Stack Chair with Arms, Black"/>
    <n v="47.968000000000004"/>
    <n v="2"/>
    <n v="4.1971999999999996"/>
    <x v="1"/>
    <x v="5"/>
  </r>
  <r>
    <s v="CA-2015-128125"/>
    <x v="731"/>
    <d v="2015-04-05T00:00:00"/>
    <x v="1"/>
    <s v="EB-13705"/>
    <s v="Ed Braxton"/>
    <x v="1"/>
    <s v="United States"/>
    <x v="6"/>
    <x v="5"/>
    <x v="3"/>
    <s v="FUR-FU-10001085"/>
    <x v="0"/>
    <x v="3"/>
    <s v="3M Polarizing Light Filter Sleeves"/>
    <n v="22.38"/>
    <n v="3"/>
    <n v="-7.8330000000000002"/>
    <x v="2"/>
    <x v="9"/>
  </r>
  <r>
    <s v="CA-2017-156237"/>
    <x v="732"/>
    <d v="2017-09-15T00:00:00"/>
    <x v="2"/>
    <s v="PS-18760"/>
    <s v="Pamela Stobb"/>
    <x v="0"/>
    <s v="United States"/>
    <x v="3"/>
    <x v="3"/>
    <x v="2"/>
    <s v="FUR-CH-10002372"/>
    <x v="0"/>
    <x v="1"/>
    <s v="Office Star - Ergonomically Designed Knee Chair"/>
    <n v="113.372"/>
    <n v="2"/>
    <n v="-29.152799999999999"/>
    <x v="5"/>
    <x v="4"/>
  </r>
  <r>
    <s v="CA-2017-156237"/>
    <x v="732"/>
    <d v="2017-09-15T00:00:00"/>
    <x v="2"/>
    <s v="PS-18760"/>
    <s v="Pamela Stobb"/>
    <x v="0"/>
    <s v="United States"/>
    <x v="3"/>
    <x v="3"/>
    <x v="2"/>
    <s v="FUR-FU-10001057"/>
    <x v="0"/>
    <x v="3"/>
    <s v="Tensor Track Tree Floor Lamp"/>
    <n v="127.93600000000001"/>
    <n v="8"/>
    <n v="4.7976000000000001"/>
    <x v="5"/>
    <x v="4"/>
  </r>
  <r>
    <s v="CA-2014-144414"/>
    <x v="733"/>
    <d v="2014-06-21T00:00:00"/>
    <x v="1"/>
    <s v="GH-14425"/>
    <s v="Gary Hwang"/>
    <x v="0"/>
    <s v="United States"/>
    <x v="15"/>
    <x v="13"/>
    <x v="1"/>
    <s v="FUR-FU-10003981"/>
    <x v="0"/>
    <x v="3"/>
    <s v="Eldon Wave Desk Accessories"/>
    <n v="6.24"/>
    <n v="3"/>
    <n v="2.6208"/>
    <x v="4"/>
    <x v="2"/>
  </r>
  <r>
    <s v="CA-2017-163860"/>
    <x v="158"/>
    <d v="2018-01-01T00:00:00"/>
    <x v="1"/>
    <s v="LO-17170"/>
    <s v="Lori Olson"/>
    <x v="1"/>
    <s v="United States"/>
    <x v="117"/>
    <x v="8"/>
    <x v="3"/>
    <s v="FUR-FU-10004586"/>
    <x v="0"/>
    <x v="3"/>
    <s v="G.E. Longer-Life Indoor Recessed Floodlight Bulbs"/>
    <n v="7.968"/>
    <n v="3"/>
    <n v="-2.3904000000000001"/>
    <x v="4"/>
    <x v="5"/>
  </r>
  <r>
    <s v="CA-2017-163860"/>
    <x v="158"/>
    <d v="2018-01-01T00:00:00"/>
    <x v="1"/>
    <s v="LO-17170"/>
    <s v="Lori Olson"/>
    <x v="1"/>
    <s v="United States"/>
    <x v="117"/>
    <x v="8"/>
    <x v="3"/>
    <s v="FUR-CH-10004698"/>
    <x v="0"/>
    <x v="1"/>
    <s v="Padded Folding Chairs, Black, 4/Carton"/>
    <n v="113.372"/>
    <n v="2"/>
    <n v="-3.2391999999999999"/>
    <x v="4"/>
    <x v="5"/>
  </r>
  <r>
    <s v="CA-2017-163860"/>
    <x v="158"/>
    <d v="2018-01-01T00:00:00"/>
    <x v="1"/>
    <s v="LO-17170"/>
    <s v="Lori Olson"/>
    <x v="1"/>
    <s v="United States"/>
    <x v="117"/>
    <x v="8"/>
    <x v="3"/>
    <s v="FUR-FU-10001935"/>
    <x v="0"/>
    <x v="3"/>
    <s v="3M Hangers With Command Adhesive"/>
    <n v="2.96"/>
    <n v="2"/>
    <n v="-1.4059999999999999"/>
    <x v="4"/>
    <x v="5"/>
  </r>
  <r>
    <s v="CA-2015-154291"/>
    <x v="396"/>
    <d v="2015-07-29T00:00:00"/>
    <x v="1"/>
    <s v="YS-21880"/>
    <s v="Yana Sorensen"/>
    <x v="1"/>
    <s v="United States"/>
    <x v="132"/>
    <x v="33"/>
    <x v="0"/>
    <s v="FUR-TA-10002041"/>
    <x v="0"/>
    <x v="2"/>
    <s v="Bevis Round Conference Table Top, X-Base"/>
    <n v="358.58"/>
    <n v="2"/>
    <n v="39.443800000000003"/>
    <x v="4"/>
    <x v="3"/>
  </r>
  <r>
    <s v="CA-2016-153101"/>
    <x v="63"/>
    <d v="2016-09-08T00:00:00"/>
    <x v="3"/>
    <s v="PJ-19015"/>
    <s v="Pauline Johnson"/>
    <x v="0"/>
    <s v="United States"/>
    <x v="72"/>
    <x v="2"/>
    <x v="1"/>
    <s v="FUR-TA-10003008"/>
    <x v="0"/>
    <x v="2"/>
    <s v="Lesro Round Back Collection Coffee Table, End Table"/>
    <n v="146.04"/>
    <n v="1"/>
    <n v="-12.778499999999999"/>
    <x v="7"/>
    <x v="4"/>
  </r>
  <r>
    <s v="CA-2017-142643"/>
    <x v="487"/>
    <d v="2017-10-20T00:00:00"/>
    <x v="1"/>
    <s v="DL-13495"/>
    <s v="Dionis Lloyd"/>
    <x v="1"/>
    <s v="United States"/>
    <x v="310"/>
    <x v="2"/>
    <x v="1"/>
    <s v="FUR-FU-10000087"/>
    <x v="0"/>
    <x v="3"/>
    <s v="Executive Impressions 14&quot; Two-Color Numerals Wall Clock"/>
    <n v="22.72"/>
    <n v="1"/>
    <n v="9.3152000000000008"/>
    <x v="2"/>
    <x v="1"/>
  </r>
  <r>
    <s v="CA-2016-123946"/>
    <x v="51"/>
    <d v="2016-09-17T00:00:00"/>
    <x v="1"/>
    <s v="AJ-10795"/>
    <s v="Anthony Johnson"/>
    <x v="1"/>
    <s v="United States"/>
    <x v="76"/>
    <x v="25"/>
    <x v="0"/>
    <s v="FUR-CH-10002073"/>
    <x v="0"/>
    <x v="1"/>
    <s v="Hon Olson Stacker Chairs"/>
    <n v="1059.1199999999999"/>
    <n v="4"/>
    <n v="307.14479999999998"/>
    <x v="2"/>
    <x v="4"/>
  </r>
  <r>
    <s v="CA-2014-147543"/>
    <x v="734"/>
    <d v="2014-07-12T00:00:00"/>
    <x v="1"/>
    <s v="BC-11125"/>
    <s v="Becky Castell"/>
    <x v="2"/>
    <s v="United States"/>
    <x v="311"/>
    <x v="2"/>
    <x v="1"/>
    <s v="FUR-CH-10000155"/>
    <x v="0"/>
    <x v="1"/>
    <s v="Global Comet Stacking Armless Chair"/>
    <n v="478.48"/>
    <n v="2"/>
    <n v="47.847999999999999"/>
    <x v="6"/>
    <x v="3"/>
  </r>
  <r>
    <s v="CA-2014-101462"/>
    <x v="607"/>
    <d v="2014-04-25T00:00:00"/>
    <x v="1"/>
    <s v="BP-11230"/>
    <s v="Benjamin Patterson"/>
    <x v="0"/>
    <s v="United States"/>
    <x v="2"/>
    <x v="2"/>
    <x v="1"/>
    <s v="FUR-FU-10000409"/>
    <x v="0"/>
    <x v="3"/>
    <s v="GE 4 Foot Flourescent Tube, 40 Watt"/>
    <n v="59.92"/>
    <n v="4"/>
    <n v="27.563199999999998"/>
    <x v="2"/>
    <x v="6"/>
  </r>
  <r>
    <s v="US-2016-100461"/>
    <x v="735"/>
    <d v="2016-01-12T00:00:00"/>
    <x v="1"/>
    <s v="JO-15145"/>
    <s v="Jack O'Briant"/>
    <x v="1"/>
    <s v="United States"/>
    <x v="20"/>
    <x v="16"/>
    <x v="3"/>
    <s v="FUR-BO-10002545"/>
    <x v="0"/>
    <x v="0"/>
    <s v="Atlantic Metals Mobile 3-Shelf Bookcases, Custom Colors"/>
    <n v="1565.88"/>
    <n v="6"/>
    <n v="407.12880000000001"/>
    <x v="4"/>
    <x v="8"/>
  </r>
  <r>
    <s v="CA-2017-128965"/>
    <x v="452"/>
    <d v="2017-04-22T00:00:00"/>
    <x v="1"/>
    <s v="PS-18760"/>
    <s v="Pamela Stobb"/>
    <x v="0"/>
    <s v="United States"/>
    <x v="2"/>
    <x v="2"/>
    <x v="1"/>
    <s v="FUR-CH-10003774"/>
    <x v="0"/>
    <x v="1"/>
    <s v="Global Wood Trimmed Manager's Task Chair, Khaki"/>
    <n v="218.352"/>
    <n v="3"/>
    <n v="-19.105799999999999"/>
    <x v="2"/>
    <x v="6"/>
  </r>
  <r>
    <s v="US-2016-126452"/>
    <x v="650"/>
    <d v="2016-08-28T00:00:00"/>
    <x v="1"/>
    <s v="SC-20230"/>
    <s v="Scot Coram"/>
    <x v="1"/>
    <s v="United States"/>
    <x v="2"/>
    <x v="2"/>
    <x v="1"/>
    <s v="FUR-TA-10003569"/>
    <x v="0"/>
    <x v="2"/>
    <s v="Bretford CR8500 Series Meeting Room Furniture"/>
    <n v="2887.056"/>
    <n v="9"/>
    <n v="180.441"/>
    <x v="1"/>
    <x v="10"/>
  </r>
  <r>
    <s v="US-2016-121013"/>
    <x v="26"/>
    <d v="2016-09-10T00:00:00"/>
    <x v="1"/>
    <s v="MM-17920"/>
    <s v="Michael Moore"/>
    <x v="0"/>
    <s v="United States"/>
    <x v="180"/>
    <x v="25"/>
    <x v="0"/>
    <s v="FUR-TA-10003238"/>
    <x v="0"/>
    <x v="2"/>
    <s v="Chromcraft Bull-Nose Wood 48&quot; x 96&quot; Rectangular Conference Tables"/>
    <n v="1652.94"/>
    <n v="3"/>
    <n v="314.05860000000001"/>
    <x v="2"/>
    <x v="4"/>
  </r>
  <r>
    <s v="US-2015-123918"/>
    <x v="233"/>
    <d v="2015-10-15T00:00:00"/>
    <x v="3"/>
    <s v="CG-12520"/>
    <s v="Claire Gute"/>
    <x v="0"/>
    <s v="United States"/>
    <x v="144"/>
    <x v="5"/>
    <x v="3"/>
    <s v="FUR-FU-10004952"/>
    <x v="0"/>
    <x v="3"/>
    <s v="C-Line Cubicle Keepers Polyproplyene Holder w/Velcro Back, 8-1/2x11, 25/Bx"/>
    <n v="131.376"/>
    <n v="6"/>
    <n v="-95.247600000000006"/>
    <x v="7"/>
    <x v="1"/>
  </r>
  <r>
    <s v="CA-2015-137113"/>
    <x v="239"/>
    <d v="2015-12-05T00:00:00"/>
    <x v="0"/>
    <s v="TW-21025"/>
    <s v="Tamara Willingham"/>
    <x v="2"/>
    <s v="United States"/>
    <x v="15"/>
    <x v="13"/>
    <x v="1"/>
    <s v="FUR-CH-10001215"/>
    <x v="0"/>
    <x v="1"/>
    <s v="Global Troy Executive Leather Low-Back Tilter"/>
    <n v="2003.92"/>
    <n v="5"/>
    <n v="125.245"/>
    <x v="4"/>
    <x v="5"/>
  </r>
  <r>
    <s v="CA-2015-137113"/>
    <x v="239"/>
    <d v="2015-12-05T00:00:00"/>
    <x v="0"/>
    <s v="TW-21025"/>
    <s v="Tamara Willingham"/>
    <x v="2"/>
    <s v="United States"/>
    <x v="15"/>
    <x v="13"/>
    <x v="1"/>
    <s v="FUR-TA-10001705"/>
    <x v="0"/>
    <x v="2"/>
    <s v="Bush Advantage Collection Round Conference Table"/>
    <n v="1913.4"/>
    <n v="9"/>
    <n v="401.81400000000002"/>
    <x v="4"/>
    <x v="5"/>
  </r>
  <r>
    <s v="CA-2015-120677"/>
    <x v="151"/>
    <d v="2015-06-04T00:00:00"/>
    <x v="1"/>
    <s v="BD-11320"/>
    <s v="Bill Donatelli"/>
    <x v="0"/>
    <s v="United States"/>
    <x v="12"/>
    <x v="11"/>
    <x v="3"/>
    <s v="FUR-CH-10002320"/>
    <x v="0"/>
    <x v="1"/>
    <s v="Hon Pagoda Stacking Chairs"/>
    <n v="2567.84"/>
    <n v="8"/>
    <n v="770.35199999999998"/>
    <x v="4"/>
    <x v="7"/>
  </r>
  <r>
    <s v="CA-2017-164756"/>
    <x v="510"/>
    <d v="2017-09-22T00:00:00"/>
    <x v="1"/>
    <s v="SS-20140"/>
    <s v="Saphhira Shifley"/>
    <x v="1"/>
    <s v="United States"/>
    <x v="29"/>
    <x v="24"/>
    <x v="0"/>
    <s v="FUR-FU-10002963"/>
    <x v="0"/>
    <x v="3"/>
    <s v="Master Caster Door Stop, Gray"/>
    <n v="20.32"/>
    <n v="4"/>
    <n v="6.9088000000000003"/>
    <x v="4"/>
    <x v="4"/>
  </r>
  <r>
    <s v="US-2015-165512"/>
    <x v="736"/>
    <d v="2015-05-26T00:00:00"/>
    <x v="0"/>
    <s v="VS-21820"/>
    <s v="Vivek Sundaresam"/>
    <x v="0"/>
    <s v="United States"/>
    <x v="312"/>
    <x v="8"/>
    <x v="3"/>
    <s v="FUR-CH-10002880"/>
    <x v="0"/>
    <x v="1"/>
    <s v="Global High-Back Leather Tilter, Burgundy"/>
    <n v="602.65099999999995"/>
    <n v="7"/>
    <n v="-163.57669999999999"/>
    <x v="3"/>
    <x v="7"/>
  </r>
  <r>
    <s v="US-2017-135503"/>
    <x v="247"/>
    <d v="2017-12-15T00:00:00"/>
    <x v="1"/>
    <s v="JE-16165"/>
    <s v="Justin Ellison"/>
    <x v="1"/>
    <s v="United States"/>
    <x v="313"/>
    <x v="10"/>
    <x v="0"/>
    <s v="FUR-FU-10002364"/>
    <x v="0"/>
    <x v="3"/>
    <s v="Eldon Expressions Wood Desk Accessories, Oak"/>
    <n v="14.76"/>
    <n v="2"/>
    <n v="4.2804000000000002"/>
    <x v="2"/>
    <x v="5"/>
  </r>
  <r>
    <s v="US-2017-115301"/>
    <x v="605"/>
    <d v="2017-08-02T00:00:00"/>
    <x v="1"/>
    <s v="VG-21790"/>
    <s v="Vivek Gonzalez"/>
    <x v="0"/>
    <s v="United States"/>
    <x v="15"/>
    <x v="13"/>
    <x v="1"/>
    <s v="FUR-BO-10004709"/>
    <x v="0"/>
    <x v="0"/>
    <s v="Bush Westfield Collection Bookcases, Medium Cherry Finish"/>
    <n v="115.96"/>
    <n v="2"/>
    <n v="25.511199999999999"/>
    <x v="4"/>
    <x v="3"/>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x v="5"/>
  </r>
  <r>
    <s v="CA-2015-137925"/>
    <x v="737"/>
    <d v="2015-12-04T00:00:00"/>
    <x v="1"/>
    <s v="JL-15235"/>
    <s v="Janet Lee"/>
    <x v="0"/>
    <s v="United States"/>
    <x v="13"/>
    <x v="7"/>
    <x v="2"/>
    <s v="FUR-BO-10001608"/>
    <x v="0"/>
    <x v="0"/>
    <s v="Hon Metal Bookcases, Black"/>
    <n v="681.40800000000002"/>
    <n v="12"/>
    <n v="42.588000000000001"/>
    <x v="4"/>
    <x v="0"/>
  </r>
  <r>
    <s v="CA-2014-164182"/>
    <x v="738"/>
    <d v="2014-07-18T00:00:00"/>
    <x v="1"/>
    <s v="ST-20530"/>
    <s v="Shui Tom"/>
    <x v="0"/>
    <s v="United States"/>
    <x v="3"/>
    <x v="3"/>
    <x v="2"/>
    <s v="FUR-FU-10001057"/>
    <x v="0"/>
    <x v="3"/>
    <s v="Tensor Track Tree Floor Lamp"/>
    <n v="31.984000000000002"/>
    <n v="2"/>
    <n v="1.1994"/>
    <x v="4"/>
    <x v="3"/>
  </r>
  <r>
    <s v="CA-2016-129847"/>
    <x v="227"/>
    <d v="2016-09-04T00:00:00"/>
    <x v="2"/>
    <s v="TA-21385"/>
    <s v="Tom Ashbrook"/>
    <x v="2"/>
    <s v="United States"/>
    <x v="9"/>
    <x v="8"/>
    <x v="3"/>
    <s v="FUR-FU-10000277"/>
    <x v="0"/>
    <x v="3"/>
    <s v="Deflect-o DuraMat Antistatic Studded Beveled Mat for Medium Pile Carpeting"/>
    <n v="84.272000000000006"/>
    <n v="2"/>
    <n v="-75.844800000000006"/>
    <x v="3"/>
    <x v="4"/>
  </r>
  <r>
    <s v="CA-2016-106243"/>
    <x v="739"/>
    <d v="2016-10-04T00:00:00"/>
    <x v="1"/>
    <s v="GM-14680"/>
    <s v="Greg Matthias"/>
    <x v="0"/>
    <s v="United States"/>
    <x v="13"/>
    <x v="7"/>
    <x v="2"/>
    <s v="FUR-BO-10003034"/>
    <x v="0"/>
    <x v="0"/>
    <s v="O'Sullivan Elevations Bookcase, Cherry Finish"/>
    <n v="523.91999999999996"/>
    <n v="5"/>
    <n v="-26.196000000000002"/>
    <x v="4"/>
    <x v="4"/>
  </r>
  <r>
    <s v="CA-2015-130365"/>
    <x v="740"/>
    <d v="2015-04-29T00:00:00"/>
    <x v="1"/>
    <s v="ZC-21910"/>
    <s v="Zuschuss Carroll"/>
    <x v="0"/>
    <s v="United States"/>
    <x v="14"/>
    <x v="8"/>
    <x v="3"/>
    <s v="FUR-CH-10003535"/>
    <x v="0"/>
    <x v="1"/>
    <s v="Global Armless Task Chair, Royal Blue"/>
    <n v="128.05799999999999"/>
    <n v="3"/>
    <n v="-23.7822"/>
    <x v="4"/>
    <x v="6"/>
  </r>
  <r>
    <s v="CA-2017-143021"/>
    <x v="49"/>
    <d v="2017-11-19T00:00:00"/>
    <x v="3"/>
    <s v="AP-10720"/>
    <s v="Anne Pryor"/>
    <x v="2"/>
    <s v="United States"/>
    <x v="13"/>
    <x v="7"/>
    <x v="2"/>
    <s v="FUR-TA-10001676"/>
    <x v="0"/>
    <x v="2"/>
    <s v="Hon 61000 Series Interactive Training Tables"/>
    <n v="79.974000000000004"/>
    <n v="3"/>
    <n v="-29.323799999999999"/>
    <x v="7"/>
    <x v="0"/>
  </r>
  <r>
    <s v="CA-2016-157588"/>
    <x v="197"/>
    <d v="2016-07-19T00:00:00"/>
    <x v="1"/>
    <s v="AR-10570"/>
    <s v="Anemone Ratner"/>
    <x v="0"/>
    <s v="United States"/>
    <x v="29"/>
    <x v="24"/>
    <x v="0"/>
    <s v="FUR-FU-10004848"/>
    <x v="0"/>
    <x v="3"/>
    <s v="Howard Miller 13-3/4&quot; Diameter Brushed Chrome Round Wall Clock"/>
    <n v="51.75"/>
    <n v="1"/>
    <n v="15.525"/>
    <x v="2"/>
    <x v="3"/>
  </r>
  <r>
    <s v="CA-2016-163937"/>
    <x v="579"/>
    <d v="2016-01-13T00:00:00"/>
    <x v="0"/>
    <s v="JB-16000"/>
    <s v="Joy Bell-"/>
    <x v="0"/>
    <s v="United States"/>
    <x v="314"/>
    <x v="13"/>
    <x v="1"/>
    <s v="FUR-FU-10000010"/>
    <x v="0"/>
    <x v="3"/>
    <s v="DAX Value U-Channel Document Frames, Easel Back"/>
    <n v="24.85"/>
    <n v="5"/>
    <n v="7.7035"/>
    <x v="0"/>
    <x v="8"/>
  </r>
  <r>
    <s v="CA-2015-112144"/>
    <x v="741"/>
    <d v="2015-07-02T00:00:00"/>
    <x v="1"/>
    <s v="CY-12745"/>
    <s v="Craig Yedwab"/>
    <x v="1"/>
    <s v="United States"/>
    <x v="171"/>
    <x v="22"/>
    <x v="1"/>
    <s v="FUR-FU-10004306"/>
    <x v="0"/>
    <x v="3"/>
    <s v="Electrix Halogen Magnifier Lamp"/>
    <n v="621.76"/>
    <n v="4"/>
    <n v="46.631999999999998"/>
    <x v="4"/>
    <x v="2"/>
  </r>
  <r>
    <s v="CA-2015-109386"/>
    <x v="428"/>
    <d v="2015-11-13T00:00:00"/>
    <x v="0"/>
    <s v="RH-19600"/>
    <s v="Rob Haberlin"/>
    <x v="0"/>
    <s v="United States"/>
    <x v="247"/>
    <x v="25"/>
    <x v="0"/>
    <s v="FUR-FU-10000308"/>
    <x v="0"/>
    <x v="3"/>
    <s v="Deflect-o Glass Clear Studded Chair Mats"/>
    <n v="186.54"/>
    <n v="3"/>
    <n v="41.038800000000002"/>
    <x v="2"/>
    <x v="0"/>
  </r>
  <r>
    <s v="CA-2015-104871"/>
    <x v="742"/>
    <d v="2015-04-03T00:00:00"/>
    <x v="1"/>
    <s v="DR-12940"/>
    <s v="Daniel Raglin"/>
    <x v="2"/>
    <s v="United States"/>
    <x v="315"/>
    <x v="8"/>
    <x v="3"/>
    <s v="FUR-CH-10003298"/>
    <x v="0"/>
    <x v="1"/>
    <s v="Office Star - Contemporary Task Swivel chair with Loop Arms, Charcoal"/>
    <n v="366.74400000000003"/>
    <n v="4"/>
    <n v="-110.0232"/>
    <x v="4"/>
    <x v="9"/>
  </r>
  <r>
    <s v="CA-2014-133158"/>
    <x v="532"/>
    <d v="2014-08-21T00:00:00"/>
    <x v="0"/>
    <s v="DW-13195"/>
    <s v="David Wiener"/>
    <x v="1"/>
    <s v="United States"/>
    <x v="2"/>
    <x v="2"/>
    <x v="1"/>
    <s v="FUR-FU-10000723"/>
    <x v="0"/>
    <x v="3"/>
    <s v="Deflect-o EconoMat Studded, No Bevel Mat for Low Pile Carpeting"/>
    <n v="289.24"/>
    <n v="7"/>
    <n v="26.031600000000001"/>
    <x v="3"/>
    <x v="10"/>
  </r>
  <r>
    <s v="CA-2015-141740"/>
    <x v="341"/>
    <d v="2015-11-05T00:00:00"/>
    <x v="1"/>
    <s v="JF-15490"/>
    <s v="Jeremy Farry"/>
    <x v="0"/>
    <s v="United States"/>
    <x v="13"/>
    <x v="7"/>
    <x v="2"/>
    <s v="FUR-CH-10001545"/>
    <x v="0"/>
    <x v="1"/>
    <s v="Hon Comfortask Task/Swivel Chairs"/>
    <n v="205.16399999999999"/>
    <n v="2"/>
    <n v="13.6776"/>
    <x v="4"/>
    <x v="0"/>
  </r>
  <r>
    <s v="CA-2014-119466"/>
    <x v="256"/>
    <d v="2014-12-21T00:00:00"/>
    <x v="1"/>
    <s v="SP-20860"/>
    <s v="Sung Pak"/>
    <x v="1"/>
    <s v="United States"/>
    <x v="9"/>
    <x v="8"/>
    <x v="3"/>
    <s v="FUR-FU-10001546"/>
    <x v="0"/>
    <x v="3"/>
    <s v="Dana Swing-Arm Lamps"/>
    <n v="8.5440000000000005"/>
    <n v="2"/>
    <n v="-7.476"/>
    <x v="6"/>
    <x v="5"/>
  </r>
  <r>
    <s v="CA-2015-154823"/>
    <x v="130"/>
    <d v="2015-08-25T00:00:00"/>
    <x v="1"/>
    <s v="KN-16390"/>
    <s v="Katherine Nockton"/>
    <x v="1"/>
    <s v="United States"/>
    <x v="76"/>
    <x v="15"/>
    <x v="2"/>
    <s v="FUR-CH-10003379"/>
    <x v="0"/>
    <x v="1"/>
    <s v="Global Commerce Series High-Back Swivel/Tilt Chairs"/>
    <n v="598.45799999999997"/>
    <n v="3"/>
    <n v="-42.747"/>
    <x v="4"/>
    <x v="10"/>
  </r>
  <r>
    <s v="CA-2015-154823"/>
    <x v="130"/>
    <d v="2015-08-25T00:00:00"/>
    <x v="1"/>
    <s v="KN-16390"/>
    <s v="Katherine Nockton"/>
    <x v="1"/>
    <s v="United States"/>
    <x v="76"/>
    <x v="15"/>
    <x v="2"/>
    <s v="FUR-FU-10000193"/>
    <x v="0"/>
    <x v="3"/>
    <s v="Tenex Chairmats For Use with Hard Floors"/>
    <n v="25.984000000000002"/>
    <n v="1"/>
    <n v="-3.8976000000000002"/>
    <x v="4"/>
    <x v="10"/>
  </r>
  <r>
    <s v="CA-2017-141201"/>
    <x v="13"/>
    <d v="2017-12-11T00:00:00"/>
    <x v="0"/>
    <s v="DB-12910"/>
    <s v="Daniel Byrd"/>
    <x v="2"/>
    <s v="United States"/>
    <x v="316"/>
    <x v="2"/>
    <x v="1"/>
    <s v="FUR-BO-10001519"/>
    <x v="0"/>
    <x v="0"/>
    <s v="O'Sullivan 3-Shelf Heavy-Duty Bookcases"/>
    <n v="148.25700000000001"/>
    <n v="3"/>
    <n v="15.697800000000001"/>
    <x v="3"/>
    <x v="5"/>
  </r>
  <r>
    <s v="CA-2014-124737"/>
    <x v="743"/>
    <d v="2014-08-27T00:00:00"/>
    <x v="1"/>
    <s v="AP-10915"/>
    <s v="Arthur Prichep"/>
    <x v="0"/>
    <s v="United States"/>
    <x v="22"/>
    <x v="12"/>
    <x v="1"/>
    <s v="FUR-FU-10003274"/>
    <x v="0"/>
    <x v="3"/>
    <s v="Regeneration Desk Collection"/>
    <n v="4.2240000000000002"/>
    <n v="3"/>
    <n v="1.2672000000000001"/>
    <x v="4"/>
    <x v="10"/>
  </r>
  <r>
    <s v="CA-2016-145548"/>
    <x v="367"/>
    <d v="2016-11-16T00:00:00"/>
    <x v="1"/>
    <s v="EB-13750"/>
    <s v="Edward Becker"/>
    <x v="1"/>
    <s v="United States"/>
    <x v="13"/>
    <x v="7"/>
    <x v="2"/>
    <s v="FUR-CH-10003774"/>
    <x v="0"/>
    <x v="1"/>
    <s v="Global Wood Trimmed Manager's Task Chair, Khaki"/>
    <n v="245.64599999999999"/>
    <n v="3"/>
    <n v="8.1882000000000001"/>
    <x v="2"/>
    <x v="0"/>
  </r>
  <r>
    <s v="CA-2017-119494"/>
    <x v="17"/>
    <d v="2017-11-13T00:00:00"/>
    <x v="1"/>
    <s v="JE-15610"/>
    <s v="Jim Epp"/>
    <x v="1"/>
    <s v="United States"/>
    <x v="53"/>
    <x v="2"/>
    <x v="1"/>
    <s v="FUR-CH-10004675"/>
    <x v="0"/>
    <x v="1"/>
    <s v="Lifetime Advantage Folding Chairs, 4/Carton"/>
    <n v="523.39200000000005"/>
    <n v="3"/>
    <n v="52.339199999999998"/>
    <x v="4"/>
    <x v="0"/>
  </r>
  <r>
    <s v="CA-2017-103443"/>
    <x v="430"/>
    <d v="2017-12-23T00:00:00"/>
    <x v="1"/>
    <s v="AT-10735"/>
    <s v="Annie Thurman"/>
    <x v="0"/>
    <s v="United States"/>
    <x v="13"/>
    <x v="7"/>
    <x v="2"/>
    <s v="FUR-FU-10000308"/>
    <x v="0"/>
    <x v="3"/>
    <s v="Deflect-o Glass Clear Studded Chair Mats"/>
    <n v="124.36"/>
    <n v="2"/>
    <n v="27.359200000000001"/>
    <x v="6"/>
    <x v="5"/>
  </r>
  <r>
    <s v="US-2017-165358"/>
    <x v="511"/>
    <d v="2017-07-23T00:00:00"/>
    <x v="1"/>
    <s v="SV-20365"/>
    <s v="Seth Vernon"/>
    <x v="0"/>
    <s v="United States"/>
    <x v="3"/>
    <x v="3"/>
    <x v="2"/>
    <s v="FUR-CH-10002647"/>
    <x v="0"/>
    <x v="1"/>
    <s v="Situations Contoured Folding Chairs, 4/Set"/>
    <n v="198.744"/>
    <n v="4"/>
    <n v="-14.196"/>
    <x v="2"/>
    <x v="3"/>
  </r>
  <r>
    <s v="CA-2014-150581"/>
    <x v="676"/>
    <d v="2014-04-12T00:00:00"/>
    <x v="1"/>
    <s v="NM-18445"/>
    <s v="Nathan Mautz"/>
    <x v="2"/>
    <s v="United States"/>
    <x v="41"/>
    <x v="2"/>
    <x v="1"/>
    <s v="FUR-TA-10003748"/>
    <x v="0"/>
    <x v="2"/>
    <s v="Bevis 36 x 72 Conference Tables"/>
    <n v="99.591999999999999"/>
    <n v="1"/>
    <n v="2.4897999999999998"/>
    <x v="4"/>
    <x v="6"/>
  </r>
  <r>
    <s v="CA-2016-165330"/>
    <x v="106"/>
    <d v="2016-12-11T00:00:00"/>
    <x v="3"/>
    <s v="WB-21850"/>
    <s v="William Brown"/>
    <x v="0"/>
    <s v="United States"/>
    <x v="261"/>
    <x v="2"/>
    <x v="1"/>
    <s v="FUR-CH-10003774"/>
    <x v="0"/>
    <x v="1"/>
    <s v="Global Wood Trimmed Manager's Task Chair, Khaki"/>
    <n v="363.92"/>
    <n v="5"/>
    <n v="-31.843"/>
    <x v="7"/>
    <x v="5"/>
  </r>
  <r>
    <s v="CA-2016-165330"/>
    <x v="106"/>
    <d v="2016-12-11T00:00:00"/>
    <x v="3"/>
    <s v="WB-21850"/>
    <s v="William Brown"/>
    <x v="0"/>
    <s v="United States"/>
    <x v="261"/>
    <x v="2"/>
    <x v="1"/>
    <s v="FUR-TA-10004619"/>
    <x v="0"/>
    <x v="2"/>
    <s v="Hon Non-Folding Utility Tables"/>
    <n v="892.13599999999997"/>
    <n v="7"/>
    <n v="111.517"/>
    <x v="7"/>
    <x v="5"/>
  </r>
  <r>
    <s v="CA-2016-106950"/>
    <x v="227"/>
    <d v="2016-09-06T00:00:00"/>
    <x v="1"/>
    <s v="JE-15715"/>
    <s v="Joe Elijah"/>
    <x v="0"/>
    <s v="United States"/>
    <x v="127"/>
    <x v="30"/>
    <x v="0"/>
    <s v="FUR-TA-10001768"/>
    <x v="0"/>
    <x v="2"/>
    <s v="Hon Racetrack Conference Tables"/>
    <n v="472.51799999999997"/>
    <n v="3"/>
    <n v="-149.63069999999999"/>
    <x v="4"/>
    <x v="4"/>
  </r>
  <r>
    <s v="CA-2017-128944"/>
    <x v="744"/>
    <d v="2017-06-21T00:00:00"/>
    <x v="0"/>
    <s v="KH-16330"/>
    <s v="Katharine Harms"/>
    <x v="1"/>
    <s v="United States"/>
    <x v="19"/>
    <x v="15"/>
    <x v="2"/>
    <s v="FUR-CH-10000785"/>
    <x v="0"/>
    <x v="1"/>
    <s v="Global Ergonomic Managers Chair"/>
    <n v="760.11599999999999"/>
    <n v="6"/>
    <n v="-43.435200000000002"/>
    <x v="3"/>
    <x v="2"/>
  </r>
  <r>
    <s v="CA-2017-128944"/>
    <x v="744"/>
    <d v="2017-06-21T00:00:00"/>
    <x v="0"/>
    <s v="KH-16330"/>
    <s v="Katharine Harms"/>
    <x v="1"/>
    <s v="United States"/>
    <x v="19"/>
    <x v="15"/>
    <x v="2"/>
    <s v="FUR-FU-10004909"/>
    <x v="0"/>
    <x v="3"/>
    <s v="Contemporary Wood/Metal Frame"/>
    <n v="38.783999999999999"/>
    <n v="3"/>
    <n v="7.2720000000000002"/>
    <x v="3"/>
    <x v="2"/>
  </r>
  <r>
    <s v="US-2016-102239"/>
    <x v="399"/>
    <d v="2016-05-06T00:00:00"/>
    <x v="2"/>
    <s v="LW-16990"/>
    <s v="Lindsay Williams"/>
    <x v="1"/>
    <s v="United States"/>
    <x v="0"/>
    <x v="34"/>
    <x v="1"/>
    <s v="FUR-TA-10003392"/>
    <x v="0"/>
    <x v="2"/>
    <s v="Global Adaptabilities Conference Tables"/>
    <n v="1685.88"/>
    <n v="6"/>
    <n v="320.31720000000001"/>
    <x v="5"/>
    <x v="7"/>
  </r>
  <r>
    <s v="CA-2017-166926"/>
    <x v="451"/>
    <d v="2017-12-08T00:00:00"/>
    <x v="1"/>
    <s v="SO-20335"/>
    <s v="Sean O'Donnell"/>
    <x v="0"/>
    <s v="United States"/>
    <x v="15"/>
    <x v="13"/>
    <x v="1"/>
    <s v="FUR-BO-10002598"/>
    <x v="0"/>
    <x v="0"/>
    <s v="Hon Metal Bookcases, Putty"/>
    <n v="141.96"/>
    <n v="2"/>
    <n v="41.168399999999998"/>
    <x v="1"/>
    <x v="5"/>
  </r>
  <r>
    <s v="CA-2015-128013"/>
    <x v="38"/>
    <d v="2015-08-16T00:00:00"/>
    <x v="1"/>
    <s v="MF-18250"/>
    <s v="Monica Federle"/>
    <x v="1"/>
    <s v="United States"/>
    <x v="13"/>
    <x v="7"/>
    <x v="2"/>
    <s v="FUR-FU-10000320"/>
    <x v="0"/>
    <x v="3"/>
    <s v="OIC Stacking Trays"/>
    <n v="10.02"/>
    <n v="3"/>
    <n v="4.4088000000000003"/>
    <x v="1"/>
    <x v="10"/>
  </r>
  <r>
    <s v="US-2016-117541"/>
    <x v="566"/>
    <d v="2016-11-20T00:00:00"/>
    <x v="1"/>
    <s v="JM-16195"/>
    <s v="Justin MacKendrick"/>
    <x v="0"/>
    <s v="United States"/>
    <x v="19"/>
    <x v="14"/>
    <x v="2"/>
    <s v="FUR-FU-10000550"/>
    <x v="0"/>
    <x v="3"/>
    <s v="Stacking Trays by OIC"/>
    <n v="19.920000000000002"/>
    <n v="4"/>
    <n v="6.5735999999999999"/>
    <x v="6"/>
    <x v="0"/>
  </r>
  <r>
    <s v="CA-2017-141439"/>
    <x v="83"/>
    <d v="2017-12-01T00:00:00"/>
    <x v="1"/>
    <s v="TT-21460"/>
    <s v="Tonja Turnell"/>
    <x v="2"/>
    <s v="United States"/>
    <x v="52"/>
    <x v="6"/>
    <x v="3"/>
    <s v="FUR-TA-10001039"/>
    <x v="0"/>
    <x v="2"/>
    <s v="KI Adjustable-Height Table"/>
    <n v="257.94"/>
    <n v="3"/>
    <n v="67.064400000000006"/>
    <x v="2"/>
    <x v="0"/>
  </r>
  <r>
    <s v="CA-2017-141439"/>
    <x v="83"/>
    <d v="2017-12-01T00:00:00"/>
    <x v="1"/>
    <s v="TT-21460"/>
    <s v="Tonja Turnell"/>
    <x v="2"/>
    <s v="United States"/>
    <x v="52"/>
    <x v="6"/>
    <x v="3"/>
    <s v="FUR-FU-10001473"/>
    <x v="0"/>
    <x v="3"/>
    <s v="DAX Wood Document Frame"/>
    <n v="27.46"/>
    <n v="2"/>
    <n v="9.8856000000000002"/>
    <x v="2"/>
    <x v="0"/>
  </r>
  <r>
    <s v="CA-2017-141439"/>
    <x v="83"/>
    <d v="2017-12-01T00:00:00"/>
    <x v="1"/>
    <s v="TT-21460"/>
    <s v="Tonja Turnell"/>
    <x v="2"/>
    <s v="United States"/>
    <x v="52"/>
    <x v="6"/>
    <x v="3"/>
    <s v="FUR-CH-10004287"/>
    <x v="0"/>
    <x v="1"/>
    <s v="SAFCO Arco Folding Chair"/>
    <n v="828.6"/>
    <n v="3"/>
    <n v="240.29400000000001"/>
    <x v="2"/>
    <x v="0"/>
  </r>
  <r>
    <s v="CA-2015-163965"/>
    <x v="141"/>
    <d v="2015-11-27T00:00:00"/>
    <x v="1"/>
    <s v="SS-20875"/>
    <s v="Sung Shariari"/>
    <x v="0"/>
    <s v="United States"/>
    <x v="89"/>
    <x v="1"/>
    <x v="0"/>
    <s v="FUR-BO-10001337"/>
    <x v="0"/>
    <x v="0"/>
    <s v="O'Sullivan Living Dimensions 2-Shelf Bookcases"/>
    <n v="290.35199999999998"/>
    <n v="3"/>
    <n v="-36.293999999999997"/>
    <x v="1"/>
    <x v="0"/>
  </r>
  <r>
    <s v="CA-2017-128783"/>
    <x v="87"/>
    <d v="2017-09-07T00:00:00"/>
    <x v="3"/>
    <s v="TG-21640"/>
    <s v="Trudy Glocke"/>
    <x v="0"/>
    <s v="United States"/>
    <x v="317"/>
    <x v="23"/>
    <x v="3"/>
    <s v="FUR-FU-10003623"/>
    <x v="0"/>
    <x v="3"/>
    <s v="DataProducts Ampli Magnifier Task Lamp, Black,"/>
    <n v="135.30000000000001"/>
    <n v="5"/>
    <n v="37.884"/>
    <x v="7"/>
    <x v="4"/>
  </r>
  <r>
    <s v="CA-2014-122217"/>
    <x v="168"/>
    <d v="2014-11-29T00:00:00"/>
    <x v="1"/>
    <s v="HP-14815"/>
    <s v="Harold Pawlan"/>
    <x v="2"/>
    <s v="United States"/>
    <x v="304"/>
    <x v="25"/>
    <x v="0"/>
    <s v="FUR-FU-10002045"/>
    <x v="0"/>
    <x v="3"/>
    <s v="Executive Impressions 14&quot;"/>
    <n v="111.15"/>
    <n v="5"/>
    <n v="48.905999999999999"/>
    <x v="2"/>
    <x v="0"/>
  </r>
  <r>
    <s v="US-2017-141558"/>
    <x v="745"/>
    <d v="2017-03-16T00:00:00"/>
    <x v="1"/>
    <s v="MH-17290"/>
    <s v="Marc Harrigan"/>
    <x v="2"/>
    <s v="United States"/>
    <x v="3"/>
    <x v="3"/>
    <x v="2"/>
    <s v="FUR-TA-10004086"/>
    <x v="0"/>
    <x v="2"/>
    <s v="KI Adjustable-Height Table"/>
    <n v="154.76400000000001"/>
    <n v="3"/>
    <n v="-46.429200000000002"/>
    <x v="2"/>
    <x v="9"/>
  </r>
  <r>
    <s v="CA-2017-100412"/>
    <x v="313"/>
    <d v="2017-12-26T00:00:00"/>
    <x v="1"/>
    <s v="SR-20425"/>
    <s v="Sharelle Roach"/>
    <x v="2"/>
    <s v="United States"/>
    <x v="318"/>
    <x v="33"/>
    <x v="0"/>
    <s v="FUR-CH-10002647"/>
    <x v="0"/>
    <x v="1"/>
    <s v="Situations Contoured Folding Chairs, 4/Set"/>
    <n v="141.96"/>
    <n v="2"/>
    <n v="35.49"/>
    <x v="4"/>
    <x v="5"/>
  </r>
  <r>
    <s v="CA-2017-142909"/>
    <x v="313"/>
    <d v="2017-12-25T00:00:00"/>
    <x v="0"/>
    <s v="AG-10330"/>
    <s v="Alex Grayson"/>
    <x v="0"/>
    <s v="United States"/>
    <x v="81"/>
    <x v="22"/>
    <x v="1"/>
    <s v="FUR-TA-10003008"/>
    <x v="0"/>
    <x v="2"/>
    <s v="Lesro Round Back Collection Coffee Table, End Table"/>
    <n v="182.55"/>
    <n v="2"/>
    <n v="-135.08699999999999"/>
    <x v="0"/>
    <x v="5"/>
  </r>
  <r>
    <s v="US-2015-136749"/>
    <x v="344"/>
    <d v="2015-12-27T00:00:00"/>
    <x v="0"/>
    <s v="LH-16900"/>
    <s v="Lena Hernandez"/>
    <x v="0"/>
    <s v="United States"/>
    <x v="29"/>
    <x v="24"/>
    <x v="0"/>
    <s v="FUR-FU-10000747"/>
    <x v="0"/>
    <x v="3"/>
    <s v="Tenex B1-RE Series Chair Mats for Low Pile Carpets"/>
    <n v="275.88"/>
    <n v="6"/>
    <n v="46.8996"/>
    <x v="3"/>
    <x v="5"/>
  </r>
  <r>
    <s v="CA-2014-117464"/>
    <x v="746"/>
    <d v="2014-07-24T00:00:00"/>
    <x v="0"/>
    <s v="NP-18325"/>
    <s v="Naresj Patel"/>
    <x v="0"/>
    <s v="United States"/>
    <x v="28"/>
    <x v="2"/>
    <x v="1"/>
    <s v="FUR-CH-10000155"/>
    <x v="0"/>
    <x v="1"/>
    <s v="Global Comet Stacking Armless Chair"/>
    <n v="717.72"/>
    <n v="3"/>
    <n v="71.772000000000006"/>
    <x v="3"/>
    <x v="3"/>
  </r>
  <r>
    <s v="CA-2014-117464"/>
    <x v="746"/>
    <d v="2014-07-24T00:00:00"/>
    <x v="0"/>
    <s v="NP-18325"/>
    <s v="Naresj Patel"/>
    <x v="0"/>
    <s v="United States"/>
    <x v="28"/>
    <x v="2"/>
    <x v="1"/>
    <s v="FUR-TA-10004767"/>
    <x v="0"/>
    <x v="2"/>
    <s v="Safco Drafting Table"/>
    <n v="170.352"/>
    <n v="3"/>
    <n v="19.1646"/>
    <x v="3"/>
    <x v="3"/>
  </r>
  <r>
    <s v="US-2017-168613"/>
    <x v="747"/>
    <d v="2017-10-14T00:00:00"/>
    <x v="1"/>
    <s v="GM-14440"/>
    <s v="Gary McGarr"/>
    <x v="0"/>
    <s v="United States"/>
    <x v="13"/>
    <x v="7"/>
    <x v="2"/>
    <s v="FUR-CH-10002372"/>
    <x v="0"/>
    <x v="1"/>
    <s v="Office Star - Ergonomically Designed Knee Chair"/>
    <n v="145.76400000000001"/>
    <n v="2"/>
    <n v="3.2391999999999999"/>
    <x v="6"/>
    <x v="1"/>
  </r>
  <r>
    <s v="CA-2017-128853"/>
    <x v="488"/>
    <d v="2017-04-23T00:00:00"/>
    <x v="2"/>
    <s v="JM-15250"/>
    <s v="Janet Martin"/>
    <x v="0"/>
    <s v="United States"/>
    <x v="237"/>
    <x v="32"/>
    <x v="2"/>
    <s v="FUR-CH-10004218"/>
    <x v="0"/>
    <x v="1"/>
    <s v="Global Fabric Manager's Chair, Dark Gray"/>
    <n v="908.82"/>
    <n v="9"/>
    <n v="227.20500000000001"/>
    <x v="3"/>
    <x v="6"/>
  </r>
  <r>
    <s v="CA-2017-133102"/>
    <x v="301"/>
    <d v="2017-08-24T00:00:00"/>
    <x v="1"/>
    <s v="ED-13885"/>
    <s v="Emily Ducich"/>
    <x v="2"/>
    <s v="United States"/>
    <x v="6"/>
    <x v="5"/>
    <x v="3"/>
    <s v="FUR-CH-10002017"/>
    <x v="0"/>
    <x v="1"/>
    <s v="SAFCO Optional Arm Kit for Workspace Cribbage Stacking Chair"/>
    <n v="74.591999999999999"/>
    <n v="4"/>
    <n v="-2.1312000000000002"/>
    <x v="1"/>
    <x v="10"/>
  </r>
  <r>
    <s v="CA-2017-133102"/>
    <x v="301"/>
    <d v="2017-08-24T00:00:00"/>
    <x v="1"/>
    <s v="ED-13885"/>
    <s v="Emily Ducich"/>
    <x v="2"/>
    <s v="United States"/>
    <x v="6"/>
    <x v="5"/>
    <x v="3"/>
    <s v="FUR-FU-10003247"/>
    <x v="0"/>
    <x v="3"/>
    <s v="36X48 HARDFLOOR CHAIRMAT"/>
    <n v="16.783999999999999"/>
    <n v="2"/>
    <n v="-22.238800000000001"/>
    <x v="1"/>
    <x v="10"/>
  </r>
  <r>
    <s v="CA-2016-164399"/>
    <x v="689"/>
    <d v="2016-11-15T00:00:00"/>
    <x v="2"/>
    <s v="DW-13480"/>
    <s v="Dianna Wilson"/>
    <x v="2"/>
    <s v="United States"/>
    <x v="53"/>
    <x v="2"/>
    <x v="1"/>
    <s v="FUR-TA-10003392"/>
    <x v="0"/>
    <x v="2"/>
    <s v="Global Adaptabilities Conference Tables"/>
    <n v="674.35199999999998"/>
    <n v="3"/>
    <n v="-8.4293999999999993"/>
    <x v="0"/>
    <x v="0"/>
  </r>
  <r>
    <s v="CA-2016-147683"/>
    <x v="282"/>
    <d v="2016-11-17T00:00:00"/>
    <x v="1"/>
    <s v="PO-19180"/>
    <s v="Philisse Overcash"/>
    <x v="2"/>
    <s v="United States"/>
    <x v="15"/>
    <x v="13"/>
    <x v="1"/>
    <s v="FUR-FU-10004848"/>
    <x v="0"/>
    <x v="3"/>
    <s v="DAX Solid Wood Frames"/>
    <n v="19.54"/>
    <n v="2"/>
    <n v="7.2298"/>
    <x v="4"/>
    <x v="0"/>
  </r>
  <r>
    <s v="CA-2016-104276"/>
    <x v="673"/>
    <d v="2016-12-03T00:00:00"/>
    <x v="1"/>
    <s v="HF-14995"/>
    <s v="Herbert Flentye"/>
    <x v="0"/>
    <s v="United States"/>
    <x v="1"/>
    <x v="1"/>
    <x v="0"/>
    <s v="FUR-TA-10001039"/>
    <x v="0"/>
    <x v="2"/>
    <s v="KI Adjustable-Height Table"/>
    <n v="331.02300000000002"/>
    <n v="7"/>
    <n v="-114.35339999999999"/>
    <x v="6"/>
    <x v="0"/>
  </r>
  <r>
    <s v="CA-2016-120369"/>
    <x v="48"/>
    <d v="2016-10-28T00:00:00"/>
    <x v="3"/>
    <s v="VB-21745"/>
    <s v="Victoria Brennan"/>
    <x v="1"/>
    <s v="United States"/>
    <x v="77"/>
    <x v="7"/>
    <x v="2"/>
    <s v="FUR-FU-10003806"/>
    <x v="0"/>
    <x v="3"/>
    <s v="Tenex Chairmat w/ Average Lip, 45&quot; x 53&quot;"/>
    <n v="756.8"/>
    <n v="5"/>
    <n v="75.680000000000007"/>
    <x v="7"/>
    <x v="1"/>
  </r>
  <r>
    <s v="CA-2014-118276"/>
    <x v="527"/>
    <d v="2015-01-02T00:00:00"/>
    <x v="1"/>
    <s v="MG-17890"/>
    <s v="Michael Granlund"/>
    <x v="2"/>
    <s v="United States"/>
    <x v="317"/>
    <x v="8"/>
    <x v="3"/>
    <s v="FUR-FU-10002111"/>
    <x v="0"/>
    <x v="3"/>
    <s v="Master Caster Door Stop, Large Brown"/>
    <n v="8.7360000000000007"/>
    <n v="3"/>
    <n v="-4.8048000000000002"/>
    <x v="4"/>
    <x v="5"/>
  </r>
  <r>
    <s v="CA-2017-137414"/>
    <x v="125"/>
    <d v="2017-10-06T00:00:00"/>
    <x v="1"/>
    <s v="CM-12115"/>
    <s v="Chad McGuire"/>
    <x v="0"/>
    <s v="United States"/>
    <x v="28"/>
    <x v="2"/>
    <x v="1"/>
    <s v="FUR-FU-10001424"/>
    <x v="0"/>
    <x v="3"/>
    <s v="Dax Clear Box Frame"/>
    <n v="17.46"/>
    <n v="2"/>
    <n v="5.9363999999999999"/>
    <x v="4"/>
    <x v="1"/>
  </r>
  <r>
    <s v="CA-2016-109953"/>
    <x v="197"/>
    <d v="2016-07-18T00:00:00"/>
    <x v="1"/>
    <s v="RB-19360"/>
    <s v="Raymond Buch"/>
    <x v="0"/>
    <s v="United States"/>
    <x v="28"/>
    <x v="2"/>
    <x v="1"/>
    <s v="FUR-FU-10000073"/>
    <x v="0"/>
    <x v="3"/>
    <s v="Deflect-O Glasstique Clear Desk Accessories"/>
    <n v="30.8"/>
    <n v="4"/>
    <n v="10.164"/>
    <x v="4"/>
    <x v="3"/>
  </r>
  <r>
    <s v="CA-2016-137337"/>
    <x v="177"/>
    <d v="2016-03-12T00:00:00"/>
    <x v="1"/>
    <s v="GB-14575"/>
    <s v="Giulietta Baptist"/>
    <x v="0"/>
    <s v="United States"/>
    <x v="13"/>
    <x v="7"/>
    <x v="2"/>
    <s v="FUR-FU-10003347"/>
    <x v="0"/>
    <x v="3"/>
    <s v="Coloredge Poster Frame"/>
    <n v="113.6"/>
    <n v="8"/>
    <n v="44.304000000000002"/>
    <x v="4"/>
    <x v="9"/>
  </r>
  <r>
    <s v="CA-2016-101651"/>
    <x v="695"/>
    <d v="2016-12-30T00:00:00"/>
    <x v="1"/>
    <s v="SC-20305"/>
    <s v="Sean Christensen"/>
    <x v="0"/>
    <s v="United States"/>
    <x v="124"/>
    <x v="2"/>
    <x v="1"/>
    <s v="FUR-FU-10000771"/>
    <x v="0"/>
    <x v="3"/>
    <s v="Eldon 200 Class Desk Accessories, Smoke"/>
    <n v="43.96"/>
    <n v="7"/>
    <n v="18.463200000000001"/>
    <x v="6"/>
    <x v="5"/>
  </r>
  <r>
    <s v="CA-2017-136651"/>
    <x v="748"/>
    <d v="2017-04-25T00:00:00"/>
    <x v="0"/>
    <s v="JF-15355"/>
    <s v="Jay Fein"/>
    <x v="0"/>
    <s v="United States"/>
    <x v="102"/>
    <x v="2"/>
    <x v="1"/>
    <s v="FUR-FU-10002445"/>
    <x v="0"/>
    <x v="3"/>
    <s v="DAX Two-Tone Rosewood/Black Document Frame, Desktop, 5 x 7"/>
    <n v="66.36"/>
    <n v="7"/>
    <n v="26.544"/>
    <x v="3"/>
    <x v="6"/>
  </r>
  <r>
    <s v="CA-2017-136651"/>
    <x v="748"/>
    <d v="2017-04-25T00:00:00"/>
    <x v="0"/>
    <s v="JF-15355"/>
    <s v="Jay Fein"/>
    <x v="0"/>
    <s v="United States"/>
    <x v="102"/>
    <x v="2"/>
    <x v="1"/>
    <s v="FUR-FU-10004864"/>
    <x v="0"/>
    <x v="3"/>
    <s v="Eldon 500 Class Desk Accessories"/>
    <n v="24.14"/>
    <n v="2"/>
    <n v="7.9661999999999997"/>
    <x v="3"/>
    <x v="6"/>
  </r>
  <r>
    <s v="CA-2017-118892"/>
    <x v="301"/>
    <d v="2017-08-22T00:00:00"/>
    <x v="0"/>
    <s v="TP-21415"/>
    <s v="Tom Prescott"/>
    <x v="0"/>
    <s v="United States"/>
    <x v="3"/>
    <x v="3"/>
    <x v="2"/>
    <s v="FUR-CH-10002024"/>
    <x v="0"/>
    <x v="1"/>
    <s v="HON 5400 Series Task Chairs for Big and Tall"/>
    <n v="4416.174"/>
    <n v="9"/>
    <n v="-630.88199999999995"/>
    <x v="2"/>
    <x v="10"/>
  </r>
  <r>
    <s v="US-2014-127978"/>
    <x v="749"/>
    <d v="2014-03-08T00:00:00"/>
    <x v="1"/>
    <s v="JS-15595"/>
    <s v="Jill Stevenson"/>
    <x v="1"/>
    <s v="United States"/>
    <x v="29"/>
    <x v="15"/>
    <x v="2"/>
    <s v="FUR-BO-10001972"/>
    <x v="0"/>
    <x v="0"/>
    <s v="O'Sullivan 4-Shelf Bookcase in Odessa Pine"/>
    <n v="302.45"/>
    <n v="5"/>
    <n v="-199.61699999999999"/>
    <x v="2"/>
    <x v="9"/>
  </r>
  <r>
    <s v="CA-2016-152730"/>
    <x v="82"/>
    <d v="2016-06-04T00:00:00"/>
    <x v="1"/>
    <s v="EM-14140"/>
    <s v="Eugene Moren"/>
    <x v="2"/>
    <s v="United States"/>
    <x v="319"/>
    <x v="16"/>
    <x v="3"/>
    <s v="FUR-FU-10001037"/>
    <x v="0"/>
    <x v="3"/>
    <s v="DAX Charcoal/Nickel-Tone Document Frame, 5 x 7"/>
    <n v="47.4"/>
    <n v="5"/>
    <n v="21.33"/>
    <x v="2"/>
    <x v="7"/>
  </r>
  <r>
    <s v="US-2014-143721"/>
    <x v="255"/>
    <d v="2014-11-26T00:00:00"/>
    <x v="0"/>
    <s v="DK-12835"/>
    <s v="Damala Kotsonis"/>
    <x v="1"/>
    <s v="United States"/>
    <x v="6"/>
    <x v="5"/>
    <x v="3"/>
    <s v="FUR-CH-10001973"/>
    <x v="0"/>
    <x v="1"/>
    <s v="Office Star Flex Back Scooter Chair with White Frame"/>
    <n v="155.37200000000001"/>
    <n v="2"/>
    <n v="-35.513599999999997"/>
    <x v="0"/>
    <x v="0"/>
  </r>
  <r>
    <s v="CA-2016-133368"/>
    <x v="750"/>
    <d v="2016-01-20T00:00:00"/>
    <x v="1"/>
    <s v="AG-10675"/>
    <s v="Anna Gayman"/>
    <x v="0"/>
    <s v="United States"/>
    <x v="41"/>
    <x v="30"/>
    <x v="0"/>
    <s v="FUR-FU-10003374"/>
    <x v="0"/>
    <x v="3"/>
    <s v="Electrix Fluorescent Magnifier Lamps &amp; Weighted Base"/>
    <n v="315.77600000000001"/>
    <n v="8"/>
    <n v="31.5776"/>
    <x v="6"/>
    <x v="8"/>
  </r>
  <r>
    <s v="CA-2016-123337"/>
    <x v="751"/>
    <d v="2016-09-22T00:00:00"/>
    <x v="1"/>
    <s v="KD-16495"/>
    <s v="Keith Dawkins"/>
    <x v="1"/>
    <s v="United States"/>
    <x v="124"/>
    <x v="2"/>
    <x v="1"/>
    <s v="FUR-BO-10001918"/>
    <x v="0"/>
    <x v="0"/>
    <s v="Sauder Forest Hills Library with Doors, Woodland Oak Finish"/>
    <n v="273.666"/>
    <n v="2"/>
    <n v="-12.878399999999999"/>
    <x v="6"/>
    <x v="4"/>
  </r>
  <r>
    <s v="CA-2015-144519"/>
    <x v="18"/>
    <d v="2015-11-17T00:00:00"/>
    <x v="1"/>
    <s v="AW-10930"/>
    <s v="Arthur Wiediger"/>
    <x v="2"/>
    <s v="United States"/>
    <x v="320"/>
    <x v="46"/>
    <x v="1"/>
    <s v="FUR-FU-10000794"/>
    <x v="0"/>
    <x v="3"/>
    <s v="Eldon Stackable Tray, Side-Load, Legal, Smoke"/>
    <n v="63.98"/>
    <n v="7"/>
    <n v="21.7532"/>
    <x v="4"/>
    <x v="0"/>
  </r>
  <r>
    <s v="CA-2017-169439"/>
    <x v="198"/>
    <d v="2017-09-13T00:00:00"/>
    <x v="1"/>
    <s v="LC-17140"/>
    <s v="Logan Currie"/>
    <x v="0"/>
    <s v="United States"/>
    <x v="59"/>
    <x v="15"/>
    <x v="2"/>
    <s v="FUR-FU-10000723"/>
    <x v="0"/>
    <x v="3"/>
    <s v="Deflect-o EconoMat Studded, No Bevel Mat for Low Pile Carpeting"/>
    <n v="66.111999999999995"/>
    <n v="2"/>
    <n v="-9.0904000000000007"/>
    <x v="4"/>
    <x v="4"/>
  </r>
  <r>
    <s v="CA-2016-149965"/>
    <x v="210"/>
    <d v="2016-06-25T00:00:00"/>
    <x v="1"/>
    <s v="BS-11365"/>
    <s v="Bill Shonely"/>
    <x v="1"/>
    <s v="United States"/>
    <x v="258"/>
    <x v="37"/>
    <x v="3"/>
    <s v="FUR-FU-10004270"/>
    <x v="0"/>
    <x v="3"/>
    <s v="Executive Impressions 13&quot; Clairmont Wall Clock"/>
    <n v="57.69"/>
    <n v="3"/>
    <n v="23.652899999999999"/>
    <x v="2"/>
    <x v="2"/>
  </r>
  <r>
    <s v="CA-2016-113656"/>
    <x v="752"/>
    <d v="2016-01-29T00:00:00"/>
    <x v="1"/>
    <s v="CB-12415"/>
    <s v="Christy Brittain"/>
    <x v="0"/>
    <s v="United States"/>
    <x v="2"/>
    <x v="2"/>
    <x v="1"/>
    <s v="FUR-FU-10000719"/>
    <x v="0"/>
    <x v="3"/>
    <s v="DAX Cubicle Frames, 8-1/2 x 11"/>
    <n v="59.99"/>
    <n v="7"/>
    <n v="21.596399999999999"/>
    <x v="6"/>
    <x v="8"/>
  </r>
  <r>
    <s v="CA-2015-148964"/>
    <x v="753"/>
    <d v="2015-05-31T00:00:00"/>
    <x v="1"/>
    <s v="RD-19900"/>
    <s v="Ruben Dartt"/>
    <x v="0"/>
    <s v="United States"/>
    <x v="321"/>
    <x v="13"/>
    <x v="1"/>
    <s v="FUR-FU-10003849"/>
    <x v="0"/>
    <x v="3"/>
    <s v="DAX Metal Frame, Desktop, Stepped-Edge"/>
    <n v="20.239999999999998"/>
    <n v="1"/>
    <n v="7.8936000000000002"/>
    <x v="2"/>
    <x v="7"/>
  </r>
  <r>
    <s v="CA-2014-163468"/>
    <x v="356"/>
    <d v="2014-11-21T00:00:00"/>
    <x v="2"/>
    <s v="JK-15730"/>
    <s v="Joe Kamberova"/>
    <x v="0"/>
    <s v="United States"/>
    <x v="322"/>
    <x v="8"/>
    <x v="3"/>
    <s v="FUR-TA-10002533"/>
    <x v="0"/>
    <x v="2"/>
    <s v="BPI Conference Tables"/>
    <n v="292.10000000000002"/>
    <n v="4"/>
    <n v="-175.26"/>
    <x v="0"/>
    <x v="0"/>
  </r>
  <r>
    <s v="CA-2014-163468"/>
    <x v="356"/>
    <d v="2014-11-21T00:00:00"/>
    <x v="2"/>
    <s v="JK-15730"/>
    <s v="Joe Kamberova"/>
    <x v="0"/>
    <s v="United States"/>
    <x v="322"/>
    <x v="8"/>
    <x v="3"/>
    <s v="FUR-FU-10001546"/>
    <x v="0"/>
    <x v="3"/>
    <s v="Dana Swing-Arm Lamps"/>
    <n v="8.5440000000000005"/>
    <n v="2"/>
    <n v="-7.476"/>
    <x v="0"/>
    <x v="0"/>
  </r>
  <r>
    <s v="CA-2014-163468"/>
    <x v="356"/>
    <d v="2014-11-21T00:00:00"/>
    <x v="2"/>
    <s v="JK-15730"/>
    <s v="Joe Kamberova"/>
    <x v="0"/>
    <s v="United States"/>
    <x v="322"/>
    <x v="8"/>
    <x v="3"/>
    <s v="FUR-BO-10003546"/>
    <x v="0"/>
    <x v="0"/>
    <s v="Hon 4-Shelf Metal Bookcases"/>
    <n v="424.11599999999999"/>
    <n v="6"/>
    <n v="-30.294"/>
    <x v="0"/>
    <x v="0"/>
  </r>
  <r>
    <s v="US-2017-117450"/>
    <x v="362"/>
    <d v="2017-09-08T00:00:00"/>
    <x v="1"/>
    <s v="DO-13645"/>
    <s v="Doug O'Connell"/>
    <x v="0"/>
    <s v="United States"/>
    <x v="98"/>
    <x v="1"/>
    <x v="0"/>
    <s v="FUR-CH-10003817"/>
    <x v="0"/>
    <x v="1"/>
    <s v="Global Value Steno Chair, Gray"/>
    <n v="97.183999999999997"/>
    <n v="2"/>
    <n v="6.0739999999999998"/>
    <x v="4"/>
    <x v="4"/>
  </r>
  <r>
    <s v="CA-2014-137274"/>
    <x v="754"/>
    <d v="2014-04-02T00:00:00"/>
    <x v="1"/>
    <s v="MG-18145"/>
    <s v="Mike Gockenbach"/>
    <x v="0"/>
    <s v="United States"/>
    <x v="215"/>
    <x v="5"/>
    <x v="3"/>
    <s v="FUR-TA-10001889"/>
    <x v="0"/>
    <x v="2"/>
    <s v="Bush Advantage Collection Racetrack Conference Table"/>
    <n v="890.84100000000001"/>
    <n v="3"/>
    <n v="-152.71559999999999"/>
    <x v="4"/>
    <x v="9"/>
  </r>
  <r>
    <s v="CA-2016-144092"/>
    <x v="541"/>
    <d v="2016-11-07T00:00:00"/>
    <x v="0"/>
    <s v="LH-17155"/>
    <s v="Logan Haushalter"/>
    <x v="0"/>
    <s v="United States"/>
    <x v="124"/>
    <x v="2"/>
    <x v="1"/>
    <s v="FUR-CH-10004875"/>
    <x v="0"/>
    <x v="1"/>
    <s v="Harbour Creations 67200 Series Stacking Chairs"/>
    <n v="113.88800000000001"/>
    <n v="2"/>
    <n v="9.9651999999999994"/>
    <x v="3"/>
    <x v="0"/>
  </r>
  <r>
    <s v="CA-2016-132066"/>
    <x v="755"/>
    <d v="2016-10-20T00:00:00"/>
    <x v="1"/>
    <s v="NB-18655"/>
    <s v="Nona Balk"/>
    <x v="1"/>
    <s v="United States"/>
    <x v="13"/>
    <x v="7"/>
    <x v="2"/>
    <s v="FUR-TA-10001539"/>
    <x v="0"/>
    <x v="2"/>
    <s v="Chromcraft Rectangular Conference Tables"/>
    <n v="142.18199999999999"/>
    <n v="1"/>
    <n v="-37.915199999999999"/>
    <x v="4"/>
    <x v="1"/>
  </r>
  <r>
    <s v="CA-2017-100097"/>
    <x v="83"/>
    <d v="2017-11-29T00:00:00"/>
    <x v="0"/>
    <s v="MN-17935"/>
    <s v="Michael Nguyen"/>
    <x v="0"/>
    <s v="United States"/>
    <x v="13"/>
    <x v="7"/>
    <x v="2"/>
    <s v="FUR-FU-10003623"/>
    <x v="0"/>
    <x v="3"/>
    <s v="DataProducts Ampli Magnifier Task Lamp, Black,"/>
    <n v="135.30000000000001"/>
    <n v="5"/>
    <n v="37.884"/>
    <x v="0"/>
    <x v="0"/>
  </r>
  <r>
    <s v="US-2017-126053"/>
    <x v="446"/>
    <d v="2017-12-08T00:00:00"/>
    <x v="2"/>
    <s v="CS-11950"/>
    <s v="Carlos Soltero"/>
    <x v="0"/>
    <s v="United States"/>
    <x v="13"/>
    <x v="7"/>
    <x v="2"/>
    <s v="FUR-FU-10001934"/>
    <x v="0"/>
    <x v="3"/>
    <s v="Magnifier Swing Arm Lamp"/>
    <n v="41.96"/>
    <n v="2"/>
    <n v="10.909599999999999"/>
    <x v="0"/>
    <x v="5"/>
  </r>
  <r>
    <s v="US-2014-131275"/>
    <x v="385"/>
    <d v="2014-03-24T00:00:00"/>
    <x v="1"/>
    <s v="SC-20050"/>
    <s v="Sample Company A"/>
    <x v="2"/>
    <s v="United States"/>
    <x v="323"/>
    <x v="2"/>
    <x v="1"/>
    <s v="FUR-FU-10004597"/>
    <x v="0"/>
    <x v="3"/>
    <s v="Eldon Cleatmat Chair Mats for Medium Pile Carpets"/>
    <n v="111"/>
    <n v="2"/>
    <n v="14.43"/>
    <x v="6"/>
    <x v="9"/>
  </r>
  <r>
    <s v="CA-2016-149349"/>
    <x v="689"/>
    <d v="2016-11-13T00:00:00"/>
    <x v="2"/>
    <s v="SP-20650"/>
    <s v="Stephanie Phelps"/>
    <x v="1"/>
    <s v="United States"/>
    <x v="9"/>
    <x v="8"/>
    <x v="3"/>
    <s v="FUR-FU-10001037"/>
    <x v="0"/>
    <x v="3"/>
    <s v="DAX Charcoal/Nickel-Tone Document Frame, 5 x 7"/>
    <n v="22.751999999999999"/>
    <n v="6"/>
    <n v="-8.532"/>
    <x v="5"/>
    <x v="0"/>
  </r>
  <r>
    <s v="CA-2015-125563"/>
    <x v="756"/>
    <d v="2015-04-17T00:00:00"/>
    <x v="1"/>
    <s v="PR-18880"/>
    <s v="Patrick Ryan"/>
    <x v="0"/>
    <s v="United States"/>
    <x v="26"/>
    <x v="1"/>
    <x v="0"/>
    <s v="FUR-FU-10001290"/>
    <x v="0"/>
    <x v="3"/>
    <s v="Executive Impressions Supervisor Wall Clock"/>
    <n v="67.36"/>
    <n v="2"/>
    <n v="10.103999999999999"/>
    <x v="6"/>
    <x v="6"/>
  </r>
  <r>
    <s v="CA-2015-125563"/>
    <x v="756"/>
    <d v="2015-04-17T00:00:00"/>
    <x v="1"/>
    <s v="PR-18880"/>
    <s v="Patrick Ryan"/>
    <x v="0"/>
    <s v="United States"/>
    <x v="26"/>
    <x v="1"/>
    <x v="0"/>
    <s v="FUR-FU-10000087"/>
    <x v="0"/>
    <x v="3"/>
    <s v="Executive Impressions 14&quot; Two-Color Numerals Wall Clock"/>
    <n v="54.527999999999999"/>
    <n v="3"/>
    <n v="14.313599999999999"/>
    <x v="6"/>
    <x v="6"/>
  </r>
  <r>
    <s v="CA-2015-113152"/>
    <x v="344"/>
    <d v="2015-12-30T00:00:00"/>
    <x v="1"/>
    <s v="JK-15625"/>
    <s v="Jim Karlsson"/>
    <x v="0"/>
    <s v="United States"/>
    <x v="13"/>
    <x v="7"/>
    <x v="2"/>
    <s v="FUR-BO-10002613"/>
    <x v="0"/>
    <x v="0"/>
    <s v="Atlantic Metals Mobile 4-Shelf Bookcases, Custom Colors"/>
    <n v="449.56799999999998"/>
    <n v="2"/>
    <n v="56.195999999999998"/>
    <x v="2"/>
    <x v="5"/>
  </r>
  <r>
    <s v="CA-2014-163412"/>
    <x v="191"/>
    <d v="2014-12-23T00:00:00"/>
    <x v="0"/>
    <s v="SM-20950"/>
    <s v="Suzanne McNair"/>
    <x v="1"/>
    <s v="United States"/>
    <x v="13"/>
    <x v="7"/>
    <x v="2"/>
    <s v="FUR-CH-10004875"/>
    <x v="0"/>
    <x v="1"/>
    <s v="Harbour Creations 67200 Series Stacking Chairs"/>
    <n v="192.18600000000001"/>
    <n v="3"/>
    <n v="36.3018"/>
    <x v="0"/>
    <x v="5"/>
  </r>
  <r>
    <s v="CA-2014-116190"/>
    <x v="503"/>
    <d v="2014-08-01T00:00:00"/>
    <x v="1"/>
    <s v="SG-20470"/>
    <s v="Sheri Gordon"/>
    <x v="0"/>
    <s v="United States"/>
    <x v="182"/>
    <x v="24"/>
    <x v="0"/>
    <s v="FUR-CH-10000553"/>
    <x v="0"/>
    <x v="1"/>
    <s v="Metal Folding Chairs, Beige, 4/Carton"/>
    <n v="67.88"/>
    <n v="2"/>
    <n v="18.3276"/>
    <x v="6"/>
    <x v="3"/>
  </r>
  <r>
    <s v="CA-2014-116190"/>
    <x v="503"/>
    <d v="2014-08-01T00:00:00"/>
    <x v="1"/>
    <s v="SG-20470"/>
    <s v="Sheri Gordon"/>
    <x v="0"/>
    <s v="United States"/>
    <x v="182"/>
    <x v="24"/>
    <x v="0"/>
    <s v="FUR-FU-10000719"/>
    <x v="0"/>
    <x v="3"/>
    <s v="DAX Cubicle Frames, 8-1/2 x 11"/>
    <n v="25.71"/>
    <n v="3"/>
    <n v="9.2555999999999994"/>
    <x v="6"/>
    <x v="3"/>
  </r>
  <r>
    <s v="CA-2017-168389"/>
    <x v="246"/>
    <d v="2017-12-17T00:00:00"/>
    <x v="1"/>
    <s v="DV-13045"/>
    <s v="Darrin Van Huff"/>
    <x v="1"/>
    <s v="United States"/>
    <x v="51"/>
    <x v="1"/>
    <x v="0"/>
    <s v="FUR-TA-10004289"/>
    <x v="0"/>
    <x v="2"/>
    <s v="BoxOffice By Design Rectangular and Half-Moon Meeting Room Tables"/>
    <n v="721.875"/>
    <n v="6"/>
    <n v="-420"/>
    <x v="6"/>
    <x v="5"/>
  </r>
  <r>
    <s v="CA-2017-168389"/>
    <x v="246"/>
    <d v="2017-12-17T00:00:00"/>
    <x v="1"/>
    <s v="DV-13045"/>
    <s v="Darrin Van Huff"/>
    <x v="1"/>
    <s v="United States"/>
    <x v="51"/>
    <x v="1"/>
    <x v="0"/>
    <s v="FUR-CH-10000225"/>
    <x v="0"/>
    <x v="1"/>
    <s v="Global Geo Office Task Chair, Gray"/>
    <n v="64.784000000000006"/>
    <n v="1"/>
    <n v="-12.147"/>
    <x v="6"/>
    <x v="5"/>
  </r>
  <r>
    <s v="CA-2016-114748"/>
    <x v="714"/>
    <d v="2016-10-14T00:00:00"/>
    <x v="1"/>
    <s v="MZ-17335"/>
    <s v="Maria Zettner"/>
    <x v="2"/>
    <s v="United States"/>
    <x v="43"/>
    <x v="22"/>
    <x v="1"/>
    <s v="FUR-FU-10001488"/>
    <x v="0"/>
    <x v="3"/>
    <s v="Tenex 46&quot; x 60&quot; Computer Anti-Static Chairmat, Rectangular Shaped"/>
    <n v="169.56800000000001"/>
    <n v="2"/>
    <n v="0"/>
    <x v="2"/>
    <x v="1"/>
  </r>
  <r>
    <s v="US-2014-115189"/>
    <x v="757"/>
    <d v="2015-01-03T00:00:00"/>
    <x v="0"/>
    <s v="AR-10345"/>
    <s v="Alex Russell"/>
    <x v="1"/>
    <s v="United States"/>
    <x v="3"/>
    <x v="3"/>
    <x v="2"/>
    <s v="FUR-TA-10004575"/>
    <x v="0"/>
    <x v="2"/>
    <s v="Hon 5100 Series Wood Tables"/>
    <n v="523.76400000000001"/>
    <n v="3"/>
    <n v="-192.04679999999999"/>
    <x v="4"/>
    <x v="5"/>
  </r>
  <r>
    <s v="CA-2016-163594"/>
    <x v="188"/>
    <d v="2016-04-14T00:00:00"/>
    <x v="2"/>
    <s v="JF-15295"/>
    <s v="Jason Fortune-"/>
    <x v="0"/>
    <s v="United States"/>
    <x v="2"/>
    <x v="2"/>
    <x v="1"/>
    <s v="FUR-CH-10000225"/>
    <x v="0"/>
    <x v="1"/>
    <s v="Global Geo Office Task Chair, Gray"/>
    <n v="194.352"/>
    <n v="3"/>
    <n v="-36.441000000000003"/>
    <x v="3"/>
    <x v="6"/>
  </r>
  <r>
    <s v="CA-2016-127243"/>
    <x v="597"/>
    <d v="2016-12-04T00:00:00"/>
    <x v="1"/>
    <s v="DS-13180"/>
    <s v="David Smith"/>
    <x v="1"/>
    <s v="United States"/>
    <x v="3"/>
    <x v="3"/>
    <x v="2"/>
    <s v="FUR-CH-10002647"/>
    <x v="0"/>
    <x v="1"/>
    <s v="Situations Contoured Folding Chairs, 4/Set"/>
    <n v="347.80200000000002"/>
    <n v="7"/>
    <n v="-24.843"/>
    <x v="6"/>
    <x v="0"/>
  </r>
  <r>
    <s v="CA-2016-105732"/>
    <x v="758"/>
    <d v="2016-09-18T00:00:00"/>
    <x v="1"/>
    <s v="AG-10270"/>
    <s v="Alejandro Grove"/>
    <x v="0"/>
    <s v="United States"/>
    <x v="70"/>
    <x v="27"/>
    <x v="3"/>
    <s v="FUR-FU-10003664"/>
    <x v="0"/>
    <x v="3"/>
    <s v="Electrix Architect's Clamp-On Swing Arm Lamp, Black"/>
    <n v="1336.44"/>
    <n v="14"/>
    <n v="387.56760000000003"/>
    <x v="2"/>
    <x v="4"/>
  </r>
  <r>
    <s v="CA-2017-108035"/>
    <x v="759"/>
    <d v="2017-12-03T00:00:00"/>
    <x v="1"/>
    <s v="TT-21070"/>
    <s v="Ted Trevino"/>
    <x v="0"/>
    <s v="United States"/>
    <x v="196"/>
    <x v="9"/>
    <x v="0"/>
    <s v="FUR-CH-10000454"/>
    <x v="0"/>
    <x v="1"/>
    <s v="Hon Deluxe Fabric Upholstered Stacking Chairs, Rounded Back"/>
    <n v="390.36799999999999"/>
    <n v="2"/>
    <n v="48.795999999999999"/>
    <x v="4"/>
    <x v="0"/>
  </r>
  <r>
    <s v="CA-2017-108035"/>
    <x v="759"/>
    <d v="2017-12-03T00:00:00"/>
    <x v="1"/>
    <s v="TT-21070"/>
    <s v="Ted Trevino"/>
    <x v="0"/>
    <s v="United States"/>
    <x v="196"/>
    <x v="9"/>
    <x v="0"/>
    <s v="FUR-FU-10004017"/>
    <x v="0"/>
    <x v="3"/>
    <s v="Executive Impressions 13&quot; Chairman Wall Clock"/>
    <n v="101.52"/>
    <n v="5"/>
    <n v="19.035"/>
    <x v="4"/>
    <x v="0"/>
  </r>
  <r>
    <s v="CA-2016-110975"/>
    <x v="683"/>
    <d v="2016-12-30T00:00:00"/>
    <x v="1"/>
    <s v="DB-12970"/>
    <s v="Darren Budd"/>
    <x v="1"/>
    <s v="United States"/>
    <x v="13"/>
    <x v="7"/>
    <x v="2"/>
    <s v="FUR-TA-10002958"/>
    <x v="0"/>
    <x v="2"/>
    <s v="Bevis Oval Conference Table, Walnut"/>
    <n v="313.17599999999999"/>
    <n v="2"/>
    <n v="-120.0508"/>
    <x v="2"/>
    <x v="5"/>
  </r>
  <r>
    <s v="CA-2016-110975"/>
    <x v="683"/>
    <d v="2016-12-30T00:00:00"/>
    <x v="1"/>
    <s v="DB-12970"/>
    <s v="Darren Budd"/>
    <x v="1"/>
    <s v="United States"/>
    <x v="13"/>
    <x v="7"/>
    <x v="2"/>
    <s v="FUR-CH-10003746"/>
    <x v="0"/>
    <x v="1"/>
    <s v="Hon 4070 Series Pagoda Round Back Stacking Chairs"/>
    <n v="866.64599999999996"/>
    <n v="3"/>
    <n v="173.32919999999999"/>
    <x v="2"/>
    <x v="5"/>
  </r>
  <r>
    <s v="CA-2016-110009"/>
    <x v="63"/>
    <d v="2016-09-13T00:00:00"/>
    <x v="1"/>
    <s v="TR-21325"/>
    <s v="Toby Ritter"/>
    <x v="0"/>
    <s v="United States"/>
    <x v="15"/>
    <x v="13"/>
    <x v="1"/>
    <s v="FUR-FU-10003039"/>
    <x v="0"/>
    <x v="3"/>
    <s v="Howard Miller 11-1/2&quot; Diameter Grantwood Wall Clock"/>
    <n v="43.13"/>
    <n v="1"/>
    <n v="14.664199999999999"/>
    <x v="2"/>
    <x v="4"/>
  </r>
  <r>
    <s v="CA-2015-100146"/>
    <x v="760"/>
    <d v="2015-05-19T00:00:00"/>
    <x v="1"/>
    <s v="CB-12535"/>
    <s v="Claudia Bergmann"/>
    <x v="1"/>
    <s v="United States"/>
    <x v="324"/>
    <x v="2"/>
    <x v="1"/>
    <s v="FUR-BO-10004015"/>
    <x v="0"/>
    <x v="0"/>
    <s v="Bush Andora Bookcase, Maple/Graphite Gray Finish"/>
    <n v="509.95749999999998"/>
    <n v="5"/>
    <n v="41.996499999999997"/>
    <x v="2"/>
    <x v="7"/>
  </r>
  <r>
    <s v="CA-2015-100146"/>
    <x v="760"/>
    <d v="2015-05-19T00:00:00"/>
    <x v="1"/>
    <s v="CB-12535"/>
    <s v="Claudia Bergmann"/>
    <x v="1"/>
    <s v="United States"/>
    <x v="324"/>
    <x v="2"/>
    <x v="1"/>
    <s v="FUR-FU-10001979"/>
    <x v="0"/>
    <x v="3"/>
    <s v="Dana Halogen Swing-Arm Architect Lamp"/>
    <n v="122.91"/>
    <n v="3"/>
    <n v="34.4148"/>
    <x v="2"/>
    <x v="7"/>
  </r>
  <r>
    <s v="CA-2015-100146"/>
    <x v="760"/>
    <d v="2015-05-19T00:00:00"/>
    <x v="1"/>
    <s v="CB-12535"/>
    <s v="Claudia Bergmann"/>
    <x v="1"/>
    <s v="United States"/>
    <x v="324"/>
    <x v="2"/>
    <x v="1"/>
    <s v="FUR-CH-10003833"/>
    <x v="0"/>
    <x v="1"/>
    <s v="Novimex Fabric Task Chair"/>
    <n v="97.567999999999998"/>
    <n v="2"/>
    <n v="-6.0979999999999999"/>
    <x v="2"/>
    <x v="7"/>
  </r>
  <r>
    <s v="CA-2015-100146"/>
    <x v="760"/>
    <d v="2015-05-19T00:00:00"/>
    <x v="1"/>
    <s v="CB-12535"/>
    <s v="Claudia Bergmann"/>
    <x v="1"/>
    <s v="United States"/>
    <x v="324"/>
    <x v="2"/>
    <x v="1"/>
    <s v="FUR-CH-10004495"/>
    <x v="0"/>
    <x v="1"/>
    <s v="Global Leather and Oak Executive Chair, Black"/>
    <n v="722.35199999999998"/>
    <n v="3"/>
    <n v="81.264600000000002"/>
    <x v="2"/>
    <x v="7"/>
  </r>
  <r>
    <s v="CA-2016-129728"/>
    <x v="82"/>
    <d v="2016-06-06T00:00:00"/>
    <x v="1"/>
    <s v="JG-15310"/>
    <s v="Jason Gross"/>
    <x v="1"/>
    <s v="United States"/>
    <x v="2"/>
    <x v="2"/>
    <x v="1"/>
    <s v="FUR-FU-10003247"/>
    <x v="0"/>
    <x v="3"/>
    <s v="36X48 HARDFLOOR CHAIRMAT"/>
    <n v="167.84"/>
    <n v="8"/>
    <n v="11.748799999999999"/>
    <x v="1"/>
    <x v="7"/>
  </r>
  <r>
    <s v="CA-2014-121769"/>
    <x v="676"/>
    <d v="2014-04-12T00:00:00"/>
    <x v="1"/>
    <s v="JS-15880"/>
    <s v="John Stevenson"/>
    <x v="0"/>
    <s v="United States"/>
    <x v="219"/>
    <x v="15"/>
    <x v="2"/>
    <s v="FUR-TA-10004442"/>
    <x v="0"/>
    <x v="2"/>
    <s v="Riverside Furniture Stanwyck Manor Table Series"/>
    <n v="172.11"/>
    <n v="1"/>
    <n v="-94.660499999999999"/>
    <x v="4"/>
    <x v="6"/>
  </r>
  <r>
    <s v="CA-2017-121125"/>
    <x v="703"/>
    <d v="2017-06-03T00:00:00"/>
    <x v="1"/>
    <s v="MG-17890"/>
    <s v="Michael Granlund"/>
    <x v="2"/>
    <s v="United States"/>
    <x v="325"/>
    <x v="36"/>
    <x v="1"/>
    <s v="FUR-FU-10000820"/>
    <x v="0"/>
    <x v="3"/>
    <s v="Tensor Brushed Steel Torchiere Floor Lamp"/>
    <n v="13.592000000000001"/>
    <n v="1"/>
    <n v="-0.33979999999999999"/>
    <x v="4"/>
    <x v="7"/>
  </r>
  <r>
    <s v="US-2016-114013"/>
    <x v="345"/>
    <d v="2016-03-15T00:00:00"/>
    <x v="0"/>
    <s v="SC-20770"/>
    <s v="Stewart Carmichael"/>
    <x v="1"/>
    <s v="United States"/>
    <x v="3"/>
    <x v="3"/>
    <x v="2"/>
    <s v="FUR-CH-10004287"/>
    <x v="0"/>
    <x v="1"/>
    <s v="SAFCO Arco Folding Chair"/>
    <n v="386.68"/>
    <n v="2"/>
    <n v="-5.524"/>
    <x v="3"/>
    <x v="9"/>
  </r>
  <r>
    <s v="CA-2017-135069"/>
    <x v="662"/>
    <d v="2017-04-14T00:00:00"/>
    <x v="1"/>
    <s v="BS-11755"/>
    <s v="Bruce Stewart"/>
    <x v="0"/>
    <s v="United States"/>
    <x v="3"/>
    <x v="3"/>
    <x v="2"/>
    <s v="FUR-FU-10003878"/>
    <x v="0"/>
    <x v="3"/>
    <s v="Linden 10&quot; Round Wall Clock, Black"/>
    <n v="36.671999999999997"/>
    <n v="3"/>
    <n v="6.4176000000000002"/>
    <x v="4"/>
    <x v="6"/>
  </r>
  <r>
    <s v="CA-2016-101693"/>
    <x v="324"/>
    <d v="2016-06-27T00:00:00"/>
    <x v="0"/>
    <s v="LC-17140"/>
    <s v="Logan Currie"/>
    <x v="0"/>
    <s v="United States"/>
    <x v="6"/>
    <x v="5"/>
    <x v="3"/>
    <s v="FUR-CH-10001146"/>
    <x v="0"/>
    <x v="1"/>
    <s v="Global Value Mid-Back Manager's Chair, Gray"/>
    <n v="85.245999999999995"/>
    <n v="2"/>
    <n v="-6.0890000000000004"/>
    <x v="3"/>
    <x v="2"/>
  </r>
  <r>
    <s v="CA-2016-101693"/>
    <x v="324"/>
    <d v="2016-06-27T00:00:00"/>
    <x v="0"/>
    <s v="LC-17140"/>
    <s v="Logan Currie"/>
    <x v="0"/>
    <s v="United States"/>
    <x v="6"/>
    <x v="5"/>
    <x v="3"/>
    <s v="FUR-FU-10003919"/>
    <x v="0"/>
    <x v="3"/>
    <s v="Eldon Executive Woodline II Cherry Finish Desk Accessories"/>
    <n v="32.712000000000003"/>
    <n v="2"/>
    <n v="-26.169599999999999"/>
    <x v="3"/>
    <x v="2"/>
  </r>
  <r>
    <s v="CA-2015-145457"/>
    <x v="257"/>
    <d v="2015-03-27T00:00:00"/>
    <x v="0"/>
    <s v="CP-12085"/>
    <s v="Cathy Prescott"/>
    <x v="1"/>
    <s v="United States"/>
    <x v="326"/>
    <x v="13"/>
    <x v="1"/>
    <s v="FUR-FU-10003832"/>
    <x v="0"/>
    <x v="3"/>
    <s v="Eldon Expressions Punched Metal &amp; Wood Desk Accessories, Black &amp; Cherry"/>
    <n v="46.9"/>
    <n v="5"/>
    <n v="13.132"/>
    <x v="0"/>
    <x v="9"/>
  </r>
  <r>
    <s v="US-2017-163657"/>
    <x v="113"/>
    <d v="2017-09-06T00:00:00"/>
    <x v="1"/>
    <s v="JL-15235"/>
    <s v="Janet Lee"/>
    <x v="0"/>
    <s v="United States"/>
    <x v="2"/>
    <x v="2"/>
    <x v="1"/>
    <s v="FUR-TA-10004607"/>
    <x v="0"/>
    <x v="2"/>
    <s v="Hon 2111 Invitation Series Straight Table"/>
    <n v="236.52799999999999"/>
    <n v="2"/>
    <n v="-2.9565999999999999"/>
    <x v="4"/>
    <x v="4"/>
  </r>
  <r>
    <s v="CA-2017-127474"/>
    <x v="761"/>
    <d v="2017-02-07T00:00:00"/>
    <x v="0"/>
    <s v="RD-19810"/>
    <s v="Ross DeVincentis"/>
    <x v="2"/>
    <s v="United States"/>
    <x v="9"/>
    <x v="8"/>
    <x v="3"/>
    <s v="FUR-FU-10004597"/>
    <x v="0"/>
    <x v="3"/>
    <s v="Eldon Cleatmat Chair Mats for Medium Pile Carpets"/>
    <n v="22.2"/>
    <n v="1"/>
    <n v="-26.085000000000001"/>
    <x v="4"/>
    <x v="11"/>
  </r>
  <r>
    <s v="CA-2017-115448"/>
    <x v="762"/>
    <d v="2017-11-14T00:00:00"/>
    <x v="2"/>
    <s v="MH-18025"/>
    <s v="Michelle Huthwaite"/>
    <x v="0"/>
    <s v="United States"/>
    <x v="270"/>
    <x v="9"/>
    <x v="0"/>
    <s v="FUR-FU-10004090"/>
    <x v="0"/>
    <x v="3"/>
    <s v="Executive Impressions 14&quot; Contract Wall Clock"/>
    <n v="88.92"/>
    <n v="5"/>
    <n v="14.4495"/>
    <x v="0"/>
    <x v="0"/>
  </r>
  <r>
    <s v="CA-2017-105669"/>
    <x v="342"/>
    <d v="2017-09-22T00:00:00"/>
    <x v="0"/>
    <s v="SJ-20125"/>
    <s v="Sanjit Jacobs"/>
    <x v="2"/>
    <s v="United States"/>
    <x v="6"/>
    <x v="5"/>
    <x v="3"/>
    <s v="FUR-CH-10003774"/>
    <x v="0"/>
    <x v="1"/>
    <s v="Global Wood Trimmed Manager's Task Chair, Khaki"/>
    <n v="318.43"/>
    <n v="5"/>
    <n v="-77.332999999999998"/>
    <x v="2"/>
    <x v="4"/>
  </r>
  <r>
    <s v="CA-2015-137974"/>
    <x v="763"/>
    <d v="2015-04-18T00:00:00"/>
    <x v="2"/>
    <s v="LL-16840"/>
    <s v="Lauren Leatherbury"/>
    <x v="0"/>
    <s v="United States"/>
    <x v="61"/>
    <x v="25"/>
    <x v="0"/>
    <s v="FUR-FU-10001468"/>
    <x v="0"/>
    <x v="3"/>
    <s v="Tenex Antistatic Computer Chair Mats"/>
    <n v="1196.8599999999999"/>
    <n v="7"/>
    <n v="119.68600000000001"/>
    <x v="3"/>
    <x v="6"/>
  </r>
  <r>
    <s v="CA-2015-137974"/>
    <x v="763"/>
    <d v="2015-04-18T00:00:00"/>
    <x v="2"/>
    <s v="LL-16840"/>
    <s v="Lauren Leatherbury"/>
    <x v="0"/>
    <s v="United States"/>
    <x v="61"/>
    <x v="25"/>
    <x v="0"/>
    <s v="FUR-BO-10001519"/>
    <x v="0"/>
    <x v="0"/>
    <s v="O'Sullivan 3-Shelf Heavy-Duty Bookcases"/>
    <n v="523.26"/>
    <n v="9"/>
    <n v="125.58240000000001"/>
    <x v="3"/>
    <x v="6"/>
  </r>
  <r>
    <s v="CA-2017-148985"/>
    <x v="762"/>
    <d v="2017-11-15T00:00:00"/>
    <x v="0"/>
    <s v="TB-21190"/>
    <s v="Thomas Brumley"/>
    <x v="2"/>
    <s v="United States"/>
    <x v="2"/>
    <x v="2"/>
    <x v="1"/>
    <s v="FUR-FU-10001424"/>
    <x v="0"/>
    <x v="3"/>
    <s v="Dax Clear Box Frame"/>
    <n v="34.92"/>
    <n v="4"/>
    <n v="11.8728"/>
    <x v="4"/>
    <x v="0"/>
  </r>
  <r>
    <s v="CA-2014-138100"/>
    <x v="712"/>
    <d v="2014-09-20T00:00:00"/>
    <x v="1"/>
    <s v="AA-10315"/>
    <s v="Alex Avila"/>
    <x v="0"/>
    <s v="United States"/>
    <x v="13"/>
    <x v="7"/>
    <x v="2"/>
    <s v="FUR-FU-10002456"/>
    <x v="0"/>
    <x v="3"/>
    <s v="Master Caster Door Stop, Large Neon Orange"/>
    <n v="14.56"/>
    <n v="2"/>
    <n v="6.2607999999999997"/>
    <x v="2"/>
    <x v="4"/>
  </r>
  <r>
    <s v="CA-2014-167199"/>
    <x v="764"/>
    <d v="2014-01-10T00:00:00"/>
    <x v="1"/>
    <s v="ME-17320"/>
    <s v="Maria Etezadi"/>
    <x v="2"/>
    <s v="United States"/>
    <x v="0"/>
    <x v="0"/>
    <x v="0"/>
    <s v="FUR-CH-10004063"/>
    <x v="0"/>
    <x v="1"/>
    <s v="Global Deluxe High-Back Manager's Chair"/>
    <n v="2573.8200000000002"/>
    <n v="9"/>
    <n v="746.40779999999995"/>
    <x v="4"/>
    <x v="8"/>
  </r>
  <r>
    <s v="CA-2014-129938"/>
    <x v="256"/>
    <d v="2014-12-17T00:00:00"/>
    <x v="0"/>
    <s v="EB-13705"/>
    <s v="Ed Braxton"/>
    <x v="1"/>
    <s v="United States"/>
    <x v="3"/>
    <x v="3"/>
    <x v="2"/>
    <s v="FUR-CH-10003774"/>
    <x v="0"/>
    <x v="1"/>
    <s v="Global Wood Trimmed Manager's Task Chair, Khaki"/>
    <n v="445.80200000000002"/>
    <n v="7"/>
    <n v="-108.2662"/>
    <x v="3"/>
    <x v="5"/>
  </r>
  <r>
    <s v="US-2015-134558"/>
    <x v="765"/>
    <d v="2015-12-24T00:00:00"/>
    <x v="0"/>
    <s v="PM-19135"/>
    <s v="Peter McVee"/>
    <x v="2"/>
    <s v="United States"/>
    <x v="63"/>
    <x v="28"/>
    <x v="2"/>
    <s v="FUR-TA-10003473"/>
    <x v="0"/>
    <x v="2"/>
    <s v="Bretford Rectangular Conference Table Tops"/>
    <n v="1053.164"/>
    <n v="4"/>
    <n v="-105.3164"/>
    <x v="2"/>
    <x v="5"/>
  </r>
  <r>
    <s v="CA-2015-108672"/>
    <x v="468"/>
    <d v="2015-09-16T00:00:00"/>
    <x v="1"/>
    <s v="FA-14230"/>
    <s v="Frank Atkinson"/>
    <x v="1"/>
    <s v="United States"/>
    <x v="2"/>
    <x v="2"/>
    <x v="1"/>
    <s v="FUR-FU-10003799"/>
    <x v="0"/>
    <x v="3"/>
    <s v="Seth Thomas 13 1/2&quot; Wall Clock"/>
    <n v="106.68"/>
    <n v="6"/>
    <n v="33.070799999999998"/>
    <x v="6"/>
    <x v="4"/>
  </r>
  <r>
    <s v="US-2017-160836"/>
    <x v="91"/>
    <d v="2017-09-16T00:00:00"/>
    <x v="1"/>
    <s v="CC-12475"/>
    <s v="Cindy Chapman"/>
    <x v="0"/>
    <s v="United States"/>
    <x v="6"/>
    <x v="5"/>
    <x v="3"/>
    <s v="FUR-TA-10002855"/>
    <x v="0"/>
    <x v="2"/>
    <s v="Bevis Round Conference Table Top &amp; Single Column Base"/>
    <n v="512.19000000000005"/>
    <n v="5"/>
    <n v="-65.852999999999994"/>
    <x v="2"/>
    <x v="4"/>
  </r>
  <r>
    <s v="CA-2017-121048"/>
    <x v="766"/>
    <d v="2017-07-18T00:00:00"/>
    <x v="1"/>
    <s v="TC-21295"/>
    <s v="Toby Carlisle"/>
    <x v="0"/>
    <s v="United States"/>
    <x v="327"/>
    <x v="2"/>
    <x v="1"/>
    <s v="FUR-FU-10003601"/>
    <x v="0"/>
    <x v="3"/>
    <s v="Deflect-o RollaMat Studded, Beveled Mat for Medium Pile Carpeting"/>
    <n v="276.69"/>
    <n v="3"/>
    <n v="49.804200000000002"/>
    <x v="4"/>
    <x v="3"/>
  </r>
  <r>
    <s v="CA-2017-121048"/>
    <x v="766"/>
    <d v="2017-07-18T00:00:00"/>
    <x v="1"/>
    <s v="TC-21295"/>
    <s v="Toby Carlisle"/>
    <x v="0"/>
    <s v="United States"/>
    <x v="327"/>
    <x v="2"/>
    <x v="1"/>
    <s v="FUR-FU-10002960"/>
    <x v="0"/>
    <x v="3"/>
    <s v="Eldon 200 Class Desk Accessories, Burgundy"/>
    <n v="18.84"/>
    <n v="3"/>
    <n v="7.9127999999999998"/>
    <x v="4"/>
    <x v="3"/>
  </r>
  <r>
    <s v="US-2017-161935"/>
    <x v="766"/>
    <d v="2017-07-18T00:00:00"/>
    <x v="1"/>
    <s v="JL-15835"/>
    <s v="John Lee"/>
    <x v="0"/>
    <s v="United States"/>
    <x v="29"/>
    <x v="15"/>
    <x v="2"/>
    <s v="FUR-FU-10002937"/>
    <x v="0"/>
    <x v="3"/>
    <s v="GE 48&quot; Fluorescent Tube, Cool White Energy Saver, 34 Watts, 30/Box"/>
    <n v="396.92"/>
    <n v="5"/>
    <n v="148.845"/>
    <x v="4"/>
    <x v="3"/>
  </r>
  <r>
    <s v="CA-2016-162383"/>
    <x v="26"/>
    <d v="2016-09-11T00:00:00"/>
    <x v="1"/>
    <s v="MD-17350"/>
    <s v="Maribeth Dona"/>
    <x v="0"/>
    <s v="United States"/>
    <x v="68"/>
    <x v="15"/>
    <x v="2"/>
    <s v="FUR-CH-10004477"/>
    <x v="0"/>
    <x v="1"/>
    <s v="Global Push Button Manager's Chair, Indigo"/>
    <n v="85.245999999999995"/>
    <n v="2"/>
    <n v="-1.2178"/>
    <x v="6"/>
    <x v="4"/>
  </r>
  <r>
    <s v="CA-2014-125731"/>
    <x v="767"/>
    <d v="2014-09-16T00:00:00"/>
    <x v="1"/>
    <s v="CL-12565"/>
    <s v="Clay Ludtke"/>
    <x v="0"/>
    <s v="United States"/>
    <x v="195"/>
    <x v="36"/>
    <x v="1"/>
    <s v="FUR-CH-10003973"/>
    <x v="0"/>
    <x v="1"/>
    <s v="GuestStacker Chair with Chrome Finish Legs"/>
    <n v="1487.04"/>
    <n v="5"/>
    <n v="148.70400000000001"/>
    <x v="6"/>
    <x v="4"/>
  </r>
  <r>
    <s v="US-2017-106145"/>
    <x v="572"/>
    <d v="2017-09-26T00:00:00"/>
    <x v="3"/>
    <s v="RA-19885"/>
    <s v="Ruben Ausman"/>
    <x v="1"/>
    <s v="United States"/>
    <x v="28"/>
    <x v="2"/>
    <x v="1"/>
    <s v="FUR-FU-10003829"/>
    <x v="0"/>
    <x v="3"/>
    <s v="Stackable Trays"/>
    <n v="9.24"/>
    <n v="3"/>
    <n v="2.9567999999999999"/>
    <x v="7"/>
    <x v="4"/>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x v="0"/>
    <x v="1"/>
    <s v="Global Manager's Adjustable Task Chair, Storm"/>
    <n v="483.13600000000002"/>
    <n v="4"/>
    <n v="54.352800000000002"/>
    <x v="3"/>
    <x v="2"/>
  </r>
  <r>
    <s v="US-2017-134642"/>
    <x v="768"/>
    <d v="2017-03-01T00:00:00"/>
    <x v="1"/>
    <s v="SW-20245"/>
    <s v="Scot Wooten"/>
    <x v="0"/>
    <s v="United States"/>
    <x v="329"/>
    <x v="30"/>
    <x v="0"/>
    <s v="FUR-CH-10002880"/>
    <x v="0"/>
    <x v="1"/>
    <s v="Global High-Back Leather Tilter, Burgundy"/>
    <n v="196.78399999999999"/>
    <n v="2"/>
    <n v="-22.138200000000001"/>
    <x v="4"/>
    <x v="11"/>
  </r>
  <r>
    <s v="US-2017-134642"/>
    <x v="768"/>
    <d v="2017-03-01T00:00:00"/>
    <x v="1"/>
    <s v="SW-20245"/>
    <s v="Scot Wooten"/>
    <x v="0"/>
    <s v="United States"/>
    <x v="329"/>
    <x v="30"/>
    <x v="0"/>
    <s v="FUR-BO-10004709"/>
    <x v="0"/>
    <x v="0"/>
    <s v="Bush Westfield Collection Bookcases, Medium Cherry Finish"/>
    <n v="231.92"/>
    <n v="5"/>
    <n v="5.798"/>
    <x v="4"/>
    <x v="11"/>
  </r>
  <r>
    <s v="CA-2017-103415"/>
    <x v="587"/>
    <d v="2017-12-08T00:00:00"/>
    <x v="1"/>
    <s v="MV-17485"/>
    <s v="Mark Van Huff"/>
    <x v="0"/>
    <s v="United States"/>
    <x v="6"/>
    <x v="5"/>
    <x v="3"/>
    <s v="FUR-FU-10000820"/>
    <x v="0"/>
    <x v="3"/>
    <s v="Tensor Brushed Steel Torchiere Floor Lamp"/>
    <n v="13.592000000000001"/>
    <n v="2"/>
    <n v="-14.271599999999999"/>
    <x v="2"/>
    <x v="5"/>
  </r>
  <r>
    <s v="US-2017-112347"/>
    <x v="308"/>
    <d v="2017-12-06T00:00:00"/>
    <x v="1"/>
    <s v="BS-11380"/>
    <s v="Bill Stewart"/>
    <x v="1"/>
    <s v="United States"/>
    <x v="22"/>
    <x v="12"/>
    <x v="1"/>
    <s v="FUR-BO-10003546"/>
    <x v="0"/>
    <x v="0"/>
    <s v="Hon 4-Shelf Metal Bookcases"/>
    <n v="242.352"/>
    <n v="8"/>
    <n v="-363.52800000000002"/>
    <x v="4"/>
    <x v="5"/>
  </r>
  <r>
    <s v="US-2017-112347"/>
    <x v="308"/>
    <d v="2017-12-06T00:00:00"/>
    <x v="1"/>
    <s v="BS-11380"/>
    <s v="Bill Stewart"/>
    <x v="1"/>
    <s v="United States"/>
    <x v="22"/>
    <x v="12"/>
    <x v="1"/>
    <s v="FUR-FU-10001488"/>
    <x v="0"/>
    <x v="3"/>
    <s v="Tenex 46&quot; x 60&quot; Computer Anti-Static Chairmat, Rectangular Shaped"/>
    <n v="508.70400000000001"/>
    <n v="6"/>
    <n v="0"/>
    <x v="4"/>
    <x v="5"/>
  </r>
  <r>
    <s v="US-2017-112347"/>
    <x v="308"/>
    <d v="2017-12-06T00:00:00"/>
    <x v="1"/>
    <s v="BS-11380"/>
    <s v="Bill Stewart"/>
    <x v="1"/>
    <s v="United States"/>
    <x v="22"/>
    <x v="12"/>
    <x v="1"/>
    <s v="FUR-CH-10002335"/>
    <x v="0"/>
    <x v="1"/>
    <s v="Hon GuestStacker Chair"/>
    <n v="906.68"/>
    <n v="5"/>
    <n v="68.001000000000005"/>
    <x v="4"/>
    <x v="5"/>
  </r>
  <r>
    <s v="CA-2016-136595"/>
    <x v="26"/>
    <d v="2016-09-07T00:00:00"/>
    <x v="2"/>
    <s v="EM-13825"/>
    <s v="Elizabeth Moffitt"/>
    <x v="1"/>
    <s v="United States"/>
    <x v="6"/>
    <x v="5"/>
    <x v="3"/>
    <s v="FUR-FU-10004671"/>
    <x v="0"/>
    <x v="3"/>
    <s v="Executive Impressions 12&quot; Wall Clock"/>
    <n v="21.204000000000001"/>
    <n v="3"/>
    <n v="-11.6622"/>
    <x v="3"/>
    <x v="4"/>
  </r>
  <r>
    <s v="CA-2014-114181"/>
    <x v="769"/>
    <d v="2014-05-14T00:00:00"/>
    <x v="0"/>
    <s v="AF-10885"/>
    <s v="Art Foster"/>
    <x v="0"/>
    <s v="United States"/>
    <x v="3"/>
    <x v="3"/>
    <x v="2"/>
    <s v="FUR-BO-10004467"/>
    <x v="0"/>
    <x v="0"/>
    <s v="Bestar Classic Bookcase"/>
    <n v="349.96499999999997"/>
    <n v="7"/>
    <n v="-216.97829999999999"/>
    <x v="4"/>
    <x v="7"/>
  </r>
  <r>
    <s v="US-2014-137155"/>
    <x v="770"/>
    <d v="2014-11-05T00:00:00"/>
    <x v="1"/>
    <s v="DL-12925"/>
    <s v="Daniel Lacy"/>
    <x v="0"/>
    <s v="United States"/>
    <x v="62"/>
    <x v="7"/>
    <x v="2"/>
    <s v="FUR-FU-10003142"/>
    <x v="0"/>
    <x v="3"/>
    <s v="Master Big Foot Doorstop, Beige"/>
    <n v="31.68"/>
    <n v="6"/>
    <n v="9.8208000000000002"/>
    <x v="4"/>
    <x v="0"/>
  </r>
  <r>
    <s v="CA-2016-105746"/>
    <x v="771"/>
    <d v="2017-01-01T00:00:00"/>
    <x v="2"/>
    <s v="BD-11605"/>
    <s v="Brian Dahlen"/>
    <x v="0"/>
    <s v="United States"/>
    <x v="68"/>
    <x v="3"/>
    <x v="2"/>
    <s v="FUR-CH-10000454"/>
    <x v="0"/>
    <x v="1"/>
    <s v="Hon Deluxe Fabric Upholstered Stacking Chairs, Rounded Back"/>
    <n v="170.786"/>
    <n v="1"/>
    <n v="0"/>
    <x v="3"/>
    <x v="5"/>
  </r>
  <r>
    <s v="US-2016-104815"/>
    <x v="222"/>
    <d v="2016-09-07T00:00:00"/>
    <x v="1"/>
    <s v="RB-19570"/>
    <s v="Rob Beeghly"/>
    <x v="0"/>
    <s v="United States"/>
    <x v="9"/>
    <x v="8"/>
    <x v="3"/>
    <s v="FUR-BO-10003894"/>
    <x v="0"/>
    <x v="0"/>
    <s v="Safco Value Mate Steel Bookcase, Baked Enamel Finish on Steel, Black"/>
    <n v="198.744"/>
    <n v="4"/>
    <n v="0"/>
    <x v="4"/>
    <x v="4"/>
  </r>
  <r>
    <s v="US-2016-166660"/>
    <x v="772"/>
    <d v="2016-02-01T00:00:00"/>
    <x v="0"/>
    <s v="TB-21250"/>
    <s v="Tim Brockman"/>
    <x v="0"/>
    <s v="United States"/>
    <x v="15"/>
    <x v="13"/>
    <x v="1"/>
    <s v="FUR-CH-10001190"/>
    <x v="0"/>
    <x v="1"/>
    <s v="Global Deluxe High-Back Office Chair in Storm"/>
    <n v="435.16800000000001"/>
    <n v="4"/>
    <n v="-59.835599999999999"/>
    <x v="3"/>
    <x v="8"/>
  </r>
  <r>
    <s v="US-2016-166660"/>
    <x v="772"/>
    <d v="2016-02-01T00:00:00"/>
    <x v="0"/>
    <s v="TB-21250"/>
    <s v="Tim Brockman"/>
    <x v="0"/>
    <s v="United States"/>
    <x v="15"/>
    <x v="13"/>
    <x v="1"/>
    <s v="FUR-BO-10000468"/>
    <x v="0"/>
    <x v="0"/>
    <s v="O'Sullivan 2-Shelf Heavy-Duty Bookcases"/>
    <n v="48.58"/>
    <n v="1"/>
    <n v="7.7728000000000002"/>
    <x v="3"/>
    <x v="8"/>
  </r>
  <r>
    <s v="CA-2014-100916"/>
    <x v="299"/>
    <d v="2014-10-26T00:00:00"/>
    <x v="1"/>
    <s v="FH-14275"/>
    <s v="Frank Hawley"/>
    <x v="1"/>
    <s v="United States"/>
    <x v="330"/>
    <x v="25"/>
    <x v="0"/>
    <s v="FUR-TA-10004607"/>
    <x v="0"/>
    <x v="2"/>
    <s v="Hon 2111 Invitation Series Straight Table"/>
    <n v="591.32000000000005"/>
    <n v="4"/>
    <n v="112.35080000000001"/>
    <x v="2"/>
    <x v="1"/>
  </r>
  <r>
    <s v="CA-2016-138597"/>
    <x v="105"/>
    <d v="2016-12-21T00:00:00"/>
    <x v="2"/>
    <s v="PN-18775"/>
    <s v="Parhena Norris"/>
    <x v="2"/>
    <s v="United States"/>
    <x v="70"/>
    <x v="27"/>
    <x v="3"/>
    <s v="FUR-CH-10004997"/>
    <x v="0"/>
    <x v="1"/>
    <s v="Hon Every-Day Series Multi-Task Chairs"/>
    <n v="563.94000000000005"/>
    <n v="3"/>
    <n v="112.788"/>
    <x v="0"/>
    <x v="5"/>
  </r>
  <r>
    <s v="CA-2015-142734"/>
    <x v="763"/>
    <d v="2015-04-21T00:00:00"/>
    <x v="1"/>
    <s v="DM-13345"/>
    <s v="Denise Monton"/>
    <x v="1"/>
    <s v="United States"/>
    <x v="13"/>
    <x v="7"/>
    <x v="2"/>
    <s v="FUR-CH-10003968"/>
    <x v="0"/>
    <x v="1"/>
    <s v="Novimex Turbo Task Chair"/>
    <n v="127.764"/>
    <n v="2"/>
    <n v="2.8391999999999999"/>
    <x v="2"/>
    <x v="6"/>
  </r>
  <r>
    <s v="CA-2017-122945"/>
    <x v="716"/>
    <d v="2017-11-22T00:00:00"/>
    <x v="1"/>
    <s v="MB-18085"/>
    <s v="Mick Brown"/>
    <x v="0"/>
    <s v="United States"/>
    <x v="18"/>
    <x v="2"/>
    <x v="1"/>
    <s v="FUR-FU-10001196"/>
    <x v="0"/>
    <x v="3"/>
    <s v="DAX Cubicle Frames - 8x10"/>
    <n v="17.309999999999999"/>
    <n v="3"/>
    <n v="5.1929999999999996"/>
    <x v="6"/>
    <x v="0"/>
  </r>
  <r>
    <s v="CA-2016-158778"/>
    <x v="26"/>
    <d v="2016-09-09T00:00:00"/>
    <x v="1"/>
    <s v="DB-13210"/>
    <s v="Dean Braden"/>
    <x v="0"/>
    <s v="United States"/>
    <x v="3"/>
    <x v="3"/>
    <x v="2"/>
    <s v="FUR-FU-10000260"/>
    <x v="0"/>
    <x v="3"/>
    <s v="6&quot; Cubicle Wall Clock, Black"/>
    <n v="58.247999999999998"/>
    <n v="9"/>
    <n v="11.6496"/>
    <x v="4"/>
    <x v="4"/>
  </r>
  <r>
    <s v="CA-2016-158778"/>
    <x v="26"/>
    <d v="2016-09-09T00:00:00"/>
    <x v="1"/>
    <s v="DB-13210"/>
    <s v="Dean Braden"/>
    <x v="0"/>
    <s v="United States"/>
    <x v="3"/>
    <x v="3"/>
    <x v="2"/>
    <s v="FUR-CH-10001146"/>
    <x v="0"/>
    <x v="1"/>
    <s v="Global Task Chair, Black"/>
    <n v="71.245999999999995"/>
    <n v="2"/>
    <n v="-19.338200000000001"/>
    <x v="4"/>
    <x v="4"/>
  </r>
  <r>
    <s v="CA-2016-158778"/>
    <x v="26"/>
    <d v="2016-09-09T00:00:00"/>
    <x v="1"/>
    <s v="DB-13210"/>
    <s v="Dean Braden"/>
    <x v="0"/>
    <s v="United States"/>
    <x v="3"/>
    <x v="3"/>
    <x v="2"/>
    <s v="FUR-CH-10000309"/>
    <x v="0"/>
    <x v="1"/>
    <s v="Global Comet Stacking Arm Chair"/>
    <n v="887.27099999999996"/>
    <n v="3"/>
    <n v="-63.3765"/>
    <x v="4"/>
    <x v="4"/>
  </r>
  <r>
    <s v="CA-2016-101791"/>
    <x v="614"/>
    <d v="2016-05-31T00:00:00"/>
    <x v="1"/>
    <s v="BS-11665"/>
    <s v="Brian Stugart"/>
    <x v="0"/>
    <s v="United States"/>
    <x v="9"/>
    <x v="8"/>
    <x v="3"/>
    <s v="FUR-FU-10003247"/>
    <x v="0"/>
    <x v="3"/>
    <s v="36X48 HARDFLOOR CHAIRMAT"/>
    <n v="25.175999999999998"/>
    <n v="3"/>
    <n v="-33.358199999999997"/>
    <x v="4"/>
    <x v="7"/>
  </r>
  <r>
    <s v="CA-2016-101791"/>
    <x v="614"/>
    <d v="2016-05-31T00:00:00"/>
    <x v="1"/>
    <s v="BS-11665"/>
    <s v="Brian Stugart"/>
    <x v="0"/>
    <s v="United States"/>
    <x v="9"/>
    <x v="8"/>
    <x v="3"/>
    <s v="FUR-FU-10002191"/>
    <x v="0"/>
    <x v="3"/>
    <s v="G.E. Halogen Desk Lamp Bulbs"/>
    <n v="5.5839999999999996"/>
    <n v="2"/>
    <n v="-1.6752"/>
    <x v="4"/>
    <x v="7"/>
  </r>
  <r>
    <s v="CA-2015-113740"/>
    <x v="108"/>
    <d v="2015-08-28T00:00:00"/>
    <x v="0"/>
    <s v="SC-20380"/>
    <s v="Shahid Collister"/>
    <x v="0"/>
    <s v="United States"/>
    <x v="13"/>
    <x v="7"/>
    <x v="2"/>
    <s v="FUR-FU-10000010"/>
    <x v="0"/>
    <x v="3"/>
    <s v="DAX Value U-Channel Document Frames, Easel Back"/>
    <n v="14.91"/>
    <n v="3"/>
    <n v="4.6220999999999997"/>
    <x v="4"/>
    <x v="10"/>
  </r>
  <r>
    <s v="CA-2017-151225"/>
    <x v="526"/>
    <d v="2017-10-29T00:00:00"/>
    <x v="2"/>
    <s v="JM-15655"/>
    <s v="Jim Mitchum"/>
    <x v="1"/>
    <s v="United States"/>
    <x v="2"/>
    <x v="2"/>
    <x v="1"/>
    <s v="FUR-TA-10001539"/>
    <x v="0"/>
    <x v="2"/>
    <s v="Chromcraft Rectangular Conference Tables"/>
    <n v="189.57599999999999"/>
    <n v="1"/>
    <n v="9.4787999999999997"/>
    <x v="3"/>
    <x v="1"/>
  </r>
  <r>
    <s v="US-2014-144078"/>
    <x v="306"/>
    <d v="2014-11-29T00:00:00"/>
    <x v="1"/>
    <s v="RB-19435"/>
    <s v="Richard Bierner"/>
    <x v="0"/>
    <s v="United States"/>
    <x v="2"/>
    <x v="2"/>
    <x v="1"/>
    <s v="FUR-CH-10002335"/>
    <x v="0"/>
    <x v="1"/>
    <s v="Hon GuestStacker Chair"/>
    <n v="725.34400000000005"/>
    <n v="4"/>
    <n v="54.400799999999997"/>
    <x v="4"/>
    <x v="0"/>
  </r>
  <r>
    <s v="CA-2015-136805"/>
    <x v="773"/>
    <d v="2015-05-27T00:00:00"/>
    <x v="0"/>
    <s v="NM-18445"/>
    <s v="Nathan Mautz"/>
    <x v="2"/>
    <s v="United States"/>
    <x v="25"/>
    <x v="17"/>
    <x v="3"/>
    <s v="FUR-FU-10003724"/>
    <x v="0"/>
    <x v="3"/>
    <s v="Westinghouse Clip-On Gooseneck Lamps"/>
    <n v="75.33"/>
    <n v="9"/>
    <n v="19.585799999999999"/>
    <x v="4"/>
    <x v="7"/>
  </r>
  <r>
    <s v="CA-2014-162089"/>
    <x v="693"/>
    <d v="2014-04-01T00:00:00"/>
    <x v="2"/>
    <s v="MP-17470"/>
    <s v="Mark Packer"/>
    <x v="2"/>
    <s v="United States"/>
    <x v="193"/>
    <x v="5"/>
    <x v="3"/>
    <s v="FUR-CH-10002304"/>
    <x v="0"/>
    <x v="1"/>
    <s v="Global Stack Chair without Arms, Black"/>
    <n v="127.30200000000001"/>
    <n v="7"/>
    <n v="-9.093"/>
    <x v="3"/>
    <x v="9"/>
  </r>
  <r>
    <s v="US-2017-158526"/>
    <x v="297"/>
    <d v="2018-01-01T00:00:00"/>
    <x v="0"/>
    <s v="KH-16360"/>
    <s v="Katherine Hughes"/>
    <x v="0"/>
    <s v="United States"/>
    <x v="74"/>
    <x v="0"/>
    <x v="0"/>
    <s v="FUR-CH-10002602"/>
    <x v="0"/>
    <x v="1"/>
    <s v="DMI Arturo Collection Mission-style Design Wood Chair"/>
    <n v="1207.8399999999999"/>
    <n v="8"/>
    <n v="314.03840000000002"/>
    <x v="0"/>
    <x v="5"/>
  </r>
  <r>
    <s v="US-2017-158526"/>
    <x v="297"/>
    <d v="2018-01-01T00:00:00"/>
    <x v="0"/>
    <s v="KH-16360"/>
    <s v="Katherine Hughes"/>
    <x v="0"/>
    <s v="United States"/>
    <x v="74"/>
    <x v="0"/>
    <x v="0"/>
    <s v="FUR-CH-10004495"/>
    <x v="0"/>
    <x v="1"/>
    <s v="Global Leather and Oak Executive Chair, Black"/>
    <n v="300.98"/>
    <n v="1"/>
    <n v="87.284199999999998"/>
    <x v="0"/>
    <x v="5"/>
  </r>
  <r>
    <s v="US-2017-158526"/>
    <x v="297"/>
    <d v="2018-01-01T00:00:00"/>
    <x v="0"/>
    <s v="KH-16360"/>
    <s v="Katherine Hughes"/>
    <x v="0"/>
    <s v="United States"/>
    <x v="74"/>
    <x v="0"/>
    <x v="0"/>
    <s v="FUR-CH-10001270"/>
    <x v="0"/>
    <x v="1"/>
    <s v="Harbour Creations Steel Folding Chair"/>
    <n v="258.75"/>
    <n v="3"/>
    <n v="77.625"/>
    <x v="0"/>
    <x v="5"/>
  </r>
  <r>
    <s v="CA-2017-104885"/>
    <x v="774"/>
    <d v="2017-03-08T00:00:00"/>
    <x v="1"/>
    <s v="DB-13555"/>
    <s v="Dorothy Badders"/>
    <x v="1"/>
    <s v="United States"/>
    <x v="19"/>
    <x v="14"/>
    <x v="2"/>
    <s v="FUR-BO-10003660"/>
    <x v="0"/>
    <x v="0"/>
    <s v="Bush Cubix Collection Bookcases, Fully Assembled"/>
    <n v="441.96"/>
    <n v="2"/>
    <n v="101.6508"/>
    <x v="6"/>
    <x v="9"/>
  </r>
  <r>
    <s v="CA-2015-161452"/>
    <x v="509"/>
    <d v="2015-04-11T00:00:00"/>
    <x v="1"/>
    <s v="CA-11965"/>
    <s v="Carol Adams"/>
    <x v="1"/>
    <s v="United States"/>
    <x v="2"/>
    <x v="2"/>
    <x v="1"/>
    <s v="FUR-CH-10003973"/>
    <x v="0"/>
    <x v="1"/>
    <s v="GuestStacker Chair with Chrome Finish Legs"/>
    <n v="892.22400000000005"/>
    <n v="3"/>
    <n v="89.222399999999993"/>
    <x v="6"/>
    <x v="6"/>
  </r>
  <r>
    <s v="CA-2016-138968"/>
    <x v="775"/>
    <d v="2016-03-16T00:00:00"/>
    <x v="2"/>
    <s v="FC-14335"/>
    <s v="Fred Chung"/>
    <x v="1"/>
    <s v="United States"/>
    <x v="28"/>
    <x v="2"/>
    <x v="1"/>
    <s v="FUR-CH-10000309"/>
    <x v="0"/>
    <x v="1"/>
    <s v="Global Comet Stacking Arm Chair"/>
    <n v="1352.0319999999999"/>
    <n v="4"/>
    <n v="84.501999999999995"/>
    <x v="5"/>
    <x v="9"/>
  </r>
  <r>
    <s v="CA-2015-101889"/>
    <x v="7"/>
    <d v="2015-12-31T00:00:00"/>
    <x v="1"/>
    <s v="DB-13120"/>
    <s v="David Bremer"/>
    <x v="1"/>
    <s v="United States"/>
    <x v="149"/>
    <x v="15"/>
    <x v="2"/>
    <s v="FUR-TA-10004154"/>
    <x v="0"/>
    <x v="2"/>
    <s v="Riverside Furniture Oval Coffee Table, Oval End Table, End Table with Drawer"/>
    <n v="1548.99"/>
    <n v="9"/>
    <n v="-464.697"/>
    <x v="4"/>
    <x v="5"/>
  </r>
  <r>
    <s v="CA-2015-107685"/>
    <x v="737"/>
    <d v="2015-12-02T00:00:00"/>
    <x v="0"/>
    <s v="JM-15865"/>
    <s v="John Murray"/>
    <x v="0"/>
    <s v="United States"/>
    <x v="205"/>
    <x v="34"/>
    <x v="1"/>
    <s v="FUR-FU-10002813"/>
    <x v="0"/>
    <x v="3"/>
    <s v="DAX Contemporary Wood Frame with Silver Metal Mat, Desktop, 11 x 14 Size"/>
    <n v="80.959999999999994"/>
    <n v="4"/>
    <n v="29.145600000000002"/>
    <x v="3"/>
    <x v="0"/>
  </r>
  <r>
    <s v="US-2014-120740"/>
    <x v="776"/>
    <d v="2014-04-15T00:00:00"/>
    <x v="3"/>
    <s v="PS-18970"/>
    <s v="Paul Stevenson"/>
    <x v="2"/>
    <s v="United States"/>
    <x v="2"/>
    <x v="2"/>
    <x v="1"/>
    <s v="FUR-FU-10004091"/>
    <x v="0"/>
    <x v="3"/>
    <s v="Howard Miller 13&quot; Diameter Goldtone Round Wall Clock"/>
    <n v="187.76"/>
    <n v="4"/>
    <n v="76.9816"/>
    <x v="7"/>
    <x v="6"/>
  </r>
  <r>
    <s v="CA-2014-105417"/>
    <x v="777"/>
    <d v="2014-01-12T00:00:00"/>
    <x v="1"/>
    <s v="VS-21820"/>
    <s v="Vivek Sundaresam"/>
    <x v="0"/>
    <s v="United States"/>
    <x v="156"/>
    <x v="5"/>
    <x v="3"/>
    <s v="FUR-FU-10004864"/>
    <x v="0"/>
    <x v="3"/>
    <s v="Howard Miller 14-1/2&quot; Diameter Chrome Round Wall Clock"/>
    <n v="76.727999999999994"/>
    <n v="3"/>
    <n v="-53.709600000000002"/>
    <x v="2"/>
    <x v="8"/>
  </r>
  <r>
    <s v="CA-2014-151967"/>
    <x v="27"/>
    <d v="2014-10-26T00:00:00"/>
    <x v="1"/>
    <s v="NB-18580"/>
    <s v="Nicole Brennan"/>
    <x v="1"/>
    <s v="United States"/>
    <x v="331"/>
    <x v="35"/>
    <x v="0"/>
    <s v="FUR-FU-10000193"/>
    <x v="0"/>
    <x v="3"/>
    <s v="Tenex Chairmats For Use with Hard Floors"/>
    <n v="129.91999999999999"/>
    <n v="4"/>
    <n v="10.393599999999999"/>
    <x v="4"/>
    <x v="1"/>
  </r>
  <r>
    <s v="CA-2015-130974"/>
    <x v="61"/>
    <d v="2015-11-29T00:00:00"/>
    <x v="0"/>
    <s v="MA-17560"/>
    <s v="Matt Abelman"/>
    <x v="2"/>
    <s v="United States"/>
    <x v="114"/>
    <x v="20"/>
    <x v="2"/>
    <s v="FUR-BO-10002916"/>
    <x v="0"/>
    <x v="0"/>
    <s v="Rush Hierlooms Collection 1&quot; Thick Stackable Bookcases"/>
    <n v="170.98"/>
    <n v="1"/>
    <n v="32.486199999999997"/>
    <x v="3"/>
    <x v="0"/>
  </r>
  <r>
    <s v="CA-2015-130974"/>
    <x v="61"/>
    <d v="2015-11-29T00:00:00"/>
    <x v="0"/>
    <s v="MA-17560"/>
    <s v="Matt Abelman"/>
    <x v="2"/>
    <s v="United States"/>
    <x v="114"/>
    <x v="20"/>
    <x v="2"/>
    <s v="FUR-FU-10002506"/>
    <x v="0"/>
    <x v="3"/>
    <s v="Tensor &quot;Hersey Kiss&quot; Styled Floor Lamp"/>
    <n v="38.97"/>
    <n v="3"/>
    <n v="4.6764000000000001"/>
    <x v="3"/>
    <x v="0"/>
  </r>
  <r>
    <s v="CA-2015-130974"/>
    <x v="61"/>
    <d v="2015-11-29T00:00:00"/>
    <x v="0"/>
    <s v="MA-17560"/>
    <s v="Matt Abelman"/>
    <x v="2"/>
    <s v="United States"/>
    <x v="114"/>
    <x v="20"/>
    <x v="2"/>
    <s v="FUR-TA-10004619"/>
    <x v="0"/>
    <x v="2"/>
    <s v="Hon Non-Folding Utility Tables"/>
    <n v="446.06799999999998"/>
    <n v="4"/>
    <n v="0"/>
    <x v="3"/>
    <x v="0"/>
  </r>
  <r>
    <s v="CA-2014-133592"/>
    <x v="252"/>
    <d v="2015-01-07T00:00:00"/>
    <x v="1"/>
    <s v="KM-16375"/>
    <s v="Katherine Murray"/>
    <x v="2"/>
    <s v="United States"/>
    <x v="134"/>
    <x v="38"/>
    <x v="2"/>
    <s v="FUR-BO-10000362"/>
    <x v="0"/>
    <x v="0"/>
    <s v="Sauder Inglewood Library Bookcases"/>
    <n v="341.96"/>
    <n v="2"/>
    <n v="78.650800000000004"/>
    <x v="1"/>
    <x v="5"/>
  </r>
  <r>
    <s v="CA-2014-133592"/>
    <x v="252"/>
    <d v="2015-01-07T00:00:00"/>
    <x v="1"/>
    <s v="KM-16375"/>
    <s v="Katherine Murray"/>
    <x v="2"/>
    <s v="United States"/>
    <x v="134"/>
    <x v="38"/>
    <x v="2"/>
    <s v="FUR-CH-10004218"/>
    <x v="0"/>
    <x v="1"/>
    <s v="Global Fabric Manager's Chair, Dark Gray"/>
    <n v="605.88"/>
    <n v="6"/>
    <n v="151.47"/>
    <x v="1"/>
    <x v="5"/>
  </r>
  <r>
    <s v="CA-2016-169838"/>
    <x v="778"/>
    <d v="2016-11-29T00:00:00"/>
    <x v="1"/>
    <s v="BB-11545"/>
    <s v="Brenda Bowman"/>
    <x v="1"/>
    <s v="United States"/>
    <x v="38"/>
    <x v="17"/>
    <x v="3"/>
    <s v="FUR-TA-10001095"/>
    <x v="0"/>
    <x v="2"/>
    <s v="Chromcraft Round Conference Tables"/>
    <n v="1568.61"/>
    <n v="9"/>
    <n v="329.40809999999999"/>
    <x v="4"/>
    <x v="0"/>
  </r>
  <r>
    <s v="US-2017-128951"/>
    <x v="316"/>
    <d v="2017-07-17T00:00:00"/>
    <x v="2"/>
    <s v="RS-19420"/>
    <s v="Ricardo Sperren"/>
    <x v="1"/>
    <s v="United States"/>
    <x v="122"/>
    <x v="25"/>
    <x v="0"/>
    <s v="FUR-TA-10004575"/>
    <x v="0"/>
    <x v="2"/>
    <s v="Hon 5100 Series Wood Tables"/>
    <n v="872.94"/>
    <n v="3"/>
    <n v="157.1292"/>
    <x v="3"/>
    <x v="3"/>
  </r>
  <r>
    <s v="CA-2016-118899"/>
    <x v="779"/>
    <d v="2016-03-22T00:00:00"/>
    <x v="3"/>
    <s v="MC-17275"/>
    <s v="Marc Crier"/>
    <x v="0"/>
    <s v="United States"/>
    <x v="15"/>
    <x v="13"/>
    <x v="1"/>
    <s v="FUR-CH-10004754"/>
    <x v="0"/>
    <x v="1"/>
    <s v="Global Stack Chair with Arms, Black"/>
    <n v="167.88800000000001"/>
    <n v="7"/>
    <n v="14.690200000000001"/>
    <x v="7"/>
    <x v="9"/>
  </r>
  <r>
    <s v="CA-2017-151799"/>
    <x v="417"/>
    <d v="2017-12-18T00:00:00"/>
    <x v="1"/>
    <s v="BF-11170"/>
    <s v="Ben Ferrer"/>
    <x v="2"/>
    <s v="United States"/>
    <x v="37"/>
    <x v="20"/>
    <x v="2"/>
    <s v="FUR-TA-10003473"/>
    <x v="0"/>
    <x v="2"/>
    <s v="Bretford Rectangular Conference Table Tops"/>
    <n v="526.58199999999999"/>
    <n v="2"/>
    <n v="-52.658200000000001"/>
    <x v="4"/>
    <x v="5"/>
  </r>
  <r>
    <s v="CA-2016-114601"/>
    <x v="238"/>
    <d v="2016-09-02T00:00:00"/>
    <x v="1"/>
    <s v="AA-10480"/>
    <s v="Andrew Allen"/>
    <x v="0"/>
    <s v="United States"/>
    <x v="25"/>
    <x v="17"/>
    <x v="3"/>
    <s v="FUR-TA-10004147"/>
    <x v="0"/>
    <x v="2"/>
    <s v="Hon 4060 Series Tables"/>
    <n v="447.84"/>
    <n v="4"/>
    <n v="98.524799999999999"/>
    <x v="1"/>
    <x v="10"/>
  </r>
  <r>
    <s v="CA-2017-139353"/>
    <x v="780"/>
    <d v="2017-10-30T00:00:00"/>
    <x v="0"/>
    <s v="JM-15250"/>
    <s v="Janet Martin"/>
    <x v="0"/>
    <s v="United States"/>
    <x v="160"/>
    <x v="30"/>
    <x v="0"/>
    <s v="FUR-FU-10001876"/>
    <x v="0"/>
    <x v="3"/>
    <s v="Computer Room Manger, 14&quot;"/>
    <n v="77.951999999999998"/>
    <n v="3"/>
    <n v="15.590400000000001"/>
    <x v="3"/>
    <x v="1"/>
  </r>
  <r>
    <s v="CA-2015-139374"/>
    <x v="468"/>
    <d v="2015-09-14T00:00:00"/>
    <x v="1"/>
    <s v="AR-10345"/>
    <s v="Alex Russell"/>
    <x v="1"/>
    <s v="United States"/>
    <x v="198"/>
    <x v="5"/>
    <x v="3"/>
    <s v="FUR-CH-10003981"/>
    <x v="0"/>
    <x v="1"/>
    <s v="Global Commerce Series Low-Back Swivel/Tilt Chairs"/>
    <n v="179.886"/>
    <n v="1"/>
    <n v="-2.5697999999999999"/>
    <x v="4"/>
    <x v="4"/>
  </r>
  <r>
    <s v="CA-2017-104850"/>
    <x v="234"/>
    <d v="2017-06-19T00:00:00"/>
    <x v="1"/>
    <s v="TW-21025"/>
    <s v="Tamara Willingham"/>
    <x v="2"/>
    <s v="United States"/>
    <x v="15"/>
    <x v="13"/>
    <x v="1"/>
    <s v="FUR-CH-10003774"/>
    <x v="0"/>
    <x v="1"/>
    <s v="Global Wood Trimmed Manager's Task Chair, Khaki"/>
    <n v="291.13600000000002"/>
    <n v="4"/>
    <n v="-25.474399999999999"/>
    <x v="6"/>
    <x v="2"/>
  </r>
  <r>
    <s v="CA-2015-133242"/>
    <x v="311"/>
    <d v="2015-06-24T00:00:00"/>
    <x v="1"/>
    <s v="KH-16510"/>
    <s v="Keith Herrera"/>
    <x v="0"/>
    <s v="United States"/>
    <x v="58"/>
    <x v="25"/>
    <x v="0"/>
    <s v="FUR-FU-10003464"/>
    <x v="0"/>
    <x v="3"/>
    <s v="Seth Thomas 8 1/2&quot; Cubicle Clock"/>
    <n v="60.84"/>
    <n v="3"/>
    <n v="19.468800000000002"/>
    <x v="6"/>
    <x v="2"/>
  </r>
  <r>
    <s v="CA-2015-158323"/>
    <x v="737"/>
    <d v="2015-12-03T00:00:00"/>
    <x v="2"/>
    <s v="AB-10600"/>
    <s v="Ann Blume"/>
    <x v="1"/>
    <s v="United States"/>
    <x v="51"/>
    <x v="30"/>
    <x v="0"/>
    <s v="FUR-FU-10001546"/>
    <x v="0"/>
    <x v="3"/>
    <s v="Dana Swing-Arm Lamps"/>
    <n v="17.088000000000001"/>
    <n v="2"/>
    <n v="1.0680000000000001"/>
    <x v="0"/>
    <x v="0"/>
  </r>
  <r>
    <s v="CA-2017-112844"/>
    <x v="596"/>
    <d v="2017-11-16T00:00:00"/>
    <x v="0"/>
    <s v="SP-20620"/>
    <s v="Stefania Perrino"/>
    <x v="1"/>
    <s v="United States"/>
    <x v="252"/>
    <x v="7"/>
    <x v="2"/>
    <s v="FUR-FU-10004845"/>
    <x v="0"/>
    <x v="3"/>
    <s v="Deflect-o EconoMat Nonstudded, No Bevel Mat"/>
    <n v="154.94999999999999"/>
    <n v="3"/>
    <n v="30.99"/>
    <x v="0"/>
    <x v="0"/>
  </r>
  <r>
    <s v="US-2017-118941"/>
    <x v="661"/>
    <d v="2017-08-12T00:00:00"/>
    <x v="3"/>
    <s v="BB-11545"/>
    <s v="Brenda Bowman"/>
    <x v="1"/>
    <s v="United States"/>
    <x v="11"/>
    <x v="32"/>
    <x v="2"/>
    <s v="FUR-CH-10002331"/>
    <x v="0"/>
    <x v="1"/>
    <s v="Hon 4700 Series Mobuis Mid-Back Task Chairs with Adjustable Arms"/>
    <n v="1779.9"/>
    <n v="5"/>
    <n v="373.779"/>
    <x v="7"/>
    <x v="10"/>
  </r>
  <r>
    <s v="CA-2016-162236"/>
    <x v="114"/>
    <d v="2016-11-06T00:00:00"/>
    <x v="0"/>
    <s v="ER-13855"/>
    <s v="Elpida Rittenbach"/>
    <x v="1"/>
    <s v="United States"/>
    <x v="127"/>
    <x v="30"/>
    <x v="0"/>
    <s v="FUR-TA-10002533"/>
    <x v="0"/>
    <x v="2"/>
    <s v="BPI Conference Tables"/>
    <n v="876.3"/>
    <n v="10"/>
    <n v="-292.10000000000002"/>
    <x v="3"/>
    <x v="0"/>
  </r>
  <r>
    <s v="US-2016-117037"/>
    <x v="586"/>
    <d v="2016-05-20T00:00:00"/>
    <x v="2"/>
    <s v="LW-17215"/>
    <s v="Luke Weiss"/>
    <x v="0"/>
    <s v="United States"/>
    <x v="9"/>
    <x v="8"/>
    <x v="3"/>
    <s v="FUR-FU-10004973"/>
    <x v="0"/>
    <x v="3"/>
    <s v="Flat Face Poster Frame"/>
    <n v="22.608000000000001"/>
    <n v="3"/>
    <n v="-10.1736"/>
    <x v="0"/>
    <x v="7"/>
  </r>
  <r>
    <s v="CA-2017-166184"/>
    <x v="781"/>
    <d v="2017-03-27T00:00:00"/>
    <x v="2"/>
    <s v="HR-14830"/>
    <s v="Harold Ryan"/>
    <x v="1"/>
    <s v="United States"/>
    <x v="13"/>
    <x v="7"/>
    <x v="2"/>
    <s v="FUR-CH-10003396"/>
    <x v="0"/>
    <x v="1"/>
    <s v="Global Deluxe Steno Chair"/>
    <n v="207.846"/>
    <n v="3"/>
    <n v="2.3094000000000001"/>
    <x v="0"/>
    <x v="9"/>
  </r>
  <r>
    <s v="CA-2014-143637"/>
    <x v="782"/>
    <d v="2014-03-29T00:00:00"/>
    <x v="0"/>
    <s v="MS-17710"/>
    <s v="Maurice Satty"/>
    <x v="0"/>
    <s v="United States"/>
    <x v="99"/>
    <x v="2"/>
    <x v="1"/>
    <s v="FUR-FU-10002813"/>
    <x v="0"/>
    <x v="3"/>
    <s v="DAX Contemporary Wood Frame with Silver Metal Mat, Desktop, 11 x 14 Size"/>
    <n v="40.479999999999997"/>
    <n v="2"/>
    <n v="14.572800000000001"/>
    <x v="2"/>
    <x v="9"/>
  </r>
  <r>
    <s v="CA-2016-134334"/>
    <x v="783"/>
    <d v="2016-02-15T00:00:00"/>
    <x v="2"/>
    <s v="DK-13090"/>
    <s v="Dave Kipp"/>
    <x v="0"/>
    <s v="United States"/>
    <x v="218"/>
    <x v="32"/>
    <x v="2"/>
    <s v="FUR-TA-10002356"/>
    <x v="0"/>
    <x v="2"/>
    <s v="Bevis Boat-Shaped Conference Table"/>
    <n v="550.43100000000004"/>
    <n v="3"/>
    <n v="-47.1798"/>
    <x v="5"/>
    <x v="11"/>
  </r>
  <r>
    <s v="CA-2016-134334"/>
    <x v="783"/>
    <d v="2016-02-15T00:00:00"/>
    <x v="2"/>
    <s v="DK-13090"/>
    <s v="Dave Kipp"/>
    <x v="0"/>
    <s v="United States"/>
    <x v="218"/>
    <x v="32"/>
    <x v="2"/>
    <s v="FUR-FU-10003274"/>
    <x v="0"/>
    <x v="3"/>
    <s v="Regeneration Desk Collection"/>
    <n v="10.56"/>
    <n v="6"/>
    <n v="4.6463999999999999"/>
    <x v="5"/>
    <x v="11"/>
  </r>
  <r>
    <s v="US-2017-109316"/>
    <x v="784"/>
    <d v="2017-06-10T00:00:00"/>
    <x v="2"/>
    <s v="MG-17680"/>
    <s v="Maureen Gastineau"/>
    <x v="2"/>
    <s v="United States"/>
    <x v="2"/>
    <x v="2"/>
    <x v="1"/>
    <s v="FUR-BO-10004834"/>
    <x v="0"/>
    <x v="0"/>
    <s v="Riverside Palais Royal Lawyers Bookcase, Royale Cherry Finish"/>
    <n v="1497.6659999999999"/>
    <n v="2"/>
    <n v="140.95679999999999"/>
    <x v="3"/>
    <x v="2"/>
  </r>
  <r>
    <s v="CA-2014-125150"/>
    <x v="785"/>
    <d v="2014-05-23T00:00:00"/>
    <x v="1"/>
    <s v="PW-19030"/>
    <s v="Pauline Webber"/>
    <x v="1"/>
    <s v="United States"/>
    <x v="2"/>
    <x v="2"/>
    <x v="1"/>
    <s v="FUR-CH-10002439"/>
    <x v="0"/>
    <x v="1"/>
    <s v="Iceberg Nesting Folding Chair, 19w x 6d x 43h"/>
    <n v="232.88"/>
    <n v="5"/>
    <n v="17.466000000000001"/>
    <x v="1"/>
    <x v="7"/>
  </r>
  <r>
    <s v="CA-2015-127327"/>
    <x v="136"/>
    <d v="2015-02-07T00:00:00"/>
    <x v="1"/>
    <s v="PW-19030"/>
    <s v="Pauline Webber"/>
    <x v="1"/>
    <s v="United States"/>
    <x v="248"/>
    <x v="7"/>
    <x v="2"/>
    <s v="FUR-CH-10004218"/>
    <x v="0"/>
    <x v="1"/>
    <s v="Global Fabric Manager's Chair, Dark Gray"/>
    <n v="90.882000000000005"/>
    <n v="1"/>
    <n v="15.147"/>
    <x v="4"/>
    <x v="11"/>
  </r>
  <r>
    <s v="CA-2015-137302"/>
    <x v="12"/>
    <d v="2015-05-01T00:00:00"/>
    <x v="1"/>
    <s v="BW-11110"/>
    <s v="Bart Watters"/>
    <x v="1"/>
    <s v="United States"/>
    <x v="53"/>
    <x v="2"/>
    <x v="1"/>
    <s v="FUR-CH-10002017"/>
    <x v="0"/>
    <x v="1"/>
    <s v="SAFCO Optional Arm Kit for Workspace Cribbage Stacking Chair"/>
    <n v="63.936"/>
    <n v="3"/>
    <n v="6.3936000000000002"/>
    <x v="2"/>
    <x v="6"/>
  </r>
  <r>
    <s v="CA-2015-106257"/>
    <x v="315"/>
    <d v="2015-04-17T00:00:00"/>
    <x v="0"/>
    <s v="EB-14110"/>
    <s v="Eugene Barchas"/>
    <x v="0"/>
    <s v="United States"/>
    <x v="2"/>
    <x v="2"/>
    <x v="1"/>
    <s v="FUR-TA-10002530"/>
    <x v="0"/>
    <x v="2"/>
    <s v="Iceberg OfficeWorks 42&quot; Round Tables"/>
    <n v="241.56800000000001"/>
    <n v="2"/>
    <n v="-15.098000000000001"/>
    <x v="4"/>
    <x v="6"/>
  </r>
  <r>
    <s v="CA-2015-149083"/>
    <x v="4"/>
    <d v="2015-09-30T00:00:00"/>
    <x v="1"/>
    <s v="SH-19975"/>
    <s v="Sally Hughsby"/>
    <x v="1"/>
    <s v="United States"/>
    <x v="15"/>
    <x v="13"/>
    <x v="1"/>
    <s v="FUR-CH-10004289"/>
    <x v="0"/>
    <x v="1"/>
    <s v="Global Super Steno Chair"/>
    <n v="307.13600000000002"/>
    <n v="4"/>
    <n v="-11.5176"/>
    <x v="2"/>
    <x v="4"/>
  </r>
  <r>
    <s v="US-2014-137869"/>
    <x v="786"/>
    <d v="2014-04-02T00:00:00"/>
    <x v="1"/>
    <s v="CV-12295"/>
    <s v="Christina VanderZanden"/>
    <x v="0"/>
    <s v="United States"/>
    <x v="67"/>
    <x v="26"/>
    <x v="3"/>
    <s v="FUR-TA-10003954"/>
    <x v="0"/>
    <x v="2"/>
    <s v="Hon 94000 Series Round Tables"/>
    <n v="1184.72"/>
    <n v="4"/>
    <n v="106.62479999999999"/>
    <x v="2"/>
    <x v="9"/>
  </r>
  <r>
    <s v="US-2017-123834"/>
    <x v="720"/>
    <d v="2017-07-25T00:00:00"/>
    <x v="1"/>
    <s v="GM-14500"/>
    <s v="Gene McClure"/>
    <x v="0"/>
    <s v="United States"/>
    <x v="191"/>
    <x v="5"/>
    <x v="3"/>
    <s v="FUR-TA-10001676"/>
    <x v="0"/>
    <x v="2"/>
    <s v="Hon 61000 Series Interactive Training Tables"/>
    <n v="124.404"/>
    <n v="4"/>
    <n v="-21.3264"/>
    <x v="4"/>
    <x v="3"/>
  </r>
  <r>
    <s v="CA-2016-128706"/>
    <x v="787"/>
    <d v="2016-03-02T00:00:00"/>
    <x v="1"/>
    <s v="DW-13540"/>
    <s v="Don Weiss"/>
    <x v="0"/>
    <s v="United States"/>
    <x v="6"/>
    <x v="5"/>
    <x v="3"/>
    <s v="FUR-FU-10004053"/>
    <x v="0"/>
    <x v="3"/>
    <s v="DAX Two-Tone Silver Metal Document Frame"/>
    <n v="16.192"/>
    <n v="2"/>
    <n v="-6.8815999999999997"/>
    <x v="4"/>
    <x v="11"/>
  </r>
  <r>
    <s v="CA-2015-143364"/>
    <x v="788"/>
    <d v="2015-07-19T00:00:00"/>
    <x v="0"/>
    <s v="TG-21310"/>
    <s v="Toby Gnade"/>
    <x v="0"/>
    <s v="United States"/>
    <x v="81"/>
    <x v="22"/>
    <x v="1"/>
    <s v="FUR-CH-10004287"/>
    <x v="0"/>
    <x v="1"/>
    <s v="SAFCO Arco Folding Chair"/>
    <n v="441.92"/>
    <n v="2"/>
    <n v="49.716000000000001"/>
    <x v="2"/>
    <x v="3"/>
  </r>
  <r>
    <s v="CA-2015-143364"/>
    <x v="788"/>
    <d v="2015-07-19T00:00:00"/>
    <x v="0"/>
    <s v="TG-21310"/>
    <s v="Toby Gnade"/>
    <x v="0"/>
    <s v="United States"/>
    <x v="81"/>
    <x v="22"/>
    <x v="1"/>
    <s v="FUR-BO-10001608"/>
    <x v="0"/>
    <x v="0"/>
    <s v="Hon Metal Bookcases, Black"/>
    <n v="127.764"/>
    <n v="6"/>
    <n v="-191.64599999999999"/>
    <x v="2"/>
    <x v="3"/>
  </r>
  <r>
    <s v="CA-2016-101672"/>
    <x v="162"/>
    <d v="2016-10-07T00:00:00"/>
    <x v="1"/>
    <s v="DB-12910"/>
    <s v="Daniel Byrd"/>
    <x v="2"/>
    <s v="United States"/>
    <x v="284"/>
    <x v="2"/>
    <x v="1"/>
    <s v="FUR-CH-10004063"/>
    <x v="0"/>
    <x v="1"/>
    <s v="Global Deluxe High-Back Manager's Chair"/>
    <n v="915.13599999999997"/>
    <n v="4"/>
    <n v="102.9528"/>
    <x v="4"/>
    <x v="1"/>
  </r>
  <r>
    <s v="CA-2016-160241"/>
    <x v="789"/>
    <d v="2016-12-04T00:00:00"/>
    <x v="0"/>
    <s v="DR-12940"/>
    <s v="Daniel Raglin"/>
    <x v="2"/>
    <s v="United States"/>
    <x v="14"/>
    <x v="8"/>
    <x v="3"/>
    <s v="FUR-FU-10003806"/>
    <x v="0"/>
    <x v="3"/>
    <s v="Tenex Chairmat w/ Average Lip, 45&quot; x 53&quot;"/>
    <n v="242.17599999999999"/>
    <n v="4"/>
    <n v="-302.72000000000003"/>
    <x v="2"/>
    <x v="0"/>
  </r>
  <r>
    <s v="CA-2016-155747"/>
    <x v="184"/>
    <d v="2016-06-21T00:00:00"/>
    <x v="1"/>
    <s v="JS-15685"/>
    <s v="Jim Sink"/>
    <x v="1"/>
    <s v="United States"/>
    <x v="3"/>
    <x v="3"/>
    <x v="2"/>
    <s v="FUR-TA-10003392"/>
    <x v="0"/>
    <x v="2"/>
    <s v="Global Adaptabilities Conference Tables"/>
    <n v="337.17599999999999"/>
    <n v="2"/>
    <n v="-118.0116"/>
    <x v="1"/>
    <x v="2"/>
  </r>
  <r>
    <s v="CA-2017-118017"/>
    <x v="587"/>
    <d v="2017-12-06T00:00:00"/>
    <x v="0"/>
    <s v="LC-16870"/>
    <s v="Lena Cacioppo"/>
    <x v="0"/>
    <s v="United States"/>
    <x v="332"/>
    <x v="12"/>
    <x v="1"/>
    <s v="FUR-FU-10004351"/>
    <x v="0"/>
    <x v="3"/>
    <s v="Staple-based wall hangings"/>
    <n v="23.376000000000001"/>
    <n v="3"/>
    <n v="7.0128000000000004"/>
    <x v="0"/>
    <x v="5"/>
  </r>
  <r>
    <s v="CA-2017-118017"/>
    <x v="587"/>
    <d v="2017-12-06T00:00:00"/>
    <x v="0"/>
    <s v="LC-16870"/>
    <s v="Lena Cacioppo"/>
    <x v="0"/>
    <s v="United States"/>
    <x v="332"/>
    <x v="12"/>
    <x v="1"/>
    <s v="FUR-FU-10004270"/>
    <x v="0"/>
    <x v="3"/>
    <s v="Eldon Image Series Desk Accessories, Burgundy"/>
    <n v="16.72"/>
    <n v="5"/>
    <n v="3.3439999999999999"/>
    <x v="0"/>
    <x v="5"/>
  </r>
  <r>
    <s v="CA-2017-118017"/>
    <x v="587"/>
    <d v="2017-12-06T00:00:00"/>
    <x v="0"/>
    <s v="LC-16870"/>
    <s v="Lena Cacioppo"/>
    <x v="0"/>
    <s v="United States"/>
    <x v="332"/>
    <x v="12"/>
    <x v="1"/>
    <s v="FUR-FU-10004053"/>
    <x v="0"/>
    <x v="3"/>
    <s v="DAX Two-Tone Silver Metal Document Frame"/>
    <n v="16.192"/>
    <n v="1"/>
    <n v="4.6551999999999998"/>
    <x v="0"/>
    <x v="5"/>
  </r>
  <r>
    <s v="CA-2016-148684"/>
    <x v="683"/>
    <d v="2016-12-29T00:00:00"/>
    <x v="1"/>
    <s v="TS-21655"/>
    <s v="Trudy Schmidt"/>
    <x v="0"/>
    <s v="United States"/>
    <x v="160"/>
    <x v="31"/>
    <x v="0"/>
    <s v="FUR-FU-10003553"/>
    <x v="0"/>
    <x v="3"/>
    <s v="Howard Miller 13-1/2&quot; Diameter Rosebrook Wall Clock"/>
    <n v="343.85"/>
    <n v="5"/>
    <n v="137.54"/>
    <x v="4"/>
    <x v="5"/>
  </r>
  <r>
    <s v="CA-2017-128363"/>
    <x v="790"/>
    <d v="2017-08-18T00:00:00"/>
    <x v="1"/>
    <s v="DC-12850"/>
    <s v="Dan Campbell"/>
    <x v="0"/>
    <s v="United States"/>
    <x v="10"/>
    <x v="9"/>
    <x v="0"/>
    <s v="FUR-FU-10003268"/>
    <x v="0"/>
    <x v="3"/>
    <s v="Eldon Radial Chair Mat for Low to Medium Pile Carpets"/>
    <n v="31.984000000000002"/>
    <n v="1"/>
    <n v="0"/>
    <x v="2"/>
    <x v="10"/>
  </r>
  <r>
    <s v="CA-2017-128363"/>
    <x v="790"/>
    <d v="2017-08-18T00:00:00"/>
    <x v="1"/>
    <s v="DC-12850"/>
    <s v="Dan Campbell"/>
    <x v="0"/>
    <s v="United States"/>
    <x v="10"/>
    <x v="9"/>
    <x v="0"/>
    <s v="FUR-CH-10002073"/>
    <x v="0"/>
    <x v="1"/>
    <s v="Hon Olson Stacker Chairs"/>
    <n v="423.64800000000002"/>
    <n v="2"/>
    <n v="47.660400000000003"/>
    <x v="2"/>
    <x v="10"/>
  </r>
  <r>
    <s v="CA-2016-149762"/>
    <x v="122"/>
    <d v="2016-12-07T00:00:00"/>
    <x v="1"/>
    <s v="RD-19720"/>
    <s v="Roger Demir"/>
    <x v="0"/>
    <s v="United States"/>
    <x v="333"/>
    <x v="2"/>
    <x v="1"/>
    <s v="FUR-TA-10004147"/>
    <x v="0"/>
    <x v="2"/>
    <s v="Hon 4060 Series Tables"/>
    <n v="268.70400000000001"/>
    <n v="3"/>
    <n v="6.7176"/>
    <x v="4"/>
    <x v="5"/>
  </r>
  <r>
    <s v="CA-2016-149762"/>
    <x v="122"/>
    <d v="2016-12-07T00:00:00"/>
    <x v="1"/>
    <s v="RD-19720"/>
    <s v="Roger Demir"/>
    <x v="0"/>
    <s v="United States"/>
    <x v="333"/>
    <x v="2"/>
    <x v="1"/>
    <s v="FUR-BO-10001337"/>
    <x v="0"/>
    <x v="0"/>
    <s v="O'Sullivan Living Dimensions 2-Shelf Bookcases"/>
    <n v="205.666"/>
    <n v="2"/>
    <n v="-12.098000000000001"/>
    <x v="4"/>
    <x v="5"/>
  </r>
  <r>
    <s v="CA-2016-167605"/>
    <x v="376"/>
    <d v="2016-04-30T00:00:00"/>
    <x v="0"/>
    <s v="RB-19570"/>
    <s v="Rob Beeghly"/>
    <x v="0"/>
    <s v="United States"/>
    <x v="317"/>
    <x v="8"/>
    <x v="3"/>
    <s v="FUR-FU-10001602"/>
    <x v="0"/>
    <x v="3"/>
    <s v="Eldon Delta Triangular Chair Mat, 52&quot; x 58&quot;, Clear"/>
    <n v="30.344000000000001"/>
    <n v="2"/>
    <n v="-31.8612"/>
    <x v="3"/>
    <x v="6"/>
  </r>
  <r>
    <s v="CA-2015-110891"/>
    <x v="141"/>
    <d v="2015-11-24T00:00:00"/>
    <x v="1"/>
    <s v="PO-19195"/>
    <s v="Phillina Ober"/>
    <x v="2"/>
    <s v="United States"/>
    <x v="3"/>
    <x v="3"/>
    <x v="2"/>
    <s v="FUR-CH-10002880"/>
    <x v="0"/>
    <x v="1"/>
    <s v="Global High-Back Leather Tilter, Burgundy"/>
    <n v="344.37200000000001"/>
    <n v="4"/>
    <n v="-93.472399999999993"/>
    <x v="4"/>
    <x v="0"/>
  </r>
  <r>
    <s v="CA-2017-120404"/>
    <x v="93"/>
    <d v="2017-11-24T00:00:00"/>
    <x v="0"/>
    <s v="KH-16330"/>
    <s v="Katharine Harms"/>
    <x v="1"/>
    <s v="United States"/>
    <x v="13"/>
    <x v="7"/>
    <x v="2"/>
    <s v="FUR-FU-10000820"/>
    <x v="0"/>
    <x v="3"/>
    <s v="Tensor Brushed Steel Torchiere Floor Lamp"/>
    <n v="50.97"/>
    <n v="3"/>
    <n v="9.1745999999999999"/>
    <x v="4"/>
    <x v="0"/>
  </r>
  <r>
    <s v="CA-2017-167549"/>
    <x v="730"/>
    <d v="2017-07-27T00:00:00"/>
    <x v="2"/>
    <s v="EM-14200"/>
    <s v="Evan Minnotte"/>
    <x v="2"/>
    <s v="United States"/>
    <x v="144"/>
    <x v="5"/>
    <x v="3"/>
    <s v="FUR-TA-10004767"/>
    <x v="0"/>
    <x v="2"/>
    <s v="Safco Drafting Table"/>
    <n v="298.11599999999999"/>
    <n v="6"/>
    <n v="-4.2587999999999999"/>
    <x v="3"/>
    <x v="3"/>
  </r>
  <r>
    <s v="US-2016-168095"/>
    <x v="791"/>
    <d v="2016-07-20T00:00:00"/>
    <x v="1"/>
    <s v="MC-17425"/>
    <s v="Mark Cousins"/>
    <x v="1"/>
    <s v="United States"/>
    <x v="295"/>
    <x v="36"/>
    <x v="1"/>
    <s v="FUR-CH-10004886"/>
    <x v="0"/>
    <x v="1"/>
    <s v="Bevis Steel Folding Chairs"/>
    <n v="230.28"/>
    <n v="3"/>
    <n v="23.027999999999999"/>
    <x v="2"/>
    <x v="3"/>
  </r>
  <r>
    <s v="CA-2016-146325"/>
    <x v="469"/>
    <d v="2016-12-17T00:00:00"/>
    <x v="2"/>
    <s v="DS-13180"/>
    <s v="David Smith"/>
    <x v="1"/>
    <s v="United States"/>
    <x v="53"/>
    <x v="2"/>
    <x v="1"/>
    <s v="FUR-CH-10001146"/>
    <x v="0"/>
    <x v="1"/>
    <s v="Global Task Chair, Black"/>
    <n v="81.424000000000007"/>
    <n v="2"/>
    <n v="-9.1601999999999997"/>
    <x v="0"/>
    <x v="5"/>
  </r>
  <r>
    <s v="CA-2014-131009"/>
    <x v="29"/>
    <d v="2014-03-05T00:00:00"/>
    <x v="1"/>
    <s v="SC-20380"/>
    <s v="Shahid Collister"/>
    <x v="0"/>
    <s v="United States"/>
    <x v="116"/>
    <x v="5"/>
    <x v="3"/>
    <s v="FUR-CH-10001270"/>
    <x v="0"/>
    <x v="1"/>
    <s v="Harbour Creations Steel Folding Chair"/>
    <n v="362.25"/>
    <n v="6"/>
    <n v="0"/>
    <x v="4"/>
    <x v="9"/>
  </r>
  <r>
    <s v="CA-2014-131009"/>
    <x v="29"/>
    <d v="2014-03-05T00:00:00"/>
    <x v="1"/>
    <s v="SC-20380"/>
    <s v="Shahid Collister"/>
    <x v="0"/>
    <s v="United States"/>
    <x v="116"/>
    <x v="5"/>
    <x v="3"/>
    <s v="FUR-FU-10001095"/>
    <x v="0"/>
    <x v="3"/>
    <s v="DAX Black Cherry Wood-Tone Poster Frame"/>
    <n v="63.552"/>
    <n v="6"/>
    <n v="-34.953600000000002"/>
    <x v="4"/>
    <x v="9"/>
  </r>
  <r>
    <s v="CA-2017-131807"/>
    <x v="702"/>
    <d v="2017-10-10T00:00:00"/>
    <x v="1"/>
    <s v="GG-14650"/>
    <s v="Greg Guthrie"/>
    <x v="1"/>
    <s v="United States"/>
    <x v="297"/>
    <x v="2"/>
    <x v="1"/>
    <s v="FUR-CH-10001190"/>
    <x v="0"/>
    <x v="1"/>
    <s v="Global Deluxe High-Back Office Chair in Storm"/>
    <n v="435.16800000000001"/>
    <n v="4"/>
    <n v="-59.835599999999999"/>
    <x v="2"/>
    <x v="1"/>
  </r>
  <r>
    <s v="CA-2017-131807"/>
    <x v="702"/>
    <d v="2017-10-10T00:00:00"/>
    <x v="1"/>
    <s v="GG-14650"/>
    <s v="Greg Guthrie"/>
    <x v="1"/>
    <s v="United States"/>
    <x v="297"/>
    <x v="2"/>
    <x v="1"/>
    <s v="FUR-FU-10004666"/>
    <x v="0"/>
    <x v="3"/>
    <s v="DAX Clear Channel Poster Frame"/>
    <n v="72.900000000000006"/>
    <n v="5"/>
    <n v="26.972999999999999"/>
    <x v="2"/>
    <x v="1"/>
  </r>
  <r>
    <s v="CA-2017-131807"/>
    <x v="702"/>
    <d v="2017-10-10T00:00:00"/>
    <x v="1"/>
    <s v="GG-14650"/>
    <s v="Greg Guthrie"/>
    <x v="1"/>
    <s v="United States"/>
    <x v="297"/>
    <x v="2"/>
    <x v="1"/>
    <s v="FUR-TA-10004086"/>
    <x v="0"/>
    <x v="2"/>
    <s v="KI Adjustable-Height Table"/>
    <n v="206.352"/>
    <n v="3"/>
    <n v="5.1588000000000003"/>
    <x v="2"/>
    <x v="1"/>
  </r>
  <r>
    <s v="CA-2016-157707"/>
    <x v="792"/>
    <d v="2016-10-12T00:00:00"/>
    <x v="2"/>
    <s v="CC-12610"/>
    <s v="Corey Catlett"/>
    <x v="1"/>
    <s v="United States"/>
    <x v="22"/>
    <x v="12"/>
    <x v="1"/>
    <s v="FUR-BO-10001567"/>
    <x v="0"/>
    <x v="0"/>
    <s v="Bush Westfield Collection Bookcases, Dark Cherry Finish, Fully Assembled"/>
    <n v="90.882000000000005"/>
    <n v="3"/>
    <n v="-190.85220000000001"/>
    <x v="3"/>
    <x v="1"/>
  </r>
  <r>
    <s v="CA-2016-157707"/>
    <x v="792"/>
    <d v="2016-10-12T00:00:00"/>
    <x v="2"/>
    <s v="CC-12610"/>
    <s v="Corey Catlett"/>
    <x v="1"/>
    <s v="United States"/>
    <x v="22"/>
    <x v="12"/>
    <x v="1"/>
    <s v="FUR-CH-10004853"/>
    <x v="0"/>
    <x v="1"/>
    <s v="Global Manager's Adjustable Task Chair, Storm"/>
    <n v="120.78400000000001"/>
    <n v="1"/>
    <n v="13.588200000000001"/>
    <x v="3"/>
    <x v="1"/>
  </r>
  <r>
    <s v="US-2015-126753"/>
    <x v="793"/>
    <d v="2015-08-20T00:00:00"/>
    <x v="1"/>
    <s v="SP-20860"/>
    <s v="Sung Pak"/>
    <x v="1"/>
    <s v="United States"/>
    <x v="3"/>
    <x v="3"/>
    <x v="2"/>
    <s v="FUR-FU-10001488"/>
    <x v="0"/>
    <x v="3"/>
    <s v="Tenex 46&quot; x 60&quot; Computer Anti-Static Chairmat, Rectangular Shaped"/>
    <n v="254.352"/>
    <n v="3"/>
    <n v="0"/>
    <x v="4"/>
    <x v="10"/>
  </r>
  <r>
    <s v="CA-2014-113383"/>
    <x v="767"/>
    <d v="2014-09-13T00:00:00"/>
    <x v="2"/>
    <s v="SF-20065"/>
    <s v="Sandra Flanagan"/>
    <x v="0"/>
    <s v="United States"/>
    <x v="334"/>
    <x v="18"/>
    <x v="2"/>
    <s v="FUR-FU-10001986"/>
    <x v="0"/>
    <x v="3"/>
    <s v="Dana Fluorescent Magnifying Lamp, White, 36&quot;"/>
    <n v="254.9"/>
    <n v="5"/>
    <n v="76.47"/>
    <x v="0"/>
    <x v="4"/>
  </r>
  <r>
    <s v="US-2015-165743"/>
    <x v="141"/>
    <d v="2015-11-23T00:00:00"/>
    <x v="0"/>
    <s v="MM-18055"/>
    <s v="Michelle Moray"/>
    <x v="0"/>
    <s v="United States"/>
    <x v="14"/>
    <x v="12"/>
    <x v="1"/>
    <s v="FUR-BO-10002268"/>
    <x v="0"/>
    <x v="0"/>
    <s v="Sauder Barrister Bookcases"/>
    <n v="145.76400000000001"/>
    <n v="6"/>
    <n v="-247.7988"/>
    <x v="0"/>
    <x v="0"/>
  </r>
  <r>
    <s v="US-2017-105998"/>
    <x v="54"/>
    <d v="2017-11-05T00:00:00"/>
    <x v="2"/>
    <s v="CR-12580"/>
    <s v="Clay Rozendal"/>
    <x v="2"/>
    <s v="United States"/>
    <x v="53"/>
    <x v="2"/>
    <x v="1"/>
    <s v="FUR-TA-10001095"/>
    <x v="0"/>
    <x v="2"/>
    <s v="Chromcraft Round Conference Tables"/>
    <n v="1673.184"/>
    <n v="12"/>
    <n v="20.9148"/>
    <x v="3"/>
    <x v="0"/>
  </r>
  <r>
    <s v="US-2014-148194"/>
    <x v="236"/>
    <d v="2014-05-07T00:00:00"/>
    <x v="2"/>
    <s v="BS-11365"/>
    <s v="Bill Shonely"/>
    <x v="1"/>
    <s v="United States"/>
    <x v="15"/>
    <x v="13"/>
    <x v="1"/>
    <s v="FUR-FU-10001852"/>
    <x v="0"/>
    <x v="3"/>
    <s v="Eldon Regeneration Recycled Desk Accessories, Smoke"/>
    <n v="12.18"/>
    <n v="7"/>
    <n v="3.8976000000000002"/>
    <x v="0"/>
    <x v="7"/>
  </r>
  <r>
    <s v="CA-2014-143210"/>
    <x v="280"/>
    <d v="2014-12-03T00:00:00"/>
    <x v="2"/>
    <s v="AA-10645"/>
    <s v="Anna Andreadi"/>
    <x v="0"/>
    <s v="United States"/>
    <x v="172"/>
    <x v="20"/>
    <x v="2"/>
    <s v="FUR-FU-10003878"/>
    <x v="0"/>
    <x v="3"/>
    <s v="Linden 10&quot; Round Wall Clock, Black"/>
    <n v="45.84"/>
    <n v="3"/>
    <n v="15.585599999999999"/>
    <x v="3"/>
    <x v="5"/>
  </r>
  <r>
    <s v="CA-2014-143210"/>
    <x v="280"/>
    <d v="2014-12-03T00:00:00"/>
    <x v="2"/>
    <s v="AA-10645"/>
    <s v="Anna Andreadi"/>
    <x v="0"/>
    <s v="United States"/>
    <x v="172"/>
    <x v="20"/>
    <x v="2"/>
    <s v="FUR-FU-10002268"/>
    <x v="0"/>
    <x v="3"/>
    <s v="Ultra Door Push Plate"/>
    <n v="9.82"/>
    <n v="2"/>
    <n v="3.2406000000000001"/>
    <x v="3"/>
    <x v="5"/>
  </r>
  <r>
    <s v="CA-2015-110863"/>
    <x v="669"/>
    <d v="2015-11-24T00:00:00"/>
    <x v="1"/>
    <s v="AA-10645"/>
    <s v="Anna Andreadi"/>
    <x v="0"/>
    <s v="United States"/>
    <x v="258"/>
    <x v="37"/>
    <x v="3"/>
    <s v="FUR-CH-10002073"/>
    <x v="0"/>
    <x v="1"/>
    <s v="Hon Olson Stacker Chairs"/>
    <n v="1323.9"/>
    <n v="5"/>
    <n v="383.93099999999998"/>
    <x v="1"/>
    <x v="0"/>
  </r>
  <r>
    <s v="CA-2017-120168"/>
    <x v="794"/>
    <d v="2017-05-25T00:00:00"/>
    <x v="3"/>
    <s v="TB-21625"/>
    <s v="Trudy Brown"/>
    <x v="0"/>
    <s v="United States"/>
    <x v="13"/>
    <x v="7"/>
    <x v="2"/>
    <s v="FUR-FU-10000732"/>
    <x v="0"/>
    <x v="3"/>
    <s v="Eldon 200 Class Desk Accessories"/>
    <n v="18.84"/>
    <n v="3"/>
    <n v="6.0288000000000004"/>
    <x v="7"/>
    <x v="7"/>
  </r>
  <r>
    <s v="US-2014-131870"/>
    <x v="383"/>
    <d v="2014-09-11T00:00:00"/>
    <x v="2"/>
    <s v="NF-18595"/>
    <s v="Nicole Fjeld"/>
    <x v="2"/>
    <s v="United States"/>
    <x v="68"/>
    <x v="15"/>
    <x v="2"/>
    <s v="FUR-FU-10002501"/>
    <x v="0"/>
    <x v="3"/>
    <s v="Nu-Dell Executive Frame"/>
    <n v="60.671999999999997"/>
    <n v="6"/>
    <n v="12.892799999999999"/>
    <x v="3"/>
    <x v="4"/>
  </r>
  <r>
    <s v="CA-2014-129189"/>
    <x v="294"/>
    <d v="2014-07-25T00:00:00"/>
    <x v="1"/>
    <s v="HM-14860"/>
    <s v="Harry Marie"/>
    <x v="1"/>
    <s v="United States"/>
    <x v="144"/>
    <x v="5"/>
    <x v="3"/>
    <s v="FUR-CH-10004997"/>
    <x v="0"/>
    <x v="1"/>
    <s v="Hon Every-Day Series Multi-Task Chairs"/>
    <n v="657.93"/>
    <n v="5"/>
    <n v="-93.99"/>
    <x v="4"/>
    <x v="3"/>
  </r>
  <r>
    <s v="CA-2015-132465"/>
    <x v="795"/>
    <d v="2015-09-15T00:00:00"/>
    <x v="0"/>
    <s v="DM-13525"/>
    <s v="Don Miller"/>
    <x v="1"/>
    <s v="United States"/>
    <x v="13"/>
    <x v="7"/>
    <x v="2"/>
    <s v="FUR-FU-10000277"/>
    <x v="0"/>
    <x v="3"/>
    <s v="Deflect-o DuraMat Antistatic Studded Beveled Mat for Medium Pile Carpeting"/>
    <n v="210.68"/>
    <n v="2"/>
    <n v="50.563200000000002"/>
    <x v="4"/>
    <x v="4"/>
  </r>
  <r>
    <s v="CA-2016-158806"/>
    <x v="796"/>
    <d v="2016-01-11T00:00:00"/>
    <x v="1"/>
    <s v="NM-18520"/>
    <s v="Neoma Murray"/>
    <x v="0"/>
    <s v="United States"/>
    <x v="45"/>
    <x v="5"/>
    <x v="3"/>
    <s v="FUR-FU-10004270"/>
    <x v="0"/>
    <x v="3"/>
    <s v="Executive Impressions 13&quot; Clairmont Wall Clock"/>
    <n v="23.076000000000001"/>
    <n v="3"/>
    <n v="-10.9611"/>
    <x v="4"/>
    <x v="8"/>
  </r>
  <r>
    <s v="CA-2015-119690"/>
    <x v="528"/>
    <d v="2015-06-28T00:00:00"/>
    <x v="2"/>
    <s v="MV-17485"/>
    <s v="Mark Van Huff"/>
    <x v="0"/>
    <s v="United States"/>
    <x v="6"/>
    <x v="5"/>
    <x v="3"/>
    <s v="FUR-FU-10004587"/>
    <x v="0"/>
    <x v="3"/>
    <s v="GE General Use Halogen Bulbs, 100 Watts, 1 Bulb per Pack"/>
    <n v="75.384"/>
    <n v="9"/>
    <n v="-20.730599999999999"/>
    <x v="0"/>
    <x v="2"/>
  </r>
  <r>
    <s v="CA-2017-109393"/>
    <x v="254"/>
    <d v="2017-07-02T00:00:00"/>
    <x v="0"/>
    <s v="JC-15775"/>
    <s v="John Castell"/>
    <x v="0"/>
    <s v="United States"/>
    <x v="2"/>
    <x v="2"/>
    <x v="1"/>
    <s v="FUR-BO-10003966"/>
    <x v="0"/>
    <x v="0"/>
    <s v="Sauder Facets Collection Library, Sky Alder Finish"/>
    <n v="435.99900000000002"/>
    <n v="3"/>
    <n v="5.1294000000000004"/>
    <x v="3"/>
    <x v="2"/>
  </r>
  <r>
    <s v="CA-2017-121489"/>
    <x v="67"/>
    <d v="2017-08-25T00:00:00"/>
    <x v="0"/>
    <s v="CM-11815"/>
    <s v="Candace McMahon"/>
    <x v="1"/>
    <s v="United States"/>
    <x v="15"/>
    <x v="13"/>
    <x v="1"/>
    <s v="FUR-CH-10004698"/>
    <x v="0"/>
    <x v="1"/>
    <s v="Padded Folding Chairs, Black, 4/Carton"/>
    <n v="388.70400000000001"/>
    <n v="6"/>
    <n v="38.870399999999997"/>
    <x v="4"/>
    <x v="10"/>
  </r>
  <r>
    <s v="US-2017-133081"/>
    <x v="745"/>
    <d v="2017-03-15T00:00:00"/>
    <x v="1"/>
    <s v="PV-18985"/>
    <s v="Paul Van Hugh"/>
    <x v="2"/>
    <s v="United States"/>
    <x v="335"/>
    <x v="20"/>
    <x v="2"/>
    <s v="FUR-FU-10001379"/>
    <x v="0"/>
    <x v="3"/>
    <s v="Executive Impressions 16-1/2&quot; Circular Wall Clock"/>
    <n v="26.72"/>
    <n v="1"/>
    <n v="11.7568"/>
    <x v="4"/>
    <x v="9"/>
  </r>
  <r>
    <s v="CA-2014-144974"/>
    <x v="218"/>
    <d v="2014-09-30T00:00:00"/>
    <x v="1"/>
    <s v="CM-12715"/>
    <s v="Craig Molinari"/>
    <x v="1"/>
    <s v="United States"/>
    <x v="3"/>
    <x v="3"/>
    <x v="2"/>
    <s v="FUR-FU-10001095"/>
    <x v="0"/>
    <x v="3"/>
    <s v="DAX Black Cherry Wood-Tone Poster Frame"/>
    <n v="21.184000000000001"/>
    <n v="1"/>
    <n v="4.7664"/>
    <x v="4"/>
    <x v="4"/>
  </r>
  <r>
    <s v="CA-2015-121188"/>
    <x v="797"/>
    <d v="2015-09-04T00:00:00"/>
    <x v="1"/>
    <s v="CB-12025"/>
    <s v="Cassandra Brandow"/>
    <x v="0"/>
    <s v="United States"/>
    <x v="2"/>
    <x v="2"/>
    <x v="1"/>
    <s v="FUR-BO-10004695"/>
    <x v="0"/>
    <x v="0"/>
    <s v="O'Sullivan 2-Door Barrister Bookcase in Odessa Pine"/>
    <n v="307.666"/>
    <n v="2"/>
    <n v="28.956800000000001"/>
    <x v="1"/>
    <x v="10"/>
  </r>
  <r>
    <s v="CA-2015-121188"/>
    <x v="797"/>
    <d v="2015-09-04T00:00:00"/>
    <x v="1"/>
    <s v="CB-12025"/>
    <s v="Cassandra Brandow"/>
    <x v="0"/>
    <s v="United States"/>
    <x v="2"/>
    <x v="2"/>
    <x v="1"/>
    <s v="FUR-FU-10003981"/>
    <x v="0"/>
    <x v="3"/>
    <s v="Eldon Wave Desk Accessories"/>
    <n v="4.16"/>
    <n v="2"/>
    <n v="1.7472000000000001"/>
    <x v="1"/>
    <x v="10"/>
  </r>
  <r>
    <s v="US-2015-160563"/>
    <x v="798"/>
    <d v="2015-10-24T00:00:00"/>
    <x v="1"/>
    <s v="NS-18640"/>
    <s v="Noel Staavos"/>
    <x v="1"/>
    <s v="United States"/>
    <x v="28"/>
    <x v="2"/>
    <x v="1"/>
    <s v="FUR-FU-10001731"/>
    <x v="0"/>
    <x v="3"/>
    <s v="Acrylic Self-Standing Desk Frames"/>
    <n v="16.02"/>
    <n v="6"/>
    <n v="6.0876000000000001"/>
    <x v="4"/>
    <x v="1"/>
  </r>
  <r>
    <s v="CA-2017-151750"/>
    <x v="143"/>
    <d v="2017-01-05T00:00:00"/>
    <x v="1"/>
    <s v="JM-15250"/>
    <s v="Janet Martin"/>
    <x v="0"/>
    <s v="United States"/>
    <x v="156"/>
    <x v="5"/>
    <x v="3"/>
    <s v="FUR-FU-10002116"/>
    <x v="0"/>
    <x v="3"/>
    <s v="Tenex Carpeted, Granite-Look or Clear Contemporary Contour Shape Chair Mats"/>
    <n v="141.41999999999999"/>
    <n v="5"/>
    <n v="-187.38149999999999"/>
    <x v="4"/>
    <x v="8"/>
  </r>
  <r>
    <s v="CA-2017-151750"/>
    <x v="143"/>
    <d v="2017-01-05T00:00:00"/>
    <x v="1"/>
    <s v="JM-15250"/>
    <s v="Janet Martin"/>
    <x v="0"/>
    <s v="United States"/>
    <x v="156"/>
    <x v="5"/>
    <x v="3"/>
    <s v="FUR-CH-10003199"/>
    <x v="0"/>
    <x v="1"/>
    <s v="Office Star - Contemporary Task Swivel Chair"/>
    <n v="310.74400000000003"/>
    <n v="4"/>
    <n v="-26.635200000000001"/>
    <x v="4"/>
    <x v="8"/>
  </r>
  <r>
    <s v="CA-2015-106187"/>
    <x v="799"/>
    <d v="2015-06-29T00:00:00"/>
    <x v="1"/>
    <s v="RF-19345"/>
    <s v="Randy Ferguson"/>
    <x v="1"/>
    <s v="United States"/>
    <x v="336"/>
    <x v="24"/>
    <x v="0"/>
    <s v="FUR-FU-10000794"/>
    <x v="0"/>
    <x v="3"/>
    <s v="Eldon Stackable Tray, Side-Load, Legal, Smoke"/>
    <n v="27.42"/>
    <n v="3"/>
    <n v="9.3228000000000009"/>
    <x v="6"/>
    <x v="2"/>
  </r>
  <r>
    <s v="CA-2016-105753"/>
    <x v="697"/>
    <d v="2016-10-26T00:00:00"/>
    <x v="1"/>
    <s v="LC-16960"/>
    <s v="Lindsay Castell"/>
    <x v="2"/>
    <s v="United States"/>
    <x v="58"/>
    <x v="25"/>
    <x v="0"/>
    <s v="FUR-FU-10000246"/>
    <x v="0"/>
    <x v="3"/>
    <s v="Aluminum Document Frame"/>
    <n v="61.1"/>
    <n v="5"/>
    <n v="18.329999999999998"/>
    <x v="6"/>
    <x v="1"/>
  </r>
  <r>
    <s v="CA-2017-133046"/>
    <x v="534"/>
    <d v="2017-08-01T00:00:00"/>
    <x v="0"/>
    <s v="DK-13375"/>
    <s v="Dennis Kane"/>
    <x v="0"/>
    <s v="United States"/>
    <x v="15"/>
    <x v="13"/>
    <x v="1"/>
    <s v="FUR-FU-10001940"/>
    <x v="0"/>
    <x v="3"/>
    <s v="Staple-based wall hangings"/>
    <n v="23.88"/>
    <n v="3"/>
    <n v="10.507199999999999"/>
    <x v="2"/>
    <x v="3"/>
  </r>
  <r>
    <s v="CA-2017-159149"/>
    <x v="506"/>
    <d v="2017-02-19T00:00:00"/>
    <x v="2"/>
    <s v="CR-12820"/>
    <s v="Cyra Reiten"/>
    <x v="2"/>
    <s v="United States"/>
    <x v="6"/>
    <x v="5"/>
    <x v="3"/>
    <s v="FUR-BO-10001601"/>
    <x v="0"/>
    <x v="0"/>
    <s v="Sauder Mission Library with Doors, Fruitwood Finish"/>
    <n v="89.066400000000002"/>
    <n v="1"/>
    <n v="-17.0274"/>
    <x v="3"/>
    <x v="11"/>
  </r>
  <r>
    <s v="US-2017-167570"/>
    <x v="64"/>
    <d v="2017-12-15T00:00:00"/>
    <x v="1"/>
    <s v="EG-13900"/>
    <s v="Emily Grady"/>
    <x v="0"/>
    <s v="United States"/>
    <x v="3"/>
    <x v="3"/>
    <x v="2"/>
    <s v="FUR-CH-10003396"/>
    <x v="0"/>
    <x v="1"/>
    <s v="Global Deluxe Steno Chair"/>
    <n v="215.54400000000001"/>
    <n v="4"/>
    <n v="-58.504800000000003"/>
    <x v="1"/>
    <x v="5"/>
  </r>
  <r>
    <s v="CA-2017-160122"/>
    <x v="414"/>
    <d v="2017-11-23T00:00:00"/>
    <x v="1"/>
    <s v="RD-19930"/>
    <s v="Russell D'Ascenzo"/>
    <x v="0"/>
    <s v="United States"/>
    <x v="9"/>
    <x v="8"/>
    <x v="3"/>
    <s v="FUR-CH-10000422"/>
    <x v="0"/>
    <x v="1"/>
    <s v="Global Highback Leather Tilter in Burgundy"/>
    <n v="127.386"/>
    <n v="2"/>
    <n v="-25.4772"/>
    <x v="2"/>
    <x v="0"/>
  </r>
  <r>
    <s v="CA-2016-130393"/>
    <x v="193"/>
    <d v="2016-12-03T00:00:00"/>
    <x v="0"/>
    <s v="JM-15865"/>
    <s v="John Murray"/>
    <x v="0"/>
    <s v="United States"/>
    <x v="147"/>
    <x v="5"/>
    <x v="3"/>
    <s v="FUR-CH-10002647"/>
    <x v="0"/>
    <x v="1"/>
    <s v="Situations Contoured Folding Chairs, 4/Set"/>
    <n v="248.43"/>
    <n v="5"/>
    <n v="-17.745000000000001"/>
    <x v="3"/>
    <x v="5"/>
  </r>
  <r>
    <s v="CA-2016-130393"/>
    <x v="193"/>
    <d v="2016-12-03T00:00:00"/>
    <x v="0"/>
    <s v="JM-15865"/>
    <s v="John Murray"/>
    <x v="0"/>
    <s v="United States"/>
    <x v="147"/>
    <x v="5"/>
    <x v="3"/>
    <s v="FUR-CH-10004477"/>
    <x v="0"/>
    <x v="1"/>
    <s v="Global Push Button Manager's Chair, Indigo"/>
    <n v="85.245999999999995"/>
    <n v="2"/>
    <n v="-1.2178"/>
    <x v="3"/>
    <x v="5"/>
  </r>
  <r>
    <s v="CA-2017-101014"/>
    <x v="800"/>
    <d v="2017-09-04T00:00:00"/>
    <x v="1"/>
    <s v="RW-19540"/>
    <s v="Rick Wilson"/>
    <x v="1"/>
    <s v="United States"/>
    <x v="2"/>
    <x v="2"/>
    <x v="1"/>
    <s v="FUR-FU-10003374"/>
    <x v="0"/>
    <x v="3"/>
    <s v="Electrix Fluorescent Magnifier Lamps &amp; Weighted Base"/>
    <n v="148.02000000000001"/>
    <n v="3"/>
    <n v="41.445599999999999"/>
    <x v="6"/>
    <x v="10"/>
  </r>
  <r>
    <s v="US-2017-106551"/>
    <x v="801"/>
    <d v="2017-07-27T00:00:00"/>
    <x v="1"/>
    <s v="EB-13930"/>
    <s v="Eric Barreto"/>
    <x v="0"/>
    <s v="United States"/>
    <x v="9"/>
    <x v="8"/>
    <x v="3"/>
    <s v="FUR-CH-10004997"/>
    <x v="0"/>
    <x v="1"/>
    <s v="Hon Every-Day Series Multi-Task Chairs"/>
    <n v="526.34400000000005"/>
    <n v="4"/>
    <n v="-75.191999999999993"/>
    <x v="2"/>
    <x v="3"/>
  </r>
  <r>
    <s v="CA-2016-116722"/>
    <x v="367"/>
    <d v="2016-11-16T00:00:00"/>
    <x v="1"/>
    <s v="LP-17080"/>
    <s v="Liz Pelletier"/>
    <x v="0"/>
    <s v="United States"/>
    <x v="28"/>
    <x v="2"/>
    <x v="1"/>
    <s v="FUR-FU-10001934"/>
    <x v="0"/>
    <x v="3"/>
    <s v="Magnifier Swing Arm Lamp"/>
    <n v="41.96"/>
    <n v="2"/>
    <n v="10.909599999999999"/>
    <x v="2"/>
    <x v="0"/>
  </r>
  <r>
    <s v="CA-2016-116722"/>
    <x v="367"/>
    <d v="2016-11-16T00:00:00"/>
    <x v="1"/>
    <s v="LP-17080"/>
    <s v="Liz Pelletier"/>
    <x v="0"/>
    <s v="United States"/>
    <x v="28"/>
    <x v="2"/>
    <x v="1"/>
    <s v="FUR-CH-10004997"/>
    <x v="0"/>
    <x v="1"/>
    <s v="Hon Every-Day Series Multi-Task Chairs"/>
    <n v="451.15199999999999"/>
    <n v="3"/>
    <n v="0"/>
    <x v="2"/>
    <x v="0"/>
  </r>
  <r>
    <s v="US-2017-150070"/>
    <x v="87"/>
    <d v="2017-09-12T00:00:00"/>
    <x v="1"/>
    <s v="JA-15970"/>
    <s v="Joseph Airdo"/>
    <x v="0"/>
    <s v="United States"/>
    <x v="337"/>
    <x v="2"/>
    <x v="1"/>
    <s v="FUR-CH-10004860"/>
    <x v="0"/>
    <x v="1"/>
    <s v="Global Low Back Tilter Chair"/>
    <n v="161.56800000000001"/>
    <n v="2"/>
    <n v="-28.2744"/>
    <x v="2"/>
    <x v="4"/>
  </r>
  <r>
    <s v="CA-2017-157350"/>
    <x v="802"/>
    <d v="2017-09-01T00:00:00"/>
    <x v="1"/>
    <s v="DP-13000"/>
    <s v="Darren Powers"/>
    <x v="0"/>
    <s v="United States"/>
    <x v="9"/>
    <x v="8"/>
    <x v="3"/>
    <s v="FUR-FU-10000222"/>
    <x v="0"/>
    <x v="3"/>
    <s v="Seth Thomas 16&quot; Steel Case Clock"/>
    <n v="64.959999999999994"/>
    <n v="5"/>
    <n v="-43.847999999999999"/>
    <x v="6"/>
    <x v="10"/>
  </r>
  <r>
    <s v="CA-2015-131352"/>
    <x v="643"/>
    <d v="2015-10-13T00:00:00"/>
    <x v="1"/>
    <s v="GH-14485"/>
    <s v="Gene Hale"/>
    <x v="1"/>
    <s v="United States"/>
    <x v="144"/>
    <x v="5"/>
    <x v="3"/>
    <s v="FUR-FU-10003708"/>
    <x v="0"/>
    <x v="3"/>
    <s v="Tenex Traditional Chairmats for Medium Pile Carpet, Standard Lip, 36&quot; x 48&quot;"/>
    <n v="72.78"/>
    <n v="3"/>
    <n v="-70.960499999999996"/>
    <x v="2"/>
    <x v="1"/>
  </r>
  <r>
    <s v="CA-2016-118073"/>
    <x v="577"/>
    <d v="2016-08-16T00:00:00"/>
    <x v="1"/>
    <s v="CS-12490"/>
    <s v="Cindy Schnelling"/>
    <x v="1"/>
    <s v="United States"/>
    <x v="49"/>
    <x v="1"/>
    <x v="0"/>
    <s v="FUR-TA-10002533"/>
    <x v="0"/>
    <x v="2"/>
    <s v="BPI Conference Tables"/>
    <n v="562.29250000000002"/>
    <n v="7"/>
    <n v="-255.58750000000001"/>
    <x v="4"/>
    <x v="10"/>
  </r>
  <r>
    <s v="CA-2014-103219"/>
    <x v="77"/>
    <d v="2014-11-13T00:00:00"/>
    <x v="1"/>
    <s v="BF-11215"/>
    <s v="Benjamin Farhat"/>
    <x v="2"/>
    <s v="United States"/>
    <x v="13"/>
    <x v="7"/>
    <x v="2"/>
    <s v="FUR-FU-10004091"/>
    <x v="0"/>
    <x v="3"/>
    <s v="Eldon 200 Class Desk Accessories, Black"/>
    <n v="56.52"/>
    <n v="9"/>
    <n v="21.477599999999999"/>
    <x v="4"/>
    <x v="0"/>
  </r>
  <r>
    <s v="CA-2016-100993"/>
    <x v="223"/>
    <d v="2016-02-10T00:00:00"/>
    <x v="1"/>
    <s v="AZ-10750"/>
    <s v="Annie Zypern"/>
    <x v="0"/>
    <s v="United States"/>
    <x v="53"/>
    <x v="2"/>
    <x v="1"/>
    <s v="FUR-TA-10001095"/>
    <x v="0"/>
    <x v="2"/>
    <s v="Chromcraft Round Conference Tables"/>
    <n v="557.72799999999995"/>
    <n v="4"/>
    <n v="6.9715999999999996"/>
    <x v="2"/>
    <x v="11"/>
  </r>
  <r>
    <s v="CA-2014-167997"/>
    <x v="375"/>
    <d v="2014-01-29T00:00:00"/>
    <x v="2"/>
    <s v="CA-11965"/>
    <s v="Carol Adams"/>
    <x v="1"/>
    <s v="United States"/>
    <x v="338"/>
    <x v="40"/>
    <x v="3"/>
    <s v="FUR-BO-10004409"/>
    <x v="0"/>
    <x v="0"/>
    <s v="Safco Value Mate Series Steel Bookcases, Baked Enamel Finish on Steel, Gray"/>
    <n v="141.96"/>
    <n v="2"/>
    <n v="39.748800000000003"/>
    <x v="0"/>
    <x v="8"/>
  </r>
  <r>
    <s v="CA-2016-131296"/>
    <x v="803"/>
    <d v="2016-10-09T00:00:00"/>
    <x v="1"/>
    <s v="MS-17830"/>
    <s v="Melanie Seite"/>
    <x v="0"/>
    <s v="United States"/>
    <x v="237"/>
    <x v="32"/>
    <x v="2"/>
    <s v="FUR-TA-10002622"/>
    <x v="0"/>
    <x v="2"/>
    <s v="Bush Andora Conference Table, Maple/Graphite Gray Finish"/>
    <n v="239.37200000000001"/>
    <n v="2"/>
    <n v="-23.937200000000001"/>
    <x v="2"/>
    <x v="1"/>
  </r>
  <r>
    <s v="CA-2016-134138"/>
    <x v="285"/>
    <d v="2016-02-20T00:00:00"/>
    <x v="1"/>
    <s v="JD-15790"/>
    <s v="John Dryer"/>
    <x v="0"/>
    <s v="United States"/>
    <x v="31"/>
    <x v="18"/>
    <x v="2"/>
    <s v="FUR-CH-10001545"/>
    <x v="0"/>
    <x v="1"/>
    <s v="Hon Comfortask Task/Swivel Chairs"/>
    <n v="227.96"/>
    <n v="2"/>
    <n v="36.473599999999998"/>
    <x v="4"/>
    <x v="11"/>
  </r>
  <r>
    <s v="CA-2015-168207"/>
    <x v="46"/>
    <d v="2015-11-06T00:00:00"/>
    <x v="1"/>
    <s v="LT-17110"/>
    <s v="Liz Thompson"/>
    <x v="0"/>
    <s v="United States"/>
    <x v="53"/>
    <x v="2"/>
    <x v="1"/>
    <s v="FUR-FU-10004909"/>
    <x v="0"/>
    <x v="3"/>
    <s v="Contemporary Wood/Metal Frame"/>
    <n v="96.96"/>
    <n v="6"/>
    <n v="33.936"/>
    <x v="4"/>
    <x v="0"/>
  </r>
  <r>
    <s v="CA-2015-168207"/>
    <x v="46"/>
    <d v="2015-11-06T00:00:00"/>
    <x v="1"/>
    <s v="LT-17110"/>
    <s v="Liz Thompson"/>
    <x v="0"/>
    <s v="United States"/>
    <x v="53"/>
    <x v="2"/>
    <x v="1"/>
    <s v="FUR-BO-10004357"/>
    <x v="0"/>
    <x v="0"/>
    <s v="O'Sullivan Living Dimensions 3-Shelf Bookcases"/>
    <n v="512.49900000000002"/>
    <n v="3"/>
    <n v="-30.146999999999998"/>
    <x v="4"/>
    <x v="0"/>
  </r>
  <r>
    <s v="CA-2016-144148"/>
    <x v="581"/>
    <d v="2016-08-05T00:00:00"/>
    <x v="1"/>
    <s v="AH-10690"/>
    <s v="Anna HŠberlin"/>
    <x v="1"/>
    <s v="United States"/>
    <x v="28"/>
    <x v="2"/>
    <x v="1"/>
    <s v="FUR-TA-10002774"/>
    <x v="0"/>
    <x v="2"/>
    <s v="Laminate Occasional Tables"/>
    <n v="863.12800000000004"/>
    <n v="7"/>
    <n v="-32.3673"/>
    <x v="2"/>
    <x v="3"/>
  </r>
  <r>
    <s v="CA-2017-107174"/>
    <x v="200"/>
    <d v="2017-11-13T00:00:00"/>
    <x v="1"/>
    <s v="AB-10060"/>
    <s v="Adam Bellavance"/>
    <x v="2"/>
    <s v="United States"/>
    <x v="15"/>
    <x v="13"/>
    <x v="1"/>
    <s v="FUR-TA-10004575"/>
    <x v="0"/>
    <x v="2"/>
    <s v="Hon 5100 Series Wood Tables"/>
    <n v="2036.86"/>
    <n v="7"/>
    <n v="366.63479999999998"/>
    <x v="1"/>
    <x v="0"/>
  </r>
  <r>
    <s v="CA-2017-107174"/>
    <x v="200"/>
    <d v="2017-11-13T00:00:00"/>
    <x v="1"/>
    <s v="AB-10060"/>
    <s v="Adam Bellavance"/>
    <x v="2"/>
    <s v="United States"/>
    <x v="15"/>
    <x v="13"/>
    <x v="1"/>
    <s v="FUR-CH-10003312"/>
    <x v="0"/>
    <x v="1"/>
    <s v="Hon 2090 ÒPillow SoftÓ Series Mid Back Swivel/Tilt Chairs"/>
    <n v="449.56799999999998"/>
    <n v="2"/>
    <n v="-73.0548"/>
    <x v="1"/>
    <x v="0"/>
  </r>
  <r>
    <s v="CA-2015-112767"/>
    <x v="601"/>
    <d v="2015-08-06T00:00:00"/>
    <x v="1"/>
    <s v="DK-12985"/>
    <s v="Darren Koutras"/>
    <x v="0"/>
    <s v="United States"/>
    <x v="76"/>
    <x v="36"/>
    <x v="1"/>
    <s v="FUR-TA-10003469"/>
    <x v="0"/>
    <x v="2"/>
    <s v="Balt Split Level Computer Training Table"/>
    <n v="277.5"/>
    <n v="4"/>
    <n v="-188.7"/>
    <x v="4"/>
    <x v="10"/>
  </r>
  <r>
    <s v="CA-2015-119879"/>
    <x v="32"/>
    <d v="2015-11-25T00:00:00"/>
    <x v="1"/>
    <s v="SS-20410"/>
    <s v="Shahid Shariari"/>
    <x v="0"/>
    <s v="United States"/>
    <x v="3"/>
    <x v="3"/>
    <x v="2"/>
    <s v="FUR-TA-10002958"/>
    <x v="0"/>
    <x v="2"/>
    <s v="Bevis Oval Conference Table, Walnut"/>
    <n v="1252.704"/>
    <n v="8"/>
    <n v="-480.20319999999998"/>
    <x v="4"/>
    <x v="0"/>
  </r>
  <r>
    <s v="CA-2017-155642"/>
    <x v="514"/>
    <d v="2017-05-22T00:00:00"/>
    <x v="1"/>
    <s v="BM-11575"/>
    <s v="Brendan Murry"/>
    <x v="1"/>
    <s v="United States"/>
    <x v="9"/>
    <x v="8"/>
    <x v="3"/>
    <s v="FUR-FU-10004973"/>
    <x v="0"/>
    <x v="3"/>
    <s v="Flat Face Poster Frame"/>
    <n v="22.608000000000001"/>
    <n v="3"/>
    <n v="-10.1736"/>
    <x v="4"/>
    <x v="7"/>
  </r>
  <r>
    <s v="CA-2017-155642"/>
    <x v="514"/>
    <d v="2017-05-22T00:00:00"/>
    <x v="1"/>
    <s v="BM-11575"/>
    <s v="Brendan Murry"/>
    <x v="1"/>
    <s v="United States"/>
    <x v="9"/>
    <x v="8"/>
    <x v="3"/>
    <s v="FUR-FU-10001918"/>
    <x v="0"/>
    <x v="3"/>
    <s v="C-Line Cubicle Keepers Polyproplyene Holder With Velcro Backings"/>
    <n v="1.8919999999999999"/>
    <n v="1"/>
    <n v="-0.99329999999999996"/>
    <x v="4"/>
    <x v="7"/>
  </r>
  <r>
    <s v="CA-2015-136728"/>
    <x v="615"/>
    <d v="2015-09-17T00:00:00"/>
    <x v="0"/>
    <s v="AG-10900"/>
    <s v="Arthur Gainer"/>
    <x v="0"/>
    <s v="United States"/>
    <x v="9"/>
    <x v="8"/>
    <x v="3"/>
    <s v="FUR-CH-10003817"/>
    <x v="0"/>
    <x v="1"/>
    <s v="Global Value Steno Chair, Gray"/>
    <n v="170.072"/>
    <n v="4"/>
    <n v="-12.148"/>
    <x v="4"/>
    <x v="4"/>
  </r>
  <r>
    <s v="US-2017-155866"/>
    <x v="429"/>
    <d v="2017-11-21T00:00:00"/>
    <x v="1"/>
    <s v="CC-12370"/>
    <s v="Christopher Conant"/>
    <x v="0"/>
    <s v="United States"/>
    <x v="13"/>
    <x v="7"/>
    <x v="2"/>
    <s v="FUR-FU-10004091"/>
    <x v="0"/>
    <x v="3"/>
    <s v="Howard Miller 13&quot; Diameter Goldtone Round Wall Clock"/>
    <n v="187.76"/>
    <n v="4"/>
    <n v="76.9816"/>
    <x v="4"/>
    <x v="0"/>
  </r>
  <r>
    <s v="CA-2015-141327"/>
    <x v="737"/>
    <d v="2015-12-03T00:00:00"/>
    <x v="2"/>
    <s v="LR-16915"/>
    <s v="Lena Radford"/>
    <x v="0"/>
    <s v="United States"/>
    <x v="339"/>
    <x v="30"/>
    <x v="0"/>
    <s v="FUR-FU-10000576"/>
    <x v="0"/>
    <x v="3"/>
    <s v="Luxo Professional Fluorescent Magnifier Lamp with Clamp-Mount Base"/>
    <n v="335.74400000000003"/>
    <n v="2"/>
    <n v="25.180800000000001"/>
    <x v="0"/>
    <x v="0"/>
  </r>
  <r>
    <s v="CA-2015-114811"/>
    <x v="428"/>
    <d v="2015-11-08T00:00:00"/>
    <x v="3"/>
    <s v="KD-16495"/>
    <s v="Keith Dawkins"/>
    <x v="1"/>
    <s v="United States"/>
    <x v="13"/>
    <x v="7"/>
    <x v="2"/>
    <s v="FUR-FU-10002240"/>
    <x v="0"/>
    <x v="3"/>
    <s v="Nu-Dell EZ-Mount Plastic Wall Frames"/>
    <n v="11.82"/>
    <n v="3"/>
    <n v="4.7279999999999998"/>
    <x v="7"/>
    <x v="0"/>
  </r>
  <r>
    <s v="CA-2015-114811"/>
    <x v="428"/>
    <d v="2015-11-08T00:00:00"/>
    <x v="3"/>
    <s v="KD-16495"/>
    <s v="Keith Dawkins"/>
    <x v="1"/>
    <s v="United States"/>
    <x v="13"/>
    <x v="7"/>
    <x v="2"/>
    <s v="FUR-CH-10003746"/>
    <x v="0"/>
    <x v="1"/>
    <s v="Hon 4070 Series Pagoda Round Back Stacking Chairs"/>
    <n v="577.76400000000001"/>
    <n v="2"/>
    <n v="115.5528"/>
    <x v="7"/>
    <x v="0"/>
  </r>
  <r>
    <s v="CA-2015-122266"/>
    <x v="12"/>
    <d v="2015-04-30T00:00:00"/>
    <x v="1"/>
    <s v="SA-20830"/>
    <s v="Sue Ann Reed"/>
    <x v="0"/>
    <s v="United States"/>
    <x v="340"/>
    <x v="1"/>
    <x v="0"/>
    <s v="FUR-TA-10000577"/>
    <x v="0"/>
    <x v="2"/>
    <s v="Bretford CR4500 Series Slim Rectangular Table"/>
    <n v="191.5155"/>
    <n v="1"/>
    <n v="-76.606200000000001"/>
    <x v="4"/>
    <x v="6"/>
  </r>
  <r>
    <s v="CA-2016-116337"/>
    <x v="267"/>
    <d v="2016-11-12T00:00:00"/>
    <x v="1"/>
    <s v="MC-17845"/>
    <s v="Michael Chen"/>
    <x v="0"/>
    <s v="United States"/>
    <x v="144"/>
    <x v="5"/>
    <x v="3"/>
    <s v="FUR-FU-10002030"/>
    <x v="0"/>
    <x v="3"/>
    <s v="Executive Impressions 14&quot; Contract Wall Clock with Quartz Movement"/>
    <n v="44.46"/>
    <n v="5"/>
    <n v="-17.783999999999999"/>
    <x v="2"/>
    <x v="0"/>
  </r>
  <r>
    <s v="CA-2014-120775"/>
    <x v="215"/>
    <d v="2014-10-07T00:00:00"/>
    <x v="1"/>
    <s v="RD-19930"/>
    <s v="Russell D'Ascenzo"/>
    <x v="0"/>
    <s v="United States"/>
    <x v="144"/>
    <x v="5"/>
    <x v="3"/>
    <s v="FUR-FU-10000758"/>
    <x v="0"/>
    <x v="3"/>
    <s v="DAX Natural Wood-Tone Poster Frame"/>
    <n v="31.776"/>
    <n v="3"/>
    <n v="-19.0656"/>
    <x v="4"/>
    <x v="1"/>
  </r>
  <r>
    <s v="CA-2016-123050"/>
    <x v="804"/>
    <d v="2016-04-08T00:00:00"/>
    <x v="0"/>
    <s v="BC-11125"/>
    <s v="Becky Castell"/>
    <x v="2"/>
    <s v="United States"/>
    <x v="8"/>
    <x v="7"/>
    <x v="2"/>
    <s v="FUR-FU-10000723"/>
    <x v="0"/>
    <x v="3"/>
    <s v="Deflect-o EconoMat Studded, No Bevel Mat for Low Pile Carpeting"/>
    <n v="82.64"/>
    <n v="2"/>
    <n v="7.4375999999999998"/>
    <x v="4"/>
    <x v="6"/>
  </r>
  <r>
    <s v="CA-2016-162355"/>
    <x v="805"/>
    <d v="2016-07-02T00:00:00"/>
    <x v="0"/>
    <s v="PF-19165"/>
    <s v="Philip Fox"/>
    <x v="0"/>
    <s v="United States"/>
    <x v="244"/>
    <x v="24"/>
    <x v="0"/>
    <s v="FUR-BO-10004695"/>
    <x v="0"/>
    <x v="0"/>
    <s v="O'Sullivan 2-Door Barrister Bookcase in Odessa Pine"/>
    <n v="1266.8599999999999"/>
    <n v="7"/>
    <n v="291.37779999999998"/>
    <x v="3"/>
    <x v="2"/>
  </r>
  <r>
    <s v="CA-2017-102204"/>
    <x v="806"/>
    <d v="2017-05-06T00:00:00"/>
    <x v="1"/>
    <s v="CJ-12010"/>
    <s v="Caroline Jumper"/>
    <x v="0"/>
    <s v="United States"/>
    <x v="51"/>
    <x v="1"/>
    <x v="0"/>
    <s v="FUR-TA-10001889"/>
    <x v="0"/>
    <x v="2"/>
    <s v="Bush Advantage Collection Racetrack Conference Table"/>
    <n v="933.26199999999994"/>
    <n v="4"/>
    <n v="-458.14679999999998"/>
    <x v="2"/>
    <x v="7"/>
  </r>
  <r>
    <s v="CA-2017-102204"/>
    <x v="806"/>
    <d v="2017-05-06T00:00:00"/>
    <x v="1"/>
    <s v="CJ-12010"/>
    <s v="Caroline Jumper"/>
    <x v="0"/>
    <s v="United States"/>
    <x v="51"/>
    <x v="1"/>
    <x v="0"/>
    <s v="FUR-CH-10002024"/>
    <x v="0"/>
    <x v="1"/>
    <s v="HON 5400 Series Task Chairs for Big and Tall"/>
    <n v="2803.92"/>
    <n v="5"/>
    <n v="0"/>
    <x v="2"/>
    <x v="7"/>
  </r>
  <r>
    <s v="CA-2017-103065"/>
    <x v="71"/>
    <d v="2017-10-20T00:00:00"/>
    <x v="3"/>
    <s v="PT-19090"/>
    <s v="Pete Takahito"/>
    <x v="0"/>
    <s v="United States"/>
    <x v="51"/>
    <x v="1"/>
    <x v="0"/>
    <s v="FUR-FU-10000175"/>
    <x v="0"/>
    <x v="3"/>
    <s v="DAX Wood Document Frame."/>
    <n v="43.936"/>
    <n v="4"/>
    <n v="6.0411999999999999"/>
    <x v="7"/>
    <x v="1"/>
  </r>
  <r>
    <s v="CA-2014-109897"/>
    <x v="807"/>
    <d v="2014-08-16T00:00:00"/>
    <x v="1"/>
    <s v="BW-11200"/>
    <s v="Ben Wallace"/>
    <x v="0"/>
    <s v="United States"/>
    <x v="28"/>
    <x v="2"/>
    <x v="1"/>
    <s v="FUR-FU-10002878"/>
    <x v="0"/>
    <x v="3"/>
    <s v="Seth Thomas 14&quot; Day/Date Wall Clock"/>
    <n v="85.44"/>
    <n v="3"/>
    <n v="31.6128"/>
    <x v="4"/>
    <x v="10"/>
  </r>
  <r>
    <s v="CA-2015-140221"/>
    <x v="298"/>
    <d v="2015-03-09T00:00:00"/>
    <x v="0"/>
    <s v="MS-17365"/>
    <s v="Maribeth Schnelling"/>
    <x v="0"/>
    <s v="United States"/>
    <x v="9"/>
    <x v="8"/>
    <x v="3"/>
    <s v="FUR-FU-10000023"/>
    <x v="0"/>
    <x v="3"/>
    <s v="Eldon Wave Desk Accessories"/>
    <n v="4.7119999999999997"/>
    <n v="2"/>
    <n v="-1.8848"/>
    <x v="4"/>
    <x v="9"/>
  </r>
  <r>
    <s v="CA-2017-121790"/>
    <x v="129"/>
    <d v="2017-02-06T00:00:00"/>
    <x v="1"/>
    <s v="LP-17095"/>
    <s v="Liz Preis"/>
    <x v="0"/>
    <s v="United States"/>
    <x v="14"/>
    <x v="8"/>
    <x v="3"/>
    <s v="FUR-TA-10003469"/>
    <x v="0"/>
    <x v="2"/>
    <s v="Balt Split Level Computer Training Table"/>
    <n v="69.375"/>
    <n v="1"/>
    <n v="-47.174999999999997"/>
    <x v="1"/>
    <x v="8"/>
  </r>
  <r>
    <s v="CA-2016-169670"/>
    <x v="683"/>
    <d v="2016-12-31T00:00:00"/>
    <x v="1"/>
    <s v="JE-15715"/>
    <s v="Joe Elijah"/>
    <x v="0"/>
    <s v="United States"/>
    <x v="13"/>
    <x v="7"/>
    <x v="2"/>
    <s v="FUR-CH-10002331"/>
    <x v="0"/>
    <x v="1"/>
    <s v="Hon 4700 Series Mobuis Mid-Back Task Chairs with Adjustable Arms"/>
    <n v="2563.056"/>
    <n v="8"/>
    <n v="313.26240000000001"/>
    <x v="6"/>
    <x v="5"/>
  </r>
  <r>
    <s v="CA-2016-139549"/>
    <x v="697"/>
    <d v="2016-10-25T00:00:00"/>
    <x v="1"/>
    <s v="MY-18295"/>
    <s v="Muhammed Yedwab"/>
    <x v="1"/>
    <s v="United States"/>
    <x v="311"/>
    <x v="2"/>
    <x v="1"/>
    <s v="FUR-CH-10001802"/>
    <x v="0"/>
    <x v="1"/>
    <s v="Hon Every-Day Chair Series Swivel Task Chairs"/>
    <n v="387.13600000000002"/>
    <n v="4"/>
    <n v="4.8391999999999999"/>
    <x v="2"/>
    <x v="1"/>
  </r>
  <r>
    <s v="CA-2017-134810"/>
    <x v="808"/>
    <d v="2017-05-10T00:00:00"/>
    <x v="2"/>
    <s v="MC-17605"/>
    <s v="Matt Connell"/>
    <x v="1"/>
    <s v="United States"/>
    <x v="51"/>
    <x v="30"/>
    <x v="0"/>
    <s v="FUR-CH-10001270"/>
    <x v="0"/>
    <x v="1"/>
    <s v="Harbour Creations Steel Folding Chair"/>
    <n v="207"/>
    <n v="3"/>
    <n v="25.875"/>
    <x v="5"/>
    <x v="7"/>
  </r>
  <r>
    <s v="CA-2015-154284"/>
    <x v="170"/>
    <d v="2015-12-26T00:00:00"/>
    <x v="0"/>
    <s v="SZ-20035"/>
    <s v="Sam Zeldin"/>
    <x v="2"/>
    <s v="United States"/>
    <x v="317"/>
    <x v="8"/>
    <x v="3"/>
    <s v="FUR-FU-10003039"/>
    <x v="0"/>
    <x v="3"/>
    <s v="Howard Miller 11-1/2&quot; Diameter Grantwood Wall Clock"/>
    <n v="51.756"/>
    <n v="3"/>
    <n v="-33.641399999999997"/>
    <x v="2"/>
    <x v="5"/>
  </r>
  <r>
    <s v="US-2015-158911"/>
    <x v="379"/>
    <d v="2015-07-11T00:00:00"/>
    <x v="1"/>
    <s v="RS-19765"/>
    <s v="Roland Schwarz"/>
    <x v="1"/>
    <s v="United States"/>
    <x v="127"/>
    <x v="30"/>
    <x v="0"/>
    <s v="FUR-FU-10003829"/>
    <x v="0"/>
    <x v="3"/>
    <s v="Stackable Trays"/>
    <n v="4.9279999999999999"/>
    <n v="2"/>
    <n v="0.73919999999999997"/>
    <x v="6"/>
    <x v="3"/>
  </r>
  <r>
    <s v="US-2017-167318"/>
    <x v="809"/>
    <d v="2017-08-01T00:00:00"/>
    <x v="1"/>
    <s v="GZ-14545"/>
    <s v="George Zrebassa"/>
    <x v="1"/>
    <s v="United States"/>
    <x v="2"/>
    <x v="2"/>
    <x v="1"/>
    <s v="FUR-CH-10000665"/>
    <x v="0"/>
    <x v="1"/>
    <s v="Global Airflow Leather Mesh Back Chair, Black"/>
    <n v="362.35199999999998"/>
    <n v="3"/>
    <n v="45.293999999999997"/>
    <x v="6"/>
    <x v="3"/>
  </r>
  <r>
    <s v="CA-2017-135419"/>
    <x v="54"/>
    <d v="2017-11-09T00:00:00"/>
    <x v="1"/>
    <s v="BG-11740"/>
    <s v="Bruce Geld"/>
    <x v="0"/>
    <s v="United States"/>
    <x v="175"/>
    <x v="2"/>
    <x v="1"/>
    <s v="FUR-TA-10001086"/>
    <x v="0"/>
    <x v="2"/>
    <s v="SAFCO PlanMaster Boards, 60w x 37-1/2d, White Melamine"/>
    <n v="486.36799999999999"/>
    <n v="4"/>
    <n v="36.477600000000002"/>
    <x v="6"/>
    <x v="0"/>
  </r>
  <r>
    <s v="CA-2014-168312"/>
    <x v="29"/>
    <d v="2014-03-07T00:00:00"/>
    <x v="1"/>
    <s v="GW-14605"/>
    <s v="Giulietta Weimer"/>
    <x v="0"/>
    <s v="United States"/>
    <x v="6"/>
    <x v="5"/>
    <x v="3"/>
    <s v="FUR-TA-10001866"/>
    <x v="0"/>
    <x v="2"/>
    <s v="Bevis Round Conference Room Tables and Bases"/>
    <n v="376.50900000000001"/>
    <n v="3"/>
    <n v="-43.029600000000002"/>
    <x v="6"/>
    <x v="9"/>
  </r>
  <r>
    <s v="US-2017-105935"/>
    <x v="810"/>
    <d v="2017-01-31T00:00:00"/>
    <x v="1"/>
    <s v="BD-11500"/>
    <s v="Bradley Drucker"/>
    <x v="0"/>
    <s v="United States"/>
    <x v="29"/>
    <x v="24"/>
    <x v="0"/>
    <s v="FUR-FU-10002157"/>
    <x v="0"/>
    <x v="3"/>
    <s v="Artistic Insta-Plaque"/>
    <n v="62.72"/>
    <n v="4"/>
    <n v="24.460799999999999"/>
    <x v="2"/>
    <x v="8"/>
  </r>
  <r>
    <s v="CA-2014-161508"/>
    <x v="56"/>
    <d v="2014-07-16T00:00:00"/>
    <x v="1"/>
    <s v="PV-18985"/>
    <s v="Paul Van Hugh"/>
    <x v="2"/>
    <s v="United States"/>
    <x v="256"/>
    <x v="5"/>
    <x v="3"/>
    <s v="FUR-CH-10002126"/>
    <x v="0"/>
    <x v="1"/>
    <s v="Hon Deluxe Fabric Upholstered Stacking Chairs"/>
    <n v="512.35799999999995"/>
    <n v="3"/>
    <n v="-14.6388"/>
    <x v="4"/>
    <x v="3"/>
  </r>
  <r>
    <s v="CA-2016-153269"/>
    <x v="811"/>
    <d v="2016-03-12T00:00:00"/>
    <x v="2"/>
    <s v="PS-18760"/>
    <s v="Pamela Stobb"/>
    <x v="0"/>
    <s v="United States"/>
    <x v="341"/>
    <x v="20"/>
    <x v="2"/>
    <s v="FUR-CH-10002647"/>
    <x v="0"/>
    <x v="1"/>
    <s v="Situations Contoured Folding Chairs, 4/Set"/>
    <n v="354.9"/>
    <n v="5"/>
    <n v="88.724999999999994"/>
    <x v="0"/>
    <x v="9"/>
  </r>
  <r>
    <s v="CA-2017-135076"/>
    <x v="812"/>
    <d v="2017-04-17T00:00:00"/>
    <x v="1"/>
    <s v="YS-21880"/>
    <s v="Yana Sorensen"/>
    <x v="1"/>
    <s v="United States"/>
    <x v="170"/>
    <x v="2"/>
    <x v="1"/>
    <s v="FUR-CH-10003774"/>
    <x v="0"/>
    <x v="1"/>
    <s v="Global Wood Trimmed Manager's Task Chair, Khaki"/>
    <n v="436.70400000000001"/>
    <n v="6"/>
    <n v="-38.211599999999997"/>
    <x v="4"/>
    <x v="6"/>
  </r>
  <r>
    <s v="US-2014-155544"/>
    <x v="813"/>
    <d v="2014-03-25T00:00:00"/>
    <x v="1"/>
    <s v="GM-14440"/>
    <s v="Gary McGarr"/>
    <x v="0"/>
    <s v="United States"/>
    <x v="270"/>
    <x v="9"/>
    <x v="0"/>
    <s v="FUR-FU-10001473"/>
    <x v="0"/>
    <x v="3"/>
    <s v="DAX Wood Document Frame"/>
    <n v="32.951999999999998"/>
    <n v="3"/>
    <n v="6.5903999999999998"/>
    <x v="4"/>
    <x v="9"/>
  </r>
  <r>
    <s v="US-2014-155544"/>
    <x v="813"/>
    <d v="2014-03-25T00:00:00"/>
    <x v="1"/>
    <s v="GM-14440"/>
    <s v="Gary McGarr"/>
    <x v="0"/>
    <s v="United States"/>
    <x v="270"/>
    <x v="9"/>
    <x v="0"/>
    <s v="FUR-CH-10000422"/>
    <x v="0"/>
    <x v="1"/>
    <s v="Global Highback Leather Tilter in Burgundy"/>
    <n v="218.376"/>
    <n v="3"/>
    <n v="-10.918799999999999"/>
    <x v="4"/>
    <x v="9"/>
  </r>
  <r>
    <s v="US-2015-115238"/>
    <x v="11"/>
    <d v="2015-05-04T00:00:00"/>
    <x v="1"/>
    <s v="JW-15220"/>
    <s v="Jane Waco"/>
    <x v="1"/>
    <s v="United States"/>
    <x v="37"/>
    <x v="20"/>
    <x v="2"/>
    <s v="FUR-FU-10002960"/>
    <x v="0"/>
    <x v="3"/>
    <s v="Eldon 200 Class Desk Accessories, Burgundy"/>
    <n v="31.4"/>
    <n v="5"/>
    <n v="13.188000000000001"/>
    <x v="4"/>
    <x v="6"/>
  </r>
  <r>
    <s v="US-2015-115238"/>
    <x v="11"/>
    <d v="2015-05-04T00:00:00"/>
    <x v="1"/>
    <s v="JW-15220"/>
    <s v="Jane Waco"/>
    <x v="1"/>
    <s v="United States"/>
    <x v="37"/>
    <x v="20"/>
    <x v="2"/>
    <s v="FUR-FU-10002445"/>
    <x v="0"/>
    <x v="3"/>
    <s v="DAX Two-Tone Rosewood/Black Document Frame, Desktop, 5 x 7"/>
    <n v="9.48"/>
    <n v="1"/>
    <n v="3.7919999999999998"/>
    <x v="4"/>
    <x v="6"/>
  </r>
  <r>
    <s v="US-2015-115238"/>
    <x v="11"/>
    <d v="2015-05-04T00:00:00"/>
    <x v="1"/>
    <s v="JW-15220"/>
    <s v="Jane Waco"/>
    <x v="1"/>
    <s v="United States"/>
    <x v="37"/>
    <x v="20"/>
    <x v="2"/>
    <s v="FUR-FU-10001025"/>
    <x v="0"/>
    <x v="3"/>
    <s v="Eldon Imˆge Series Desk Accessories, Clear"/>
    <n v="24.3"/>
    <n v="5"/>
    <n v="10.449"/>
    <x v="4"/>
    <x v="6"/>
  </r>
  <r>
    <s v="CA-2017-132199"/>
    <x v="814"/>
    <d v="2017-05-08T00:00:00"/>
    <x v="1"/>
    <s v="BO-11350"/>
    <s v="Bill Overfelt"/>
    <x v="1"/>
    <s v="United States"/>
    <x v="3"/>
    <x v="3"/>
    <x v="2"/>
    <s v="FUR-FU-10004245"/>
    <x v="0"/>
    <x v="3"/>
    <s v="Career Cubicle Clock, 8 1/4&quot;, Black"/>
    <n v="32.448"/>
    <n v="2"/>
    <n v="7.3007999999999997"/>
    <x v="2"/>
    <x v="7"/>
  </r>
  <r>
    <s v="CA-2017-132199"/>
    <x v="814"/>
    <d v="2017-05-08T00:00:00"/>
    <x v="1"/>
    <s v="BO-11350"/>
    <s v="Bill Overfelt"/>
    <x v="1"/>
    <s v="United States"/>
    <x v="3"/>
    <x v="3"/>
    <x v="2"/>
    <s v="FUR-TA-10003748"/>
    <x v="0"/>
    <x v="2"/>
    <s v="Bevis 36 x 72 Conference Tables"/>
    <n v="373.47"/>
    <n v="5"/>
    <n v="-112.041"/>
    <x v="2"/>
    <x v="7"/>
  </r>
  <r>
    <s v="CA-2016-163174"/>
    <x v="238"/>
    <d v="2016-08-30T00:00:00"/>
    <x v="1"/>
    <s v="XP-21865"/>
    <s v="Xylona Preis"/>
    <x v="0"/>
    <s v="United States"/>
    <x v="342"/>
    <x v="24"/>
    <x v="0"/>
    <s v="FUR-FU-10000308"/>
    <x v="0"/>
    <x v="3"/>
    <s v="Deflect-o Glass Clear Studded Chair Mats"/>
    <n v="186.54"/>
    <n v="3"/>
    <n v="41.038800000000002"/>
    <x v="4"/>
    <x v="10"/>
  </r>
  <r>
    <s v="CA-2017-147207"/>
    <x v="815"/>
    <d v="2017-01-04T00:00:00"/>
    <x v="0"/>
    <s v="TS-21655"/>
    <s v="Trudy Schmidt"/>
    <x v="0"/>
    <s v="United States"/>
    <x v="116"/>
    <x v="5"/>
    <x v="3"/>
    <s v="FUR-TA-10002958"/>
    <x v="0"/>
    <x v="2"/>
    <s v="Bevis Oval Conference Table, Walnut"/>
    <n v="913.43"/>
    <n v="5"/>
    <n v="-169.637"/>
    <x v="3"/>
    <x v="8"/>
  </r>
  <r>
    <s v="CA-2016-118745"/>
    <x v="354"/>
    <d v="2016-06-16T00:00:00"/>
    <x v="1"/>
    <s v="SV-20365"/>
    <s v="Seth Vernon"/>
    <x v="0"/>
    <s v="United States"/>
    <x v="2"/>
    <x v="2"/>
    <x v="1"/>
    <s v="FUR-TA-10003473"/>
    <x v="0"/>
    <x v="2"/>
    <s v="Bretford Rectangular Conference Table Tops"/>
    <n v="902.71199999999999"/>
    <n v="3"/>
    <n v="33.851700000000001"/>
    <x v="2"/>
    <x v="2"/>
  </r>
  <r>
    <s v="CA-2016-163972"/>
    <x v="816"/>
    <d v="2016-10-21T00:00:00"/>
    <x v="1"/>
    <s v="MG-17890"/>
    <s v="Michael Granlund"/>
    <x v="2"/>
    <s v="United States"/>
    <x v="99"/>
    <x v="2"/>
    <x v="1"/>
    <s v="FUR-BO-10003894"/>
    <x v="0"/>
    <x v="0"/>
    <s v="Safco Value Mate Steel Bookcase, Baked Enamel Finish on Steel, Black"/>
    <n v="120.666"/>
    <n v="2"/>
    <n v="21.294"/>
    <x v="4"/>
    <x v="1"/>
  </r>
  <r>
    <s v="CA-2016-113726"/>
    <x v="243"/>
    <d v="2016-12-01T00:00:00"/>
    <x v="1"/>
    <s v="SC-20680"/>
    <s v="Steve Carroll"/>
    <x v="2"/>
    <s v="United States"/>
    <x v="15"/>
    <x v="13"/>
    <x v="1"/>
    <s v="FUR-FU-10003535"/>
    <x v="0"/>
    <x v="3"/>
    <s v="Howard Miller Distant Time Traveler Alarm Clock"/>
    <n v="82.26"/>
    <n v="3"/>
    <n v="33.726599999999998"/>
    <x v="1"/>
    <x v="0"/>
  </r>
  <r>
    <s v="CA-2016-163048"/>
    <x v="817"/>
    <d v="2016-02-15T00:00:00"/>
    <x v="1"/>
    <s v="MH-17440"/>
    <s v="Mark Haberlin"/>
    <x v="1"/>
    <s v="United States"/>
    <x v="6"/>
    <x v="5"/>
    <x v="3"/>
    <s v="FUR-CH-10001270"/>
    <x v="0"/>
    <x v="1"/>
    <s v="Harbour Creations Steel Folding Chair"/>
    <n v="241.5"/>
    <n v="4"/>
    <n v="0"/>
    <x v="1"/>
    <x v="11"/>
  </r>
  <r>
    <s v="CA-2017-110625"/>
    <x v="340"/>
    <d v="2017-12-30T00:00:00"/>
    <x v="1"/>
    <s v="JB-16045"/>
    <s v="Julia Barnett"/>
    <x v="2"/>
    <s v="United States"/>
    <x v="343"/>
    <x v="19"/>
    <x v="2"/>
    <s v="FUR-FU-10001473"/>
    <x v="0"/>
    <x v="3"/>
    <s v="DAX Wood Document Frame"/>
    <n v="27.46"/>
    <n v="2"/>
    <n v="9.8856000000000002"/>
    <x v="1"/>
    <x v="5"/>
  </r>
  <r>
    <s v="CA-2016-142594"/>
    <x v="193"/>
    <d v="2016-12-06T00:00:00"/>
    <x v="0"/>
    <s v="EJ-14155"/>
    <s v="Eva Jacobs"/>
    <x v="0"/>
    <s v="United States"/>
    <x v="20"/>
    <x v="20"/>
    <x v="2"/>
    <s v="FUR-FU-10002045"/>
    <x v="0"/>
    <x v="3"/>
    <s v="Executive Impressions 14&quot;"/>
    <n v="111.15"/>
    <n v="5"/>
    <n v="48.905999999999999"/>
    <x v="2"/>
    <x v="5"/>
  </r>
  <r>
    <s v="CA-2016-142594"/>
    <x v="193"/>
    <d v="2016-12-06T00:00:00"/>
    <x v="0"/>
    <s v="EJ-14155"/>
    <s v="Eva Jacobs"/>
    <x v="0"/>
    <s v="United States"/>
    <x v="20"/>
    <x v="20"/>
    <x v="2"/>
    <s v="FUR-TA-10001095"/>
    <x v="0"/>
    <x v="2"/>
    <s v="Chromcraft Round Conference Tables"/>
    <n v="366.00900000000001"/>
    <n v="3"/>
    <n v="-47.058300000000003"/>
    <x v="2"/>
    <x v="5"/>
  </r>
  <r>
    <s v="CA-2017-120061"/>
    <x v="575"/>
    <d v="2017-11-07T00:00:00"/>
    <x v="0"/>
    <s v="SR-20425"/>
    <s v="Sharelle Roach"/>
    <x v="2"/>
    <s v="United States"/>
    <x v="76"/>
    <x v="15"/>
    <x v="2"/>
    <s v="FUR-CH-10001973"/>
    <x v="0"/>
    <x v="1"/>
    <s v="Office Star Flex Back Scooter Chair with White Frame"/>
    <n v="155.37200000000001"/>
    <n v="2"/>
    <n v="-35.513599999999997"/>
    <x v="2"/>
    <x v="0"/>
  </r>
  <r>
    <s v="CA-2015-110814"/>
    <x v="482"/>
    <d v="2015-12-09T00:00:00"/>
    <x v="0"/>
    <s v="BD-11635"/>
    <s v="Brian Derr"/>
    <x v="0"/>
    <s v="United States"/>
    <x v="13"/>
    <x v="7"/>
    <x v="2"/>
    <s v="FUR-CH-10003535"/>
    <x v="0"/>
    <x v="1"/>
    <s v="Global Armless Task Chair, Royal Blue"/>
    <n v="164.64599999999999"/>
    <n v="3"/>
    <n v="12.8058"/>
    <x v="4"/>
    <x v="5"/>
  </r>
  <r>
    <s v="CA-2017-140480"/>
    <x v="220"/>
    <d v="2017-07-12T00:00:00"/>
    <x v="1"/>
    <s v="HE-14800"/>
    <s v="Harold Engle"/>
    <x v="1"/>
    <s v="United States"/>
    <x v="19"/>
    <x v="14"/>
    <x v="2"/>
    <s v="FUR-FU-10003247"/>
    <x v="0"/>
    <x v="3"/>
    <s v="36X48 HARDFLOOR CHAIRMAT"/>
    <n v="83.92"/>
    <n v="4"/>
    <n v="5.8743999999999996"/>
    <x v="4"/>
    <x v="3"/>
  </r>
  <r>
    <s v="CA-2017-140480"/>
    <x v="220"/>
    <d v="2017-07-12T00:00:00"/>
    <x v="1"/>
    <s v="HE-14800"/>
    <s v="Harold Engle"/>
    <x v="1"/>
    <s v="United States"/>
    <x v="19"/>
    <x v="14"/>
    <x v="2"/>
    <s v="FUR-FU-10001057"/>
    <x v="0"/>
    <x v="3"/>
    <s v="Tensor Track Tree Floor Lamp"/>
    <n v="39.979999999999997"/>
    <n v="2"/>
    <n v="9.1953999999999994"/>
    <x v="4"/>
    <x v="3"/>
  </r>
  <r>
    <s v="CA-2016-130820"/>
    <x v="818"/>
    <d v="2016-11-15T00:00:00"/>
    <x v="3"/>
    <s v="ON-18715"/>
    <s v="Odella Nelson"/>
    <x v="1"/>
    <s v="United States"/>
    <x v="259"/>
    <x v="30"/>
    <x v="0"/>
    <s v="FUR-TA-10001768"/>
    <x v="0"/>
    <x v="2"/>
    <s v="Hon Racetrack Conference Tables"/>
    <n v="630.024"/>
    <n v="4"/>
    <n v="-199.5076"/>
    <x v="7"/>
    <x v="0"/>
  </r>
  <r>
    <s v="CA-2017-132290"/>
    <x v="203"/>
    <d v="2017-03-14T00:00:00"/>
    <x v="1"/>
    <s v="MD-17350"/>
    <s v="Maribeth Dona"/>
    <x v="0"/>
    <s v="United States"/>
    <x v="144"/>
    <x v="5"/>
    <x v="3"/>
    <s v="FUR-TA-10002228"/>
    <x v="0"/>
    <x v="2"/>
    <s v="Bevis Traditional Conference Table Top, Plinth Base"/>
    <n v="933.40800000000002"/>
    <n v="4"/>
    <n v="-173.34719999999999"/>
    <x v="4"/>
    <x v="9"/>
  </r>
  <r>
    <s v="CA-2017-118199"/>
    <x v="808"/>
    <d v="2017-05-11T00:00:00"/>
    <x v="2"/>
    <s v="LB-16795"/>
    <s v="Laurel Beltran"/>
    <x v="2"/>
    <s v="United States"/>
    <x v="15"/>
    <x v="13"/>
    <x v="1"/>
    <s v="FUR-TA-10004154"/>
    <x v="0"/>
    <x v="2"/>
    <s v="Riverside Furniture Oval Coffee Table, Oval End Table, End Table with Drawer"/>
    <n v="286.85000000000002"/>
    <n v="1"/>
    <n v="63.106999999999999"/>
    <x v="3"/>
    <x v="7"/>
  </r>
  <r>
    <s v="CA-2017-150091"/>
    <x v="176"/>
    <d v="2017-10-16T00:00:00"/>
    <x v="1"/>
    <s v="NP-18670"/>
    <s v="Nora Paige"/>
    <x v="0"/>
    <s v="United States"/>
    <x v="174"/>
    <x v="18"/>
    <x v="2"/>
    <s v="FUR-FU-10004053"/>
    <x v="0"/>
    <x v="3"/>
    <s v="DAX Two-Tone Silver Metal Document Frame"/>
    <n v="40.479999999999997"/>
    <n v="2"/>
    <n v="17.406400000000001"/>
    <x v="4"/>
    <x v="1"/>
  </r>
  <r>
    <s v="CA-2017-150091"/>
    <x v="176"/>
    <d v="2017-10-16T00:00:00"/>
    <x v="1"/>
    <s v="NP-18670"/>
    <s v="Nora Paige"/>
    <x v="0"/>
    <s v="United States"/>
    <x v="174"/>
    <x v="18"/>
    <x v="2"/>
    <s v="FUR-BO-10003404"/>
    <x v="0"/>
    <x v="0"/>
    <s v="Global Adaptabilites Bookcase, Cherry/Storm Gray Finish"/>
    <n v="2154.9"/>
    <n v="5"/>
    <n v="129.29400000000001"/>
    <x v="4"/>
    <x v="1"/>
  </r>
  <r>
    <s v="CA-2016-118129"/>
    <x v="645"/>
    <d v="2016-12-21T00:00:00"/>
    <x v="0"/>
    <s v="CL-12565"/>
    <s v="Clay Ludtke"/>
    <x v="0"/>
    <s v="United States"/>
    <x v="288"/>
    <x v="3"/>
    <x v="2"/>
    <s v="FUR-FU-10004904"/>
    <x v="0"/>
    <x v="3"/>
    <s v="Eldon &quot;L&quot; Workstation Diamond Chairmat"/>
    <n v="303.92"/>
    <n v="5"/>
    <n v="-30.391999999999999"/>
    <x v="3"/>
    <x v="5"/>
  </r>
  <r>
    <s v="CA-2017-155621"/>
    <x v="819"/>
    <d v="2017-11-13T00:00:00"/>
    <x v="1"/>
    <s v="KN-16450"/>
    <s v="Kean Nguyen"/>
    <x v="1"/>
    <s v="United States"/>
    <x v="237"/>
    <x v="32"/>
    <x v="2"/>
    <s v="FUR-FU-10003535"/>
    <x v="0"/>
    <x v="3"/>
    <s v="Howard Miller Distant Time Traveler Alarm Clock"/>
    <n v="274.2"/>
    <n v="10"/>
    <n v="112.422"/>
    <x v="2"/>
    <x v="0"/>
  </r>
  <r>
    <s v="US-2014-127635"/>
    <x v="94"/>
    <d v="2014-09-18T00:00:00"/>
    <x v="0"/>
    <s v="SC-20260"/>
    <s v="Scott Cohen"/>
    <x v="1"/>
    <s v="United States"/>
    <x v="177"/>
    <x v="5"/>
    <x v="3"/>
    <s v="FUR-FU-10000550"/>
    <x v="0"/>
    <x v="3"/>
    <s v="Stacking Trays by OIC"/>
    <n v="9.9600000000000009"/>
    <n v="5"/>
    <n v="-6.7229999999999999"/>
    <x v="4"/>
    <x v="4"/>
  </r>
  <r>
    <s v="CA-2017-125451"/>
    <x v="409"/>
    <d v="2017-10-24T00:00:00"/>
    <x v="2"/>
    <s v="AH-10075"/>
    <s v="Adam Hart"/>
    <x v="1"/>
    <s v="United States"/>
    <x v="236"/>
    <x v="38"/>
    <x v="2"/>
    <s v="FUR-TA-10001039"/>
    <x v="0"/>
    <x v="2"/>
    <s v="KI Adjustable-Height Table"/>
    <n v="240.744"/>
    <n v="4"/>
    <n v="-13.7568"/>
    <x v="5"/>
    <x v="1"/>
  </r>
  <r>
    <s v="CA-2017-125451"/>
    <x v="409"/>
    <d v="2017-10-24T00:00:00"/>
    <x v="2"/>
    <s v="AH-10075"/>
    <s v="Adam Hart"/>
    <x v="1"/>
    <s v="United States"/>
    <x v="236"/>
    <x v="38"/>
    <x v="2"/>
    <s v="FUR-FU-10004963"/>
    <x v="0"/>
    <x v="3"/>
    <s v="Eldon 400 Class Desk Accessories, Black Carbon"/>
    <n v="35"/>
    <n v="4"/>
    <n v="14.7"/>
    <x v="5"/>
    <x v="1"/>
  </r>
  <r>
    <s v="CA-2017-125451"/>
    <x v="409"/>
    <d v="2017-10-24T00:00:00"/>
    <x v="2"/>
    <s v="AH-10075"/>
    <s v="Adam Hart"/>
    <x v="1"/>
    <s v="United States"/>
    <x v="236"/>
    <x v="38"/>
    <x v="2"/>
    <s v="FUR-FU-10000277"/>
    <x v="0"/>
    <x v="3"/>
    <s v="Deflect-o DuraMat Antistatic Studded Beveled Mat for Medium Pile Carpeting"/>
    <n v="210.68"/>
    <n v="2"/>
    <n v="50.563200000000002"/>
    <x v="5"/>
    <x v="1"/>
  </r>
  <r>
    <s v="CA-2017-125451"/>
    <x v="409"/>
    <d v="2017-10-24T00:00:00"/>
    <x v="2"/>
    <s v="AH-10075"/>
    <s v="Adam Hart"/>
    <x v="1"/>
    <s v="United States"/>
    <x v="236"/>
    <x v="38"/>
    <x v="2"/>
    <s v="FUR-TA-10004915"/>
    <x v="0"/>
    <x v="2"/>
    <s v="Office Impressions End Table, 20-1/2&quot;H x 24&quot;W x 20&quot;D"/>
    <n v="637.89599999999996"/>
    <n v="3"/>
    <n v="-127.5792"/>
    <x v="5"/>
    <x v="1"/>
  </r>
  <r>
    <s v="CA-2016-125087"/>
    <x v="820"/>
    <d v="2016-04-23T00:00:00"/>
    <x v="1"/>
    <s v="TH-21115"/>
    <s v="Thea Hudgings"/>
    <x v="1"/>
    <s v="United States"/>
    <x v="6"/>
    <x v="5"/>
    <x v="3"/>
    <s v="FUR-CH-10002880"/>
    <x v="0"/>
    <x v="1"/>
    <s v="Global High-Back Leather Tilter, Burgundy"/>
    <n v="344.37200000000001"/>
    <n v="4"/>
    <n v="-93.472399999999993"/>
    <x v="2"/>
    <x v="6"/>
  </r>
  <r>
    <s v="CA-2016-125087"/>
    <x v="820"/>
    <d v="2016-04-23T00:00:00"/>
    <x v="1"/>
    <s v="TH-21115"/>
    <s v="Thea Hudgings"/>
    <x v="1"/>
    <s v="United States"/>
    <x v="6"/>
    <x v="5"/>
    <x v="3"/>
    <s v="FUR-FU-10004748"/>
    <x v="0"/>
    <x v="3"/>
    <s v="Howard Miller 16&quot; Diameter Gallery Wall Clock"/>
    <n v="127.88"/>
    <n v="5"/>
    <n v="-67.137"/>
    <x v="2"/>
    <x v="6"/>
  </r>
  <r>
    <s v="US-2017-118556"/>
    <x v="15"/>
    <d v="2017-06-02T00:00:00"/>
    <x v="0"/>
    <s v="TH-21235"/>
    <s v="Tiffany House"/>
    <x v="1"/>
    <s v="United States"/>
    <x v="9"/>
    <x v="8"/>
    <x v="3"/>
    <s v="FUR-CH-10001146"/>
    <x v="0"/>
    <x v="1"/>
    <s v="Global Task Chair, Black"/>
    <n v="106.869"/>
    <n v="3"/>
    <n v="-29.007300000000001"/>
    <x v="2"/>
    <x v="7"/>
  </r>
  <r>
    <s v="US-2016-164196"/>
    <x v="367"/>
    <d v="2016-11-17T00:00:00"/>
    <x v="1"/>
    <s v="AS-10285"/>
    <s v="Alejandro Savely"/>
    <x v="1"/>
    <s v="United States"/>
    <x v="344"/>
    <x v="6"/>
    <x v="3"/>
    <s v="FUR-TA-10001950"/>
    <x v="0"/>
    <x v="2"/>
    <s v="Balt Solid Wood Round Tables"/>
    <n v="2678.94"/>
    <n v="6"/>
    <n v="241.1046"/>
    <x v="6"/>
    <x v="0"/>
  </r>
  <r>
    <s v="US-2017-132031"/>
    <x v="748"/>
    <d v="2017-04-27T00:00:00"/>
    <x v="1"/>
    <s v="PN-18775"/>
    <s v="Parhena Norris"/>
    <x v="2"/>
    <s v="United States"/>
    <x v="345"/>
    <x v="9"/>
    <x v="0"/>
    <s v="FUR-BO-10001972"/>
    <x v="0"/>
    <x v="0"/>
    <s v="O'Sullivan 4-Shelf Bookcase in Odessa Pine"/>
    <n v="387.13600000000002"/>
    <n v="4"/>
    <n v="-14.5176"/>
    <x v="4"/>
    <x v="6"/>
  </r>
  <r>
    <s v="US-2017-132031"/>
    <x v="748"/>
    <d v="2017-04-27T00:00:00"/>
    <x v="1"/>
    <s v="PN-18775"/>
    <s v="Parhena Norris"/>
    <x v="2"/>
    <s v="United States"/>
    <x v="345"/>
    <x v="9"/>
    <x v="0"/>
    <s v="FUR-FU-10000193"/>
    <x v="0"/>
    <x v="3"/>
    <s v="Tenex Chairmats For Use with Hard Floors"/>
    <n v="77.951999999999998"/>
    <n v="3"/>
    <n v="-11.6928"/>
    <x v="4"/>
    <x v="6"/>
  </r>
  <r>
    <s v="CA-2017-142391"/>
    <x v="118"/>
    <d v="2017-09-24T00:00:00"/>
    <x v="3"/>
    <s v="PB-19150"/>
    <s v="Philip Brown"/>
    <x v="0"/>
    <s v="United States"/>
    <x v="15"/>
    <x v="13"/>
    <x v="1"/>
    <s v="FUR-FU-10002759"/>
    <x v="0"/>
    <x v="3"/>
    <s v="12-1/2 Diameter Round Wall Clock"/>
    <n v="199.8"/>
    <n v="10"/>
    <n v="71.927999999999997"/>
    <x v="7"/>
    <x v="4"/>
  </r>
  <r>
    <s v="CA-2016-158841"/>
    <x v="821"/>
    <d v="2016-02-04T00:00:00"/>
    <x v="0"/>
    <s v="SE-20110"/>
    <s v="Sanjit Engle"/>
    <x v="0"/>
    <s v="United States"/>
    <x v="58"/>
    <x v="25"/>
    <x v="0"/>
    <s v="FUR-FU-10001731"/>
    <x v="0"/>
    <x v="3"/>
    <s v="Acrylic Self-Standing Desk Frames"/>
    <n v="18.690000000000001"/>
    <n v="7"/>
    <n v="7.1021999999999998"/>
    <x v="3"/>
    <x v="11"/>
  </r>
  <r>
    <s v="CA-2015-102316"/>
    <x v="822"/>
    <d v="2015-03-03T00:00:00"/>
    <x v="0"/>
    <s v="DH-13075"/>
    <s v="Dave Hallsten"/>
    <x v="1"/>
    <s v="United States"/>
    <x v="2"/>
    <x v="2"/>
    <x v="1"/>
    <s v="FUR-CH-10003396"/>
    <x v="0"/>
    <x v="1"/>
    <s v="Global Deluxe Steno Chair"/>
    <n v="184.75200000000001"/>
    <n v="3"/>
    <n v="-20.784600000000001"/>
    <x v="3"/>
    <x v="9"/>
  </r>
  <r>
    <s v="CA-2016-109400"/>
    <x v="630"/>
    <d v="2016-05-06T00:00:00"/>
    <x v="1"/>
    <s v="NR-18550"/>
    <s v="Nick Radford"/>
    <x v="0"/>
    <s v="United States"/>
    <x v="45"/>
    <x v="5"/>
    <x v="3"/>
    <s v="FUR-CH-10003298"/>
    <x v="0"/>
    <x v="1"/>
    <s v="Office Star - Contemporary Task Swivel chair with Loop Arms, Charcoal"/>
    <n v="366.74400000000003"/>
    <n v="4"/>
    <n v="-110.0232"/>
    <x v="4"/>
    <x v="7"/>
  </r>
  <r>
    <s v="CA-2016-144645"/>
    <x v="821"/>
    <d v="2016-02-08T00:00:00"/>
    <x v="1"/>
    <s v="NS-18640"/>
    <s v="Noel Staavos"/>
    <x v="1"/>
    <s v="United States"/>
    <x v="6"/>
    <x v="5"/>
    <x v="3"/>
    <s v="FUR-FU-10003601"/>
    <x v="0"/>
    <x v="3"/>
    <s v="Deflect-o RollaMat Studded, Beveled Mat for Medium Pile Carpeting"/>
    <n v="73.784000000000006"/>
    <n v="2"/>
    <n v="-77.473200000000006"/>
    <x v="6"/>
    <x v="11"/>
  </r>
  <r>
    <s v="CA-2017-149720"/>
    <x v="182"/>
    <d v="2017-06-07T00:00:00"/>
    <x v="0"/>
    <s v="EM-14065"/>
    <s v="Erin Mull"/>
    <x v="0"/>
    <s v="United States"/>
    <x v="346"/>
    <x v="5"/>
    <x v="3"/>
    <s v="FUR-FU-10002501"/>
    <x v="0"/>
    <x v="3"/>
    <s v="Nu-Dell Executive Frame"/>
    <n v="30.335999999999999"/>
    <n v="6"/>
    <n v="-17.443200000000001"/>
    <x v="0"/>
    <x v="2"/>
  </r>
  <r>
    <s v="CA-2017-118003"/>
    <x v="423"/>
    <d v="2017-12-10T00:00:00"/>
    <x v="1"/>
    <s v="DO-13645"/>
    <s v="Doug O'Connell"/>
    <x v="0"/>
    <s v="United States"/>
    <x v="309"/>
    <x v="18"/>
    <x v="2"/>
    <s v="FUR-FU-10002506"/>
    <x v="0"/>
    <x v="3"/>
    <s v="Tensor &quot;Hersey Kiss&quot; Styled Floor Lamp"/>
    <n v="12.99"/>
    <n v="1"/>
    <n v="1.5588"/>
    <x v="6"/>
    <x v="5"/>
  </r>
  <r>
    <s v="CA-2017-118003"/>
    <x v="423"/>
    <d v="2017-12-10T00:00:00"/>
    <x v="1"/>
    <s v="DO-13645"/>
    <s v="Doug O'Connell"/>
    <x v="0"/>
    <s v="United States"/>
    <x v="309"/>
    <x v="18"/>
    <x v="2"/>
    <s v="FUR-CH-10003817"/>
    <x v="0"/>
    <x v="1"/>
    <s v="Global Value Steno Chair, Gray"/>
    <n v="182.22"/>
    <n v="3"/>
    <n v="45.555"/>
    <x v="6"/>
    <x v="5"/>
  </r>
  <r>
    <s v="CA-2017-118003"/>
    <x v="423"/>
    <d v="2017-12-10T00:00:00"/>
    <x v="1"/>
    <s v="DO-13645"/>
    <s v="Doug O'Connell"/>
    <x v="0"/>
    <s v="United States"/>
    <x v="309"/>
    <x v="18"/>
    <x v="2"/>
    <s v="FUR-CH-10004860"/>
    <x v="0"/>
    <x v="1"/>
    <s v="Global Low Back Tilter Chair"/>
    <n v="302.94"/>
    <n v="3"/>
    <n v="18.176400000000001"/>
    <x v="6"/>
    <x v="5"/>
  </r>
  <r>
    <s v="CA-2016-141887"/>
    <x v="823"/>
    <d v="2016-01-15T00:00:00"/>
    <x v="1"/>
    <s v="MP-17470"/>
    <s v="Mark Packer"/>
    <x v="2"/>
    <s v="United States"/>
    <x v="29"/>
    <x v="15"/>
    <x v="2"/>
    <s v="FUR-FU-10002268"/>
    <x v="0"/>
    <x v="3"/>
    <s v="Ultra Door Push Plate"/>
    <n v="54.991999999999997"/>
    <n v="14"/>
    <n v="8.9361999999999995"/>
    <x v="4"/>
    <x v="8"/>
  </r>
  <r>
    <s v="CA-2017-161172"/>
    <x v="824"/>
    <d v="2017-03-16T00:00:00"/>
    <x v="3"/>
    <s v="SP-20920"/>
    <s v="Susan Pistek"/>
    <x v="0"/>
    <s v="United States"/>
    <x v="29"/>
    <x v="15"/>
    <x v="2"/>
    <s v="FUR-FU-10003424"/>
    <x v="0"/>
    <x v="3"/>
    <s v="Nu-Dell Oak Frame"/>
    <n v="51.264000000000003"/>
    <n v="6"/>
    <n v="7.6896000000000004"/>
    <x v="7"/>
    <x v="9"/>
  </r>
  <r>
    <s v="CA-2017-137624"/>
    <x v="219"/>
    <d v="2017-11-17T00:00:00"/>
    <x v="1"/>
    <s v="ME-17320"/>
    <s v="Maria Etezadi"/>
    <x v="2"/>
    <s v="United States"/>
    <x v="2"/>
    <x v="2"/>
    <x v="1"/>
    <s v="FUR-CH-10001714"/>
    <x v="0"/>
    <x v="1"/>
    <s v="Global Leather &amp; Oak Executive Chair, Burgundy"/>
    <n v="241.42400000000001"/>
    <n v="2"/>
    <n v="-36.2136"/>
    <x v="1"/>
    <x v="0"/>
  </r>
  <r>
    <s v="CA-2016-156748"/>
    <x v="825"/>
    <d v="2016-12-06T00:00:00"/>
    <x v="1"/>
    <s v="BS-11755"/>
    <s v="Bruce Stewart"/>
    <x v="0"/>
    <s v="United States"/>
    <x v="25"/>
    <x v="17"/>
    <x v="3"/>
    <s v="FUR-CH-10000513"/>
    <x v="0"/>
    <x v="1"/>
    <s v="High-Back Leather Manager's Chair"/>
    <n v="389.97"/>
    <n v="3"/>
    <n v="35.097299999999997"/>
    <x v="6"/>
    <x v="0"/>
  </r>
  <r>
    <s v="CA-2015-157287"/>
    <x v="826"/>
    <d v="2015-12-23T00:00:00"/>
    <x v="2"/>
    <s v="HR-14830"/>
    <s v="Harold Ryan"/>
    <x v="1"/>
    <s v="United States"/>
    <x v="3"/>
    <x v="3"/>
    <x v="2"/>
    <s v="FUR-CH-10001270"/>
    <x v="0"/>
    <x v="1"/>
    <s v="Harbour Creations Steel Folding Chair"/>
    <n v="422.625"/>
    <n v="7"/>
    <n v="0"/>
    <x v="5"/>
    <x v="5"/>
  </r>
  <r>
    <s v="CA-2016-119074"/>
    <x v="827"/>
    <d v="2016-03-31T00:00:00"/>
    <x v="1"/>
    <s v="DS-13180"/>
    <s v="David Smith"/>
    <x v="1"/>
    <s v="United States"/>
    <x v="29"/>
    <x v="24"/>
    <x v="0"/>
    <s v="FUR-FU-10004053"/>
    <x v="0"/>
    <x v="3"/>
    <s v="DAX Two-Tone Silver Metal Document Frame"/>
    <n v="20.239999999999998"/>
    <n v="1"/>
    <n v="8.7032000000000007"/>
    <x v="4"/>
    <x v="9"/>
  </r>
  <r>
    <s v="CA-2016-119074"/>
    <x v="827"/>
    <d v="2016-03-31T00:00:00"/>
    <x v="1"/>
    <s v="DS-13180"/>
    <s v="David Smith"/>
    <x v="1"/>
    <s v="United States"/>
    <x v="29"/>
    <x v="24"/>
    <x v="0"/>
    <s v="FUR-FU-10003731"/>
    <x v="0"/>
    <x v="3"/>
    <s v="Eldon Expressions Wood and Plastic Desk Accessories, Oak"/>
    <n v="39.92"/>
    <n v="4"/>
    <n v="11.1776"/>
    <x v="4"/>
    <x v="9"/>
  </r>
  <r>
    <s v="CA-2015-126186"/>
    <x v="795"/>
    <d v="2015-09-12T00:00:00"/>
    <x v="2"/>
    <s v="GB-14530"/>
    <s v="George Bell"/>
    <x v="1"/>
    <s v="United States"/>
    <x v="14"/>
    <x v="12"/>
    <x v="1"/>
    <s v="FUR-FU-10000073"/>
    <x v="0"/>
    <x v="3"/>
    <s v="Deflect-O Glasstique Clear Desk Accessories"/>
    <n v="24.64"/>
    <n v="4"/>
    <n v="4.0039999999999996"/>
    <x v="5"/>
    <x v="4"/>
  </r>
  <r>
    <s v="CA-2016-102092"/>
    <x v="453"/>
    <d v="2016-12-11T00:00:00"/>
    <x v="2"/>
    <s v="PM-18940"/>
    <s v="Paul MacIntyre"/>
    <x v="0"/>
    <s v="United States"/>
    <x v="76"/>
    <x v="25"/>
    <x v="0"/>
    <s v="FUR-TA-10002530"/>
    <x v="0"/>
    <x v="2"/>
    <s v="Iceberg OfficeWorks 42&quot; Round Tables"/>
    <n v="1056.8599999999999"/>
    <n v="7"/>
    <n v="158.529"/>
    <x v="3"/>
    <x v="5"/>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x v="5"/>
  </r>
  <r>
    <s v="CA-2016-123540"/>
    <x v="828"/>
    <d v="2016-04-06T00:00:00"/>
    <x v="0"/>
    <s v="DJ-13420"/>
    <s v="Denny Joy"/>
    <x v="1"/>
    <s v="United States"/>
    <x v="79"/>
    <x v="16"/>
    <x v="3"/>
    <s v="FUR-CH-10000847"/>
    <x v="0"/>
    <x v="1"/>
    <s v="Global Executive Mid-Back Manager's Chair"/>
    <n v="1454.9"/>
    <n v="5"/>
    <n v="378.274"/>
    <x v="4"/>
    <x v="6"/>
  </r>
  <r>
    <s v="US-2017-108315"/>
    <x v="393"/>
    <d v="2017-05-04T00:00:00"/>
    <x v="1"/>
    <s v="MH-18115"/>
    <s v="Mick Hernandez"/>
    <x v="2"/>
    <s v="United States"/>
    <x v="347"/>
    <x v="1"/>
    <x v="0"/>
    <s v="FUR-FU-10000747"/>
    <x v="0"/>
    <x v="3"/>
    <s v="Tenex B1-RE Series Chair Mats for Low Pile Carpets"/>
    <n v="220.70400000000001"/>
    <n v="6"/>
    <n v="-8.2764000000000006"/>
    <x v="4"/>
    <x v="6"/>
  </r>
  <r>
    <s v="CA-2017-106747"/>
    <x v="209"/>
    <d v="2017-07-04T00:00:00"/>
    <x v="2"/>
    <s v="TS-21505"/>
    <s v="Tony Sayre"/>
    <x v="0"/>
    <s v="United States"/>
    <x v="41"/>
    <x v="28"/>
    <x v="2"/>
    <s v="FUR-FU-10004188"/>
    <x v="0"/>
    <x v="3"/>
    <s v="Luxo Professional Combination Clamp-On Lamps"/>
    <n v="102.3"/>
    <n v="1"/>
    <n v="26.597999999999999"/>
    <x v="5"/>
    <x v="3"/>
  </r>
  <r>
    <s v="CA-2017-146164"/>
    <x v="313"/>
    <d v="2017-12-26T00:00:00"/>
    <x v="1"/>
    <s v="CM-12190"/>
    <s v="Charlotte Melton"/>
    <x v="0"/>
    <s v="United States"/>
    <x v="77"/>
    <x v="11"/>
    <x v="3"/>
    <s v="FUR-TA-10004915"/>
    <x v="0"/>
    <x v="2"/>
    <s v="Office Impressions End Table, 20-1/2&quot;H x 24&quot;W x 20&quot;D"/>
    <n v="607.52"/>
    <n v="2"/>
    <n v="97.203199999999995"/>
    <x v="4"/>
    <x v="5"/>
  </r>
  <r>
    <s v="CA-2014-130673"/>
    <x v="321"/>
    <d v="2014-05-22T00:00:00"/>
    <x v="0"/>
    <s v="MC-17590"/>
    <s v="Matt Collister"/>
    <x v="1"/>
    <s v="United States"/>
    <x v="348"/>
    <x v="5"/>
    <x v="3"/>
    <s v="FUR-FU-10003489"/>
    <x v="0"/>
    <x v="3"/>
    <s v="Contemporary Borderless Frame"/>
    <n v="10.332000000000001"/>
    <n v="3"/>
    <n v="-5.9409000000000001"/>
    <x v="3"/>
    <x v="7"/>
  </r>
  <r>
    <s v="CA-2017-101700"/>
    <x v="748"/>
    <d v="2017-04-26T00:00:00"/>
    <x v="2"/>
    <s v="SO-20335"/>
    <s v="Sean O'Donnell"/>
    <x v="0"/>
    <s v="United States"/>
    <x v="349"/>
    <x v="12"/>
    <x v="1"/>
    <s v="FUR-FU-10001025"/>
    <x v="0"/>
    <x v="3"/>
    <s v="Eldon Imˆge Series Desk Accessories, Clear"/>
    <n v="11.664"/>
    <n v="3"/>
    <n v="3.3534000000000002"/>
    <x v="0"/>
    <x v="6"/>
  </r>
  <r>
    <s v="CA-2014-151946"/>
    <x v="829"/>
    <d v="2014-06-09T00:00:00"/>
    <x v="1"/>
    <s v="BT-11440"/>
    <s v="Bobby Trafton"/>
    <x v="0"/>
    <s v="United States"/>
    <x v="13"/>
    <x v="7"/>
    <x v="2"/>
    <s v="FUR-FU-10002878"/>
    <x v="0"/>
    <x v="3"/>
    <s v="Seth Thomas 14&quot; Day/Date Wall Clock"/>
    <n v="56.96"/>
    <n v="2"/>
    <n v="21.075199999999999"/>
    <x v="2"/>
    <x v="2"/>
  </r>
  <r>
    <s v="CA-2014-151946"/>
    <x v="829"/>
    <d v="2014-06-09T00:00:00"/>
    <x v="1"/>
    <s v="BT-11440"/>
    <s v="Bobby Trafton"/>
    <x v="0"/>
    <s v="United States"/>
    <x v="13"/>
    <x v="7"/>
    <x v="2"/>
    <s v="FUR-BO-10003272"/>
    <x v="0"/>
    <x v="0"/>
    <s v="O'Sullivan Living Dimensions 5-Shelf Bookcases"/>
    <n v="353.56799999999998"/>
    <n v="2"/>
    <n v="-44.195999999999998"/>
    <x v="2"/>
    <x v="2"/>
  </r>
  <r>
    <s v="CA-2014-151946"/>
    <x v="829"/>
    <d v="2014-06-09T00:00:00"/>
    <x v="1"/>
    <s v="BT-11440"/>
    <s v="Bobby Trafton"/>
    <x v="0"/>
    <s v="United States"/>
    <x v="13"/>
    <x v="7"/>
    <x v="2"/>
    <s v="FUR-FU-10002191"/>
    <x v="0"/>
    <x v="3"/>
    <s v="G.E. Halogen Desk Lamp Bulbs"/>
    <n v="13.96"/>
    <n v="2"/>
    <n v="6.7008000000000001"/>
    <x v="2"/>
    <x v="2"/>
  </r>
  <r>
    <s v="CA-2017-117513"/>
    <x v="470"/>
    <d v="2017-03-08T00:00:00"/>
    <x v="1"/>
    <s v="BT-11395"/>
    <s v="Bill Tyler"/>
    <x v="1"/>
    <s v="United States"/>
    <x v="2"/>
    <x v="2"/>
    <x v="1"/>
    <s v="FUR-TA-10001520"/>
    <x v="0"/>
    <x v="2"/>
    <s v="Lesro Sheffield Collection Coffee Table, End Table, Center Table, Corner Table"/>
    <n v="399.67200000000003"/>
    <n v="7"/>
    <n v="-14.9877"/>
    <x v="2"/>
    <x v="9"/>
  </r>
  <r>
    <s v="US-2017-119319"/>
    <x v="200"/>
    <d v="2017-11-09T00:00:00"/>
    <x v="0"/>
    <s v="LC-17050"/>
    <s v="Liz Carlisle"/>
    <x v="0"/>
    <s v="United States"/>
    <x v="144"/>
    <x v="5"/>
    <x v="3"/>
    <s v="FUR-FU-10003878"/>
    <x v="0"/>
    <x v="3"/>
    <s v="Linden 10&quot; Round Wall Clock, Black"/>
    <n v="30.56"/>
    <n v="5"/>
    <n v="-19.864000000000001"/>
    <x v="0"/>
    <x v="0"/>
  </r>
  <r>
    <s v="CA-2015-164084"/>
    <x v="395"/>
    <d v="2015-09-12T00:00:00"/>
    <x v="1"/>
    <s v="AG-10525"/>
    <s v="Andy Gerbode"/>
    <x v="1"/>
    <s v="United States"/>
    <x v="13"/>
    <x v="7"/>
    <x v="2"/>
    <s v="FUR-TA-10003569"/>
    <x v="0"/>
    <x v="2"/>
    <s v="Bretford CR8500 Series Meeting Room Furniture"/>
    <n v="481.17599999999999"/>
    <n v="2"/>
    <n v="-120.294"/>
    <x v="2"/>
    <x v="4"/>
  </r>
  <r>
    <s v="CA-2016-107783"/>
    <x v="830"/>
    <d v="2016-07-29T00:00:00"/>
    <x v="2"/>
    <s v="OT-18730"/>
    <s v="Olvera Toch"/>
    <x v="0"/>
    <s v="United States"/>
    <x v="268"/>
    <x v="3"/>
    <x v="2"/>
    <s v="FUR-BO-10004409"/>
    <x v="0"/>
    <x v="0"/>
    <s v="Safco Value Mate Series Steel Bookcases, Baked Enamel Finish on Steel, Gray"/>
    <n v="177.45"/>
    <n v="5"/>
    <n v="-78.078000000000003"/>
    <x v="5"/>
    <x v="3"/>
  </r>
  <r>
    <s v="CA-2017-159793"/>
    <x v="831"/>
    <d v="2017-08-29T00:00:00"/>
    <x v="1"/>
    <s v="SV-20365"/>
    <s v="Seth Vernon"/>
    <x v="0"/>
    <s v="United States"/>
    <x v="3"/>
    <x v="3"/>
    <x v="2"/>
    <s v="FUR-BO-10001798"/>
    <x v="0"/>
    <x v="0"/>
    <s v="Bush Somerset Collection Bookcase"/>
    <n v="130.97999999999999"/>
    <n v="2"/>
    <n v="-89.066400000000002"/>
    <x v="4"/>
    <x v="10"/>
  </r>
  <r>
    <s v="CA-2017-151281"/>
    <x v="437"/>
    <d v="2017-05-02T00:00:00"/>
    <x v="1"/>
    <s v="HM-14980"/>
    <s v="Henry MacAllister"/>
    <x v="0"/>
    <s v="United States"/>
    <x v="15"/>
    <x v="13"/>
    <x v="1"/>
    <s v="FUR-FU-10000397"/>
    <x v="0"/>
    <x v="3"/>
    <s v="Luxo Economy Swing Arm Lamp"/>
    <n v="139.58000000000001"/>
    <n v="7"/>
    <n v="39.0824"/>
    <x v="2"/>
    <x v="6"/>
  </r>
  <r>
    <s v="CA-2015-108259"/>
    <x v="428"/>
    <d v="2015-11-15T00:00:00"/>
    <x v="1"/>
    <s v="NS-18640"/>
    <s v="Noel Staavos"/>
    <x v="1"/>
    <s v="United States"/>
    <x v="51"/>
    <x v="30"/>
    <x v="0"/>
    <s v="FUR-FU-10000023"/>
    <x v="0"/>
    <x v="3"/>
    <s v="Eldon Wave Desk Accessories"/>
    <n v="4.7119999999999997"/>
    <n v="1"/>
    <n v="1.4136"/>
    <x v="1"/>
    <x v="0"/>
  </r>
  <r>
    <s v="CA-2016-113341"/>
    <x v="778"/>
    <d v="2016-11-29T00:00:00"/>
    <x v="1"/>
    <s v="MH-17455"/>
    <s v="Mark Hamilton"/>
    <x v="0"/>
    <s v="United States"/>
    <x v="2"/>
    <x v="2"/>
    <x v="1"/>
    <s v="FUR-CH-10004698"/>
    <x v="0"/>
    <x v="1"/>
    <s v="Padded Folding Chairs, Black, 4/Carton"/>
    <n v="194.352"/>
    <n v="3"/>
    <n v="19.435199999999998"/>
    <x v="4"/>
    <x v="0"/>
  </r>
  <r>
    <s v="US-2015-131842"/>
    <x v="482"/>
    <d v="2015-12-08T00:00:00"/>
    <x v="2"/>
    <s v="RR-19525"/>
    <s v="Rick Reed"/>
    <x v="1"/>
    <s v="United States"/>
    <x v="228"/>
    <x v="9"/>
    <x v="0"/>
    <s v="FUR-CH-10004477"/>
    <x v="0"/>
    <x v="1"/>
    <s v="Global Push Button Manager's Chair, Indigo"/>
    <n v="97.424000000000007"/>
    <n v="2"/>
    <n v="10.9602"/>
    <x v="0"/>
    <x v="5"/>
  </r>
  <r>
    <s v="CA-2014-142769"/>
    <x v="624"/>
    <d v="2014-09-13T00:00:00"/>
    <x v="3"/>
    <s v="RP-19390"/>
    <s v="Resi Pšlking"/>
    <x v="0"/>
    <s v="United States"/>
    <x v="15"/>
    <x v="13"/>
    <x v="1"/>
    <s v="FUR-FU-10001918"/>
    <x v="0"/>
    <x v="3"/>
    <s v="C-Line Cubicle Keepers Polyproplyene Holder With Velcro Backings"/>
    <n v="14.19"/>
    <n v="3"/>
    <n v="5.5340999999999996"/>
    <x v="7"/>
    <x v="4"/>
  </r>
  <r>
    <s v="CA-2017-124765"/>
    <x v="608"/>
    <d v="2017-11-30T00:00:00"/>
    <x v="1"/>
    <s v="HZ-14950"/>
    <s v="Henia Zydlo"/>
    <x v="0"/>
    <s v="United States"/>
    <x v="1"/>
    <x v="1"/>
    <x v="0"/>
    <s v="FUR-BO-10003965"/>
    <x v="0"/>
    <x v="0"/>
    <s v="O'Sullivan Manor Hill 2-Door Library in Brianna Oak"/>
    <n v="723.92"/>
    <n v="5"/>
    <n v="-81.441000000000003"/>
    <x v="2"/>
    <x v="0"/>
  </r>
  <r>
    <s v="CA-2015-131856"/>
    <x v="832"/>
    <d v="2015-05-17T00:00:00"/>
    <x v="1"/>
    <s v="JG-15160"/>
    <s v="James Galang"/>
    <x v="0"/>
    <s v="United States"/>
    <x v="6"/>
    <x v="5"/>
    <x v="3"/>
    <s v="FUR-FU-10000175"/>
    <x v="0"/>
    <x v="3"/>
    <s v="DAX Wood Document Frame."/>
    <n v="21.968"/>
    <n v="4"/>
    <n v="-15.9268"/>
    <x v="2"/>
    <x v="7"/>
  </r>
  <r>
    <s v="CA-2017-126634"/>
    <x v="833"/>
    <d v="2017-04-01T00:00:00"/>
    <x v="0"/>
    <s v="AB-10165"/>
    <s v="Alan Barnes"/>
    <x v="0"/>
    <s v="United States"/>
    <x v="174"/>
    <x v="2"/>
    <x v="1"/>
    <s v="FUR-FU-10004973"/>
    <x v="0"/>
    <x v="3"/>
    <s v="Flat Face Poster Frame"/>
    <n v="94.2"/>
    <n v="5"/>
    <n v="39.564"/>
    <x v="3"/>
    <x v="9"/>
  </r>
  <r>
    <s v="US-2014-159611"/>
    <x v="421"/>
    <d v="2015-01-01T00:00:00"/>
    <x v="0"/>
    <s v="KB-16315"/>
    <s v="Karl Braun"/>
    <x v="0"/>
    <s v="United States"/>
    <x v="59"/>
    <x v="15"/>
    <x v="2"/>
    <s v="FUR-FU-10004904"/>
    <x v="0"/>
    <x v="3"/>
    <s v="Eldon &quot;L&quot; Workstation Diamond Chairmat"/>
    <n v="182.352"/>
    <n v="3"/>
    <n v="-18.235199999999999"/>
    <x v="2"/>
    <x v="5"/>
  </r>
  <r>
    <s v="CA-2017-163265"/>
    <x v="834"/>
    <d v="2017-02-21T00:00:00"/>
    <x v="1"/>
    <s v="JS-16030"/>
    <s v="Joy Smith"/>
    <x v="0"/>
    <s v="United States"/>
    <x v="42"/>
    <x v="8"/>
    <x v="3"/>
    <s v="FUR-CH-10004063"/>
    <x v="0"/>
    <x v="1"/>
    <s v="Global Deluxe High-Back Manager's Chair"/>
    <n v="600.55799999999999"/>
    <n v="3"/>
    <n v="-8.5793999999999997"/>
    <x v="2"/>
    <x v="11"/>
  </r>
  <r>
    <s v="CA-2017-163265"/>
    <x v="834"/>
    <d v="2017-02-21T00:00:00"/>
    <x v="1"/>
    <s v="JS-16030"/>
    <s v="Joy Smith"/>
    <x v="0"/>
    <s v="United States"/>
    <x v="42"/>
    <x v="8"/>
    <x v="3"/>
    <s v="FUR-FU-10004270"/>
    <x v="0"/>
    <x v="3"/>
    <s v="Executive Impressions 13&quot; Clairmont Wall Clock"/>
    <n v="7.6920000000000002"/>
    <n v="1"/>
    <n v="-3.6537000000000002"/>
    <x v="2"/>
    <x v="11"/>
  </r>
  <r>
    <s v="CA-2017-141705"/>
    <x v="835"/>
    <d v="2017-10-26T00:00:00"/>
    <x v="2"/>
    <s v="PO-18850"/>
    <s v="Patrick O'Brill"/>
    <x v="0"/>
    <s v="United States"/>
    <x v="350"/>
    <x v="5"/>
    <x v="3"/>
    <s v="FUR-TA-10004607"/>
    <x v="0"/>
    <x v="2"/>
    <s v="Hon 2111 Invitation Series Straight Table"/>
    <n v="517.40499999999997"/>
    <n v="5"/>
    <n v="-81.3065"/>
    <x v="3"/>
    <x v="1"/>
  </r>
  <r>
    <s v="CA-2017-127096"/>
    <x v="102"/>
    <d v="2017-09-17T00:00:00"/>
    <x v="0"/>
    <s v="CS-12400"/>
    <s v="Christopher Schild"/>
    <x v="2"/>
    <s v="United States"/>
    <x v="28"/>
    <x v="2"/>
    <x v="1"/>
    <s v="FUR-TA-10003473"/>
    <x v="0"/>
    <x v="2"/>
    <s v="Bretford Rectangular Conference Table Tops"/>
    <n v="300.904"/>
    <n v="1"/>
    <n v="11.283899999999999"/>
    <x v="3"/>
    <x v="4"/>
  </r>
  <r>
    <s v="CA-2017-119284"/>
    <x v="836"/>
    <d v="2017-06-20T00:00:00"/>
    <x v="1"/>
    <s v="TS-21205"/>
    <s v="Thomas Seio"/>
    <x v="1"/>
    <s v="United States"/>
    <x v="228"/>
    <x v="9"/>
    <x v="0"/>
    <s v="FUR-FU-10004351"/>
    <x v="0"/>
    <x v="3"/>
    <s v="Staple-based wall hangings"/>
    <n v="31.167999999999999"/>
    <n v="4"/>
    <n v="9.3504000000000005"/>
    <x v="2"/>
    <x v="2"/>
  </r>
  <r>
    <s v="CA-2017-119284"/>
    <x v="836"/>
    <d v="2017-06-20T00:00:00"/>
    <x v="1"/>
    <s v="TS-21205"/>
    <s v="Thomas Seio"/>
    <x v="1"/>
    <s v="United States"/>
    <x v="228"/>
    <x v="9"/>
    <x v="0"/>
    <s v="FUR-TA-10004152"/>
    <x v="0"/>
    <x v="2"/>
    <s v="Barricks 18&quot; x 48&quot; Non-Folding Utility Table with Bottom Storage Shelf"/>
    <n v="120.96"/>
    <n v="2"/>
    <n v="-28.224"/>
    <x v="2"/>
    <x v="2"/>
  </r>
  <r>
    <s v="CA-2014-146815"/>
    <x v="30"/>
    <d v="2014-09-13T00:00:00"/>
    <x v="1"/>
    <s v="PP-18955"/>
    <s v="Paul Prost"/>
    <x v="2"/>
    <s v="United States"/>
    <x v="13"/>
    <x v="7"/>
    <x v="2"/>
    <s v="FUR-CH-10004289"/>
    <x v="0"/>
    <x v="1"/>
    <s v="Global Super Steno Chair"/>
    <n v="172.76400000000001"/>
    <n v="2"/>
    <n v="13.437200000000001"/>
    <x v="2"/>
    <x v="4"/>
  </r>
  <r>
    <s v="CA-2014-119144"/>
    <x v="627"/>
    <d v="2014-11-18T00:00:00"/>
    <x v="2"/>
    <s v="JD-16150"/>
    <s v="Justin Deggeller"/>
    <x v="1"/>
    <s v="United States"/>
    <x v="2"/>
    <x v="2"/>
    <x v="1"/>
    <s v="FUR-BO-10004015"/>
    <x v="0"/>
    <x v="0"/>
    <s v="Bush Andora Bookcase, Maple/Graphite Gray Finish"/>
    <n v="305.97449999999998"/>
    <n v="3"/>
    <n v="25.197900000000001"/>
    <x v="3"/>
    <x v="0"/>
  </r>
  <r>
    <s v="CA-2014-105648"/>
    <x v="749"/>
    <d v="2014-03-07T00:00:00"/>
    <x v="1"/>
    <s v="EJ-14155"/>
    <s v="Eva Jacobs"/>
    <x v="0"/>
    <s v="United States"/>
    <x v="53"/>
    <x v="2"/>
    <x v="1"/>
    <s v="FUR-TA-10002958"/>
    <x v="0"/>
    <x v="2"/>
    <s v="Bevis Oval Conference Table, Walnut"/>
    <n v="626.35199999999998"/>
    <n v="3"/>
    <n v="-23.488199999999999"/>
    <x v="4"/>
    <x v="9"/>
  </r>
  <r>
    <s v="US-2015-145422"/>
    <x v="62"/>
    <d v="2015-12-07T00:00:00"/>
    <x v="1"/>
    <s v="PW-19240"/>
    <s v="Pierre Wener"/>
    <x v="0"/>
    <s v="United States"/>
    <x v="28"/>
    <x v="2"/>
    <x v="1"/>
    <s v="FUR-BO-10002213"/>
    <x v="0"/>
    <x v="0"/>
    <s v="Sauder Forest Hills Library, Woodland Oak Finish"/>
    <n v="359.49900000000002"/>
    <n v="3"/>
    <n v="-29.605799999999999"/>
    <x v="4"/>
    <x v="5"/>
  </r>
  <r>
    <s v="CA-2016-120824"/>
    <x v="21"/>
    <d v="2016-06-16T00:00:00"/>
    <x v="0"/>
    <s v="AW-10930"/>
    <s v="Arthur Wiediger"/>
    <x v="2"/>
    <s v="United States"/>
    <x v="6"/>
    <x v="5"/>
    <x v="3"/>
    <s v="FUR-FU-10001424"/>
    <x v="0"/>
    <x v="3"/>
    <s v="Dax Clear Box Frame"/>
    <n v="6.984"/>
    <n v="2"/>
    <n v="-4.5396000000000001"/>
    <x v="4"/>
    <x v="2"/>
  </r>
  <r>
    <s v="CA-2016-120824"/>
    <x v="21"/>
    <d v="2016-06-16T00:00:00"/>
    <x v="0"/>
    <s v="AW-10930"/>
    <s v="Arthur Wiediger"/>
    <x v="2"/>
    <s v="United States"/>
    <x v="6"/>
    <x v="5"/>
    <x v="3"/>
    <s v="FUR-CH-10000229"/>
    <x v="0"/>
    <x v="1"/>
    <s v="Global Enterprise Series Seating High-Back Swivel/Tilt Chairs"/>
    <n v="379.37200000000001"/>
    <n v="2"/>
    <n v="-119.2312"/>
    <x v="4"/>
    <x v="2"/>
  </r>
  <r>
    <s v="CA-2015-103870"/>
    <x v="7"/>
    <d v="2015-12-31T00:00:00"/>
    <x v="1"/>
    <s v="SP-20860"/>
    <s v="Sung Pak"/>
    <x v="1"/>
    <s v="United States"/>
    <x v="34"/>
    <x v="9"/>
    <x v="0"/>
    <s v="FUR-FU-10002030"/>
    <x v="0"/>
    <x v="3"/>
    <s v="Executive Impressions 14&quot; Contract Wall Clock with Quartz Movement"/>
    <n v="53.351999999999997"/>
    <n v="3"/>
    <n v="16.005600000000001"/>
    <x v="4"/>
    <x v="5"/>
  </r>
  <r>
    <s v="CA-2015-103870"/>
    <x v="7"/>
    <d v="2015-12-31T00:00:00"/>
    <x v="1"/>
    <s v="SP-20860"/>
    <s v="Sung Pak"/>
    <x v="1"/>
    <s v="United States"/>
    <x v="34"/>
    <x v="9"/>
    <x v="0"/>
    <s v="FUR-BO-10002853"/>
    <x v="0"/>
    <x v="0"/>
    <s v="O'Sullivan 5-Shelf Heavy-Duty Bookcases"/>
    <n v="131.10400000000001"/>
    <n v="2"/>
    <n v="8.1940000000000008"/>
    <x v="4"/>
    <x v="5"/>
  </r>
  <r>
    <s v="CA-2017-116988"/>
    <x v="419"/>
    <d v="2017-06-29T00:00:00"/>
    <x v="0"/>
    <s v="PW-19030"/>
    <s v="Pauline Webber"/>
    <x v="1"/>
    <s v="United States"/>
    <x v="15"/>
    <x v="13"/>
    <x v="1"/>
    <s v="FUR-FU-10001290"/>
    <x v="0"/>
    <x v="3"/>
    <s v="Executive Impressions Supervisor Wall Clock"/>
    <n v="126.3"/>
    <n v="3"/>
    <n v="40.415999999999997"/>
    <x v="3"/>
    <x v="2"/>
  </r>
  <r>
    <s v="US-2015-144771"/>
    <x v="837"/>
    <d v="2015-10-04T00:00:00"/>
    <x v="2"/>
    <s v="CK-12205"/>
    <s v="Chloris Kastensmidt"/>
    <x v="0"/>
    <s v="United States"/>
    <x v="351"/>
    <x v="36"/>
    <x v="1"/>
    <s v="FUR-FU-10000629"/>
    <x v="0"/>
    <x v="3"/>
    <s v="9-3/4 Diameter Round Wall Clock"/>
    <n v="11.032"/>
    <n v="1"/>
    <n v="3.0337999999999998"/>
    <x v="3"/>
    <x v="1"/>
  </r>
  <r>
    <s v="CA-2017-128076"/>
    <x v="611"/>
    <d v="2017-02-07T00:00:00"/>
    <x v="1"/>
    <s v="BO-11350"/>
    <s v="Bill Overfelt"/>
    <x v="1"/>
    <s v="United States"/>
    <x v="53"/>
    <x v="2"/>
    <x v="1"/>
    <s v="FUR-FU-10000293"/>
    <x v="0"/>
    <x v="3"/>
    <s v="Eldon Antistatic Chair Mats for Low to Medium Pile Carpets"/>
    <n v="210.58"/>
    <n v="2"/>
    <n v="12.6348"/>
    <x v="2"/>
    <x v="11"/>
  </r>
  <r>
    <s v="CA-2016-114307"/>
    <x v="249"/>
    <d v="2016-07-26T00:00:00"/>
    <x v="1"/>
    <s v="MF-17665"/>
    <s v="Maureen Fritzler"/>
    <x v="1"/>
    <s v="United States"/>
    <x v="11"/>
    <x v="32"/>
    <x v="2"/>
    <s v="FUR-FU-10000794"/>
    <x v="0"/>
    <x v="3"/>
    <s v="Eldon Stackable Tray, Side-Load, Legal, Smoke"/>
    <n v="27.42"/>
    <n v="3"/>
    <n v="9.3228000000000009"/>
    <x v="4"/>
    <x v="3"/>
  </r>
  <r>
    <s v="CA-2016-151148"/>
    <x v="51"/>
    <d v="2016-09-13T00:00:00"/>
    <x v="3"/>
    <s v="PO-19180"/>
    <s v="Philisse Overcash"/>
    <x v="2"/>
    <s v="United States"/>
    <x v="74"/>
    <x v="12"/>
    <x v="1"/>
    <s v="FUR-CH-10002304"/>
    <x v="0"/>
    <x v="1"/>
    <s v="Global Stack Chair without Arms, Black"/>
    <n v="83.135999999999996"/>
    <n v="4"/>
    <n v="5.1959999999999997"/>
    <x v="5"/>
    <x v="4"/>
  </r>
  <r>
    <s v="CA-2016-102813"/>
    <x v="192"/>
    <d v="2016-07-03T00:00:00"/>
    <x v="2"/>
    <s v="EA-14035"/>
    <s v="Erin Ashbrook"/>
    <x v="1"/>
    <s v="United States"/>
    <x v="156"/>
    <x v="5"/>
    <x v="3"/>
    <s v="FUR-CH-10000665"/>
    <x v="0"/>
    <x v="1"/>
    <s v="Global Airflow Leather Mesh Back Chair, Black"/>
    <n v="528.42999999999995"/>
    <n v="5"/>
    <n v="0"/>
    <x v="5"/>
    <x v="3"/>
  </r>
  <r>
    <s v="CA-2017-135377"/>
    <x v="838"/>
    <d v="2017-12-18T00:00:00"/>
    <x v="1"/>
    <s v="BP-11095"/>
    <s v="Bart Pistole"/>
    <x v="1"/>
    <s v="United States"/>
    <x v="13"/>
    <x v="7"/>
    <x v="2"/>
    <s v="FUR-BO-10004015"/>
    <x v="0"/>
    <x v="0"/>
    <s v="Bush Andora Bookcase, Maple/Graphite Gray Finish"/>
    <n v="287.976"/>
    <n v="3"/>
    <n v="7.1993999999999998"/>
    <x v="2"/>
    <x v="5"/>
  </r>
  <r>
    <s v="CA-2015-133585"/>
    <x v="822"/>
    <d v="2015-03-04T00:00:00"/>
    <x v="2"/>
    <s v="CM-12715"/>
    <s v="Craig Molinari"/>
    <x v="1"/>
    <s v="United States"/>
    <x v="6"/>
    <x v="5"/>
    <x v="3"/>
    <s v="FUR-BO-10001811"/>
    <x v="0"/>
    <x v="0"/>
    <s v="Atlantic Metals Mobile 5-Shelf Bookcases, Custom Colors"/>
    <n v="1227.9983999999999"/>
    <n v="6"/>
    <n v="-36.117600000000003"/>
    <x v="0"/>
    <x v="9"/>
  </r>
  <r>
    <s v="CA-2016-116911"/>
    <x v="839"/>
    <d v="2016-09-20T00:00:00"/>
    <x v="1"/>
    <s v="JD-16150"/>
    <s v="Justin Deggeller"/>
    <x v="1"/>
    <s v="United States"/>
    <x v="352"/>
    <x v="42"/>
    <x v="1"/>
    <s v="FUR-TA-10003473"/>
    <x v="0"/>
    <x v="2"/>
    <s v="Bretford Rectangular Conference Table Tops"/>
    <n v="1128.3900000000001"/>
    <n v="3"/>
    <n v="259.52969999999999"/>
    <x v="2"/>
    <x v="4"/>
  </r>
  <r>
    <s v="CA-2017-126914"/>
    <x v="836"/>
    <d v="2017-06-19T00:00:00"/>
    <x v="1"/>
    <s v="JE-15715"/>
    <s v="Joe Elijah"/>
    <x v="0"/>
    <s v="United States"/>
    <x v="91"/>
    <x v="30"/>
    <x v="0"/>
    <s v="FUR-CH-10000847"/>
    <x v="0"/>
    <x v="1"/>
    <s v="Global Executive Mid-Back Manager's Chair"/>
    <n v="698.35199999999998"/>
    <n v="3"/>
    <n v="52.376399999999997"/>
    <x v="4"/>
    <x v="2"/>
  </r>
  <r>
    <s v="CA-2017-126914"/>
    <x v="836"/>
    <d v="2017-06-19T00:00:00"/>
    <x v="1"/>
    <s v="JE-15715"/>
    <s v="Joe Elijah"/>
    <x v="0"/>
    <s v="United States"/>
    <x v="91"/>
    <x v="30"/>
    <x v="0"/>
    <s v="FUR-BO-10000468"/>
    <x v="0"/>
    <x v="0"/>
    <s v="O'Sullivan 2-Shelf Heavy-Duty Bookcases"/>
    <n v="77.727999999999994"/>
    <n v="2"/>
    <n v="-3.8864000000000001"/>
    <x v="4"/>
    <x v="2"/>
  </r>
  <r>
    <s v="CA-2016-140935"/>
    <x v="480"/>
    <d v="2016-11-12T00:00:00"/>
    <x v="2"/>
    <s v="AB-10015"/>
    <s v="Aaron Bergman"/>
    <x v="0"/>
    <s v="United States"/>
    <x v="258"/>
    <x v="37"/>
    <x v="3"/>
    <s v="FUR-BO-10003966"/>
    <x v="0"/>
    <x v="0"/>
    <s v="Sauder Facets Collection Library, Sky Alder Finish"/>
    <n v="341.96"/>
    <n v="2"/>
    <n v="54.7136"/>
    <x v="3"/>
    <x v="0"/>
  </r>
  <r>
    <s v="CA-2016-113082"/>
    <x v="51"/>
    <d v="2016-09-16T00:00:00"/>
    <x v="1"/>
    <s v="MC-17590"/>
    <s v="Matt Collister"/>
    <x v="1"/>
    <s v="United States"/>
    <x v="353"/>
    <x v="7"/>
    <x v="2"/>
    <s v="FUR-FU-10002813"/>
    <x v="0"/>
    <x v="3"/>
    <s v="DAX Contemporary Wood Frame with Silver Metal Mat, Desktop, 11 x 14 Size"/>
    <n v="40.479999999999997"/>
    <n v="2"/>
    <n v="14.572800000000001"/>
    <x v="4"/>
    <x v="4"/>
  </r>
  <r>
    <s v="CA-2015-127754"/>
    <x v="155"/>
    <d v="2015-07-31T00:00:00"/>
    <x v="1"/>
    <s v="CK-12760"/>
    <s v="Cyma Kinney"/>
    <x v="1"/>
    <s v="United States"/>
    <x v="110"/>
    <x v="22"/>
    <x v="1"/>
    <s v="FUR-CH-10003199"/>
    <x v="0"/>
    <x v="1"/>
    <s v="Office Star - Contemporary Task Swivel Chair"/>
    <n v="266.35199999999998"/>
    <n v="3"/>
    <n v="13.317600000000001"/>
    <x v="2"/>
    <x v="3"/>
  </r>
  <r>
    <s v="CA-2015-145324"/>
    <x v="840"/>
    <d v="2015-11-19T00:00:00"/>
    <x v="1"/>
    <s v="DH-13675"/>
    <s v="Duane Huffman"/>
    <x v="2"/>
    <s v="United States"/>
    <x v="95"/>
    <x v="25"/>
    <x v="0"/>
    <s v="FUR-FU-10002759"/>
    <x v="0"/>
    <x v="3"/>
    <s v="12-1/2 Diameter Round Wall Clock"/>
    <n v="39.96"/>
    <n v="2"/>
    <n v="14.3856"/>
    <x v="4"/>
    <x v="0"/>
  </r>
  <r>
    <s v="CA-2015-140718"/>
    <x v="473"/>
    <d v="2015-07-04T00:00:00"/>
    <x v="2"/>
    <s v="FA-14230"/>
    <s v="Frank Atkinson"/>
    <x v="1"/>
    <s v="United States"/>
    <x v="168"/>
    <x v="30"/>
    <x v="0"/>
    <s v="FUR-FU-10000076"/>
    <x v="0"/>
    <x v="3"/>
    <s v="24-Hour Round Wall Clock"/>
    <n v="159.84"/>
    <n v="10"/>
    <n v="45.954000000000001"/>
    <x v="3"/>
    <x v="3"/>
  </r>
  <r>
    <s v="CA-2015-125934"/>
    <x v="795"/>
    <d v="2015-09-18T00:00:00"/>
    <x v="1"/>
    <s v="SN-20560"/>
    <s v="Skye Norling"/>
    <x v="2"/>
    <s v="United States"/>
    <x v="309"/>
    <x v="18"/>
    <x v="2"/>
    <s v="FUR-FU-10002107"/>
    <x v="0"/>
    <x v="3"/>
    <s v="Eldon Pizzaz Desk Accessories"/>
    <n v="8.92"/>
    <n v="4"/>
    <n v="3.9247999999999998"/>
    <x v="1"/>
    <x v="4"/>
  </r>
  <r>
    <s v="CA-2014-120411"/>
    <x v="23"/>
    <d v="2014-09-23T00:00:00"/>
    <x v="2"/>
    <s v="SB-20185"/>
    <s v="Sarah Brown"/>
    <x v="0"/>
    <s v="United States"/>
    <x v="9"/>
    <x v="8"/>
    <x v="3"/>
    <s v="FUR-BO-10004218"/>
    <x v="0"/>
    <x v="0"/>
    <s v="Bush Heritage Pine Collection 5-Shelf Bookcase, Albany Pine Finish, *Special Order"/>
    <n v="493.43"/>
    <n v="5"/>
    <n v="-70.489999999999995"/>
    <x v="0"/>
    <x v="4"/>
  </r>
  <r>
    <s v="CA-2017-101805"/>
    <x v="451"/>
    <d v="2017-12-06T00:00:00"/>
    <x v="1"/>
    <s v="SH-19975"/>
    <s v="Sally Hughsby"/>
    <x v="1"/>
    <s v="United States"/>
    <x v="15"/>
    <x v="13"/>
    <x v="1"/>
    <s v="FUR-FU-10000023"/>
    <x v="0"/>
    <x v="3"/>
    <s v="Eldon Wave Desk Accessories"/>
    <n v="70.680000000000007"/>
    <n v="12"/>
    <n v="31.0992"/>
    <x v="2"/>
    <x v="5"/>
  </r>
  <r>
    <s v="CA-2017-103968"/>
    <x v="451"/>
    <d v="2017-12-07T00:00:00"/>
    <x v="1"/>
    <s v="ML-17755"/>
    <s v="Max Ludwig"/>
    <x v="2"/>
    <s v="United States"/>
    <x v="354"/>
    <x v="2"/>
    <x v="1"/>
    <s v="FUR-FU-10003394"/>
    <x v="0"/>
    <x v="3"/>
    <s v="Tenex &quot;The Solids&quot; Textured Chair Mats"/>
    <n v="629.64"/>
    <n v="9"/>
    <n v="107.03879999999999"/>
    <x v="6"/>
    <x v="5"/>
  </r>
  <r>
    <s v="CA-2016-162159"/>
    <x v="751"/>
    <d v="2016-09-18T00:00:00"/>
    <x v="2"/>
    <s v="CR-12625"/>
    <s v="Corey Roper"/>
    <x v="2"/>
    <s v="United States"/>
    <x v="29"/>
    <x v="24"/>
    <x v="0"/>
    <s v="FUR-CH-10001146"/>
    <x v="0"/>
    <x v="1"/>
    <s v="Global Value Mid-Back Manager's Chair, Gray"/>
    <n v="121.78"/>
    <n v="2"/>
    <n v="30.445"/>
    <x v="3"/>
    <x v="4"/>
  </r>
  <r>
    <s v="CA-2015-111038"/>
    <x v="239"/>
    <d v="2015-12-06T00:00:00"/>
    <x v="1"/>
    <s v="LC-16960"/>
    <s v="Lindsay Castell"/>
    <x v="2"/>
    <s v="United States"/>
    <x v="53"/>
    <x v="2"/>
    <x v="1"/>
    <s v="FUR-CH-10003973"/>
    <x v="0"/>
    <x v="1"/>
    <s v="GuestStacker Chair with Chrome Finish Legs"/>
    <n v="2676.672"/>
    <n v="9"/>
    <n v="267.66719999999998"/>
    <x v="2"/>
    <x v="5"/>
  </r>
  <r>
    <s v="CA-2014-124723"/>
    <x v="31"/>
    <d v="2014-08-12T00:00:00"/>
    <x v="1"/>
    <s v="GZ-14470"/>
    <s v="Gary Zandusky"/>
    <x v="0"/>
    <s v="United States"/>
    <x v="303"/>
    <x v="5"/>
    <x v="3"/>
    <s v="FUR-TA-10001307"/>
    <x v="0"/>
    <x v="2"/>
    <s v="SAFCO PlanMaster Heigh-Adjustable Drafting Table Base, 43w x 30d x 30-37h, Black"/>
    <n v="489.23"/>
    <n v="2"/>
    <n v="41.933999999999997"/>
    <x v="1"/>
    <x v="10"/>
  </r>
  <r>
    <s v="CA-2016-167241"/>
    <x v="404"/>
    <d v="2016-08-22T00:00:00"/>
    <x v="1"/>
    <s v="BD-11320"/>
    <s v="Bill Donatelli"/>
    <x v="0"/>
    <s v="United States"/>
    <x v="2"/>
    <x v="2"/>
    <x v="1"/>
    <s v="FUR-FU-10004071"/>
    <x v="0"/>
    <x v="3"/>
    <s v="Luxo Professional Magnifying Clamp-On Fluorescent Lamps"/>
    <n v="312.02999999999997"/>
    <n v="3"/>
    <n v="43.684199999999997"/>
    <x v="1"/>
    <x v="10"/>
  </r>
  <r>
    <s v="CA-2016-150483"/>
    <x v="841"/>
    <d v="2016-06-04T00:00:00"/>
    <x v="1"/>
    <s v="BP-11290"/>
    <s v="Beth Paige"/>
    <x v="0"/>
    <s v="United States"/>
    <x v="42"/>
    <x v="8"/>
    <x v="3"/>
    <s v="FUR-FU-10001379"/>
    <x v="0"/>
    <x v="3"/>
    <s v="Executive Impressions 16-1/2&quot; Circular Wall Clock"/>
    <n v="32.064"/>
    <n v="3"/>
    <n v="-12.8256"/>
    <x v="4"/>
    <x v="7"/>
  </r>
  <r>
    <s v="CA-2016-150483"/>
    <x v="841"/>
    <d v="2016-06-04T00:00:00"/>
    <x v="1"/>
    <s v="BP-11290"/>
    <s v="Beth Paige"/>
    <x v="0"/>
    <s v="United States"/>
    <x v="42"/>
    <x v="8"/>
    <x v="3"/>
    <s v="FUR-CH-10000422"/>
    <x v="0"/>
    <x v="1"/>
    <s v="Global Highback Leather Tilter in Burgundy"/>
    <n v="191.07900000000001"/>
    <n v="3"/>
    <n v="-38.215800000000002"/>
    <x v="4"/>
    <x v="7"/>
  </r>
  <r>
    <s v="CA-2014-160276"/>
    <x v="842"/>
    <d v="2014-04-08T00:00:00"/>
    <x v="1"/>
    <s v="AH-10690"/>
    <s v="Anna HŠberlin"/>
    <x v="1"/>
    <s v="United States"/>
    <x v="304"/>
    <x v="25"/>
    <x v="0"/>
    <s v="FUR-FU-10003192"/>
    <x v="0"/>
    <x v="3"/>
    <s v="Luxo Adjustable Task Clamp Lamp"/>
    <n v="177.68"/>
    <n v="2"/>
    <n v="46.196800000000003"/>
    <x v="6"/>
    <x v="6"/>
  </r>
  <r>
    <s v="CA-2016-145709"/>
    <x v="803"/>
    <d v="2016-10-08T00:00:00"/>
    <x v="1"/>
    <s v="AH-10690"/>
    <s v="Anna HŠberlin"/>
    <x v="1"/>
    <s v="United States"/>
    <x v="355"/>
    <x v="1"/>
    <x v="0"/>
    <s v="FUR-FU-10002885"/>
    <x v="0"/>
    <x v="3"/>
    <s v="Magna Visual Magnetic Picture Hangers"/>
    <n v="11.568"/>
    <n v="3"/>
    <n v="2.6027999999999998"/>
    <x v="4"/>
    <x v="1"/>
  </r>
  <r>
    <s v="CA-2016-168032"/>
    <x v="772"/>
    <d v="2016-02-03T00:00:00"/>
    <x v="1"/>
    <s v="DF-13135"/>
    <s v="David Flashing"/>
    <x v="0"/>
    <s v="United States"/>
    <x v="88"/>
    <x v="8"/>
    <x v="3"/>
    <s v="FUR-TA-10004256"/>
    <x v="0"/>
    <x v="2"/>
    <s v="Bretford ÒJust In TimeÓ Height-Adjustable Multi-Task Work Tables"/>
    <n v="626.1"/>
    <n v="3"/>
    <n v="-538.44600000000003"/>
    <x v="4"/>
    <x v="8"/>
  </r>
  <r>
    <s v="US-2015-168704"/>
    <x v="315"/>
    <d v="2015-04-17T00:00:00"/>
    <x v="1"/>
    <s v="FP-14320"/>
    <s v="Frank Preis"/>
    <x v="0"/>
    <s v="United States"/>
    <x v="156"/>
    <x v="5"/>
    <x v="3"/>
    <s v="FUR-TA-10000688"/>
    <x v="0"/>
    <x v="2"/>
    <s v="Chromcraft Bull-Nose Wood Round Conference Table Top, Wood Base"/>
    <n v="609.98"/>
    <n v="4"/>
    <n v="-113.282"/>
    <x v="4"/>
    <x v="6"/>
  </r>
  <r>
    <s v="US-2015-168704"/>
    <x v="315"/>
    <d v="2015-04-17T00:00:00"/>
    <x v="1"/>
    <s v="FP-14320"/>
    <s v="Frank Preis"/>
    <x v="0"/>
    <s v="United States"/>
    <x v="156"/>
    <x v="5"/>
    <x v="3"/>
    <s v="FUR-TA-10002530"/>
    <x v="0"/>
    <x v="2"/>
    <s v="Iceberg OfficeWorks 42&quot; Round Tables"/>
    <n v="211.37200000000001"/>
    <n v="2"/>
    <n v="-45.293999999999997"/>
    <x v="4"/>
    <x v="6"/>
  </r>
  <r>
    <s v="CA-2017-143252"/>
    <x v="186"/>
    <d v="2017-12-24T00:00:00"/>
    <x v="1"/>
    <s v="HE-14800"/>
    <s v="Harold Engle"/>
    <x v="1"/>
    <s v="United States"/>
    <x v="79"/>
    <x v="16"/>
    <x v="3"/>
    <s v="FUR-FU-10001057"/>
    <x v="0"/>
    <x v="3"/>
    <s v="Tensor Track Tree Floor Lamp"/>
    <n v="99.95"/>
    <n v="5"/>
    <n v="22.988499999999998"/>
    <x v="6"/>
    <x v="5"/>
  </r>
  <r>
    <s v="CA-2016-102134"/>
    <x v="269"/>
    <d v="2016-03-19T00:00:00"/>
    <x v="1"/>
    <s v="SP-20545"/>
    <s v="Sibella Parks"/>
    <x v="1"/>
    <s v="United States"/>
    <x v="356"/>
    <x v="16"/>
    <x v="3"/>
    <s v="FUR-FU-10003724"/>
    <x v="0"/>
    <x v="3"/>
    <s v="Westinghouse Clip-On Gooseneck Lamps"/>
    <n v="16.739999999999998"/>
    <n v="2"/>
    <n v="4.3524000000000003"/>
    <x v="2"/>
    <x v="9"/>
  </r>
  <r>
    <s v="CA-2017-111717"/>
    <x v="843"/>
    <d v="2017-10-16T00:00:00"/>
    <x v="1"/>
    <s v="SW-20245"/>
    <s v="Scot Wooten"/>
    <x v="0"/>
    <s v="United States"/>
    <x v="14"/>
    <x v="8"/>
    <x v="3"/>
    <s v="FUR-CH-10001545"/>
    <x v="0"/>
    <x v="1"/>
    <s v="Hon Comfortask Task/Swivel Chairs"/>
    <n v="239.358"/>
    <n v="3"/>
    <n v="-47.871600000000001"/>
    <x v="6"/>
    <x v="1"/>
  </r>
  <r>
    <s v="CA-2017-150910"/>
    <x v="313"/>
    <d v="2017-12-28T00:00:00"/>
    <x v="1"/>
    <s v="JL-15130"/>
    <s v="Jack Lebron"/>
    <x v="0"/>
    <s v="United States"/>
    <x v="38"/>
    <x v="9"/>
    <x v="0"/>
    <s v="FUR-TA-10002903"/>
    <x v="0"/>
    <x v="2"/>
    <s v="Bevis Round Bullnose 29&quot; High Table Top"/>
    <n v="934.95600000000002"/>
    <n v="6"/>
    <n v="-249.32159999999999"/>
    <x v="6"/>
    <x v="5"/>
  </r>
  <r>
    <s v="CA-2014-156790"/>
    <x v="98"/>
    <d v="2014-08-10T00:00:00"/>
    <x v="0"/>
    <s v="VG-21790"/>
    <s v="Vivek Gonzalez"/>
    <x v="0"/>
    <s v="United States"/>
    <x v="51"/>
    <x v="1"/>
    <x v="0"/>
    <s v="FUR-BO-10000468"/>
    <x v="0"/>
    <x v="0"/>
    <s v="O'Sullivan 2-Shelf Heavy-Duty Bookcases"/>
    <n v="155.45599999999999"/>
    <n v="4"/>
    <n v="-7.7728000000000002"/>
    <x v="3"/>
    <x v="10"/>
  </r>
  <r>
    <s v="CA-2017-105620"/>
    <x v="19"/>
    <d v="2017-12-28T00:00:00"/>
    <x v="2"/>
    <s v="JH-15430"/>
    <s v="Jennifer Halladay"/>
    <x v="0"/>
    <s v="United States"/>
    <x v="173"/>
    <x v="1"/>
    <x v="0"/>
    <s v="FUR-FU-10004963"/>
    <x v="0"/>
    <x v="3"/>
    <s v="Eldon 400 Class Desk Accessories, Black Carbon"/>
    <n v="21"/>
    <n v="3"/>
    <n v="5.7750000000000004"/>
    <x v="0"/>
    <x v="5"/>
  </r>
  <r>
    <s v="CA-2017-150266"/>
    <x v="608"/>
    <d v="2017-11-30T00:00:00"/>
    <x v="1"/>
    <s v="RO-19780"/>
    <s v="Rose O'Brian"/>
    <x v="0"/>
    <s v="United States"/>
    <x v="6"/>
    <x v="5"/>
    <x v="3"/>
    <s v="FUR-CH-10002126"/>
    <x v="0"/>
    <x v="1"/>
    <s v="Hon Deluxe Fabric Upholstered Stacking Chairs"/>
    <n v="853.93"/>
    <n v="5"/>
    <n v="-24.398"/>
    <x v="2"/>
    <x v="0"/>
  </r>
  <r>
    <s v="CA-2016-157280"/>
    <x v="541"/>
    <d v="2016-11-07T00:00:00"/>
    <x v="2"/>
    <s v="LW-17125"/>
    <s v="Liz Willingham"/>
    <x v="0"/>
    <s v="United States"/>
    <x v="304"/>
    <x v="25"/>
    <x v="0"/>
    <s v="FUR-FU-10004665"/>
    <x v="0"/>
    <x v="3"/>
    <s v="3M Polarizing Task Lamp with Clamp Arm, Light Gray"/>
    <n v="273.95999999999998"/>
    <n v="2"/>
    <n v="71.229600000000005"/>
    <x v="3"/>
    <x v="0"/>
  </r>
  <r>
    <s v="CA-2016-157280"/>
    <x v="541"/>
    <d v="2016-11-07T00:00:00"/>
    <x v="2"/>
    <s v="LW-17125"/>
    <s v="Liz Willingham"/>
    <x v="0"/>
    <s v="United States"/>
    <x v="304"/>
    <x v="25"/>
    <x v="0"/>
    <s v="FUR-FU-10003806"/>
    <x v="0"/>
    <x v="3"/>
    <s v="Tenex Chairmat w/ Average Lip, 45&quot; x 53&quot;"/>
    <n v="756.8"/>
    <n v="5"/>
    <n v="75.680000000000007"/>
    <x v="3"/>
    <x v="0"/>
  </r>
  <r>
    <s v="CA-2016-134180"/>
    <x v="361"/>
    <d v="2016-11-07T00:00:00"/>
    <x v="1"/>
    <s v="JP-16135"/>
    <s v="Julie Prescott"/>
    <x v="2"/>
    <s v="United States"/>
    <x v="3"/>
    <x v="3"/>
    <x v="2"/>
    <s v="FUR-CH-10004886"/>
    <x v="0"/>
    <x v="1"/>
    <s v="Bevis Steel Folding Chairs"/>
    <n v="470.15499999999997"/>
    <n v="7"/>
    <n v="-13.433"/>
    <x v="4"/>
    <x v="0"/>
  </r>
  <r>
    <s v="CA-2017-122308"/>
    <x v="781"/>
    <d v="2017-03-28T00:00:00"/>
    <x v="1"/>
    <s v="MV-17485"/>
    <s v="Mark Van Huff"/>
    <x v="0"/>
    <s v="United States"/>
    <x v="13"/>
    <x v="7"/>
    <x v="2"/>
    <s v="FUR-CH-10000665"/>
    <x v="0"/>
    <x v="1"/>
    <s v="Global Airflow Leather Mesh Back Chair, Black"/>
    <n v="271.76400000000001"/>
    <n v="2"/>
    <n v="60.392000000000003"/>
    <x v="4"/>
    <x v="9"/>
  </r>
  <r>
    <s v="CA-2017-159226"/>
    <x v="844"/>
    <d v="2017-04-27T00:00:00"/>
    <x v="0"/>
    <s v="RL-19615"/>
    <s v="Rob Lucas"/>
    <x v="0"/>
    <s v="United States"/>
    <x v="2"/>
    <x v="2"/>
    <x v="1"/>
    <s v="FUR-BO-10004709"/>
    <x v="0"/>
    <x v="0"/>
    <s v="Bush Westfield Collection Bookcases, Medium Cherry Finish"/>
    <n v="344.98099999999999"/>
    <n v="7"/>
    <n v="28.4102"/>
    <x v="3"/>
    <x v="6"/>
  </r>
  <r>
    <s v="CA-2017-156622"/>
    <x v="68"/>
    <d v="2017-11-26T00:00:00"/>
    <x v="2"/>
    <s v="JP-15460"/>
    <s v="Jennifer Patt"/>
    <x v="1"/>
    <s v="United States"/>
    <x v="144"/>
    <x v="5"/>
    <x v="3"/>
    <s v="FUR-TA-10003008"/>
    <x v="0"/>
    <x v="2"/>
    <s v="Lesro Round Back Collection Coffee Table, End Table"/>
    <n v="127.785"/>
    <n v="1"/>
    <n v="-31.0335"/>
    <x v="0"/>
    <x v="0"/>
  </r>
  <r>
    <s v="CA-2016-110898"/>
    <x v="845"/>
    <d v="2016-03-12T00:00:00"/>
    <x v="1"/>
    <s v="LC-16870"/>
    <s v="Lena Cacioppo"/>
    <x v="0"/>
    <s v="United States"/>
    <x v="9"/>
    <x v="8"/>
    <x v="3"/>
    <s v="FUR-FU-10003773"/>
    <x v="0"/>
    <x v="3"/>
    <s v="Eldon Cleatmat Plus Chair Mats for High Pile Carpets"/>
    <n v="159.04"/>
    <n v="5"/>
    <n v="-194.82400000000001"/>
    <x v="6"/>
    <x v="9"/>
  </r>
  <r>
    <s v="CA-2016-110898"/>
    <x v="845"/>
    <d v="2016-03-12T00:00:00"/>
    <x v="1"/>
    <s v="LC-16870"/>
    <s v="Lena Cacioppo"/>
    <x v="0"/>
    <s v="United States"/>
    <x v="9"/>
    <x v="8"/>
    <x v="3"/>
    <s v="FUR-TA-10000849"/>
    <x v="0"/>
    <x v="2"/>
    <s v="Bevis Rectangular Conference Tables"/>
    <n v="145.97999999999999"/>
    <n v="2"/>
    <n v="-99.266400000000004"/>
    <x v="6"/>
    <x v="9"/>
  </r>
  <r>
    <s v="CA-2015-123092"/>
    <x v="62"/>
    <d v="2015-12-07T00:00:00"/>
    <x v="1"/>
    <s v="JG-15115"/>
    <s v="Jack Garza"/>
    <x v="0"/>
    <s v="United States"/>
    <x v="51"/>
    <x v="30"/>
    <x v="0"/>
    <s v="FUR-FU-10000222"/>
    <x v="0"/>
    <x v="3"/>
    <s v="Seth Thomas 16&quot; Steel Case Clock"/>
    <n v="77.951999999999998"/>
    <n v="3"/>
    <n v="12.667199999999999"/>
    <x v="4"/>
    <x v="5"/>
  </r>
  <r>
    <s v="US-2015-128587"/>
    <x v="37"/>
    <d v="2015-12-30T00:00:00"/>
    <x v="1"/>
    <s v="HM-14860"/>
    <s v="Harry Marie"/>
    <x v="1"/>
    <s v="United States"/>
    <x v="76"/>
    <x v="23"/>
    <x v="3"/>
    <s v="FUR-FU-10003026"/>
    <x v="0"/>
    <x v="3"/>
    <s v="Eldon Regeneration Recycled Desk Accessories, Black"/>
    <n v="9.68"/>
    <n v="2"/>
    <n v="3.7751999999999999"/>
    <x v="6"/>
    <x v="5"/>
  </r>
  <r>
    <s v="CA-2017-159100"/>
    <x v="259"/>
    <d v="2017-10-21T00:00:00"/>
    <x v="1"/>
    <s v="VP-21760"/>
    <s v="Victoria Pisteka"/>
    <x v="1"/>
    <s v="United States"/>
    <x v="11"/>
    <x v="9"/>
    <x v="0"/>
    <s v="FUR-TA-10001950"/>
    <x v="0"/>
    <x v="2"/>
    <s v="Balt Solid Wood Round Tables"/>
    <n v="1875.258"/>
    <n v="7"/>
    <n v="-968.88329999999996"/>
    <x v="2"/>
    <x v="1"/>
  </r>
  <r>
    <s v="CA-2017-137785"/>
    <x v="846"/>
    <d v="2017-05-17T00:00:00"/>
    <x v="1"/>
    <s v="MH-18115"/>
    <s v="Mick Hernandez"/>
    <x v="2"/>
    <s v="United States"/>
    <x v="3"/>
    <x v="3"/>
    <x v="2"/>
    <s v="FUR-CH-10001482"/>
    <x v="0"/>
    <x v="1"/>
    <s v="Office Star - Mesh Screen back chair with Vinyl seat"/>
    <n v="458.43"/>
    <n v="5"/>
    <n v="-124.431"/>
    <x v="4"/>
    <x v="7"/>
  </r>
  <r>
    <s v="CA-2017-107825"/>
    <x v="414"/>
    <d v="2017-11-18T00:00:00"/>
    <x v="3"/>
    <s v="NB-18655"/>
    <s v="Nona Balk"/>
    <x v="1"/>
    <s v="United States"/>
    <x v="79"/>
    <x v="16"/>
    <x v="3"/>
    <s v="FUR-FU-10000206"/>
    <x v="0"/>
    <x v="3"/>
    <s v="GE General Purpose, Extra Long Life, Showcase &amp; Floodlight Incandescent Bulbs"/>
    <n v="5.82"/>
    <n v="2"/>
    <n v="2.7353999999999998"/>
    <x v="7"/>
    <x v="0"/>
  </r>
  <r>
    <s v="CA-2016-121447"/>
    <x v="629"/>
    <d v="2016-02-22T00:00:00"/>
    <x v="2"/>
    <s v="EA-14035"/>
    <s v="Erin Ashbrook"/>
    <x v="1"/>
    <s v="United States"/>
    <x v="13"/>
    <x v="7"/>
    <x v="2"/>
    <s v="FUR-FU-10001861"/>
    <x v="0"/>
    <x v="3"/>
    <s v="Floodlight Indoor Halogen Bulbs, 1 Bulb per Pack, 60 Watts"/>
    <n v="135.80000000000001"/>
    <n v="7"/>
    <n v="66.542000000000002"/>
    <x v="5"/>
    <x v="11"/>
  </r>
  <r>
    <s v="CA-2014-100706"/>
    <x v="439"/>
    <d v="2014-12-18T00:00:00"/>
    <x v="0"/>
    <s v="LE-16810"/>
    <s v="Laurel Elliston"/>
    <x v="0"/>
    <s v="United States"/>
    <x v="76"/>
    <x v="25"/>
    <x v="0"/>
    <s v="FUR-FU-10002268"/>
    <x v="0"/>
    <x v="3"/>
    <s v="Ultra Door Push Plate"/>
    <n v="29.46"/>
    <n v="6"/>
    <n v="9.7218"/>
    <x v="3"/>
    <x v="5"/>
  </r>
  <r>
    <s v="US-2016-141880"/>
    <x v="847"/>
    <d v="2016-08-23T00:00:00"/>
    <x v="2"/>
    <s v="TC-21475"/>
    <s v="Tony Chapman"/>
    <x v="2"/>
    <s v="United States"/>
    <x v="200"/>
    <x v="12"/>
    <x v="1"/>
    <s v="FUR-FU-10001979"/>
    <x v="0"/>
    <x v="3"/>
    <s v="Dana Halogen Swing-Arm Architect Lamp"/>
    <n v="98.328000000000003"/>
    <n v="3"/>
    <n v="9.8328000000000007"/>
    <x v="5"/>
    <x v="10"/>
  </r>
  <r>
    <s v="CA-2015-165799"/>
    <x v="330"/>
    <d v="2015-07-02T00:00:00"/>
    <x v="2"/>
    <s v="SG-20470"/>
    <s v="Sheri Gordon"/>
    <x v="0"/>
    <s v="United States"/>
    <x v="13"/>
    <x v="7"/>
    <x v="2"/>
    <s v="FUR-CH-10001482"/>
    <x v="0"/>
    <x v="1"/>
    <s v="Office Star - Mesh Screen back chair with Vinyl seat"/>
    <n v="117.88200000000001"/>
    <n v="1"/>
    <n v="1.3098000000000001"/>
    <x v="0"/>
    <x v="2"/>
  </r>
  <r>
    <s v="CA-2016-102127"/>
    <x v="517"/>
    <d v="2016-07-02T00:00:00"/>
    <x v="1"/>
    <s v="VP-21760"/>
    <s v="Victoria Pisteka"/>
    <x v="1"/>
    <s v="United States"/>
    <x v="13"/>
    <x v="7"/>
    <x v="2"/>
    <s v="FUR-FU-10003976"/>
    <x v="0"/>
    <x v="3"/>
    <s v="DAX Executive Solid Wood Document Frame, Desktop or Hang, Mahogany, 5 x 7"/>
    <n v="37.74"/>
    <n v="3"/>
    <n v="12.8316"/>
    <x v="6"/>
    <x v="2"/>
  </r>
  <r>
    <s v="US-2016-152415"/>
    <x v="334"/>
    <d v="2016-09-22T00:00:00"/>
    <x v="1"/>
    <s v="PO-18865"/>
    <s v="Patrick O'Donnell"/>
    <x v="0"/>
    <s v="United States"/>
    <x v="357"/>
    <x v="20"/>
    <x v="2"/>
    <s v="FUR-FU-10002597"/>
    <x v="0"/>
    <x v="3"/>
    <s v="C-Line Magnetic Cubicle Keepers, Clear Polypropylene"/>
    <n v="14.82"/>
    <n v="3"/>
    <n v="6.2244000000000002"/>
    <x v="2"/>
    <x v="4"/>
  </r>
  <r>
    <s v="US-2016-152415"/>
    <x v="334"/>
    <d v="2016-09-22T00:00:00"/>
    <x v="1"/>
    <s v="PO-18865"/>
    <s v="Patrick O'Donnell"/>
    <x v="0"/>
    <s v="United States"/>
    <x v="357"/>
    <x v="20"/>
    <x v="2"/>
    <s v="FUR-FU-10004864"/>
    <x v="0"/>
    <x v="3"/>
    <s v="Howard Miller 14-1/2&quot; Diameter Chrome Round Wall Clock"/>
    <n v="191.82"/>
    <n v="3"/>
    <n v="61.382399999999997"/>
    <x v="2"/>
    <x v="4"/>
  </r>
  <r>
    <s v="CA-2017-128041"/>
    <x v="449"/>
    <d v="2017-09-01T00:00:00"/>
    <x v="3"/>
    <s v="RW-19540"/>
    <s v="Rick Wilson"/>
    <x v="1"/>
    <s v="United States"/>
    <x v="15"/>
    <x v="13"/>
    <x v="1"/>
    <s v="FUR-TA-10002607"/>
    <x v="0"/>
    <x v="2"/>
    <s v="KI Conference Tables"/>
    <n v="283.56"/>
    <n v="4"/>
    <n v="45.369599999999998"/>
    <x v="7"/>
    <x v="4"/>
  </r>
  <r>
    <s v="CA-2017-105823"/>
    <x v="848"/>
    <d v="2017-06-26T00:00:00"/>
    <x v="1"/>
    <s v="RB-19465"/>
    <s v="Rick Bensley"/>
    <x v="2"/>
    <s v="United States"/>
    <x v="25"/>
    <x v="17"/>
    <x v="3"/>
    <s v="FUR-CH-10000454"/>
    <x v="0"/>
    <x v="1"/>
    <s v="Hon Deluxe Fabric Upholstered Stacking Chairs, Rounded Back"/>
    <n v="487.96"/>
    <n v="2"/>
    <n v="146.38800000000001"/>
    <x v="4"/>
    <x v="2"/>
  </r>
  <r>
    <s v="CA-2014-138177"/>
    <x v="539"/>
    <d v="2014-09-24T00:00:00"/>
    <x v="1"/>
    <s v="ND-18460"/>
    <s v="Neil Ducich"/>
    <x v="1"/>
    <s v="United States"/>
    <x v="262"/>
    <x v="22"/>
    <x v="1"/>
    <s v="FUR-TA-10004607"/>
    <x v="0"/>
    <x v="2"/>
    <s v="Hon 2111 Invitation Series Straight Table"/>
    <n v="73.915000000000006"/>
    <n v="1"/>
    <n v="-45.827300000000001"/>
    <x v="2"/>
    <x v="4"/>
  </r>
  <r>
    <s v="CA-2014-114335"/>
    <x v="849"/>
    <d v="2014-10-03T00:00:00"/>
    <x v="1"/>
    <s v="XP-21865"/>
    <s v="Xylona Preis"/>
    <x v="0"/>
    <s v="United States"/>
    <x v="358"/>
    <x v="1"/>
    <x v="0"/>
    <s v="FUR-FU-10000277"/>
    <x v="0"/>
    <x v="3"/>
    <s v="Deflect-o DuraMat Antistatic Studded Beveled Mat for Medium Pile Carpeting"/>
    <n v="337.08800000000002"/>
    <n v="4"/>
    <n v="16.854399999999998"/>
    <x v="2"/>
    <x v="4"/>
  </r>
  <r>
    <s v="CA-2015-160227"/>
    <x v="46"/>
    <d v="2015-11-04T00:00:00"/>
    <x v="2"/>
    <s v="ED-13885"/>
    <s v="Emily Ducich"/>
    <x v="2"/>
    <s v="United States"/>
    <x v="13"/>
    <x v="7"/>
    <x v="2"/>
    <s v="FUR-CH-10002073"/>
    <x v="0"/>
    <x v="1"/>
    <s v="Hon Olson Stacker Chairs"/>
    <n v="2621.3220000000001"/>
    <n v="11"/>
    <n v="553.39020000000005"/>
    <x v="3"/>
    <x v="0"/>
  </r>
  <r>
    <s v="CA-2015-149097"/>
    <x v="798"/>
    <d v="2015-10-24T00:00:00"/>
    <x v="1"/>
    <s v="SV-20785"/>
    <s v="Stewart Visinsky"/>
    <x v="0"/>
    <s v="United States"/>
    <x v="2"/>
    <x v="2"/>
    <x v="1"/>
    <s v="FUR-FU-10003424"/>
    <x v="0"/>
    <x v="3"/>
    <s v="Nu-Dell Oak Frame"/>
    <n v="74.760000000000005"/>
    <n v="7"/>
    <n v="23.923200000000001"/>
    <x v="4"/>
    <x v="1"/>
  </r>
  <r>
    <s v="CA-2015-149097"/>
    <x v="798"/>
    <d v="2015-10-24T00:00:00"/>
    <x v="1"/>
    <s v="SV-20785"/>
    <s v="Stewart Visinsky"/>
    <x v="0"/>
    <s v="United States"/>
    <x v="2"/>
    <x v="2"/>
    <x v="1"/>
    <s v="FUR-TA-10001086"/>
    <x v="0"/>
    <x v="2"/>
    <s v="SAFCO PlanMaster Boards, 60w x 37-1/2d, White Melamine"/>
    <n v="364.77600000000001"/>
    <n v="3"/>
    <n v="27.3582"/>
    <x v="4"/>
    <x v="1"/>
  </r>
  <r>
    <s v="CA-2016-132304"/>
    <x v="184"/>
    <d v="2016-06-18T00:00:00"/>
    <x v="1"/>
    <s v="AR-10825"/>
    <s v="Anthony Rawles"/>
    <x v="1"/>
    <s v="United States"/>
    <x v="15"/>
    <x v="13"/>
    <x v="1"/>
    <s v="FUR-TA-10004619"/>
    <x v="0"/>
    <x v="2"/>
    <s v="Hon Non-Folding Utility Tables"/>
    <n v="1115.17"/>
    <n v="7"/>
    <n v="334.55099999999999"/>
    <x v="4"/>
    <x v="2"/>
  </r>
  <r>
    <s v="CA-2016-106278"/>
    <x v="227"/>
    <d v="2016-09-05T00:00:00"/>
    <x v="0"/>
    <s v="BM-11140"/>
    <s v="Becky Martin"/>
    <x v="0"/>
    <s v="United States"/>
    <x v="67"/>
    <x v="13"/>
    <x v="1"/>
    <s v="FUR-CH-10003061"/>
    <x v="0"/>
    <x v="1"/>
    <s v="Global Leather Task Chair, Black"/>
    <n v="215.976"/>
    <n v="3"/>
    <n v="-2.6997"/>
    <x v="0"/>
    <x v="4"/>
  </r>
  <r>
    <s v="CA-2017-147550"/>
    <x v="423"/>
    <d v="2017-12-05T00:00:00"/>
    <x v="2"/>
    <s v="KE-16420"/>
    <s v="Katrina Edelman"/>
    <x v="1"/>
    <s v="United States"/>
    <x v="3"/>
    <x v="3"/>
    <x v="2"/>
    <s v="FUR-FU-10001918"/>
    <x v="0"/>
    <x v="3"/>
    <s v="C-Line Cubicle Keepers Polyproplyene Holder With Velcro Backings"/>
    <n v="11.352"/>
    <n v="3"/>
    <n v="2.6960999999999999"/>
    <x v="5"/>
    <x v="5"/>
  </r>
  <r>
    <s v="CA-2016-108105"/>
    <x v="285"/>
    <d v="2016-02-23T00:00:00"/>
    <x v="1"/>
    <s v="GW-14605"/>
    <s v="Giulietta Weimer"/>
    <x v="0"/>
    <s v="United States"/>
    <x v="0"/>
    <x v="0"/>
    <x v="0"/>
    <s v="FUR-FU-10003773"/>
    <x v="0"/>
    <x v="3"/>
    <s v="Eldon Cleatmat Plus Chair Mats for High Pile Carpets"/>
    <n v="318.08"/>
    <n v="4"/>
    <n v="34.988799999999998"/>
    <x v="1"/>
    <x v="11"/>
  </r>
  <r>
    <s v="CA-2016-143406"/>
    <x v="73"/>
    <d v="2016-09-30T00:00:00"/>
    <x v="1"/>
    <s v="LR-17035"/>
    <s v="Lisa Ryan"/>
    <x v="1"/>
    <s v="United States"/>
    <x v="6"/>
    <x v="5"/>
    <x v="3"/>
    <s v="FUR-CH-10000513"/>
    <x v="0"/>
    <x v="1"/>
    <s v="High-Back Leather Manager's Chair"/>
    <n v="454.96499999999997"/>
    <n v="5"/>
    <n v="-136.48949999999999"/>
    <x v="4"/>
    <x v="4"/>
  </r>
  <r>
    <s v="CA-2015-162950"/>
    <x v="741"/>
    <d v="2015-07-03T00:00:00"/>
    <x v="0"/>
    <s v="DW-13585"/>
    <s v="Dorothy Wardle"/>
    <x v="1"/>
    <s v="United States"/>
    <x v="8"/>
    <x v="15"/>
    <x v="2"/>
    <s v="FUR-BO-10001918"/>
    <x v="0"/>
    <x v="0"/>
    <s v="Sauder Forest Hills Library with Doors, Woodland Oak Finish"/>
    <n v="482.94"/>
    <n v="6"/>
    <n v="-376.69319999999999"/>
    <x v="2"/>
    <x v="2"/>
  </r>
  <r>
    <s v="CA-2015-163181"/>
    <x v="86"/>
    <d v="2015-11-12T00:00:00"/>
    <x v="1"/>
    <s v="AB-10105"/>
    <s v="Adrian Barton"/>
    <x v="0"/>
    <s v="United States"/>
    <x v="6"/>
    <x v="5"/>
    <x v="3"/>
    <s v="FUR-FU-10000193"/>
    <x v="0"/>
    <x v="3"/>
    <s v="Tenex Chairmats For Use with Hard Floors"/>
    <n v="64.959999999999994"/>
    <n v="5"/>
    <n v="-84.447999999999993"/>
    <x v="2"/>
    <x v="0"/>
  </r>
  <r>
    <s v="CA-2017-153045"/>
    <x v="850"/>
    <d v="2017-01-24T00:00:00"/>
    <x v="0"/>
    <s v="NS-18505"/>
    <s v="Neola Schneider"/>
    <x v="0"/>
    <s v="United States"/>
    <x v="3"/>
    <x v="3"/>
    <x v="2"/>
    <s v="FUR-FU-10002759"/>
    <x v="0"/>
    <x v="3"/>
    <s v="12-1/2 Diameter Round Wall Clock"/>
    <n v="31.968"/>
    <n v="2"/>
    <n v="6.3936000000000002"/>
    <x v="2"/>
    <x v="8"/>
  </r>
  <r>
    <s v="CA-2017-153045"/>
    <x v="850"/>
    <d v="2017-01-24T00:00:00"/>
    <x v="0"/>
    <s v="NS-18505"/>
    <s v="Neola Schneider"/>
    <x v="0"/>
    <s v="United States"/>
    <x v="3"/>
    <x v="3"/>
    <x v="2"/>
    <s v="FUR-CH-10000309"/>
    <x v="0"/>
    <x v="1"/>
    <s v="Global Comet Stacking Arm Chair"/>
    <n v="887.27099999999996"/>
    <n v="3"/>
    <n v="-63.3765"/>
    <x v="2"/>
    <x v="8"/>
  </r>
  <r>
    <s v="CA-2016-128916"/>
    <x v="851"/>
    <d v="2016-08-20T00:00:00"/>
    <x v="0"/>
    <s v="MA-17560"/>
    <s v="Matt Abelman"/>
    <x v="2"/>
    <s v="United States"/>
    <x v="6"/>
    <x v="5"/>
    <x v="3"/>
    <s v="FUR-FU-10001940"/>
    <x v="0"/>
    <x v="3"/>
    <s v="Staple-based wall hangings"/>
    <n v="9.5519999999999996"/>
    <n v="3"/>
    <n v="-3.8208000000000002"/>
    <x v="3"/>
    <x v="10"/>
  </r>
  <r>
    <s v="CA-2016-128916"/>
    <x v="851"/>
    <d v="2016-08-20T00:00:00"/>
    <x v="0"/>
    <s v="MA-17560"/>
    <s v="Matt Abelman"/>
    <x v="2"/>
    <s v="United States"/>
    <x v="6"/>
    <x v="5"/>
    <x v="3"/>
    <s v="FUR-FU-10000320"/>
    <x v="0"/>
    <x v="3"/>
    <s v="OIC Stacking Trays"/>
    <n v="5.3440000000000003"/>
    <n v="4"/>
    <n v="-2.1375999999999999"/>
    <x v="3"/>
    <x v="10"/>
  </r>
  <r>
    <s v="CA-2016-130911"/>
    <x v="852"/>
    <d v="2016-03-26T00:00:00"/>
    <x v="0"/>
    <s v="DC-12850"/>
    <s v="Dan Campbell"/>
    <x v="0"/>
    <s v="United States"/>
    <x v="59"/>
    <x v="15"/>
    <x v="2"/>
    <s v="FUR-BO-10004357"/>
    <x v="0"/>
    <x v="0"/>
    <s v="O'Sullivan Living Dimensions 3-Shelf Bookcases"/>
    <n v="301.47000000000003"/>
    <n v="3"/>
    <n v="-241.17599999999999"/>
    <x v="3"/>
    <x v="9"/>
  </r>
  <r>
    <s v="CA-2017-100055"/>
    <x v="15"/>
    <d v="2017-06-01T00:00:00"/>
    <x v="1"/>
    <s v="MD-17860"/>
    <s v="Michael Dominguez"/>
    <x v="1"/>
    <s v="United States"/>
    <x v="359"/>
    <x v="32"/>
    <x v="2"/>
    <s v="FUR-FU-10001473"/>
    <x v="0"/>
    <x v="3"/>
    <s v="DAX Wood Document Frame"/>
    <n v="27.46"/>
    <n v="2"/>
    <n v="9.8856000000000002"/>
    <x v="4"/>
    <x v="7"/>
  </r>
  <r>
    <s v="CA-2016-132990"/>
    <x v="853"/>
    <d v="2016-08-03T00:00:00"/>
    <x v="0"/>
    <s v="KM-16660"/>
    <s v="Khloe Miller"/>
    <x v="0"/>
    <s v="United States"/>
    <x v="3"/>
    <x v="3"/>
    <x v="2"/>
    <s v="FUR-FU-10004864"/>
    <x v="0"/>
    <x v="3"/>
    <s v="Eldon 500 Class Desk Accessories"/>
    <n v="19.312000000000001"/>
    <n v="2"/>
    <n v="3.1381999999999999"/>
    <x v="3"/>
    <x v="10"/>
  </r>
  <r>
    <s v="CA-2016-160108"/>
    <x v="6"/>
    <d v="2016-12-12T00:00:00"/>
    <x v="1"/>
    <s v="AG-10900"/>
    <s v="Arthur Gainer"/>
    <x v="0"/>
    <s v="United States"/>
    <x v="360"/>
    <x v="16"/>
    <x v="3"/>
    <s v="FUR-BO-10003450"/>
    <x v="0"/>
    <x v="0"/>
    <s v="Bush Westfield Collection Bookcases, Dark Cherry Finish"/>
    <n v="405.86"/>
    <n v="7"/>
    <n v="32.468800000000002"/>
    <x v="4"/>
    <x v="5"/>
  </r>
  <r>
    <s v="CA-2016-160108"/>
    <x v="6"/>
    <d v="2016-12-12T00:00:00"/>
    <x v="1"/>
    <s v="AG-10900"/>
    <s v="Arthur Gainer"/>
    <x v="0"/>
    <s v="United States"/>
    <x v="360"/>
    <x v="16"/>
    <x v="3"/>
    <s v="FUR-CH-10002335"/>
    <x v="0"/>
    <x v="1"/>
    <s v="Hon GuestStacker Chair"/>
    <n v="680.01"/>
    <n v="3"/>
    <n v="176.80260000000001"/>
    <x v="4"/>
    <x v="5"/>
  </r>
  <r>
    <s v="US-2016-155768"/>
    <x v="193"/>
    <d v="2016-12-01T00:00:00"/>
    <x v="3"/>
    <s v="LB-16795"/>
    <s v="Laurel Beltran"/>
    <x v="2"/>
    <s v="United States"/>
    <x v="299"/>
    <x v="2"/>
    <x v="1"/>
    <s v="FUR-FU-10000448"/>
    <x v="0"/>
    <x v="3"/>
    <s v="Tenex Chairmats For Use With Carpeted Floors"/>
    <n v="31.96"/>
    <n v="2"/>
    <n v="1.5980000000000001"/>
    <x v="7"/>
    <x v="5"/>
  </r>
  <r>
    <s v="CA-2017-156776"/>
    <x v="854"/>
    <d v="2017-08-11T00:00:00"/>
    <x v="1"/>
    <s v="JL-15505"/>
    <s v="Jeremy Lonsdale"/>
    <x v="0"/>
    <s v="United States"/>
    <x v="327"/>
    <x v="2"/>
    <x v="1"/>
    <s v="FUR-FU-10004848"/>
    <x v="0"/>
    <x v="3"/>
    <s v="Howard Miller 13-3/4&quot; Diameter Brushed Chrome Round Wall Clock"/>
    <n v="51.75"/>
    <n v="1"/>
    <n v="15.525"/>
    <x v="4"/>
    <x v="10"/>
  </r>
  <r>
    <s v="CA-2017-156776"/>
    <x v="854"/>
    <d v="2017-08-11T00:00:00"/>
    <x v="1"/>
    <s v="JL-15505"/>
    <s v="Jeremy Lonsdale"/>
    <x v="0"/>
    <s v="United States"/>
    <x v="327"/>
    <x v="2"/>
    <x v="1"/>
    <s v="FUR-CH-10002317"/>
    <x v="0"/>
    <x v="1"/>
    <s v="Global Enterprise Series Seating Low-Back Swivel/Tilt Chairs"/>
    <n v="207.184"/>
    <n v="1"/>
    <n v="25.898"/>
    <x v="4"/>
    <x v="10"/>
  </r>
  <r>
    <s v="CA-2014-103310"/>
    <x v="769"/>
    <d v="2014-05-15T00:00:00"/>
    <x v="1"/>
    <s v="GM-14680"/>
    <s v="Greg Matthias"/>
    <x v="0"/>
    <s v="United States"/>
    <x v="124"/>
    <x v="2"/>
    <x v="1"/>
    <s v="FUR-CH-10002320"/>
    <x v="0"/>
    <x v="1"/>
    <s v="Hon Pagoda Stacking Chairs"/>
    <n v="256.78399999999999"/>
    <n v="1"/>
    <n v="32.097999999999999"/>
    <x v="2"/>
    <x v="7"/>
  </r>
  <r>
    <s v="CA-2016-152688"/>
    <x v="816"/>
    <d v="2016-10-20T00:00:00"/>
    <x v="2"/>
    <s v="NR-18550"/>
    <s v="Nick Radford"/>
    <x v="0"/>
    <s v="United States"/>
    <x v="361"/>
    <x v="18"/>
    <x v="2"/>
    <s v="FUR-BO-10001337"/>
    <x v="0"/>
    <x v="0"/>
    <s v="O'Sullivan Living Dimensions 2-Shelf Bookcases"/>
    <n v="120.98"/>
    <n v="1"/>
    <n v="12.098000000000001"/>
    <x v="0"/>
    <x v="1"/>
  </r>
  <r>
    <s v="CA-2014-144071"/>
    <x v="489"/>
    <d v="2014-12-15T00:00:00"/>
    <x v="1"/>
    <s v="DJ-13420"/>
    <s v="Denny Joy"/>
    <x v="1"/>
    <s v="United States"/>
    <x v="28"/>
    <x v="2"/>
    <x v="1"/>
    <s v="FUR-FU-10000397"/>
    <x v="0"/>
    <x v="3"/>
    <s v="Luxo Economy Swing Arm Lamp"/>
    <n v="39.880000000000003"/>
    <n v="2"/>
    <n v="11.166399999999999"/>
    <x v="1"/>
    <x v="5"/>
  </r>
  <r>
    <s v="CA-2014-144071"/>
    <x v="489"/>
    <d v="2014-12-15T00:00:00"/>
    <x v="1"/>
    <s v="DJ-13420"/>
    <s v="Denny Joy"/>
    <x v="1"/>
    <s v="United States"/>
    <x v="28"/>
    <x v="2"/>
    <x v="1"/>
    <s v="FUR-FU-10000758"/>
    <x v="0"/>
    <x v="3"/>
    <s v="DAX Natural Wood-Tone Poster Frame"/>
    <n v="79.44"/>
    <n v="3"/>
    <n v="28.598400000000002"/>
    <x v="1"/>
    <x v="5"/>
  </r>
  <r>
    <s v="US-2015-164238"/>
    <x v="793"/>
    <d v="2015-08-20T00:00:00"/>
    <x v="1"/>
    <s v="JW-15955"/>
    <s v="Joni Wasserman"/>
    <x v="0"/>
    <s v="United States"/>
    <x v="3"/>
    <x v="3"/>
    <x v="2"/>
    <s v="FUR-BO-10000780"/>
    <x v="0"/>
    <x v="0"/>
    <s v="O'Sullivan Plantations 2-Door Library in Landvery Oak"/>
    <n v="301.47000000000003"/>
    <n v="3"/>
    <n v="-204.99959999999999"/>
    <x v="4"/>
    <x v="10"/>
  </r>
  <r>
    <s v="CA-2017-103212"/>
    <x v="540"/>
    <d v="2017-10-14T00:00:00"/>
    <x v="2"/>
    <s v="MH-18025"/>
    <s v="Michelle Huthwaite"/>
    <x v="0"/>
    <s v="United States"/>
    <x v="120"/>
    <x v="35"/>
    <x v="0"/>
    <s v="FUR-TA-10003473"/>
    <x v="0"/>
    <x v="2"/>
    <s v="Bretford Rectangular Conference Table Tops"/>
    <n v="1504.52"/>
    <n v="4"/>
    <n v="346.03960000000001"/>
    <x v="5"/>
    <x v="1"/>
  </r>
  <r>
    <s v="CA-2016-126732"/>
    <x v="227"/>
    <d v="2016-09-06T00:00:00"/>
    <x v="1"/>
    <s v="LR-16915"/>
    <s v="Lena Radford"/>
    <x v="0"/>
    <s v="United States"/>
    <x v="2"/>
    <x v="2"/>
    <x v="1"/>
    <s v="FUR-FU-10001889"/>
    <x v="0"/>
    <x v="3"/>
    <s v="Ultra Door Pull Handle"/>
    <n v="94.68"/>
    <n v="9"/>
    <n v="31.244399999999999"/>
    <x v="4"/>
    <x v="4"/>
  </r>
  <r>
    <s v="CA-2016-126732"/>
    <x v="227"/>
    <d v="2016-09-06T00:00:00"/>
    <x v="1"/>
    <s v="LR-16915"/>
    <s v="Lena Radford"/>
    <x v="0"/>
    <s v="United States"/>
    <x v="2"/>
    <x v="2"/>
    <x v="1"/>
    <s v="FUR-TA-10001539"/>
    <x v="0"/>
    <x v="2"/>
    <s v="Chromcraft Rectangular Conference Tables"/>
    <n v="568.72799999999995"/>
    <n v="3"/>
    <n v="28.436399999999999"/>
    <x v="4"/>
    <x v="4"/>
  </r>
  <r>
    <s v="CA-2017-138156"/>
    <x v="441"/>
    <d v="2017-02-14T00:00:00"/>
    <x v="2"/>
    <s v="MM-17260"/>
    <s v="Magdelene Morse"/>
    <x v="0"/>
    <s v="United States"/>
    <x v="29"/>
    <x v="15"/>
    <x v="2"/>
    <s v="FUR-FU-10003601"/>
    <x v="0"/>
    <x v="3"/>
    <s v="Deflect-o RollaMat Studded, Beveled Mat for Medium Pile Carpeting"/>
    <n v="147.56800000000001"/>
    <n v="2"/>
    <n v="-3.6892"/>
    <x v="0"/>
    <x v="11"/>
  </r>
  <r>
    <s v="CA-2014-113271"/>
    <x v="855"/>
    <d v="2014-07-14T00:00:00"/>
    <x v="1"/>
    <s v="DS-13030"/>
    <s v="Darrin Sayre"/>
    <x v="2"/>
    <s v="United States"/>
    <x v="28"/>
    <x v="2"/>
    <x v="1"/>
    <s v="FUR-BO-10004218"/>
    <x v="0"/>
    <x v="0"/>
    <s v="Bush Heritage Pine Collection 5-Shelf Bookcase, Albany Pine Finish, *Special Order"/>
    <n v="119.833"/>
    <n v="1"/>
    <n v="7.0490000000000004"/>
    <x v="2"/>
    <x v="3"/>
  </r>
  <r>
    <s v="CA-2014-168368"/>
    <x v="651"/>
    <d v="2014-02-15T00:00:00"/>
    <x v="0"/>
    <s v="GA-14725"/>
    <s v="Guy Armstrong"/>
    <x v="0"/>
    <s v="United States"/>
    <x v="11"/>
    <x v="23"/>
    <x v="3"/>
    <s v="FUR-CH-10001146"/>
    <x v="0"/>
    <x v="1"/>
    <s v="Global Value Mid-Back Manager's Chair, Gray"/>
    <n v="60.89"/>
    <n v="1"/>
    <n v="15.2225"/>
    <x v="4"/>
    <x v="11"/>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x v="0"/>
    <x v="1"/>
    <s v="Global Leather Task Chair, Black"/>
    <n v="215.976"/>
    <n v="3"/>
    <n v="-2.6997"/>
    <x v="7"/>
    <x v="4"/>
  </r>
  <r>
    <s v="CA-2015-124499"/>
    <x v="856"/>
    <d v="2015-10-13T00:00:00"/>
    <x v="1"/>
    <s v="FM-14380"/>
    <s v="Fred McMath"/>
    <x v="0"/>
    <s v="United States"/>
    <x v="25"/>
    <x v="17"/>
    <x v="3"/>
    <s v="FUR-CH-10000513"/>
    <x v="0"/>
    <x v="1"/>
    <s v="High-Back Leather Manager's Chair"/>
    <n v="389.97"/>
    <n v="3"/>
    <n v="35.097299999999997"/>
    <x v="4"/>
    <x v="1"/>
  </r>
  <r>
    <s v="CA-2014-125759"/>
    <x v="857"/>
    <d v="2014-02-09T00:00:00"/>
    <x v="2"/>
    <s v="NM-18445"/>
    <s v="Nathan Mautz"/>
    <x v="2"/>
    <s v="United States"/>
    <x v="111"/>
    <x v="34"/>
    <x v="1"/>
    <s v="FUR-FU-10002111"/>
    <x v="0"/>
    <x v="3"/>
    <s v="Master Caster Door Stop, Large Brown"/>
    <n v="14.56"/>
    <n v="2"/>
    <n v="5.5327999999999999"/>
    <x v="5"/>
    <x v="11"/>
  </r>
  <r>
    <s v="CA-2015-151869"/>
    <x v="4"/>
    <d v="2015-09-25T00:00:00"/>
    <x v="3"/>
    <s v="CS-11950"/>
    <s v="Carlos Soltero"/>
    <x v="0"/>
    <s v="United States"/>
    <x v="234"/>
    <x v="7"/>
    <x v="2"/>
    <s v="FUR-CH-10001545"/>
    <x v="0"/>
    <x v="1"/>
    <s v="Hon Comfortask Task/Swivel Chairs"/>
    <n v="102.58199999999999"/>
    <n v="1"/>
    <n v="6.8388"/>
    <x v="7"/>
    <x v="4"/>
  </r>
  <r>
    <s v="CA-2016-100510"/>
    <x v="858"/>
    <d v="2016-05-17T00:00:00"/>
    <x v="1"/>
    <s v="HM-14860"/>
    <s v="Harry Marie"/>
    <x v="1"/>
    <s v="United States"/>
    <x v="13"/>
    <x v="7"/>
    <x v="2"/>
    <s v="FUR-FU-10000320"/>
    <x v="0"/>
    <x v="3"/>
    <s v="OIC Stacking Trays"/>
    <n v="10.02"/>
    <n v="3"/>
    <n v="4.4088000000000003"/>
    <x v="2"/>
    <x v="7"/>
  </r>
  <r>
    <s v="CA-2017-122539"/>
    <x v="451"/>
    <d v="2017-12-05T00:00:00"/>
    <x v="1"/>
    <s v="SC-20305"/>
    <s v="Sean Christensen"/>
    <x v="0"/>
    <s v="United States"/>
    <x v="3"/>
    <x v="3"/>
    <x v="2"/>
    <s v="FUR-CH-10003379"/>
    <x v="0"/>
    <x v="1"/>
    <s v="Global Commerce Series High-Back Swivel/Tilt Chairs"/>
    <n v="398.97199999999998"/>
    <n v="2"/>
    <n v="-28.498000000000001"/>
    <x v="4"/>
    <x v="5"/>
  </r>
  <r>
    <s v="CA-2016-166772"/>
    <x v="649"/>
    <d v="2016-09-24T00:00:00"/>
    <x v="1"/>
    <s v="HJ-14875"/>
    <s v="Heather Jas"/>
    <x v="2"/>
    <s v="United States"/>
    <x v="15"/>
    <x v="13"/>
    <x v="1"/>
    <s v="FUR-BO-10002853"/>
    <x v="0"/>
    <x v="0"/>
    <s v="O'Sullivan 5-Shelf Heavy-Duty Bookcases"/>
    <n v="163.88"/>
    <n v="2"/>
    <n v="40.97"/>
    <x v="4"/>
    <x v="4"/>
  </r>
  <r>
    <s v="CA-2014-161032"/>
    <x v="356"/>
    <d v="2014-11-23T00:00:00"/>
    <x v="1"/>
    <s v="MK-17905"/>
    <s v="Michael Kennedy"/>
    <x v="1"/>
    <s v="United States"/>
    <x v="20"/>
    <x v="16"/>
    <x v="3"/>
    <s v="FUR-CH-10001482"/>
    <x v="0"/>
    <x v="1"/>
    <s v="Office Star - Mesh Screen back chair with Vinyl seat"/>
    <n v="392.94"/>
    <n v="3"/>
    <n v="43.223399999999998"/>
    <x v="2"/>
    <x v="0"/>
  </r>
  <r>
    <s v="CA-2015-102778"/>
    <x v="32"/>
    <d v="2015-11-24T00:00:00"/>
    <x v="2"/>
    <s v="JH-15820"/>
    <s v="John Huston"/>
    <x v="0"/>
    <s v="United States"/>
    <x v="91"/>
    <x v="30"/>
    <x v="0"/>
    <s v="FUR-FU-10000087"/>
    <x v="0"/>
    <x v="3"/>
    <s v="Executive Impressions 14&quot; Two-Color Numerals Wall Clock"/>
    <n v="18.175999999999998"/>
    <n v="1"/>
    <n v="4.7712000000000003"/>
    <x v="0"/>
    <x v="0"/>
  </r>
  <r>
    <s v="CA-2017-154011"/>
    <x v="744"/>
    <d v="2017-06-26T00:00:00"/>
    <x v="1"/>
    <s v="DB-13270"/>
    <s v="Deborah Brumfield"/>
    <x v="2"/>
    <s v="United States"/>
    <x v="144"/>
    <x v="5"/>
    <x v="3"/>
    <s v="FUR-TA-10000688"/>
    <x v="0"/>
    <x v="2"/>
    <s v="Chromcraft Bull-Nose Wood Round Conference Table Top, Wood Base"/>
    <n v="457.48500000000001"/>
    <n v="3"/>
    <n v="-84.961500000000001"/>
    <x v="1"/>
    <x v="2"/>
  </r>
  <r>
    <s v="US-2017-165456"/>
    <x v="147"/>
    <d v="2017-12-03T00:00:00"/>
    <x v="2"/>
    <s v="TB-21625"/>
    <s v="Trudy Brown"/>
    <x v="0"/>
    <s v="United States"/>
    <x v="3"/>
    <x v="3"/>
    <x v="2"/>
    <s v="FUR-CH-10003981"/>
    <x v="0"/>
    <x v="1"/>
    <s v="Global Commerce Series Low-Back Swivel/Tilt Chairs"/>
    <n v="1079.316"/>
    <n v="6"/>
    <n v="-15.418799999999999"/>
    <x v="0"/>
    <x v="0"/>
  </r>
  <r>
    <s v="CA-2017-161340"/>
    <x v="15"/>
    <d v="2017-06-01T00:00:00"/>
    <x v="1"/>
    <s v="AM-10360"/>
    <s v="Alice McCarthy"/>
    <x v="1"/>
    <s v="United States"/>
    <x v="59"/>
    <x v="15"/>
    <x v="2"/>
    <s v="FUR-BO-10004709"/>
    <x v="0"/>
    <x v="0"/>
    <s v="Bush Westfield Collection Bookcases, Medium Cherry Finish"/>
    <n v="115.96"/>
    <n v="4"/>
    <n v="-64.937600000000003"/>
    <x v="4"/>
    <x v="7"/>
  </r>
  <r>
    <s v="US-2015-163433"/>
    <x v="8"/>
    <d v="2015-04-22T00:00:00"/>
    <x v="0"/>
    <s v="MP-17965"/>
    <s v="Michael Paige"/>
    <x v="1"/>
    <s v="United States"/>
    <x v="362"/>
    <x v="5"/>
    <x v="3"/>
    <s v="FUR-CH-10000225"/>
    <x v="0"/>
    <x v="1"/>
    <s v="Global Geo Office Task Chair, Gray"/>
    <n v="56.686"/>
    <n v="1"/>
    <n v="-20.245000000000001"/>
    <x v="4"/>
    <x v="6"/>
  </r>
  <r>
    <s v="US-2017-108343"/>
    <x v="96"/>
    <d v="2017-07-25T00:00:00"/>
    <x v="1"/>
    <s v="AR-10825"/>
    <s v="Anthony Rawles"/>
    <x v="1"/>
    <s v="United States"/>
    <x v="13"/>
    <x v="7"/>
    <x v="2"/>
    <s v="FUR-CH-10002780"/>
    <x v="0"/>
    <x v="1"/>
    <s v="Office Star - Task Chair with Contemporary Loop Arms"/>
    <n v="163.76400000000001"/>
    <n v="2"/>
    <n v="25.474399999999999"/>
    <x v="2"/>
    <x v="3"/>
  </r>
  <r>
    <s v="US-2017-108343"/>
    <x v="96"/>
    <d v="2017-07-25T00:00:00"/>
    <x v="1"/>
    <s v="AR-10825"/>
    <s v="Anthony Rawles"/>
    <x v="1"/>
    <s v="United States"/>
    <x v="13"/>
    <x v="7"/>
    <x v="2"/>
    <s v="FUR-FU-10000747"/>
    <x v="0"/>
    <x v="3"/>
    <s v="Tenex B1-RE Series Chair Mats for Low Pile Carpets"/>
    <n v="183.92"/>
    <n v="4"/>
    <n v="31.266400000000001"/>
    <x v="2"/>
    <x v="3"/>
  </r>
  <r>
    <s v="US-2016-111563"/>
    <x v="114"/>
    <d v="2016-11-08T00:00:00"/>
    <x v="1"/>
    <s v="SM-20005"/>
    <s v="Sally Matthias"/>
    <x v="0"/>
    <s v="United States"/>
    <x v="6"/>
    <x v="5"/>
    <x v="3"/>
    <s v="FUR-FU-10002445"/>
    <x v="0"/>
    <x v="3"/>
    <s v="DAX Two-Tone Rosewood/Black Document Frame, Desktop, 5 x 7"/>
    <n v="11.375999999999999"/>
    <n v="3"/>
    <n v="-5.6879999999999997"/>
    <x v="4"/>
    <x v="0"/>
  </r>
  <r>
    <s v="US-2016-111563"/>
    <x v="114"/>
    <d v="2016-11-08T00:00:00"/>
    <x v="1"/>
    <s v="SM-20005"/>
    <s v="Sally Matthias"/>
    <x v="0"/>
    <s v="United States"/>
    <x v="6"/>
    <x v="5"/>
    <x v="3"/>
    <s v="FUR-FU-10000723"/>
    <x v="0"/>
    <x v="3"/>
    <s v="Deflect-o EconoMat Studded, No Bevel Mat for Low Pile Carpeting"/>
    <n v="66.111999999999995"/>
    <n v="4"/>
    <n v="-84.2928"/>
    <x v="4"/>
    <x v="0"/>
  </r>
  <r>
    <s v="CA-2017-121853"/>
    <x v="204"/>
    <d v="2017-09-29T00:00:00"/>
    <x v="1"/>
    <s v="DB-13660"/>
    <s v="Duane Benoit"/>
    <x v="0"/>
    <s v="United States"/>
    <x v="2"/>
    <x v="2"/>
    <x v="1"/>
    <s v="FUR-CH-10003973"/>
    <x v="0"/>
    <x v="1"/>
    <s v="GuestStacker Chair with Chrome Finish Legs"/>
    <n v="594.81600000000003"/>
    <n v="2"/>
    <n v="59.4816"/>
    <x v="6"/>
    <x v="4"/>
  </r>
  <r>
    <s v="US-2017-130687"/>
    <x v="87"/>
    <d v="2017-09-10T00:00:00"/>
    <x v="2"/>
    <s v="PF-19225"/>
    <s v="Phillip Flathmann"/>
    <x v="0"/>
    <s v="United States"/>
    <x v="71"/>
    <x v="13"/>
    <x v="1"/>
    <s v="FUR-FU-10004053"/>
    <x v="0"/>
    <x v="3"/>
    <s v="DAX Two-Tone Silver Metal Document Frame"/>
    <n v="80.959999999999994"/>
    <n v="4"/>
    <n v="34.812800000000003"/>
    <x v="0"/>
    <x v="4"/>
  </r>
  <r>
    <s v="CA-2017-110198"/>
    <x v="806"/>
    <d v="2017-05-02T00:00:00"/>
    <x v="2"/>
    <s v="AG-10900"/>
    <s v="Arthur Gainer"/>
    <x v="0"/>
    <s v="United States"/>
    <x v="97"/>
    <x v="1"/>
    <x v="0"/>
    <s v="FUR-BO-10001798"/>
    <x v="0"/>
    <x v="0"/>
    <s v="Bush Somerset Collection Bookcase"/>
    <n v="314.35199999999998"/>
    <n v="3"/>
    <n v="-15.717599999999999"/>
    <x v="5"/>
    <x v="7"/>
  </r>
  <r>
    <s v="CA-2017-109085"/>
    <x v="506"/>
    <d v="2017-02-20T00:00:00"/>
    <x v="2"/>
    <s v="CK-12325"/>
    <s v="Christine Kargatis"/>
    <x v="2"/>
    <s v="United States"/>
    <x v="8"/>
    <x v="15"/>
    <x v="2"/>
    <s v="FUR-TA-10001086"/>
    <x v="0"/>
    <x v="2"/>
    <s v="SAFCO PlanMaster Boards, 60w x 37-1/2d, White Melamine"/>
    <n v="455.97"/>
    <n v="5"/>
    <n v="-106.393"/>
    <x v="0"/>
    <x v="11"/>
  </r>
  <r>
    <s v="CA-2017-109085"/>
    <x v="506"/>
    <d v="2017-02-20T00:00:00"/>
    <x v="2"/>
    <s v="CK-12325"/>
    <s v="Christine Kargatis"/>
    <x v="2"/>
    <s v="United States"/>
    <x v="8"/>
    <x v="15"/>
    <x v="2"/>
    <s v="FUR-FU-10004973"/>
    <x v="0"/>
    <x v="3"/>
    <s v="Flat Face Poster Frame"/>
    <n v="30.143999999999998"/>
    <n v="2"/>
    <n v="8.2896000000000001"/>
    <x v="0"/>
    <x v="11"/>
  </r>
  <r>
    <s v="CA-2017-109085"/>
    <x v="506"/>
    <d v="2017-02-20T00:00:00"/>
    <x v="2"/>
    <s v="CK-12325"/>
    <s v="Christine Kargatis"/>
    <x v="2"/>
    <s v="United States"/>
    <x v="8"/>
    <x v="15"/>
    <x v="2"/>
    <s v="FUR-CH-10003981"/>
    <x v="0"/>
    <x v="1"/>
    <s v="Global Commerce Series Low-Back Swivel/Tilt Chairs"/>
    <n v="899.43"/>
    <n v="5"/>
    <n v="-12.849"/>
    <x v="0"/>
    <x v="11"/>
  </r>
  <r>
    <s v="CA-2016-114860"/>
    <x v="286"/>
    <d v="2016-12-28T00:00:00"/>
    <x v="1"/>
    <s v="DN-13690"/>
    <s v="Duane Noonan"/>
    <x v="0"/>
    <s v="United States"/>
    <x v="363"/>
    <x v="2"/>
    <x v="1"/>
    <s v="FUR-FU-10000277"/>
    <x v="0"/>
    <x v="3"/>
    <s v="Deflect-o DuraMat Antistatic Studded Beveled Mat for Medium Pile Carpeting"/>
    <n v="842.72"/>
    <n v="8"/>
    <n v="202.25280000000001"/>
    <x v="6"/>
    <x v="5"/>
  </r>
  <r>
    <s v="CA-2016-114860"/>
    <x v="286"/>
    <d v="2016-12-28T00:00:00"/>
    <x v="1"/>
    <s v="DN-13690"/>
    <s v="Duane Noonan"/>
    <x v="0"/>
    <s v="United States"/>
    <x v="363"/>
    <x v="2"/>
    <x v="1"/>
    <s v="FUR-FU-10001934"/>
    <x v="0"/>
    <x v="3"/>
    <s v="Magnifier Swing Arm Lamp"/>
    <n v="41.96"/>
    <n v="2"/>
    <n v="10.909599999999999"/>
    <x v="6"/>
    <x v="5"/>
  </r>
  <r>
    <s v="CA-2016-159009"/>
    <x v="348"/>
    <d v="2016-09-27T00:00:00"/>
    <x v="1"/>
    <s v="DP-13105"/>
    <s v="Dave Poirier"/>
    <x v="1"/>
    <s v="United States"/>
    <x v="15"/>
    <x v="13"/>
    <x v="1"/>
    <s v="FUR-CH-10003396"/>
    <x v="0"/>
    <x v="1"/>
    <s v="Global Deluxe Steno Chair"/>
    <n v="184.75200000000001"/>
    <n v="3"/>
    <n v="-20.784600000000001"/>
    <x v="4"/>
    <x v="4"/>
  </r>
  <r>
    <s v="CA-2017-148411"/>
    <x v="118"/>
    <d v="2017-09-26T00:00:00"/>
    <x v="2"/>
    <s v="RO-19780"/>
    <s v="Rose O'Brian"/>
    <x v="0"/>
    <s v="United States"/>
    <x v="9"/>
    <x v="8"/>
    <x v="3"/>
    <s v="FUR-CH-10003973"/>
    <x v="0"/>
    <x v="1"/>
    <s v="GuestStacker Chair with Chrome Finish Legs"/>
    <n v="520.46400000000006"/>
    <n v="2"/>
    <n v="-14.8704"/>
    <x v="3"/>
    <x v="4"/>
  </r>
  <r>
    <s v="CA-2016-168046"/>
    <x v="859"/>
    <d v="2016-01-28T00:00:00"/>
    <x v="0"/>
    <s v="JD-15895"/>
    <s v="Jonathan Doherty"/>
    <x v="1"/>
    <s v="United States"/>
    <x v="13"/>
    <x v="7"/>
    <x v="2"/>
    <s v="FUR-TA-10001095"/>
    <x v="0"/>
    <x v="2"/>
    <s v="Chromcraft Round Conference Tables"/>
    <n v="313.72199999999998"/>
    <n v="3"/>
    <n v="-99.345299999999995"/>
    <x v="0"/>
    <x v="8"/>
  </r>
  <r>
    <s v="CA-2016-168046"/>
    <x v="859"/>
    <d v="2016-01-28T00:00:00"/>
    <x v="0"/>
    <s v="JD-15895"/>
    <s v="Jonathan Doherty"/>
    <x v="1"/>
    <s v="United States"/>
    <x v="13"/>
    <x v="7"/>
    <x v="2"/>
    <s v="FUR-FU-10000747"/>
    <x v="0"/>
    <x v="3"/>
    <s v="Tenex B1-RE Series Chair Mats for Low Pile Carpets"/>
    <n v="45.98"/>
    <n v="1"/>
    <n v="7.8166000000000002"/>
    <x v="0"/>
    <x v="8"/>
  </r>
  <r>
    <s v="CA-2017-111591"/>
    <x v="555"/>
    <d v="2017-03-25T00:00:00"/>
    <x v="1"/>
    <s v="PS-18970"/>
    <s v="Paul Stevenson"/>
    <x v="2"/>
    <s v="United States"/>
    <x v="15"/>
    <x v="13"/>
    <x v="1"/>
    <s v="FUR-FU-10002364"/>
    <x v="0"/>
    <x v="3"/>
    <s v="Eldon Expressions Wood Desk Accessories, Oak"/>
    <n v="22.14"/>
    <n v="3"/>
    <n v="6.4206000000000003"/>
    <x v="4"/>
    <x v="9"/>
  </r>
  <r>
    <s v="CA-2017-113460"/>
    <x v="388"/>
    <d v="2017-11-09T00:00:00"/>
    <x v="0"/>
    <s v="KN-16390"/>
    <s v="Katherine Nockton"/>
    <x v="1"/>
    <s v="United States"/>
    <x v="218"/>
    <x v="32"/>
    <x v="2"/>
    <s v="FUR-CH-10000422"/>
    <x v="0"/>
    <x v="1"/>
    <s v="Global Highback Leather Tilter in Burgundy"/>
    <n v="272.97000000000003"/>
    <n v="3"/>
    <n v="43.675199999999997"/>
    <x v="3"/>
    <x v="0"/>
  </r>
  <r>
    <s v="CA-2015-111339"/>
    <x v="860"/>
    <d v="2015-05-31T00:00:00"/>
    <x v="2"/>
    <s v="VP-21760"/>
    <s v="Victoria Pisteka"/>
    <x v="1"/>
    <s v="United States"/>
    <x v="29"/>
    <x v="15"/>
    <x v="2"/>
    <s v="FUR-FU-10002506"/>
    <x v="0"/>
    <x v="3"/>
    <s v="Tensor &quot;Hersey Kiss&quot; Styled Floor Lamp"/>
    <n v="41.567999999999998"/>
    <n v="4"/>
    <n v="-4.1567999999999996"/>
    <x v="3"/>
    <x v="7"/>
  </r>
  <r>
    <s v="CA-2015-111339"/>
    <x v="860"/>
    <d v="2015-05-31T00:00:00"/>
    <x v="2"/>
    <s v="VP-21760"/>
    <s v="Victoria Pisteka"/>
    <x v="1"/>
    <s v="United States"/>
    <x v="29"/>
    <x v="15"/>
    <x v="2"/>
    <s v="FUR-CH-10000863"/>
    <x v="0"/>
    <x v="1"/>
    <s v="Novimex Swivel Fabric Task Chair"/>
    <n v="317.05799999999999"/>
    <n v="3"/>
    <n v="-86.058599999999998"/>
    <x v="3"/>
    <x v="7"/>
  </r>
  <r>
    <s v="CA-2014-154158"/>
    <x v="520"/>
    <d v="2014-12-27T00:00:00"/>
    <x v="0"/>
    <s v="CC-12670"/>
    <s v="Craig Carreira"/>
    <x v="0"/>
    <s v="United States"/>
    <x v="26"/>
    <x v="1"/>
    <x v="0"/>
    <s v="FUR-CH-10004698"/>
    <x v="0"/>
    <x v="1"/>
    <s v="Padded Folding Chairs, Black, 4/Carton"/>
    <n v="64.784000000000006"/>
    <n v="1"/>
    <n v="6.4783999999999997"/>
    <x v="4"/>
    <x v="5"/>
  </r>
  <r>
    <s v="CA-2017-163097"/>
    <x v="60"/>
    <d v="2017-08-31T00:00:00"/>
    <x v="1"/>
    <s v="SF-20200"/>
    <s v="Sarah Foster"/>
    <x v="0"/>
    <s v="United States"/>
    <x v="81"/>
    <x v="22"/>
    <x v="1"/>
    <s v="FUR-FU-10004973"/>
    <x v="0"/>
    <x v="3"/>
    <s v="Flat Face Poster Frame"/>
    <n v="120.57599999999999"/>
    <n v="8"/>
    <n v="33.1584"/>
    <x v="4"/>
    <x v="10"/>
  </r>
  <r>
    <s v="CA-2015-130848"/>
    <x v="551"/>
    <d v="2015-10-25T00:00:00"/>
    <x v="3"/>
    <s v="DG-13300"/>
    <s v="Deirdre Greer"/>
    <x v="1"/>
    <s v="United States"/>
    <x v="22"/>
    <x v="12"/>
    <x v="1"/>
    <s v="FUR-CH-10000422"/>
    <x v="0"/>
    <x v="1"/>
    <s v="Global Highback Leather Tilter in Burgundy"/>
    <n v="582.33600000000001"/>
    <n v="8"/>
    <n v="-29.116800000000001"/>
    <x v="7"/>
    <x v="1"/>
  </r>
  <r>
    <s v="CA-2014-125997"/>
    <x v="23"/>
    <d v="2014-09-23T00:00:00"/>
    <x v="2"/>
    <s v="MW-18220"/>
    <s v="Mitch Webber"/>
    <x v="0"/>
    <s v="United States"/>
    <x v="13"/>
    <x v="7"/>
    <x v="2"/>
    <s v="FUR-CH-10001394"/>
    <x v="0"/>
    <x v="1"/>
    <s v="Global Leather Executive Chair"/>
    <n v="631.78200000000004"/>
    <n v="2"/>
    <n v="140.39599999999999"/>
    <x v="0"/>
    <x v="4"/>
  </r>
  <r>
    <s v="CA-2014-125997"/>
    <x v="23"/>
    <d v="2014-09-23T00:00:00"/>
    <x v="2"/>
    <s v="MW-18220"/>
    <s v="Mitch Webber"/>
    <x v="0"/>
    <s v="United States"/>
    <x v="13"/>
    <x v="7"/>
    <x v="2"/>
    <s v="FUR-BO-10002213"/>
    <x v="0"/>
    <x v="0"/>
    <s v="DMI Eclipse Executive Suite Bookcases"/>
    <n v="801.56799999999998"/>
    <n v="2"/>
    <n v="-10.019600000000001"/>
    <x v="0"/>
    <x v="4"/>
  </r>
  <r>
    <s v="CA-2014-159814"/>
    <x v="861"/>
    <d v="2014-06-28T00:00:00"/>
    <x v="1"/>
    <s v="LP-17080"/>
    <s v="Liz Pelletier"/>
    <x v="0"/>
    <s v="United States"/>
    <x v="104"/>
    <x v="22"/>
    <x v="1"/>
    <s v="FUR-FU-10001731"/>
    <x v="0"/>
    <x v="3"/>
    <s v="Acrylic Self-Standing Desk Frames"/>
    <n v="4.2720000000000002"/>
    <n v="2"/>
    <n v="0.96120000000000005"/>
    <x v="4"/>
    <x v="2"/>
  </r>
  <r>
    <s v="CA-2016-105459"/>
    <x v="577"/>
    <d v="2016-08-17T00:00:00"/>
    <x v="0"/>
    <s v="NP-18700"/>
    <s v="Nora Preis"/>
    <x v="0"/>
    <s v="United States"/>
    <x v="13"/>
    <x v="7"/>
    <x v="2"/>
    <s v="FUR-TA-10001095"/>
    <x v="0"/>
    <x v="2"/>
    <s v="Chromcraft Round Conference Tables"/>
    <n v="209.148"/>
    <n v="2"/>
    <n v="-66.230199999999996"/>
    <x v="2"/>
    <x v="10"/>
  </r>
  <r>
    <s v="CA-2017-162789"/>
    <x v="320"/>
    <d v="2017-09-24T00:00:00"/>
    <x v="0"/>
    <s v="LC-17140"/>
    <s v="Logan Currie"/>
    <x v="0"/>
    <s v="United States"/>
    <x v="13"/>
    <x v="7"/>
    <x v="2"/>
    <s v="FUR-FU-10004864"/>
    <x v="0"/>
    <x v="3"/>
    <s v="Eldon 500 Class Desk Accessories"/>
    <n v="12.07"/>
    <n v="1"/>
    <n v="3.9830999999999999"/>
    <x v="3"/>
    <x v="4"/>
  </r>
  <r>
    <s v="US-2017-110149"/>
    <x v="247"/>
    <d v="2017-12-13T00:00:00"/>
    <x v="2"/>
    <s v="WB-21850"/>
    <s v="William Brown"/>
    <x v="0"/>
    <s v="United States"/>
    <x v="3"/>
    <x v="3"/>
    <x v="2"/>
    <s v="FUR-FU-10001475"/>
    <x v="0"/>
    <x v="3"/>
    <s v="Contract Clock, 14&quot;, Brown"/>
    <n v="87.92"/>
    <n v="5"/>
    <n v="15.385999999999999"/>
    <x v="0"/>
    <x v="5"/>
  </r>
  <r>
    <s v="CA-2015-164777"/>
    <x v="369"/>
    <d v="2015-01-29T00:00:00"/>
    <x v="2"/>
    <s v="SC-20305"/>
    <s v="Sean Christensen"/>
    <x v="0"/>
    <s v="United States"/>
    <x v="2"/>
    <x v="2"/>
    <x v="1"/>
    <s v="FUR-CH-10002024"/>
    <x v="0"/>
    <x v="1"/>
    <s v="HON 5400 Series Task Chairs for Big and Tall"/>
    <n v="2803.92"/>
    <n v="5"/>
    <n v="0"/>
    <x v="3"/>
    <x v="8"/>
  </r>
  <r>
    <s v="CA-2015-127824"/>
    <x v="862"/>
    <d v="2015-10-22T00:00:00"/>
    <x v="1"/>
    <s v="JC-15775"/>
    <s v="John Castell"/>
    <x v="0"/>
    <s v="United States"/>
    <x v="15"/>
    <x v="13"/>
    <x v="1"/>
    <s v="FUR-FU-10002505"/>
    <x v="0"/>
    <x v="3"/>
    <s v="Eldon 100 Class Desk Accessories"/>
    <n v="10.11"/>
    <n v="3"/>
    <n v="3.2351999999999999"/>
    <x v="4"/>
    <x v="1"/>
  </r>
  <r>
    <s v="CA-2014-116246"/>
    <x v="639"/>
    <d v="2014-09-17T00:00:00"/>
    <x v="0"/>
    <s v="LW-17215"/>
    <s v="Luke Weiss"/>
    <x v="0"/>
    <s v="United States"/>
    <x v="13"/>
    <x v="7"/>
    <x v="2"/>
    <s v="FUR-CH-10002024"/>
    <x v="0"/>
    <x v="1"/>
    <s v="HON 5400 Series Task Chairs for Big and Tall"/>
    <n v="3785.2919999999999"/>
    <n v="6"/>
    <n v="420.58800000000002"/>
    <x v="2"/>
    <x v="4"/>
  </r>
  <r>
    <s v="CA-2014-167486"/>
    <x v="863"/>
    <d v="2014-12-01T00:00:00"/>
    <x v="1"/>
    <s v="JO-15145"/>
    <s v="Jack O'Briant"/>
    <x v="1"/>
    <s v="United States"/>
    <x v="252"/>
    <x v="7"/>
    <x v="2"/>
    <s v="FUR-FU-10003268"/>
    <x v="0"/>
    <x v="3"/>
    <s v="Eldon Radial Chair Mat for Low to Medium Pile Carpets"/>
    <n v="199.9"/>
    <n v="5"/>
    <n v="39.979999999999997"/>
    <x v="4"/>
    <x v="0"/>
  </r>
  <r>
    <s v="CA-2014-152100"/>
    <x v="89"/>
    <d v="2014-05-16T00:00:00"/>
    <x v="1"/>
    <s v="VW-21775"/>
    <s v="Victoria Wilson"/>
    <x v="1"/>
    <s v="United States"/>
    <x v="156"/>
    <x v="5"/>
    <x v="3"/>
    <s v="FUR-CH-10000015"/>
    <x v="0"/>
    <x v="1"/>
    <s v="Hon Multipurpose Stacking Arm Chairs"/>
    <n v="1212.96"/>
    <n v="8"/>
    <n v="-69.311999999999998"/>
    <x v="2"/>
    <x v="7"/>
  </r>
  <r>
    <s v="CA-2015-166219"/>
    <x v="797"/>
    <d v="2015-09-01T00:00:00"/>
    <x v="1"/>
    <s v="BP-11185"/>
    <s v="Ben Peterman"/>
    <x v="1"/>
    <s v="United States"/>
    <x v="144"/>
    <x v="5"/>
    <x v="3"/>
    <s v="FUR-TA-10004607"/>
    <x v="0"/>
    <x v="2"/>
    <s v="Hon 2111 Invitation Series Straight Table"/>
    <n v="103.48099999999999"/>
    <n v="1"/>
    <n v="-16.261299999999999"/>
    <x v="4"/>
    <x v="10"/>
  </r>
  <r>
    <s v="CA-2017-136882"/>
    <x v="706"/>
    <d v="2017-06-03T00:00:00"/>
    <x v="1"/>
    <s v="DN-13690"/>
    <s v="Duane Noonan"/>
    <x v="0"/>
    <s v="United States"/>
    <x v="169"/>
    <x v="37"/>
    <x v="3"/>
    <s v="FUR-FU-10003664"/>
    <x v="0"/>
    <x v="3"/>
    <s v="Electrix Architect's Clamp-On Swing Arm Lamp, Black"/>
    <n v="477.3"/>
    <n v="5"/>
    <n v="138.417"/>
    <x v="1"/>
    <x v="7"/>
  </r>
  <r>
    <s v="US-2017-109610"/>
    <x v="608"/>
    <d v="2017-11-30T00:00:00"/>
    <x v="0"/>
    <s v="BS-11590"/>
    <s v="Brendan Sweed"/>
    <x v="1"/>
    <s v="United States"/>
    <x v="74"/>
    <x v="0"/>
    <x v="0"/>
    <s v="FUR-CH-10001854"/>
    <x v="0"/>
    <x v="1"/>
    <s v="Office Star - Professional Matrix Back Chair with 2-to-1 Synchro Tilt and Mesh Fabric Seat"/>
    <n v="701.96"/>
    <n v="2"/>
    <n v="168.47040000000001"/>
    <x v="2"/>
    <x v="0"/>
  </r>
  <r>
    <s v="CA-2016-126858"/>
    <x v="185"/>
    <d v="2016-11-23T00:00:00"/>
    <x v="1"/>
    <s v="JM-15265"/>
    <s v="Janet Molinari"/>
    <x v="1"/>
    <s v="United States"/>
    <x v="15"/>
    <x v="13"/>
    <x v="1"/>
    <s v="FUR-FU-10000448"/>
    <x v="0"/>
    <x v="3"/>
    <s v="Tenex Chairmats For Use With Carpeted Floors"/>
    <n v="31.96"/>
    <n v="2"/>
    <n v="1.5980000000000001"/>
    <x v="4"/>
    <x v="0"/>
  </r>
  <r>
    <s v="CA-2017-102925"/>
    <x v="864"/>
    <d v="2017-11-10T00:00:00"/>
    <x v="0"/>
    <s v="CD-12280"/>
    <s v="Christina DeMoss"/>
    <x v="0"/>
    <s v="United States"/>
    <x v="13"/>
    <x v="7"/>
    <x v="2"/>
    <s v="FUR-TA-10003469"/>
    <x v="0"/>
    <x v="2"/>
    <s v="Balt Split Level Computer Training Table"/>
    <n v="166.5"/>
    <n v="2"/>
    <n v="-66.599999999999994"/>
    <x v="2"/>
    <x v="0"/>
  </r>
  <r>
    <s v="CA-2017-102925"/>
    <x v="864"/>
    <d v="2017-11-10T00:00:00"/>
    <x v="0"/>
    <s v="CD-12280"/>
    <s v="Christina DeMoss"/>
    <x v="0"/>
    <s v="United States"/>
    <x v="13"/>
    <x v="7"/>
    <x v="2"/>
    <s v="FUR-CH-10004875"/>
    <x v="0"/>
    <x v="1"/>
    <s v="Harbour Creations 67200 Series Stacking Chairs"/>
    <n v="128.124"/>
    <n v="2"/>
    <n v="24.2012"/>
    <x v="2"/>
    <x v="0"/>
  </r>
  <r>
    <s v="CA-2017-102925"/>
    <x v="864"/>
    <d v="2017-11-10T00:00:00"/>
    <x v="0"/>
    <s v="CD-12280"/>
    <s v="Christina DeMoss"/>
    <x v="0"/>
    <s v="United States"/>
    <x v="13"/>
    <x v="7"/>
    <x v="2"/>
    <s v="FUR-FU-10004245"/>
    <x v="0"/>
    <x v="3"/>
    <s v="Career Cubicle Clock, 8 1/4&quot;, Black"/>
    <n v="101.4"/>
    <n v="5"/>
    <n v="38.531999999999996"/>
    <x v="2"/>
    <x v="0"/>
  </r>
  <r>
    <s v="CA-2015-100818"/>
    <x v="151"/>
    <d v="2015-06-05T00:00:00"/>
    <x v="0"/>
    <s v="JM-15265"/>
    <s v="Janet Molinari"/>
    <x v="1"/>
    <s v="United States"/>
    <x v="9"/>
    <x v="8"/>
    <x v="3"/>
    <s v="FUR-FU-10002703"/>
    <x v="0"/>
    <x v="3"/>
    <s v="Tenex Traditional Chairmats for Hard Floors, Average Lip, 36&quot; x 48&quot;"/>
    <n v="51.56"/>
    <n v="2"/>
    <n v="-61.872"/>
    <x v="2"/>
    <x v="7"/>
  </r>
  <r>
    <s v="CA-2016-164770"/>
    <x v="674"/>
    <d v="2016-12-04T00:00:00"/>
    <x v="0"/>
    <s v="MY-18295"/>
    <s v="Muhammed Yedwab"/>
    <x v="1"/>
    <s v="United States"/>
    <x v="6"/>
    <x v="5"/>
    <x v="3"/>
    <s v="FUR-BO-10003893"/>
    <x v="0"/>
    <x v="0"/>
    <s v="Sauder Camden County Collection Library"/>
    <n v="781.86400000000003"/>
    <n v="10"/>
    <n v="-137.976"/>
    <x v="3"/>
    <x v="5"/>
  </r>
  <r>
    <s v="CA-2017-130505"/>
    <x v="176"/>
    <d v="2017-10-12T00:00:00"/>
    <x v="3"/>
    <s v="NF-18385"/>
    <s v="Natalie Fritzler"/>
    <x v="0"/>
    <s v="United States"/>
    <x v="167"/>
    <x v="47"/>
    <x v="2"/>
    <s v="FUR-TA-10001932"/>
    <x v="0"/>
    <x v="2"/>
    <s v="Chromcraft 48&quot; x 96&quot; Racetrack Double Pedestal Table"/>
    <n v="673.34400000000005"/>
    <n v="3"/>
    <n v="-76.953599999999994"/>
    <x v="7"/>
    <x v="1"/>
  </r>
  <r>
    <s v="CA-2016-105207"/>
    <x v="865"/>
    <d v="2016-01-08T00:00:00"/>
    <x v="1"/>
    <s v="BO-11350"/>
    <s v="Bill Overfelt"/>
    <x v="1"/>
    <s v="United States"/>
    <x v="364"/>
    <x v="37"/>
    <x v="3"/>
    <s v="FUR-TA-10000617"/>
    <x v="0"/>
    <x v="2"/>
    <s v="Hon Practical Foundations 30 x 60 Training Table, Light Gray/Charcoal"/>
    <n v="1592.85"/>
    <n v="7"/>
    <n v="350.42700000000002"/>
    <x v="2"/>
    <x v="8"/>
  </r>
  <r>
    <s v="CA-2016-149237"/>
    <x v="205"/>
    <d v="2016-05-30T00:00:00"/>
    <x v="1"/>
    <s v="CM-12235"/>
    <s v="Chris McAfee"/>
    <x v="0"/>
    <s v="United States"/>
    <x v="79"/>
    <x v="16"/>
    <x v="3"/>
    <s v="FUR-FU-10002088"/>
    <x v="0"/>
    <x v="3"/>
    <s v="Nu-Dell Float Frame 11 x 14 1/2"/>
    <n v="26.94"/>
    <n v="3"/>
    <n v="11.3148"/>
    <x v="4"/>
    <x v="7"/>
  </r>
  <r>
    <s v="US-2015-158589"/>
    <x v="141"/>
    <d v="2015-11-24T00:00:00"/>
    <x v="1"/>
    <s v="KW-16570"/>
    <s v="Kelly Williams"/>
    <x v="0"/>
    <s v="United States"/>
    <x v="28"/>
    <x v="2"/>
    <x v="1"/>
    <s v="FUR-FU-10001546"/>
    <x v="0"/>
    <x v="3"/>
    <s v="Dana Swing-Arm Lamps"/>
    <n v="32.04"/>
    <n v="3"/>
    <n v="8.01"/>
    <x v="4"/>
    <x v="0"/>
  </r>
  <r>
    <s v="CA-2017-142461"/>
    <x v="703"/>
    <d v="2017-06-03T00:00:00"/>
    <x v="0"/>
    <s v="KT-16480"/>
    <s v="Kean Thornton"/>
    <x v="0"/>
    <s v="United States"/>
    <x v="144"/>
    <x v="5"/>
    <x v="3"/>
    <s v="FUR-BO-10001811"/>
    <x v="0"/>
    <x v="0"/>
    <s v="Atlantic Metals Mobile 5-Shelf Bookcases, Custom Colors"/>
    <n v="204.66640000000001"/>
    <n v="1"/>
    <n v="-6.0195999999999996"/>
    <x v="4"/>
    <x v="7"/>
  </r>
  <r>
    <s v="CA-2017-156958"/>
    <x v="446"/>
    <d v="2017-12-06T00:00:00"/>
    <x v="2"/>
    <s v="PB-18805"/>
    <s v="Patrick Bzostek"/>
    <x v="2"/>
    <s v="United States"/>
    <x v="15"/>
    <x v="13"/>
    <x v="1"/>
    <s v="FUR-FU-10003268"/>
    <x v="0"/>
    <x v="3"/>
    <s v="Eldon Radial Chair Mat for Low to Medium Pile Carpets"/>
    <n v="199.9"/>
    <n v="5"/>
    <n v="39.979999999999997"/>
    <x v="5"/>
    <x v="5"/>
  </r>
  <r>
    <s v="CA-2016-116596"/>
    <x v="78"/>
    <d v="2016-10-31T00:00:00"/>
    <x v="1"/>
    <s v="BW-11200"/>
    <s v="Ben Wallace"/>
    <x v="0"/>
    <s v="United States"/>
    <x v="13"/>
    <x v="7"/>
    <x v="2"/>
    <s v="FUR-CH-10000553"/>
    <x v="0"/>
    <x v="1"/>
    <s v="Metal Folding Chairs, Beige, 4/Carton"/>
    <n v="427.64400000000001"/>
    <n v="14"/>
    <n v="80.777199999999993"/>
    <x v="4"/>
    <x v="1"/>
  </r>
  <r>
    <s v="CA-2017-124191"/>
    <x v="235"/>
    <d v="2017-06-14T00:00:00"/>
    <x v="0"/>
    <s v="TS-21610"/>
    <s v="Troy Staebel"/>
    <x v="0"/>
    <s v="United States"/>
    <x v="9"/>
    <x v="8"/>
    <x v="3"/>
    <s v="FUR-FU-10002364"/>
    <x v="0"/>
    <x v="3"/>
    <s v="Eldon Expressions Wood Desk Accessories, Oak"/>
    <n v="8.8559999999999999"/>
    <n v="3"/>
    <n v="-6.8634000000000004"/>
    <x v="3"/>
    <x v="2"/>
  </r>
  <r>
    <s v="CA-2016-148747"/>
    <x v="228"/>
    <d v="2016-09-27T00:00:00"/>
    <x v="2"/>
    <s v="AS-10045"/>
    <s v="Aaron Smayling"/>
    <x v="1"/>
    <s v="United States"/>
    <x v="28"/>
    <x v="2"/>
    <x v="1"/>
    <s v="FUR-BO-10002613"/>
    <x v="0"/>
    <x v="0"/>
    <s v="Atlantic Metals Mobile 4-Shelf Bookcases, Custom Colors"/>
    <n v="477.666"/>
    <n v="2"/>
    <n v="84.293999999999997"/>
    <x v="3"/>
    <x v="4"/>
  </r>
  <r>
    <s v="CA-2015-135727"/>
    <x v="866"/>
    <d v="2015-05-16T00:00:00"/>
    <x v="0"/>
    <s v="PS-18970"/>
    <s v="Paul Stevenson"/>
    <x v="2"/>
    <s v="United States"/>
    <x v="43"/>
    <x v="22"/>
    <x v="1"/>
    <s v="FUR-CH-10004540"/>
    <x v="0"/>
    <x v="1"/>
    <s v="Global Chrome Stack Chair"/>
    <n v="191.96799999999999"/>
    <n v="7"/>
    <n v="16.7972"/>
    <x v="2"/>
    <x v="7"/>
  </r>
  <r>
    <s v="CA-2015-135251"/>
    <x v="867"/>
    <d v="2015-08-10T00:00:00"/>
    <x v="1"/>
    <s v="RP-19270"/>
    <s v="Rachel Payne"/>
    <x v="1"/>
    <s v="United States"/>
    <x v="6"/>
    <x v="5"/>
    <x v="3"/>
    <s v="FUR-BO-10003965"/>
    <x v="0"/>
    <x v="0"/>
    <s v="O'Sullivan Manor Hill 2-Door Library in Brianna Oak"/>
    <n v="369.19920000000002"/>
    <n v="3"/>
    <n v="-114.01739999999999"/>
    <x v="4"/>
    <x v="10"/>
  </r>
  <r>
    <s v="CA-2016-125724"/>
    <x v="710"/>
    <d v="2016-09-27T00:00:00"/>
    <x v="1"/>
    <s v="SM-20950"/>
    <s v="Suzanne McNair"/>
    <x v="1"/>
    <s v="United States"/>
    <x v="131"/>
    <x v="12"/>
    <x v="1"/>
    <s v="FUR-FU-10000246"/>
    <x v="0"/>
    <x v="3"/>
    <s v="Aluminum Document Frame"/>
    <n v="68.432000000000002"/>
    <n v="7"/>
    <n v="8.5540000000000003"/>
    <x v="2"/>
    <x v="4"/>
  </r>
  <r>
    <s v="CA-2015-111612"/>
    <x v="44"/>
    <d v="2015-12-02T00:00:00"/>
    <x v="1"/>
    <s v="EB-14110"/>
    <s v="Eugene Barchas"/>
    <x v="0"/>
    <s v="United States"/>
    <x v="29"/>
    <x v="15"/>
    <x v="2"/>
    <s v="FUR-FU-10003799"/>
    <x v="0"/>
    <x v="3"/>
    <s v="Seth Thomas 13 1/2&quot; Wall Clock"/>
    <n v="71.12"/>
    <n v="5"/>
    <n v="9.7789999999999999"/>
    <x v="4"/>
    <x v="0"/>
  </r>
  <r>
    <s v="CA-2014-103086"/>
    <x v="868"/>
    <d v="2014-10-19T00:00:00"/>
    <x v="0"/>
    <s v="EB-14170"/>
    <s v="Evan Bailliet"/>
    <x v="0"/>
    <s v="United States"/>
    <x v="6"/>
    <x v="5"/>
    <x v="3"/>
    <s v="FUR-FU-10004586"/>
    <x v="0"/>
    <x v="3"/>
    <s v="G.E. Longer-Life Indoor Recessed Floodlight Bulbs"/>
    <n v="5.3120000000000003"/>
    <n v="2"/>
    <n v="-1.5935999999999999"/>
    <x v="3"/>
    <x v="1"/>
  </r>
  <r>
    <s v="CA-2016-129280"/>
    <x v="869"/>
    <d v="2016-05-05T00:00:00"/>
    <x v="2"/>
    <s v="SM-20905"/>
    <s v="Susan MacKendrick"/>
    <x v="0"/>
    <s v="United States"/>
    <x v="19"/>
    <x v="15"/>
    <x v="2"/>
    <s v="FUR-FU-10001876"/>
    <x v="0"/>
    <x v="3"/>
    <s v="Computer Room Manger, 14&quot;"/>
    <n v="51.968000000000004"/>
    <n v="2"/>
    <n v="10.393599999999999"/>
    <x v="3"/>
    <x v="7"/>
  </r>
  <r>
    <s v="CA-2014-130428"/>
    <x v="870"/>
    <d v="2014-03-31T00:00:00"/>
    <x v="3"/>
    <s v="TG-21640"/>
    <s v="Trudy Glocke"/>
    <x v="0"/>
    <s v="United States"/>
    <x v="26"/>
    <x v="1"/>
    <x v="0"/>
    <s v="FUR-CH-10002965"/>
    <x v="0"/>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x v="0"/>
    <x v="3"/>
    <s v="Ultra Door Pull Handle"/>
    <n v="31.56"/>
    <n v="3"/>
    <n v="10.4148"/>
    <x v="7"/>
    <x v="10"/>
  </r>
  <r>
    <s v="CA-2015-143147"/>
    <x v="753"/>
    <d v="2015-05-28T00:00:00"/>
    <x v="0"/>
    <s v="PS-18760"/>
    <s v="Pamela Stobb"/>
    <x v="0"/>
    <s v="United States"/>
    <x v="21"/>
    <x v="5"/>
    <x v="3"/>
    <s v="FUR-CH-10000863"/>
    <x v="0"/>
    <x v="1"/>
    <s v="Novimex Swivel Fabric Task Chair"/>
    <n v="105.68600000000001"/>
    <n v="1"/>
    <n v="-28.686199999999999"/>
    <x v="3"/>
    <x v="7"/>
  </r>
  <r>
    <s v="CA-2015-143147"/>
    <x v="753"/>
    <d v="2015-05-28T00:00:00"/>
    <x v="0"/>
    <s v="PS-18760"/>
    <s v="Pamela Stobb"/>
    <x v="0"/>
    <s v="United States"/>
    <x v="21"/>
    <x v="5"/>
    <x v="3"/>
    <s v="FUR-CH-10004754"/>
    <x v="0"/>
    <x v="1"/>
    <s v="Global Stack Chair with Arms, Black"/>
    <n v="104.93"/>
    <n v="5"/>
    <n v="-4.4969999999999999"/>
    <x v="3"/>
    <x v="7"/>
  </r>
  <r>
    <s v="CA-2017-152975"/>
    <x v="732"/>
    <d v="2017-09-16T00:00:00"/>
    <x v="2"/>
    <s v="RB-19705"/>
    <s v="Roger Barcio"/>
    <x v="2"/>
    <s v="United States"/>
    <x v="13"/>
    <x v="7"/>
    <x v="2"/>
    <s v="FUR-CH-10003298"/>
    <x v="0"/>
    <x v="1"/>
    <s v="Office Star - Contemporary Task Swivel chair with Loop Arms, Charcoal"/>
    <n v="589.41"/>
    <n v="5"/>
    <n v="-6.5490000000000004"/>
    <x v="3"/>
    <x v="4"/>
  </r>
  <r>
    <s v="CA-2017-116127"/>
    <x v="542"/>
    <d v="2017-06-27T00:00:00"/>
    <x v="0"/>
    <s v="SB-20185"/>
    <s v="Sarah Brown"/>
    <x v="0"/>
    <s v="United States"/>
    <x v="13"/>
    <x v="7"/>
    <x v="2"/>
    <s v="FUR-BO-10002213"/>
    <x v="0"/>
    <x v="0"/>
    <s v="DMI Eclipse Executive Suite Bookcases"/>
    <n v="400.78399999999999"/>
    <n v="1"/>
    <n v="-5.0098000000000003"/>
    <x v="3"/>
    <x v="2"/>
  </r>
  <r>
    <s v="US-2016-105452"/>
    <x v="830"/>
    <d v="2016-08-01T00:00:00"/>
    <x v="1"/>
    <s v="BF-11005"/>
    <s v="Barry Franz"/>
    <x v="2"/>
    <s v="United States"/>
    <x v="102"/>
    <x v="5"/>
    <x v="3"/>
    <s v="FUR-FU-10003691"/>
    <x v="0"/>
    <x v="3"/>
    <s v="Eldon Image Series Desk Accessories, Ebony"/>
    <n v="24.7"/>
    <n v="5"/>
    <n v="-9.8800000000000008"/>
    <x v="4"/>
    <x v="3"/>
  </r>
  <r>
    <s v="US-2016-105452"/>
    <x v="830"/>
    <d v="2016-08-01T00:00:00"/>
    <x v="1"/>
    <s v="BF-11005"/>
    <s v="Barry Franz"/>
    <x v="2"/>
    <s v="United States"/>
    <x v="102"/>
    <x v="5"/>
    <x v="3"/>
    <s v="FUR-FU-10003806"/>
    <x v="0"/>
    <x v="3"/>
    <s v="Tenex Chairmat w/ Average Lip, 45&quot; x 53&quot;"/>
    <n v="302.72000000000003"/>
    <n v="5"/>
    <n v="-378.4"/>
    <x v="4"/>
    <x v="3"/>
  </r>
  <r>
    <s v="CA-2015-149517"/>
    <x v="208"/>
    <d v="2015-09-23T00:00:00"/>
    <x v="1"/>
    <s v="FC-14245"/>
    <s v="Frank Carlisle"/>
    <x v="2"/>
    <s v="United States"/>
    <x v="155"/>
    <x v="2"/>
    <x v="1"/>
    <s v="FUR-FU-10003464"/>
    <x v="0"/>
    <x v="3"/>
    <s v="Seth Thomas 8 1/2&quot; Cubicle Clock"/>
    <n v="60.84"/>
    <n v="3"/>
    <n v="19.468800000000002"/>
    <x v="4"/>
    <x v="4"/>
  </r>
  <r>
    <s v="CA-2016-129861"/>
    <x v="9"/>
    <d v="2016-06-23T00:00:00"/>
    <x v="1"/>
    <s v="DM-13345"/>
    <s v="Denise Monton"/>
    <x v="1"/>
    <s v="United States"/>
    <x v="77"/>
    <x v="7"/>
    <x v="2"/>
    <s v="FUR-TA-10003715"/>
    <x v="0"/>
    <x v="2"/>
    <s v="Hon 2111 Invitation Series Corner Table"/>
    <n v="376.86599999999999"/>
    <n v="3"/>
    <n v="-213.5574"/>
    <x v="6"/>
    <x v="2"/>
  </r>
  <r>
    <s v="CA-2016-130638"/>
    <x v="872"/>
    <d v="2016-05-19T00:00:00"/>
    <x v="0"/>
    <s v="SC-20095"/>
    <s v="Sanjit Chand"/>
    <x v="0"/>
    <s v="United States"/>
    <x v="2"/>
    <x v="2"/>
    <x v="1"/>
    <s v="FUR-FU-10002116"/>
    <x v="0"/>
    <x v="3"/>
    <s v="Tenex Carpeted, Granite-Look or Clear Contemporary Contour Shape Chair Mats"/>
    <n v="282.83999999999997"/>
    <n v="4"/>
    <n v="19.7988"/>
    <x v="0"/>
    <x v="7"/>
  </r>
  <r>
    <s v="CA-2017-137449"/>
    <x v="656"/>
    <d v="2017-06-30T00:00:00"/>
    <x v="2"/>
    <s v="ME-17725"/>
    <s v="Max Engle"/>
    <x v="0"/>
    <s v="United States"/>
    <x v="144"/>
    <x v="5"/>
    <x v="3"/>
    <s v="FUR-TA-10002855"/>
    <x v="0"/>
    <x v="2"/>
    <s v="Bevis Round Conference Table Top &amp; Single Column Base"/>
    <n v="307.31400000000002"/>
    <n v="3"/>
    <n v="-39.511800000000001"/>
    <x v="5"/>
    <x v="2"/>
  </r>
  <r>
    <s v="CA-2017-137449"/>
    <x v="656"/>
    <d v="2017-06-30T00:00:00"/>
    <x v="2"/>
    <s v="ME-17725"/>
    <s v="Max Engle"/>
    <x v="0"/>
    <s v="United States"/>
    <x v="144"/>
    <x v="5"/>
    <x v="3"/>
    <s v="FUR-BO-10000780"/>
    <x v="0"/>
    <x v="0"/>
    <s v="O'Sullivan Plantations 2-Door Library in Landvery Oak"/>
    <n v="409.99919999999997"/>
    <n v="3"/>
    <n v="-96.470399999999998"/>
    <x v="5"/>
    <x v="2"/>
  </r>
  <r>
    <s v="CA-2014-151330"/>
    <x v="873"/>
    <d v="2014-10-17T00:00:00"/>
    <x v="2"/>
    <s v="TC-21295"/>
    <s v="Toby Carlisle"/>
    <x v="0"/>
    <s v="United States"/>
    <x v="114"/>
    <x v="20"/>
    <x v="2"/>
    <s v="FUR-CH-10000749"/>
    <x v="0"/>
    <x v="1"/>
    <s v="Office Star - Ergonomic Mid Back Chair with 2-Way Adjustable Arms"/>
    <n v="1628.82"/>
    <n v="9"/>
    <n v="260.6112"/>
    <x v="0"/>
    <x v="1"/>
  </r>
  <r>
    <s v="CA-2014-124702"/>
    <x v="356"/>
    <d v="2014-11-25T00:00:00"/>
    <x v="1"/>
    <s v="MH-17785"/>
    <s v="Maya Herman"/>
    <x v="1"/>
    <s v="United States"/>
    <x v="15"/>
    <x v="13"/>
    <x v="1"/>
    <s v="FUR-FU-10003553"/>
    <x v="0"/>
    <x v="3"/>
    <s v="Howard Miller 13-1/2&quot; Diameter Rosebrook Wall Clock"/>
    <n v="137.54"/>
    <n v="2"/>
    <n v="55.015999999999998"/>
    <x v="1"/>
    <x v="0"/>
  </r>
  <r>
    <s v="CA-2014-124702"/>
    <x v="356"/>
    <d v="2014-11-25T00:00:00"/>
    <x v="1"/>
    <s v="MH-17785"/>
    <s v="Maya Herman"/>
    <x v="1"/>
    <s v="United States"/>
    <x v="15"/>
    <x v="13"/>
    <x v="1"/>
    <s v="FUR-TA-10003008"/>
    <x v="0"/>
    <x v="2"/>
    <s v="Lesro Round Back Collection Coffee Table, End Table"/>
    <n v="730.2"/>
    <n v="4"/>
    <n v="94.926000000000002"/>
    <x v="1"/>
    <x v="0"/>
  </r>
  <r>
    <s v="CA-2015-116638"/>
    <x v="874"/>
    <d v="2015-01-31T00:00:00"/>
    <x v="0"/>
    <s v="JH-15985"/>
    <s v="Joseph Holt"/>
    <x v="0"/>
    <s v="United States"/>
    <x v="41"/>
    <x v="30"/>
    <x v="0"/>
    <s v="FUR-TA-10000198"/>
    <x v="0"/>
    <x v="2"/>
    <s v="Chromcraft Bull-Nose Wood Oval Conference Tables &amp; Bases"/>
    <n v="4297.6440000000002"/>
    <n v="13"/>
    <n v="-1862.3124"/>
    <x v="0"/>
    <x v="8"/>
  </r>
  <r>
    <s v="CA-2014-104563"/>
    <x v="600"/>
    <d v="2014-03-12T00:00:00"/>
    <x v="1"/>
    <s v="CM-12715"/>
    <s v="Craig Molinari"/>
    <x v="1"/>
    <s v="United States"/>
    <x v="15"/>
    <x v="13"/>
    <x v="1"/>
    <s v="FUR-CH-10002780"/>
    <x v="0"/>
    <x v="1"/>
    <s v="Office Star - Task Chair with Contemporary Loop Arms"/>
    <n v="436.70400000000001"/>
    <n v="6"/>
    <n v="21.8352"/>
    <x v="2"/>
    <x v="9"/>
  </r>
  <r>
    <s v="CA-2014-104563"/>
    <x v="600"/>
    <d v="2014-03-12T00:00:00"/>
    <x v="1"/>
    <s v="CM-12715"/>
    <s v="Craig Molinari"/>
    <x v="1"/>
    <s v="United States"/>
    <x v="15"/>
    <x v="13"/>
    <x v="1"/>
    <s v="FUR-CH-10004495"/>
    <x v="0"/>
    <x v="1"/>
    <s v="Global Leather and Oak Executive Chair, Black"/>
    <n v="481.56799999999998"/>
    <n v="2"/>
    <n v="54.176400000000001"/>
    <x v="2"/>
    <x v="9"/>
  </r>
  <r>
    <s v="CA-2016-107104"/>
    <x v="675"/>
    <d v="2016-11-30T00:00:00"/>
    <x v="1"/>
    <s v="MS-17365"/>
    <s v="Maribeth Schnelling"/>
    <x v="0"/>
    <s v="United States"/>
    <x v="2"/>
    <x v="2"/>
    <x v="1"/>
    <s v="FUR-BO-10002213"/>
    <x v="0"/>
    <x v="0"/>
    <s v="DMI Eclipse Executive Suite Bookcases"/>
    <n v="3406.6640000000002"/>
    <n v="8"/>
    <n v="160.31360000000001"/>
    <x v="4"/>
    <x v="0"/>
  </r>
  <r>
    <s v="CA-2016-107104"/>
    <x v="675"/>
    <d v="2016-11-30T00:00:00"/>
    <x v="1"/>
    <s v="MS-17365"/>
    <s v="Maribeth Schnelling"/>
    <x v="0"/>
    <s v="United States"/>
    <x v="2"/>
    <x v="2"/>
    <x v="1"/>
    <s v="FUR-FU-10002937"/>
    <x v="0"/>
    <x v="3"/>
    <s v="GE 48&quot; Fluorescent Tube, Cool White Energy Saver, 34 Watts, 30/Box"/>
    <n v="595.38"/>
    <n v="6"/>
    <n v="297.69"/>
    <x v="4"/>
    <x v="0"/>
  </r>
  <r>
    <s v="CA-2014-156160"/>
    <x v="875"/>
    <d v="2014-09-29T00:00:00"/>
    <x v="1"/>
    <s v="AS-10090"/>
    <s v="Adam Shillingsburg"/>
    <x v="0"/>
    <s v="United States"/>
    <x v="13"/>
    <x v="7"/>
    <x v="2"/>
    <s v="FUR-FU-10001876"/>
    <x v="0"/>
    <x v="3"/>
    <s v="Computer Room Manger, 14&quot;"/>
    <n v="97.44"/>
    <n v="3"/>
    <n v="35.078400000000002"/>
    <x v="1"/>
    <x v="4"/>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x v="0"/>
    <x v="3"/>
    <s v="Eldon Radial Chair Mat for Low to Medium Pile Carpets"/>
    <n v="119.94"/>
    <n v="3"/>
    <n v="23.988"/>
    <x v="4"/>
    <x v="0"/>
  </r>
  <r>
    <s v="CA-2017-157448"/>
    <x v="716"/>
    <d v="2017-11-20T00:00:00"/>
    <x v="1"/>
    <s v="LC-16885"/>
    <s v="Lena Creighton"/>
    <x v="0"/>
    <s v="United States"/>
    <x v="2"/>
    <x v="2"/>
    <x v="1"/>
    <s v="FUR-FU-10001847"/>
    <x v="0"/>
    <x v="3"/>
    <s v="Eldon Image Series Black Desk Accessories"/>
    <n v="12.42"/>
    <n v="3"/>
    <n v="4.4711999999999996"/>
    <x v="4"/>
    <x v="0"/>
  </r>
  <r>
    <s v="CA-2016-137393"/>
    <x v="349"/>
    <d v="2016-05-10T00:00:00"/>
    <x v="1"/>
    <s v="GM-14500"/>
    <s v="Gene McClure"/>
    <x v="0"/>
    <s v="United States"/>
    <x v="175"/>
    <x v="2"/>
    <x v="1"/>
    <s v="FUR-FU-10001617"/>
    <x v="0"/>
    <x v="3"/>
    <s v="Executive Impressions 8-1/2&quot; Career Panel/Partition Cubicle Clock"/>
    <n v="41.6"/>
    <n v="4"/>
    <n v="14.144"/>
    <x v="4"/>
    <x v="7"/>
  </r>
  <r>
    <s v="CA-2017-122770"/>
    <x v="838"/>
    <d v="2017-12-18T00:00:00"/>
    <x v="1"/>
    <s v="EP-13915"/>
    <s v="Emily Phan"/>
    <x v="0"/>
    <s v="United States"/>
    <x v="28"/>
    <x v="2"/>
    <x v="1"/>
    <s v="FUR-FU-10001473"/>
    <x v="0"/>
    <x v="3"/>
    <s v="Eldon Executive Woodline II Desk Accessories, Mahogany"/>
    <n v="201.04"/>
    <n v="8"/>
    <n v="54.280799999999999"/>
    <x v="2"/>
    <x v="5"/>
  </r>
  <r>
    <s v="CA-2015-130183"/>
    <x v="18"/>
    <d v="2015-11-17T00:00:00"/>
    <x v="1"/>
    <s v="PO-18850"/>
    <s v="Patrick O'Brill"/>
    <x v="0"/>
    <s v="United States"/>
    <x v="6"/>
    <x v="5"/>
    <x v="3"/>
    <s v="FUR-BO-10001811"/>
    <x v="0"/>
    <x v="0"/>
    <s v="Atlantic Metals Mobile 5-Shelf Bookcases, Custom Colors"/>
    <n v="613.99919999999997"/>
    <n v="3"/>
    <n v="-18.058800000000002"/>
    <x v="4"/>
    <x v="0"/>
  </r>
  <r>
    <s v="CA-2016-122511"/>
    <x v="237"/>
    <d v="2016-03-11T00:00:00"/>
    <x v="3"/>
    <s v="BT-11485"/>
    <s v="Brad Thomas"/>
    <x v="2"/>
    <s v="United States"/>
    <x v="3"/>
    <x v="3"/>
    <x v="2"/>
    <s v="FUR-FU-10001037"/>
    <x v="0"/>
    <x v="3"/>
    <s v="DAX Charcoal/Nickel-Tone Document Frame, 5 x 7"/>
    <n v="30.335999999999999"/>
    <n v="4"/>
    <n v="9.48"/>
    <x v="7"/>
    <x v="9"/>
  </r>
  <r>
    <s v="CA-2016-161746"/>
    <x v="59"/>
    <d v="2016-10-27T00:00:00"/>
    <x v="1"/>
    <s v="CS-11950"/>
    <s v="Carlos Soltero"/>
    <x v="0"/>
    <s v="United States"/>
    <x v="2"/>
    <x v="2"/>
    <x v="1"/>
    <s v="FUR-CH-10004626"/>
    <x v="0"/>
    <x v="1"/>
    <s v="Office Star Flex Back Scooter Chair with Aluminum Finish Frame"/>
    <n v="242.136"/>
    <n v="3"/>
    <n v="12.1068"/>
    <x v="6"/>
    <x v="1"/>
  </r>
  <r>
    <s v="CA-2016-161746"/>
    <x v="59"/>
    <d v="2016-10-27T00:00:00"/>
    <x v="1"/>
    <s v="CS-11950"/>
    <s v="Carlos Soltero"/>
    <x v="0"/>
    <s v="United States"/>
    <x v="2"/>
    <x v="2"/>
    <x v="1"/>
    <s v="FUR-FU-10003731"/>
    <x v="0"/>
    <x v="3"/>
    <s v="Eldon Expressions Wood and Plastic Desk Accessories, Oak"/>
    <n v="19.96"/>
    <n v="2"/>
    <n v="5.5888"/>
    <x v="6"/>
    <x v="1"/>
  </r>
  <r>
    <s v="CA-2014-114251"/>
    <x v="726"/>
    <d v="2014-11-10T00:00:00"/>
    <x v="1"/>
    <s v="MD-17350"/>
    <s v="Maribeth Dona"/>
    <x v="0"/>
    <s v="United States"/>
    <x v="3"/>
    <x v="3"/>
    <x v="2"/>
    <s v="FUR-FU-10001468"/>
    <x v="0"/>
    <x v="3"/>
    <s v="Tenex Antistatic Computer Chair Mats"/>
    <n v="273.56799999999998"/>
    <n v="2"/>
    <n v="-34.195999999999998"/>
    <x v="2"/>
    <x v="0"/>
  </r>
  <r>
    <s v="CA-2016-119641"/>
    <x v="710"/>
    <d v="2016-09-26T00:00:00"/>
    <x v="1"/>
    <s v="CS-12250"/>
    <s v="Chris Selesnick"/>
    <x v="1"/>
    <s v="United States"/>
    <x v="356"/>
    <x v="16"/>
    <x v="3"/>
    <s v="FUR-FU-10002445"/>
    <x v="0"/>
    <x v="3"/>
    <s v="DAX Two-Tone Rosewood/Black Document Frame, Desktop, 5 x 7"/>
    <n v="18.96"/>
    <n v="2"/>
    <n v="7.5839999999999996"/>
    <x v="4"/>
    <x v="4"/>
  </r>
  <r>
    <s v="CA-2016-105781"/>
    <x v="285"/>
    <d v="2016-02-20T00:00:00"/>
    <x v="1"/>
    <s v="JF-15565"/>
    <s v="Jill Fjeld"/>
    <x v="0"/>
    <s v="United States"/>
    <x v="13"/>
    <x v="7"/>
    <x v="2"/>
    <s v="FUR-CH-10001802"/>
    <x v="0"/>
    <x v="1"/>
    <s v="Hon Every-Day Chair Series Swivel Task Chairs"/>
    <n v="326.64600000000002"/>
    <n v="3"/>
    <n v="39.923400000000001"/>
    <x v="4"/>
    <x v="11"/>
  </r>
  <r>
    <s v="CA-2014-114321"/>
    <x v="663"/>
    <d v="2014-08-25T00:00:00"/>
    <x v="1"/>
    <s v="NC-18535"/>
    <s v="Nick Crebassa"/>
    <x v="1"/>
    <s v="United States"/>
    <x v="247"/>
    <x v="25"/>
    <x v="0"/>
    <s v="FUR-CH-10001797"/>
    <x v="0"/>
    <x v="1"/>
    <s v="Safco Chair Connectors, 6/Carton"/>
    <n v="500.24"/>
    <n v="13"/>
    <n v="145.06960000000001"/>
    <x v="2"/>
    <x v="10"/>
  </r>
  <r>
    <s v="CA-2015-117086"/>
    <x v="428"/>
    <d v="2015-11-12T00:00:00"/>
    <x v="1"/>
    <s v="QJ-19255"/>
    <s v="Quincy Jones"/>
    <x v="1"/>
    <s v="United States"/>
    <x v="259"/>
    <x v="43"/>
    <x v="2"/>
    <s v="FUR-BO-10004834"/>
    <x v="0"/>
    <x v="0"/>
    <s v="Riverside Palais Royal Lawyers Bookcase, Royale Cherry Finish"/>
    <n v="4404.8999999999996"/>
    <n v="5"/>
    <n v="1013.127"/>
    <x v="4"/>
    <x v="0"/>
  </r>
  <r>
    <s v="CA-2017-137505"/>
    <x v="241"/>
    <d v="2017-11-24T00:00:00"/>
    <x v="3"/>
    <s v="BP-11290"/>
    <s v="Beth Paige"/>
    <x v="0"/>
    <s v="United States"/>
    <x v="2"/>
    <x v="2"/>
    <x v="1"/>
    <s v="FUR-TA-10000617"/>
    <x v="0"/>
    <x v="2"/>
    <s v="Hon Practical Foundations 30 x 60 Training Table, Light Gray/Charcoal"/>
    <n v="364.08"/>
    <n v="2"/>
    <n v="9.1020000000000003"/>
    <x v="7"/>
    <x v="0"/>
  </r>
  <r>
    <s v="CA-2017-137505"/>
    <x v="241"/>
    <d v="2017-11-24T00:00:00"/>
    <x v="3"/>
    <s v="BP-11290"/>
    <s v="Beth Paige"/>
    <x v="0"/>
    <s v="United States"/>
    <x v="2"/>
    <x v="2"/>
    <x v="1"/>
    <s v="FUR-TA-10001676"/>
    <x v="0"/>
    <x v="2"/>
    <s v="Hon 61000 Series Interactive Training Tables"/>
    <n v="71.087999999999994"/>
    <n v="2"/>
    <n v="-1.7771999999999999"/>
    <x v="7"/>
    <x v="0"/>
  </r>
  <r>
    <s v="US-2014-140914"/>
    <x v="163"/>
    <d v="2014-11-15T00:00:00"/>
    <x v="1"/>
    <s v="BH-11710"/>
    <s v="Brosina Hoffman"/>
    <x v="0"/>
    <s v="United States"/>
    <x v="9"/>
    <x v="8"/>
    <x v="3"/>
    <s v="FUR-FU-10000175"/>
    <x v="0"/>
    <x v="3"/>
    <s v="DAX Wood Document Frame."/>
    <n v="10.984"/>
    <n v="2"/>
    <n v="-7.9634"/>
    <x v="4"/>
    <x v="0"/>
  </r>
  <r>
    <s v="US-2014-140914"/>
    <x v="163"/>
    <d v="2014-11-15T00:00:00"/>
    <x v="1"/>
    <s v="BH-11710"/>
    <s v="Brosina Hoffman"/>
    <x v="0"/>
    <s v="United States"/>
    <x v="9"/>
    <x v="8"/>
    <x v="3"/>
    <s v="FUR-CH-10003379"/>
    <x v="0"/>
    <x v="1"/>
    <s v="Global Commerce Series High-Back Swivel/Tilt Chairs"/>
    <n v="797.94399999999996"/>
    <n v="4"/>
    <n v="-56.996000000000002"/>
    <x v="4"/>
    <x v="0"/>
  </r>
  <r>
    <s v="CA-2017-113705"/>
    <x v="582"/>
    <d v="2017-03-29T00:00:00"/>
    <x v="0"/>
    <s v="LC-16870"/>
    <s v="Lena Cacioppo"/>
    <x v="0"/>
    <s v="United States"/>
    <x v="52"/>
    <x v="25"/>
    <x v="0"/>
    <s v="FUR-TA-10002533"/>
    <x v="0"/>
    <x v="2"/>
    <s v="BPI Conference Tables"/>
    <n v="292.10000000000002"/>
    <n v="2"/>
    <n v="58.42"/>
    <x v="3"/>
    <x v="9"/>
  </r>
  <r>
    <s v="CA-2016-146913"/>
    <x v="359"/>
    <d v="2016-11-05T00:00:00"/>
    <x v="1"/>
    <s v="SF-20965"/>
    <s v="Sylvia Foulston"/>
    <x v="1"/>
    <s v="United States"/>
    <x v="28"/>
    <x v="2"/>
    <x v="1"/>
    <s v="FUR-CH-10001854"/>
    <x v="0"/>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x v="0"/>
    <x v="0"/>
    <s v="O'Sullivan Cherrywood Estates Traditional Bookcase"/>
    <n v="339.92"/>
    <n v="5"/>
    <n v="8.4979999999999993"/>
    <x v="6"/>
    <x v="0"/>
  </r>
  <r>
    <s v="CA-2014-169019"/>
    <x v="503"/>
    <d v="2014-07-30T00:00:00"/>
    <x v="1"/>
    <s v="LF-17185"/>
    <s v="Luke Foster"/>
    <x v="0"/>
    <s v="United States"/>
    <x v="21"/>
    <x v="5"/>
    <x v="3"/>
    <s v="FUR-FU-10004666"/>
    <x v="0"/>
    <x v="3"/>
    <s v="DAX Clear Channel Poster Frame"/>
    <n v="17.495999999999999"/>
    <n v="3"/>
    <n v="-10.0602"/>
    <x v="4"/>
    <x v="3"/>
  </r>
  <r>
    <s v="CA-2015-149748"/>
    <x v="151"/>
    <d v="2015-06-02T00:00:00"/>
    <x v="0"/>
    <s v="EM-13825"/>
    <s v="Elizabeth Moffitt"/>
    <x v="1"/>
    <s v="United States"/>
    <x v="309"/>
    <x v="18"/>
    <x v="2"/>
    <s v="FUR-FU-10001847"/>
    <x v="0"/>
    <x v="3"/>
    <s v="Eldon Image Series Black Desk Accessories"/>
    <n v="8.2799999999999994"/>
    <n v="2"/>
    <n v="2.9807999999999999"/>
    <x v="3"/>
    <x v="7"/>
  </r>
  <r>
    <s v="US-2014-114377"/>
    <x v="726"/>
    <d v="2014-11-05T00:00:00"/>
    <x v="3"/>
    <s v="BG-11035"/>
    <s v="Barry Gonzalez"/>
    <x v="0"/>
    <s v="United States"/>
    <x v="247"/>
    <x v="25"/>
    <x v="0"/>
    <s v="FUR-CH-10004754"/>
    <x v="0"/>
    <x v="1"/>
    <s v="Global Stack Chair with Arms, Black"/>
    <n v="149.9"/>
    <n v="5"/>
    <n v="40.472999999999999"/>
    <x v="7"/>
    <x v="0"/>
  </r>
  <r>
    <s v="CA-2017-144491"/>
    <x v="582"/>
    <d v="2017-04-01T00:00:00"/>
    <x v="1"/>
    <s v="CJ-12010"/>
    <s v="Caroline Jumper"/>
    <x v="0"/>
    <s v="United States"/>
    <x v="6"/>
    <x v="5"/>
    <x v="3"/>
    <s v="FUR-BO-10001811"/>
    <x v="0"/>
    <x v="0"/>
    <s v="Atlantic Metals Mobile 5-Shelf Bookcases, Custom Colors"/>
    <n v="1023.332"/>
    <n v="5"/>
    <n v="-30.097999999999999"/>
    <x v="2"/>
    <x v="9"/>
  </r>
  <r>
    <s v="CA-2017-144491"/>
    <x v="582"/>
    <d v="2017-04-01T00:00:00"/>
    <x v="1"/>
    <s v="CJ-12010"/>
    <s v="Caroline Jumper"/>
    <x v="0"/>
    <s v="United States"/>
    <x v="6"/>
    <x v="5"/>
    <x v="3"/>
    <s v="FUR-CH-10004063"/>
    <x v="0"/>
    <x v="1"/>
    <s v="Global Deluxe High-Back Manager's Chair"/>
    <n v="600.55799999999999"/>
    <n v="3"/>
    <n v="-8.5793999999999997"/>
    <x v="2"/>
    <x v="9"/>
  </r>
  <r>
    <s v="CA-2017-144491"/>
    <x v="582"/>
    <d v="2017-04-01T00:00:00"/>
    <x v="1"/>
    <s v="CJ-12010"/>
    <s v="Caroline Jumper"/>
    <x v="0"/>
    <s v="United States"/>
    <x v="6"/>
    <x v="5"/>
    <x v="3"/>
    <s v="FUR-CH-10001714"/>
    <x v="0"/>
    <x v="1"/>
    <s v="Global Leather &amp; Oak Executive Chair, Burgundy"/>
    <n v="211.24600000000001"/>
    <n v="2"/>
    <n v="-66.391599999999997"/>
    <x v="2"/>
    <x v="9"/>
  </r>
  <r>
    <s v="CA-2014-127166"/>
    <x v="876"/>
    <d v="2014-05-23T00:00:00"/>
    <x v="0"/>
    <s v="KH-16360"/>
    <s v="Katherine Hughes"/>
    <x v="0"/>
    <s v="United States"/>
    <x v="6"/>
    <x v="5"/>
    <x v="3"/>
    <s v="FUR-CH-10003396"/>
    <x v="0"/>
    <x v="1"/>
    <s v="Global Deluxe Steno Chair"/>
    <n v="107.77200000000001"/>
    <n v="2"/>
    <n v="-29.252400000000002"/>
    <x v="3"/>
    <x v="7"/>
  </r>
  <r>
    <s v="CA-2015-122973"/>
    <x v="877"/>
    <d v="2015-07-20T00:00:00"/>
    <x v="0"/>
    <s v="PJ-19015"/>
    <s v="Pauline Johnson"/>
    <x v="0"/>
    <s v="United States"/>
    <x v="13"/>
    <x v="7"/>
    <x v="2"/>
    <s v="FUR-FU-10002364"/>
    <x v="0"/>
    <x v="3"/>
    <s v="Eldon Expressions Wood Desk Accessories, Oak"/>
    <n v="7.38"/>
    <n v="1"/>
    <n v="2.1402000000000001"/>
    <x v="3"/>
    <x v="3"/>
  </r>
  <r>
    <s v="CA-2016-136322"/>
    <x v="59"/>
    <d v="2016-10-26T00:00:00"/>
    <x v="1"/>
    <s v="AP-10720"/>
    <s v="Anne Pryor"/>
    <x v="2"/>
    <s v="United States"/>
    <x v="1"/>
    <x v="1"/>
    <x v="0"/>
    <s v="FUR-FU-10002878"/>
    <x v="0"/>
    <x v="3"/>
    <s v="Seth Thomas 14&quot; Day/Date Wall Clock"/>
    <n v="45.567999999999998"/>
    <n v="2"/>
    <n v="9.6831999999999994"/>
    <x v="2"/>
    <x v="1"/>
  </r>
  <r>
    <s v="CA-2017-107209"/>
    <x v="534"/>
    <d v="2017-08-01T00:00:00"/>
    <x v="0"/>
    <s v="JW-15955"/>
    <s v="Joni Wasserman"/>
    <x v="0"/>
    <s v="United States"/>
    <x v="168"/>
    <x v="30"/>
    <x v="0"/>
    <s v="FUR-CH-10001146"/>
    <x v="0"/>
    <x v="1"/>
    <s v="Global Value Mid-Back Manager's Chair, Gray"/>
    <n v="194.84800000000001"/>
    <n v="4"/>
    <n v="12.178000000000001"/>
    <x v="2"/>
    <x v="3"/>
  </r>
  <r>
    <s v="CA-2015-162201"/>
    <x v="878"/>
    <d v="2015-06-12T00:00:00"/>
    <x v="1"/>
    <s v="AG-10495"/>
    <s v="Andrew Gjertsen"/>
    <x v="1"/>
    <s v="United States"/>
    <x v="66"/>
    <x v="1"/>
    <x v="0"/>
    <s v="FUR-FU-10001185"/>
    <x v="0"/>
    <x v="3"/>
    <s v="Advantus Employee of the Month Certificate Frame, 11 x 13-1/2"/>
    <n v="173.208"/>
    <n v="7"/>
    <n v="45.467100000000002"/>
    <x v="4"/>
    <x v="2"/>
  </r>
  <r>
    <s v="US-2014-164406"/>
    <x v="879"/>
    <d v="2014-08-19T00:00:00"/>
    <x v="1"/>
    <s v="BD-11605"/>
    <s v="Brian Dahlen"/>
    <x v="0"/>
    <s v="United States"/>
    <x v="28"/>
    <x v="2"/>
    <x v="1"/>
    <s v="FUR-CH-10003833"/>
    <x v="0"/>
    <x v="1"/>
    <s v="Novimex Fabric Task Chair"/>
    <n v="195.136"/>
    <n v="4"/>
    <n v="-12.196"/>
    <x v="4"/>
    <x v="10"/>
  </r>
  <r>
    <s v="US-2017-152842"/>
    <x v="3"/>
    <d v="2017-07-23T00:00:00"/>
    <x v="1"/>
    <s v="NF-18385"/>
    <s v="Natalie Fritzler"/>
    <x v="0"/>
    <s v="United States"/>
    <x v="127"/>
    <x v="30"/>
    <x v="0"/>
    <s v="FUR-CH-10004218"/>
    <x v="0"/>
    <x v="1"/>
    <s v="Global Fabric Manager's Chair, Dark Gray"/>
    <n v="242.352"/>
    <n v="3"/>
    <n v="15.147"/>
    <x v="1"/>
    <x v="3"/>
  </r>
  <r>
    <s v="CA-2014-113257"/>
    <x v="439"/>
    <d v="2014-12-18T00:00:00"/>
    <x v="0"/>
    <s v="SC-20305"/>
    <s v="Sean Christensen"/>
    <x v="0"/>
    <s v="United States"/>
    <x v="365"/>
    <x v="5"/>
    <x v="3"/>
    <s v="FUR-FU-10001706"/>
    <x v="0"/>
    <x v="3"/>
    <s v="Longer-Life Soft White Bulbs"/>
    <n v="8.6240000000000006"/>
    <n v="7"/>
    <n v="-2.5872000000000002"/>
    <x v="3"/>
    <x v="5"/>
  </r>
  <r>
    <s v="CA-2016-126627"/>
    <x v="792"/>
    <d v="2016-10-12T00:00:00"/>
    <x v="2"/>
    <s v="WB-21850"/>
    <s v="William Brown"/>
    <x v="0"/>
    <s v="United States"/>
    <x v="101"/>
    <x v="5"/>
    <x v="3"/>
    <s v="FUR-FU-10004963"/>
    <x v="0"/>
    <x v="3"/>
    <s v="Eldon 400 Class Desk Accessories, Black Carbon"/>
    <n v="14"/>
    <n v="4"/>
    <n v="-6.3"/>
    <x v="3"/>
    <x v="1"/>
  </r>
  <r>
    <s v="US-2016-125402"/>
    <x v="228"/>
    <d v="2016-10-01T00:00:00"/>
    <x v="1"/>
    <s v="DL-12865"/>
    <s v="Dan Lawera"/>
    <x v="0"/>
    <s v="United States"/>
    <x v="62"/>
    <x v="2"/>
    <x v="1"/>
    <s v="FUR-CH-10000665"/>
    <x v="0"/>
    <x v="1"/>
    <s v="Global Airflow Leather Mesh Back Chair, Black"/>
    <n v="483.13600000000002"/>
    <n v="4"/>
    <n v="60.392000000000003"/>
    <x v="6"/>
    <x v="4"/>
  </r>
  <r>
    <s v="CA-2014-163867"/>
    <x v="270"/>
    <d v="2014-06-06T00:00:00"/>
    <x v="2"/>
    <s v="RE-19450"/>
    <s v="Richard Eichhorn"/>
    <x v="0"/>
    <s v="United States"/>
    <x v="42"/>
    <x v="8"/>
    <x v="3"/>
    <s v="FUR-FU-10001475"/>
    <x v="0"/>
    <x v="3"/>
    <s v="Contract Clock, 14&quot;, Brown"/>
    <n v="61.543999999999997"/>
    <n v="7"/>
    <n v="-40.003599999999999"/>
    <x v="0"/>
    <x v="2"/>
  </r>
  <r>
    <s v="CA-2017-169327"/>
    <x v="113"/>
    <d v="2017-09-04T00:00:00"/>
    <x v="0"/>
    <s v="MH-17290"/>
    <s v="Marc Harrigan"/>
    <x v="2"/>
    <s v="United States"/>
    <x v="2"/>
    <x v="2"/>
    <x v="1"/>
    <s v="FUR-FU-10004188"/>
    <x v="0"/>
    <x v="3"/>
    <s v="Luxo Professional Combination Clamp-On Lamps"/>
    <n v="511.5"/>
    <n v="5"/>
    <n v="132.99"/>
    <x v="3"/>
    <x v="4"/>
  </r>
  <r>
    <s v="CA-2016-158155"/>
    <x v="630"/>
    <d v="2016-05-06T00:00:00"/>
    <x v="1"/>
    <s v="EH-13765"/>
    <s v="Edward Hooks"/>
    <x v="1"/>
    <s v="United States"/>
    <x v="13"/>
    <x v="7"/>
    <x v="2"/>
    <s v="FUR-FU-10000732"/>
    <x v="0"/>
    <x v="3"/>
    <s v="Eldon 200 Class Desk Accessories"/>
    <n v="12.56"/>
    <n v="2"/>
    <n v="4.0191999999999997"/>
    <x v="4"/>
    <x v="7"/>
  </r>
  <r>
    <s v="CA-2016-158155"/>
    <x v="630"/>
    <d v="2016-05-06T00:00:00"/>
    <x v="1"/>
    <s v="EH-13765"/>
    <s v="Edward Hooks"/>
    <x v="1"/>
    <s v="United States"/>
    <x v="13"/>
    <x v="7"/>
    <x v="2"/>
    <s v="FUR-FU-10002253"/>
    <x v="0"/>
    <x v="3"/>
    <s v="Howard Miller 13&quot; Diameter Pewter Finish Round Wall Clock"/>
    <n v="214.7"/>
    <n v="5"/>
    <n v="83.733000000000004"/>
    <x v="4"/>
    <x v="7"/>
  </r>
  <r>
    <s v="CA-2017-138870"/>
    <x v="744"/>
    <d v="2017-06-23T00:00:00"/>
    <x v="1"/>
    <s v="GA-14515"/>
    <s v="George Ashbrook"/>
    <x v="0"/>
    <s v="United States"/>
    <x v="28"/>
    <x v="2"/>
    <x v="1"/>
    <s v="FUR-FU-10002396"/>
    <x v="0"/>
    <x v="3"/>
    <s v="DAX Copper Panel Document Frame, 5 x 7 Size"/>
    <n v="50.32"/>
    <n v="4"/>
    <n v="21.134399999999999"/>
    <x v="4"/>
    <x v="2"/>
  </r>
  <r>
    <s v="CA-2015-164301"/>
    <x v="880"/>
    <d v="2015-03-30T00:00:00"/>
    <x v="1"/>
    <s v="EB-13840"/>
    <s v="Ellis Ballard"/>
    <x v="1"/>
    <s v="United States"/>
    <x v="15"/>
    <x v="13"/>
    <x v="1"/>
    <s v="FUR-TA-10001889"/>
    <x v="0"/>
    <x v="2"/>
    <s v="Bush Advantage Collection Racetrack Conference Table"/>
    <n v="3393.68"/>
    <n v="8"/>
    <n v="610.86239999999998"/>
    <x v="4"/>
    <x v="9"/>
  </r>
  <r>
    <s v="CA-2017-113278"/>
    <x v="881"/>
    <d v="2017-01-20T00:00:00"/>
    <x v="1"/>
    <s v="HR-14770"/>
    <s v="Hallie Redmond"/>
    <x v="2"/>
    <s v="United States"/>
    <x v="52"/>
    <x v="6"/>
    <x v="3"/>
    <s v="FUR-FU-10001037"/>
    <x v="0"/>
    <x v="3"/>
    <s v="DAX Charcoal/Nickel-Tone Document Frame, 5 x 7"/>
    <n v="18.96"/>
    <n v="2"/>
    <n v="8.532"/>
    <x v="6"/>
    <x v="8"/>
  </r>
  <r>
    <s v="CA-2014-114195"/>
    <x v="770"/>
    <d v="2014-11-03T00:00:00"/>
    <x v="2"/>
    <s v="EA-14035"/>
    <s v="Erin Ashbrook"/>
    <x v="1"/>
    <s v="United States"/>
    <x v="366"/>
    <x v="15"/>
    <x v="2"/>
    <s v="FUR-FU-10002253"/>
    <x v="0"/>
    <x v="3"/>
    <s v="Howard Miller 13&quot; Diameter Pewter Finish Round Wall Clock"/>
    <n v="68.703999999999994"/>
    <n v="2"/>
    <n v="16.3172"/>
    <x v="3"/>
    <x v="0"/>
  </r>
  <r>
    <s v="CA-2016-122581"/>
    <x v="650"/>
    <d v="2016-08-25T00:00:00"/>
    <x v="1"/>
    <s v="JK-15370"/>
    <s v="Jay Kimmel"/>
    <x v="0"/>
    <s v="United States"/>
    <x v="13"/>
    <x v="7"/>
    <x v="2"/>
    <s v="FUR-CH-10002961"/>
    <x v="0"/>
    <x v="1"/>
    <s v="Leather Task Chair, Black"/>
    <n v="573.17399999999998"/>
    <n v="7"/>
    <n v="63.686"/>
    <x v="4"/>
    <x v="10"/>
  </r>
  <r>
    <s v="US-2016-115441"/>
    <x v="81"/>
    <d v="2016-07-28T00:00:00"/>
    <x v="0"/>
    <s v="SH-19975"/>
    <s v="Sally Hughsby"/>
    <x v="1"/>
    <s v="United States"/>
    <x v="79"/>
    <x v="16"/>
    <x v="3"/>
    <s v="FUR-CH-10004626"/>
    <x v="0"/>
    <x v="1"/>
    <s v="Office Star Flex Back Scooter Chair with Aluminum Finish Frame"/>
    <n v="403.56"/>
    <n v="4"/>
    <n v="96.854399999999998"/>
    <x v="0"/>
    <x v="3"/>
  </r>
  <r>
    <s v="US-2016-115441"/>
    <x v="81"/>
    <d v="2016-07-28T00:00:00"/>
    <x v="0"/>
    <s v="SH-19975"/>
    <s v="Sally Hughsby"/>
    <x v="1"/>
    <s v="United States"/>
    <x v="79"/>
    <x v="16"/>
    <x v="3"/>
    <s v="FUR-FU-10001756"/>
    <x v="0"/>
    <x v="3"/>
    <s v="Eldon Expressions Desk Accessory, Wood Photo Frame, Mahogany"/>
    <n v="95.2"/>
    <n v="5"/>
    <n v="27.608000000000001"/>
    <x v="0"/>
    <x v="3"/>
  </r>
  <r>
    <s v="CA-2016-112830"/>
    <x v="882"/>
    <d v="2016-06-10T00:00:00"/>
    <x v="1"/>
    <s v="LP-17095"/>
    <s v="Liz Preis"/>
    <x v="0"/>
    <s v="United States"/>
    <x v="130"/>
    <x v="15"/>
    <x v="2"/>
    <s v="FUR-FU-10004306"/>
    <x v="0"/>
    <x v="3"/>
    <s v="Electrix Halogen Magnifier Lamp"/>
    <n v="466.32"/>
    <n v="3"/>
    <n v="34.973999999999997"/>
    <x v="4"/>
    <x v="2"/>
  </r>
  <r>
    <s v="CA-2016-112830"/>
    <x v="882"/>
    <d v="2016-06-10T00:00:00"/>
    <x v="1"/>
    <s v="LP-17095"/>
    <s v="Liz Preis"/>
    <x v="0"/>
    <s v="United States"/>
    <x v="130"/>
    <x v="15"/>
    <x v="2"/>
    <s v="FUR-FU-10004845"/>
    <x v="0"/>
    <x v="3"/>
    <s v="Deflect-o EconoMat Nonstudded, No Bevel Mat"/>
    <n v="82.64"/>
    <n v="2"/>
    <n v="0"/>
    <x v="4"/>
    <x v="2"/>
  </r>
  <r>
    <s v="US-2014-117380"/>
    <x v="786"/>
    <d v="2014-04-03T00:00:00"/>
    <x v="1"/>
    <s v="MP-18175"/>
    <s v="Mike Pelletier"/>
    <x v="2"/>
    <s v="United States"/>
    <x v="76"/>
    <x v="15"/>
    <x v="2"/>
    <s v="FUR-TA-10000198"/>
    <x v="0"/>
    <x v="2"/>
    <s v="Chromcraft Bull-Nose Wood Oval Conference Tables &amp; Bases"/>
    <n v="330.58800000000002"/>
    <n v="1"/>
    <n v="-143.25479999999999"/>
    <x v="6"/>
    <x v="9"/>
  </r>
  <r>
    <s v="CA-2017-117646"/>
    <x v="67"/>
    <d v="2017-08-25T00:00:00"/>
    <x v="1"/>
    <s v="SC-20845"/>
    <s v="Sung Chung"/>
    <x v="0"/>
    <s v="United States"/>
    <x v="74"/>
    <x v="12"/>
    <x v="1"/>
    <s v="FUR-FU-10001037"/>
    <x v="0"/>
    <x v="3"/>
    <s v="DAX Charcoal/Nickel-Tone Document Frame, 5 x 7"/>
    <n v="22.751999999999999"/>
    <n v="3"/>
    <n v="7.11"/>
    <x v="4"/>
    <x v="10"/>
  </r>
  <r>
    <s v="CA-2014-122609"/>
    <x v="352"/>
    <d v="2014-11-18T00:00:00"/>
    <x v="1"/>
    <s v="DP-13000"/>
    <s v="Darren Powers"/>
    <x v="0"/>
    <s v="United States"/>
    <x v="118"/>
    <x v="5"/>
    <x v="3"/>
    <s v="FUR-FU-10004587"/>
    <x v="0"/>
    <x v="3"/>
    <s v="GE General Use Halogen Bulbs, 100 Watts, 1 Bulb per Pack"/>
    <n v="25.128"/>
    <n v="3"/>
    <n v="-6.9101999999999997"/>
    <x v="6"/>
    <x v="0"/>
  </r>
  <r>
    <s v="US-2015-129007"/>
    <x v="615"/>
    <d v="2015-09-15T00:00:00"/>
    <x v="2"/>
    <s v="KD-16615"/>
    <s v="Ken Dana"/>
    <x v="1"/>
    <s v="United States"/>
    <x v="261"/>
    <x v="2"/>
    <x v="1"/>
    <s v="FUR-FU-10004973"/>
    <x v="0"/>
    <x v="3"/>
    <s v="Flat Face Poster Frame"/>
    <n v="131.88"/>
    <n v="7"/>
    <n v="55.389600000000002"/>
    <x v="3"/>
    <x v="4"/>
  </r>
  <r>
    <s v="US-2015-129007"/>
    <x v="615"/>
    <d v="2015-09-15T00:00:00"/>
    <x v="2"/>
    <s v="KD-16615"/>
    <s v="Ken Dana"/>
    <x v="1"/>
    <s v="United States"/>
    <x v="261"/>
    <x v="2"/>
    <x v="1"/>
    <s v="FUR-CH-10000155"/>
    <x v="0"/>
    <x v="1"/>
    <s v="Global Comet Stacking Armless Chair"/>
    <n v="717.72"/>
    <n v="3"/>
    <n v="71.772000000000006"/>
    <x v="3"/>
    <x v="4"/>
  </r>
  <r>
    <s v="US-2015-129007"/>
    <x v="615"/>
    <d v="2015-09-15T00:00:00"/>
    <x v="2"/>
    <s v="KD-16615"/>
    <s v="Ken Dana"/>
    <x v="1"/>
    <s v="United States"/>
    <x v="261"/>
    <x v="2"/>
    <x v="1"/>
    <s v="FUR-FU-10002379"/>
    <x v="0"/>
    <x v="3"/>
    <s v="Eldon Econocleat Chair Mats for Low Pile Carpets"/>
    <n v="207.35"/>
    <n v="5"/>
    <n v="24.882000000000001"/>
    <x v="3"/>
    <x v="4"/>
  </r>
  <r>
    <s v="US-2015-129007"/>
    <x v="615"/>
    <d v="2015-09-15T00:00:00"/>
    <x v="2"/>
    <s v="KD-16615"/>
    <s v="Ken Dana"/>
    <x v="1"/>
    <s v="United States"/>
    <x v="261"/>
    <x v="2"/>
    <x v="1"/>
    <s v="FUR-FU-10004018"/>
    <x v="0"/>
    <x v="3"/>
    <s v="Tensor Computer Mounted Lamp"/>
    <n v="44.67"/>
    <n v="3"/>
    <n v="12.0609"/>
    <x v="3"/>
    <x v="4"/>
  </r>
  <r>
    <s v="CA-2015-132388"/>
    <x v="883"/>
    <d v="2015-10-12T00:00:00"/>
    <x v="2"/>
    <s v="KN-16390"/>
    <s v="Katherine Nockton"/>
    <x v="1"/>
    <s v="United States"/>
    <x v="367"/>
    <x v="2"/>
    <x v="1"/>
    <s v="FUR-CH-10001714"/>
    <x v="0"/>
    <x v="1"/>
    <s v="Global Leather &amp; Oak Executive Chair, Burgundy"/>
    <n v="362.13600000000002"/>
    <n v="3"/>
    <n v="-54.320399999999999"/>
    <x v="3"/>
    <x v="1"/>
  </r>
  <r>
    <s v="CA-2017-160927"/>
    <x v="884"/>
    <d v="2017-01-31T00:00:00"/>
    <x v="0"/>
    <s v="TM-21010"/>
    <s v="Tamara Manning"/>
    <x v="0"/>
    <s v="United States"/>
    <x v="149"/>
    <x v="26"/>
    <x v="3"/>
    <s v="FUR-FU-10000010"/>
    <x v="0"/>
    <x v="3"/>
    <s v="DAX Value U-Channel Document Frames, Easel Back"/>
    <n v="14.91"/>
    <n v="3"/>
    <n v="4.6220999999999997"/>
    <x v="3"/>
    <x v="8"/>
  </r>
  <r>
    <s v="CA-2016-149272"/>
    <x v="775"/>
    <d v="2016-03-19T00:00:00"/>
    <x v="1"/>
    <s v="MY-18295"/>
    <s v="Muhammed Yedwab"/>
    <x v="1"/>
    <s v="United States"/>
    <x v="368"/>
    <x v="5"/>
    <x v="3"/>
    <s v="FUR-CH-10000863"/>
    <x v="0"/>
    <x v="1"/>
    <s v="Novimex Swivel Fabric Task Chair"/>
    <n v="528.42999999999995"/>
    <n v="5"/>
    <n v="-143.43100000000001"/>
    <x v="4"/>
    <x v="9"/>
  </r>
  <r>
    <s v="CA-2016-129630"/>
    <x v="631"/>
    <d v="2016-09-04T00:00:00"/>
    <x v="3"/>
    <s v="IM-15055"/>
    <s v="Ionia McGrath"/>
    <x v="0"/>
    <s v="United States"/>
    <x v="28"/>
    <x v="2"/>
    <x v="1"/>
    <s v="FUR-FU-10000260"/>
    <x v="0"/>
    <x v="3"/>
    <s v="6&quot; Cubicle Wall Clock, Black"/>
    <n v="24.27"/>
    <n v="3"/>
    <n v="8.7371999999999996"/>
    <x v="7"/>
    <x v="4"/>
  </r>
  <r>
    <s v="CA-2015-104948"/>
    <x v="18"/>
    <d v="2015-11-17T00:00:00"/>
    <x v="1"/>
    <s v="KH-16510"/>
    <s v="Keith Herrera"/>
    <x v="0"/>
    <s v="United States"/>
    <x v="369"/>
    <x v="2"/>
    <x v="1"/>
    <s v="FUR-BO-10004357"/>
    <x v="0"/>
    <x v="0"/>
    <s v="O'Sullivan Living Dimensions 3-Shelf Bookcases"/>
    <n v="683.33199999999999"/>
    <n v="4"/>
    <n v="-40.195999999999998"/>
    <x v="4"/>
    <x v="0"/>
  </r>
  <r>
    <s v="CA-2016-164889"/>
    <x v="885"/>
    <d v="2016-06-06T00:00:00"/>
    <x v="0"/>
    <s v="CP-12340"/>
    <s v="Christine Phan"/>
    <x v="1"/>
    <s v="United States"/>
    <x v="2"/>
    <x v="2"/>
    <x v="1"/>
    <s v="FUR-TA-10001676"/>
    <x v="0"/>
    <x v="2"/>
    <s v="Hon 61000 Series Interactive Training Tables"/>
    <n v="71.087999999999994"/>
    <n v="2"/>
    <n v="-1.7771999999999999"/>
    <x v="0"/>
    <x v="2"/>
  </r>
  <r>
    <s v="CA-2016-169824"/>
    <x v="574"/>
    <d v="2016-12-17T00:00:00"/>
    <x v="1"/>
    <s v="NS-18640"/>
    <s v="Noel Staavos"/>
    <x v="1"/>
    <s v="United States"/>
    <x v="13"/>
    <x v="7"/>
    <x v="2"/>
    <s v="FUR-FU-10004864"/>
    <x v="0"/>
    <x v="3"/>
    <s v="Eldon 500 Class Desk Accessories"/>
    <n v="60.35"/>
    <n v="5"/>
    <n v="19.915500000000002"/>
    <x v="2"/>
    <x v="5"/>
  </r>
  <r>
    <s v="CA-2017-121559"/>
    <x v="886"/>
    <d v="2017-06-03T00:00:00"/>
    <x v="0"/>
    <s v="HW-14935"/>
    <s v="Helen Wasserman"/>
    <x v="1"/>
    <s v="United States"/>
    <x v="370"/>
    <x v="6"/>
    <x v="3"/>
    <s v="FUR-CH-10003746"/>
    <x v="0"/>
    <x v="1"/>
    <s v="Hon 4070 Series Pagoda Round Back Stacking Chairs"/>
    <n v="1925.88"/>
    <n v="6"/>
    <n v="539.24639999999999"/>
    <x v="3"/>
    <x v="2"/>
  </r>
  <r>
    <s v="CA-2015-141593"/>
    <x v="646"/>
    <d v="2015-12-16T00:00:00"/>
    <x v="0"/>
    <s v="DB-12970"/>
    <s v="Darren Budd"/>
    <x v="1"/>
    <s v="United States"/>
    <x v="2"/>
    <x v="2"/>
    <x v="1"/>
    <s v="FUR-TA-10002622"/>
    <x v="0"/>
    <x v="2"/>
    <s v="Bush Andora Conference Table, Maple/Graphite Gray Finish"/>
    <n v="273.56799999999998"/>
    <n v="2"/>
    <n v="10.258800000000001"/>
    <x v="3"/>
    <x v="5"/>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x v="9"/>
  </r>
  <r>
    <s v="CA-2016-146374"/>
    <x v="28"/>
    <d v="2016-12-10T00:00:00"/>
    <x v="0"/>
    <s v="HE-14800"/>
    <s v="Harold Engle"/>
    <x v="1"/>
    <s v="United States"/>
    <x v="19"/>
    <x v="14"/>
    <x v="2"/>
    <s v="FUR-FU-10002671"/>
    <x v="0"/>
    <x v="3"/>
    <s v="Electrix 20W Halogen Replacement Bulb for Zoom-In Desk Lamp"/>
    <n v="13.4"/>
    <n v="1"/>
    <n v="6.4320000000000004"/>
    <x v="2"/>
    <x v="5"/>
  </r>
  <r>
    <s v="US-2015-151435"/>
    <x v="329"/>
    <d v="2015-09-09T00:00:00"/>
    <x v="0"/>
    <s v="SW-20455"/>
    <s v="Shaun Weien"/>
    <x v="0"/>
    <s v="United States"/>
    <x v="120"/>
    <x v="35"/>
    <x v="0"/>
    <s v="FUR-TA-10001039"/>
    <x v="0"/>
    <x v="2"/>
    <s v="KI Adjustable-Height Table"/>
    <n v="85.98"/>
    <n v="1"/>
    <n v="22.354800000000001"/>
    <x v="0"/>
    <x v="4"/>
  </r>
  <r>
    <s v="CA-2014-110422"/>
    <x v="888"/>
    <d v="2014-01-23T00:00:00"/>
    <x v="0"/>
    <s v="TB-21400"/>
    <s v="Tom Boeckenhauer"/>
    <x v="0"/>
    <s v="United States"/>
    <x v="89"/>
    <x v="1"/>
    <x v="0"/>
    <s v="FUR-FU-10001889"/>
    <x v="0"/>
    <x v="3"/>
    <s v="Ultra Door Pull Handle"/>
    <n v="25.248000000000001"/>
    <n v="3"/>
    <n v="4.1028000000000002"/>
    <x v="3"/>
    <x v="8"/>
  </r>
  <r>
    <s v="CA-2017-121258"/>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545F65-813F-4A4E-BE2F-3078FB4FF6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D8"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118477-6A70-42FB-BC7E-78DD230242E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0:M26"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2">
    <format dxfId="1">
      <pivotArea grandRow="1" outline="0" collapsedLevelsAreSubtotals="1" fieldPosition="0"/>
    </format>
    <format dxfId="0">
      <pivotArea collapsedLevelsAreSubtotals="1" fieldPosition="0">
        <references count="1">
          <reference field="8" count="5">
            <x v="184"/>
            <x v="232"/>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C44C75-9C68-4552-91A1-1D0188545F6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0:H69"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2">
    <format dxfId="3">
      <pivotArea grandRow="1" outline="0" collapsedLevelsAreSubtotals="1"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15471-C93B-4557-8253-EC0076CBA3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2:C3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2">
    <format dxfId="5">
      <pivotArea collapsedLevelsAreSubtotals="1" fieldPosition="0">
        <references count="1">
          <reference field="19" count="0"/>
        </references>
      </pivotArea>
    </format>
    <format dxfId="4">
      <pivotArea grandRow="1"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581425-BB9E-4CB7-AB5A-A8426CD3999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6:M6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2">
    <format dxfId="7">
      <pivotArea grandRow="1"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C12492-8020-4F76-AE00-7DDC47680F7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45:M50"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10">
      <pivotArea grandRow="1" outline="0" collapsedLevelsAreSubtotals="1" fieldPosition="0"/>
    </format>
    <format dxfId="9">
      <pivotArea outline="0" fieldPosition="0">
        <references count="1">
          <reference field="4294967294" count="1">
            <x v="0"/>
          </reference>
        </references>
      </pivotArea>
    </format>
    <format dxfId="8">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2CD4CA-2A17-4B95-9ED0-B92D354A8F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E17"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2C53DC-B742-4172-AB80-B2F6BEDC632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31:M40"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3">
    <format dxfId="13">
      <pivotArea grandRow="1" outline="0" collapsedLevelsAreSubtotals="1" fieldPosition="0"/>
    </format>
    <format dxfId="12">
      <pivotArea outline="0" fieldPosition="0">
        <references count="1">
          <reference field="4294967294" count="1">
            <x v="0"/>
          </reference>
        </references>
      </pivotArea>
    </format>
    <format dxfId="1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3C95B3-0D2D-4A2C-AE4F-C6981E257C88}"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E78C7E2D-E67C-4781-A02E-88C314B01FC3}" sourceName="Segment">
  <pivotTables>
    <pivotTable tabId="1" name="PivotTable8"/>
    <pivotTable tabId="1" name="PivotTable1"/>
    <pivotTable tabId="1" name="PivotTable2"/>
    <pivotTable tabId="1" name="PivotTable3"/>
    <pivotTable tabId="1" name="PivotTable4"/>
    <pivotTable tabId="1" name="PivotTable5"/>
    <pivotTable tabId="1" name="PivotTable6"/>
    <pivotTable tabId="1" name="PivotTable7"/>
  </pivotTables>
  <data>
    <tabular pivotCacheId="162402801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8A06DA-5AAB-4E22-94D3-F5B838F0B251}" sourceName="Region">
  <pivotTables>
    <pivotTable tabId="1" name="PivotTable8"/>
    <pivotTable tabId="1" name="PivotTable1"/>
    <pivotTable tabId="1" name="PivotTable2"/>
    <pivotTable tabId="1" name="PivotTable3"/>
    <pivotTable tabId="1" name="PivotTable4"/>
    <pivotTable tabId="1" name="PivotTable5"/>
    <pivotTable tabId="1" name="PivotTable6"/>
    <pivotTable tabId="1" name="PivotTable7"/>
  </pivotTables>
  <data>
    <tabular pivotCacheId="1624028013">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0D155D00-81C0-482E-A904-697A3B84E153}" cache="Slicer_Segment" caption="Segment" columnCount="3" showCaption="0" style="SlicerStyleLight1 2" rowHeight="257175"/>
  <slicer name="Region" xr10:uid="{D577E515-5D75-4E0A-B37A-3D08D320ADF7}" cache="Slicer_Region" caption="Region" columnCount="4" showCaption="0" style="SlicerStyleLight1 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2F9D44-69D2-4631-87C9-577AA7A6364A}" name="Furniture_Sales" displayName="Furniture_Sales" ref="A1:T2122" tableType="queryTable" totalsRowShown="0">
  <autoFilter ref="A1:T2122" xr:uid="{DB2F9D44-69D2-4631-87C9-577AA7A6364A}"/>
  <tableColumns count="20">
    <tableColumn id="1" xr3:uid="{F4FFE754-8762-4FA5-AD70-B44C385F32CA}" uniqueName="1" name="Order ID" queryTableFieldId="1" dataDxfId="30"/>
    <tableColumn id="2" xr3:uid="{2C08A2CC-2C36-4F85-8737-D4EB0EC8958C}" uniqueName="2" name="Order Date" queryTableFieldId="2" dataDxfId="29"/>
    <tableColumn id="3" xr3:uid="{1D272096-120C-44E8-862F-324C223E422E}" uniqueName="3" name="Ship Date" queryTableFieldId="3" dataDxfId="28"/>
    <tableColumn id="4" xr3:uid="{2BF9E25A-77D2-45E7-BC6D-3A14B97D7F0E}" uniqueName="4" name="Ship Mode" queryTableFieldId="4" dataDxfId="27"/>
    <tableColumn id="5" xr3:uid="{DA528C67-31DA-4DF7-8325-748DEE16D9FC}" uniqueName="5" name="Customer ID" queryTableFieldId="5" dataDxfId="26"/>
    <tableColumn id="6" xr3:uid="{5BF0839E-1517-43EE-BF72-59C8AE98B740}" uniqueName="6" name="Customer Name" queryTableFieldId="6" dataDxfId="25"/>
    <tableColumn id="7" xr3:uid="{49745292-BF13-4BD0-B2DC-0F9351A4BFC7}" uniqueName="7" name="Segment" queryTableFieldId="7" dataDxfId="24"/>
    <tableColumn id="8" xr3:uid="{14A1D791-6C83-4C59-B2FA-E725F3DE4DA6}" uniqueName="8" name="Country" queryTableFieldId="8" dataDxfId="23"/>
    <tableColumn id="9" xr3:uid="{3B3BB905-1EEB-4C97-8F4B-1C6EACE49A00}" uniqueName="9" name="City" queryTableFieldId="9" dataDxfId="22"/>
    <tableColumn id="10" xr3:uid="{DF099F96-0B34-4A00-A99C-7AC668A488F9}" uniqueName="10" name="State" queryTableFieldId="10" dataDxfId="21"/>
    <tableColumn id="11" xr3:uid="{F52538CE-E1BB-4B6F-96BA-FF983DD27C9E}" uniqueName="11" name="Region" queryTableFieldId="11" dataDxfId="20"/>
    <tableColumn id="12" xr3:uid="{1D80885F-23B2-42D1-9636-CF9B90855895}" uniqueName="12" name="Product ID" queryTableFieldId="12" dataDxfId="19"/>
    <tableColumn id="13" xr3:uid="{29CD1175-8996-46C7-8FAC-1635D0B8A1FE}" uniqueName="13" name="Category" queryTableFieldId="13" dataDxfId="18"/>
    <tableColumn id="14" xr3:uid="{921D8A14-25D5-4991-924A-CD954EFC49EB}" uniqueName="14" name="Sub-Category" queryTableFieldId="14" dataDxfId="17"/>
    <tableColumn id="15" xr3:uid="{701E04D7-9E5A-44B0-BB7C-4D56C1D4627D}" uniqueName="15" name="Product Name" queryTableFieldId="15" dataDxfId="16"/>
    <tableColumn id="16" xr3:uid="{279D757C-71BB-46BE-9EDE-1E3C16933B41}" uniqueName="16" name="Sales" queryTableFieldId="16"/>
    <tableColumn id="17" xr3:uid="{7D2AD0BF-AD05-4EC6-BEA0-D892EA6E200B}" uniqueName="17" name="Quantity" queryTableFieldId="17"/>
    <tableColumn id="18" xr3:uid="{E64B4173-0A8B-474C-8C48-0604C0ADFE4D}" uniqueName="18" name="Profit" queryTableFieldId="18"/>
    <tableColumn id="19" xr3:uid="{9F2C4F31-B0E4-4AFA-A10C-37CD7CB7E4DC}" uniqueName="19" name="Duration" queryTableFieldId="19" dataDxfId="15"/>
    <tableColumn id="20" xr3:uid="{A6D8F7B6-F8CA-4DDD-B995-C582E50408FA}" uniqueName="20" name="Month" queryTableFieldId="20"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8E2BE-ADD4-4F3D-B8DB-5C9EEDCE1901}">
  <dimension ref="A1:T2122"/>
  <sheetViews>
    <sheetView topLeftCell="A2" workbookViewId="0"/>
  </sheetViews>
  <sheetFormatPr defaultRowHeight="15" x14ac:dyDescent="0.25"/>
  <cols>
    <col min="1" max="1" width="14.85546875" bestFit="1" customWidth="1"/>
    <col min="2" max="2" width="13.140625" bestFit="1" customWidth="1"/>
    <col min="3" max="3" width="12" bestFit="1" customWidth="1"/>
    <col min="4" max="4" width="14.42578125" bestFit="1" customWidth="1"/>
    <col min="5" max="5" width="14.7109375" bestFit="1" customWidth="1"/>
    <col min="6" max="6" width="22.7109375" bestFit="1" customWidth="1"/>
    <col min="7" max="7" width="11.7109375" bestFit="1" customWidth="1"/>
    <col min="8" max="8" width="12.42578125" bestFit="1" customWidth="1"/>
    <col min="9" max="9" width="16.42578125" bestFit="1" customWidth="1"/>
    <col min="10" max="10" width="18.7109375" bestFit="1" customWidth="1"/>
    <col min="11" max="11" width="9.5703125" bestFit="1" customWidth="1"/>
    <col min="12" max="12" width="16.5703125" bestFit="1" customWidth="1"/>
    <col min="13" max="13" width="11.42578125" bestFit="1" customWidth="1"/>
    <col min="14" max="14" width="15.7109375" bestFit="1" customWidth="1"/>
    <col min="15" max="15" width="81.140625" bestFit="1" customWidth="1"/>
    <col min="16" max="16" width="10" bestFit="1" customWidth="1"/>
    <col min="17" max="17" width="11" bestFit="1" customWidth="1"/>
    <col min="18" max="18" width="10.7109375" bestFit="1" customWidth="1"/>
    <col min="19" max="19" width="11.140625" bestFit="1" customWidth="1"/>
    <col min="20" max="20" width="9"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A1306-2047-4B7F-921E-CC67CEA4E816}">
  <dimension ref="A7:P69"/>
  <sheetViews>
    <sheetView topLeftCell="G44" workbookViewId="0">
      <selection activeCell="L55" sqref="L55"/>
    </sheetView>
  </sheetViews>
  <sheetFormatPr defaultRowHeight="15" x14ac:dyDescent="0.25"/>
  <cols>
    <col min="2" max="2" width="13.42578125" bestFit="1" customWidth="1"/>
    <col min="3" max="3" width="12.5703125" bestFit="1" customWidth="1"/>
    <col min="4" max="4" width="15.5703125" bestFit="1" customWidth="1"/>
    <col min="5" max="5" width="12.7109375" bestFit="1" customWidth="1"/>
    <col min="7" max="7" width="18.7109375" bestFit="1" customWidth="1"/>
    <col min="8" max="8" width="12.5703125" bestFit="1" customWidth="1"/>
    <col min="9" max="9" width="18.7109375" bestFit="1" customWidth="1"/>
    <col min="12" max="12" width="14.42578125" bestFit="1" customWidth="1"/>
    <col min="13" max="13" width="17" bestFit="1" customWidth="1"/>
    <col min="14" max="14" width="13.5703125" bestFit="1" customWidth="1"/>
    <col min="15" max="15" width="12.5703125" customWidth="1"/>
    <col min="16" max="16" width="12.5703125" bestFit="1" customWidth="1"/>
  </cols>
  <sheetData>
    <row r="7" spans="2:12" x14ac:dyDescent="0.25">
      <c r="B7" t="s">
        <v>4408</v>
      </c>
      <c r="C7" t="s">
        <v>4409</v>
      </c>
      <c r="D7" t="s">
        <v>4410</v>
      </c>
      <c r="G7" s="9" t="s">
        <v>4417</v>
      </c>
      <c r="H7" s="10"/>
      <c r="I7" s="10"/>
      <c r="J7" s="10"/>
      <c r="K7" s="10"/>
    </row>
    <row r="8" spans="2:12" x14ac:dyDescent="0.25">
      <c r="B8">
        <v>741999.79529999977</v>
      </c>
      <c r="C8">
        <v>8028</v>
      </c>
      <c r="D8">
        <v>18451.272799999999</v>
      </c>
      <c r="G8" s="5" t="s">
        <v>4418</v>
      </c>
      <c r="H8" s="5" t="s">
        <v>4425</v>
      </c>
      <c r="I8" s="5" t="s">
        <v>4423</v>
      </c>
      <c r="J8" s="5" t="s">
        <v>4422</v>
      </c>
      <c r="K8" s="5" t="s">
        <v>4424</v>
      </c>
    </row>
    <row r="9" spans="2:12" x14ac:dyDescent="0.25">
      <c r="G9" s="5" t="s">
        <v>4419</v>
      </c>
      <c r="H9" s="6">
        <f>GETPIVOTDATA("Sum of Sales",$B$7)</f>
        <v>741999.79529999977</v>
      </c>
      <c r="I9" s="6">
        <f>GETPIVOTDATA("Sum of Sales",$B$12,"Years (Order Date)",2017)</f>
        <v>215387.26920000004</v>
      </c>
      <c r="J9" s="6">
        <f>GETPIVOTDATA("Sum of Sales",$B$12,"Years (Order Date)",2016)</f>
        <v>198901.43600000019</v>
      </c>
      <c r="K9" s="4">
        <f>(I9-J9)/J9</f>
        <v>8.2884435283814811E-2</v>
      </c>
      <c r="L9" t="str">
        <f>IF(K9&gt;0,"▲","▼")&amp;TEXT(ABS(K9),"0%")&amp;" YoY"</f>
        <v>▲8% YoY</v>
      </c>
    </row>
    <row r="10" spans="2:12" x14ac:dyDescent="0.25">
      <c r="G10" s="5" t="s">
        <v>4420</v>
      </c>
      <c r="H10" s="6">
        <f>GETPIVOTDATA("Sum of Quantity",$B$7)</f>
        <v>8028</v>
      </c>
      <c r="I10" s="6">
        <f>GETPIVOTDATA("Sum of Quantity",$B$12,"Years (Order Date)",2017)</f>
        <v>2437</v>
      </c>
      <c r="J10" s="6">
        <f>GETPIVOTDATA("Sum of Quantity",$B$12,"Years (Order Date)",2016)</f>
        <v>2193</v>
      </c>
      <c r="K10" s="4">
        <f t="shared" ref="K10:K11" si="0">(I10-J10)/J10</f>
        <v>0.11126310989512084</v>
      </c>
      <c r="L10" t="str">
        <f t="shared" ref="L10:L11" si="1">IF(K10&gt;0,"▲","▼")&amp;TEXT(ABS(K10),"0%")&amp;" YoY"</f>
        <v>▲11% YoY</v>
      </c>
    </row>
    <row r="11" spans="2:12" x14ac:dyDescent="0.25">
      <c r="G11" s="5" t="s">
        <v>4421</v>
      </c>
      <c r="H11" s="6">
        <f>GETPIVOTDATA("Sum of Profit",$B$7)</f>
        <v>18451.272799999999</v>
      </c>
      <c r="I11" s="6">
        <f>GETPIVOTDATA("Sum of Profit",$B$12,"Years (Order Date)",2017)</f>
        <v>3018.3912999999957</v>
      </c>
      <c r="J11" s="6">
        <f>GETPIVOTDATA("Sum of Profit",$B$12,"Years (Order Date)",2016)</f>
        <v>6959.9530999999979</v>
      </c>
      <c r="K11" s="4">
        <f t="shared" si="0"/>
        <v>-0.56632016672641128</v>
      </c>
      <c r="L11" t="str">
        <f t="shared" si="1"/>
        <v>▼57% YoY</v>
      </c>
    </row>
    <row r="12" spans="2:12" x14ac:dyDescent="0.25">
      <c r="B12" s="2" t="s">
        <v>4411</v>
      </c>
      <c r="C12" t="s">
        <v>4408</v>
      </c>
      <c r="D12" t="s">
        <v>4409</v>
      </c>
      <c r="E12" t="s">
        <v>4410</v>
      </c>
    </row>
    <row r="13" spans="2:12" x14ac:dyDescent="0.25">
      <c r="B13" s="3" t="s">
        <v>4413</v>
      </c>
      <c r="C13">
        <v>157192.85310000001</v>
      </c>
      <c r="D13">
        <v>1623</v>
      </c>
      <c r="E13">
        <v>5457.7255000000059</v>
      </c>
    </row>
    <row r="14" spans="2:12" x14ac:dyDescent="0.25">
      <c r="B14" s="3" t="s">
        <v>4414</v>
      </c>
      <c r="C14">
        <v>170518.23700000011</v>
      </c>
      <c r="D14">
        <v>1775</v>
      </c>
      <c r="E14">
        <v>3015.2028999999993</v>
      </c>
    </row>
    <row r="15" spans="2:12" x14ac:dyDescent="0.25">
      <c r="B15" s="3" t="s">
        <v>4415</v>
      </c>
      <c r="C15">
        <v>198901.43600000019</v>
      </c>
      <c r="D15">
        <v>2193</v>
      </c>
      <c r="E15">
        <v>6959.9530999999979</v>
      </c>
    </row>
    <row r="16" spans="2:12" x14ac:dyDescent="0.25">
      <c r="B16" s="3" t="s">
        <v>4416</v>
      </c>
      <c r="C16">
        <v>215387.26920000004</v>
      </c>
      <c r="D16">
        <v>2437</v>
      </c>
      <c r="E16">
        <v>3018.3912999999957</v>
      </c>
    </row>
    <row r="17" spans="1:16" x14ac:dyDescent="0.25">
      <c r="B17" s="3" t="s">
        <v>4412</v>
      </c>
      <c r="C17">
        <v>741999.79530000035</v>
      </c>
      <c r="D17">
        <v>8028</v>
      </c>
      <c r="E17">
        <v>18451.272799999999</v>
      </c>
    </row>
    <row r="18" spans="1:16" x14ac:dyDescent="0.25">
      <c r="A18" s="5"/>
      <c r="B18" s="5"/>
      <c r="C18" s="5"/>
      <c r="D18" s="5"/>
      <c r="E18" s="5"/>
      <c r="F18" s="5"/>
      <c r="L18" s="5" t="s">
        <v>4428</v>
      </c>
    </row>
    <row r="19" spans="1:16" x14ac:dyDescent="0.25">
      <c r="G19" s="5" t="s">
        <v>4427</v>
      </c>
      <c r="L19" t="str">
        <f>"Top Selling City: " &amp; INDEX(L21:L25, MATCH(MAX(M21:M25), M21:M25, 0)) &amp; " (" &amp; TEXT(MAX(M21:M25), "#,##0") &amp; ")"</f>
        <v>Top Selling City: New York City (75,691)</v>
      </c>
    </row>
    <row r="20" spans="1:16" x14ac:dyDescent="0.25">
      <c r="B20" s="7" t="s">
        <v>4426</v>
      </c>
      <c r="G20" s="2" t="s">
        <v>4411</v>
      </c>
      <c r="H20" t="s">
        <v>4408</v>
      </c>
      <c r="I20" s="5" t="s">
        <v>4433</v>
      </c>
      <c r="J20" s="5" t="s">
        <v>4419</v>
      </c>
      <c r="L20" s="2" t="s">
        <v>4411</v>
      </c>
      <c r="M20" t="s">
        <v>4408</v>
      </c>
      <c r="P20" s="6">
        <f>MAX(O21:O25)*1.2</f>
        <v>90829.258800000011</v>
      </c>
    </row>
    <row r="21" spans="1:16" x14ac:dyDescent="0.25">
      <c r="B21" t="str">
        <f>"Peak Sales Month: " &amp; INDEX(B23:B34, MATCH(MAX(C23:C34), C23:C34, 0)) &amp; " with " &amp; TEXT(MAX(C23:C34), "$#,##0") &amp; " in Sales"</f>
        <v>Peak Sales Month: Dec with $121,818 in Sales</v>
      </c>
      <c r="G21" s="3" t="s">
        <v>1276</v>
      </c>
      <c r="H21" s="6">
        <v>6332.48</v>
      </c>
      <c r="I21" t="str" cm="1">
        <f t="array" ref="I21:J68">G21:H68</f>
        <v>Alabama</v>
      </c>
      <c r="J21" s="6">
        <v>6332.48</v>
      </c>
      <c r="L21" s="3" t="s">
        <v>52</v>
      </c>
      <c r="M21" s="6">
        <v>54000.040999999976</v>
      </c>
      <c r="N21" t="str" cm="1">
        <f t="array" ref="N21:O25">L21:M25</f>
        <v>Los Angeles</v>
      </c>
      <c r="O21" s="6">
        <v>54000.040999999976</v>
      </c>
      <c r="P21" s="6">
        <f>$P$20-O21</f>
        <v>36829.217800000035</v>
      </c>
    </row>
    <row r="22" spans="1:16" x14ac:dyDescent="0.25">
      <c r="B22" s="2" t="s">
        <v>4411</v>
      </c>
      <c r="C22" t="s">
        <v>4408</v>
      </c>
      <c r="G22" s="3" t="s">
        <v>520</v>
      </c>
      <c r="H22" s="6">
        <v>13525.291000000001</v>
      </c>
      <c r="I22" t="str">
        <v>Arizona</v>
      </c>
      <c r="J22" s="6">
        <v>13525.291000000001</v>
      </c>
      <c r="L22" s="3" t="s">
        <v>173</v>
      </c>
      <c r="M22" s="6">
        <v>75691.049000000014</v>
      </c>
      <c r="N22" t="str">
        <v>New York City</v>
      </c>
      <c r="O22" s="6">
        <v>75691.049000000014</v>
      </c>
      <c r="P22" s="6">
        <f t="shared" ref="P22:P25" si="2">$P$20-O22</f>
        <v>15138.209799999997</v>
      </c>
    </row>
    <row r="23" spans="1:16" x14ac:dyDescent="0.25">
      <c r="B23" s="3" t="s">
        <v>169</v>
      </c>
      <c r="C23" s="6">
        <v>31569.241599999998</v>
      </c>
      <c r="G23" s="3" t="s">
        <v>1058</v>
      </c>
      <c r="H23" s="6">
        <v>3187.55</v>
      </c>
      <c r="I23" t="str">
        <v>Arkansas</v>
      </c>
      <c r="J23" s="6">
        <v>3187.55</v>
      </c>
      <c r="L23" s="3" t="s">
        <v>65</v>
      </c>
      <c r="M23" s="6">
        <v>36495.541000000012</v>
      </c>
      <c r="N23" t="str">
        <v>Philadelphia</v>
      </c>
      <c r="O23" s="6">
        <v>36495.541000000012</v>
      </c>
      <c r="P23" s="6">
        <f t="shared" si="2"/>
        <v>54333.717799999999</v>
      </c>
    </row>
    <row r="24" spans="1:16" x14ac:dyDescent="0.25">
      <c r="B24" s="3" t="s">
        <v>297</v>
      </c>
      <c r="C24" s="6">
        <v>15765.920399999994</v>
      </c>
      <c r="G24" s="3" t="s">
        <v>53</v>
      </c>
      <c r="H24" s="6">
        <v>156064.60149999999</v>
      </c>
      <c r="I24" t="str">
        <v>California</v>
      </c>
      <c r="J24" s="6">
        <v>156064.60149999999</v>
      </c>
      <c r="L24" s="3" t="s">
        <v>328</v>
      </c>
      <c r="M24" s="6">
        <v>36357.307999999997</v>
      </c>
      <c r="N24" t="str">
        <v>San Francisco</v>
      </c>
      <c r="O24" s="6">
        <v>36357.307999999997</v>
      </c>
      <c r="P24" s="6">
        <f t="shared" si="2"/>
        <v>54471.950800000013</v>
      </c>
    </row>
    <row r="25" spans="1:16" x14ac:dyDescent="0.25">
      <c r="B25" s="3" t="s">
        <v>195</v>
      </c>
      <c r="C25" s="6">
        <v>50768.275799999996</v>
      </c>
      <c r="G25" s="3" t="s">
        <v>180</v>
      </c>
      <c r="H25" s="6">
        <v>13243.037</v>
      </c>
      <c r="I25" t="str">
        <v>Colorado</v>
      </c>
      <c r="J25" s="6">
        <v>13243.037</v>
      </c>
      <c r="L25" s="3" t="s">
        <v>191</v>
      </c>
      <c r="M25" s="6">
        <v>40995.877999999997</v>
      </c>
      <c r="N25" t="str">
        <v>Seattle</v>
      </c>
      <c r="O25" s="6">
        <v>40995.877999999997</v>
      </c>
      <c r="P25" s="6">
        <f t="shared" si="2"/>
        <v>49833.380800000014</v>
      </c>
    </row>
    <row r="26" spans="1:16" x14ac:dyDescent="0.25">
      <c r="B26" s="3" t="s">
        <v>113</v>
      </c>
      <c r="C26" s="6">
        <v>40698.583600000013</v>
      </c>
      <c r="G26" s="3" t="s">
        <v>429</v>
      </c>
      <c r="H26" s="6">
        <v>5174.9870000000001</v>
      </c>
      <c r="I26" t="str">
        <v>Connecticut</v>
      </c>
      <c r="J26" s="6">
        <v>5174.9870000000001</v>
      </c>
      <c r="L26" s="3" t="s">
        <v>4412</v>
      </c>
      <c r="M26" s="6">
        <v>243539.81699999998</v>
      </c>
    </row>
    <row r="27" spans="1:16" x14ac:dyDescent="0.25">
      <c r="B27" s="3" t="s">
        <v>161</v>
      </c>
      <c r="C27" s="6">
        <v>48365.130699999951</v>
      </c>
      <c r="G27" s="3" t="s">
        <v>200</v>
      </c>
      <c r="H27" s="6">
        <v>4759.3189999999995</v>
      </c>
      <c r="I27" t="str">
        <v>Delaware</v>
      </c>
      <c r="J27" s="6">
        <v>4759.3189999999995</v>
      </c>
    </row>
    <row r="28" spans="1:16" x14ac:dyDescent="0.25">
      <c r="B28" s="3" t="s">
        <v>59</v>
      </c>
      <c r="C28" s="6">
        <v>52999.463299999974</v>
      </c>
      <c r="G28" s="3" t="s">
        <v>980</v>
      </c>
      <c r="H28" s="6">
        <v>1346.58</v>
      </c>
      <c r="I28" t="str">
        <v>District of Columbia</v>
      </c>
      <c r="J28" s="6">
        <v>1346.58</v>
      </c>
    </row>
    <row r="29" spans="1:16" x14ac:dyDescent="0.25">
      <c r="B29" s="3" t="s">
        <v>71</v>
      </c>
      <c r="C29" s="6">
        <v>49377.011999999966</v>
      </c>
      <c r="G29" s="3" t="s">
        <v>43</v>
      </c>
      <c r="H29" s="6">
        <v>22987.03799999999</v>
      </c>
      <c r="I29" t="str">
        <v>Florida</v>
      </c>
      <c r="J29" s="6">
        <v>22987.03799999999</v>
      </c>
      <c r="L29" s="7" t="s">
        <v>4430</v>
      </c>
    </row>
    <row r="30" spans="1:16" x14ac:dyDescent="0.25">
      <c r="B30" s="3" t="s">
        <v>253</v>
      </c>
      <c r="C30" s="6">
        <v>44884.044999999991</v>
      </c>
      <c r="G30" s="3" t="s">
        <v>667</v>
      </c>
      <c r="H30" s="6">
        <v>8321.48</v>
      </c>
      <c r="I30" t="str">
        <v>Georgia</v>
      </c>
      <c r="J30" s="6">
        <v>8321.48</v>
      </c>
      <c r="L30" t="str">
        <f>"Most orders (" &amp; TEXT(MAX(M32:M39), "0%") &amp; ") were delivered in " &amp; INDEX(L32:L39, MATCH(MAX(M32:M39), M32:M39, 0)) &amp; "."</f>
        <v>Most orders (28%) were delivered in 4- days.</v>
      </c>
    </row>
    <row r="31" spans="1:16" x14ac:dyDescent="0.25">
      <c r="B31" s="3" t="s">
        <v>77</v>
      </c>
      <c r="C31" s="6">
        <v>106380.59069999997</v>
      </c>
      <c r="G31" s="3" t="s">
        <v>2280</v>
      </c>
      <c r="H31" s="6">
        <v>2595.482</v>
      </c>
      <c r="I31" t="str">
        <v>Idaho</v>
      </c>
      <c r="J31" s="6">
        <v>2595.482</v>
      </c>
      <c r="L31" s="2" t="s">
        <v>4411</v>
      </c>
      <c r="M31" t="s">
        <v>4429</v>
      </c>
    </row>
    <row r="32" spans="1:16" x14ac:dyDescent="0.25">
      <c r="B32" s="3" t="s">
        <v>48</v>
      </c>
      <c r="C32" s="6">
        <v>58087.515699999982</v>
      </c>
      <c r="G32" s="3" t="s">
        <v>134</v>
      </c>
      <c r="H32" s="6">
        <v>28274.522000000008</v>
      </c>
      <c r="I32" t="str">
        <v>Illinois</v>
      </c>
      <c r="J32" s="6">
        <v>28274.522000000008</v>
      </c>
      <c r="L32" s="3" t="s">
        <v>430</v>
      </c>
      <c r="M32" s="8">
        <v>5.469118340405469E-2</v>
      </c>
    </row>
    <row r="33" spans="2:13" x14ac:dyDescent="0.25">
      <c r="B33" s="3" t="s">
        <v>34</v>
      </c>
      <c r="C33" s="6">
        <v>121286.04899999996</v>
      </c>
      <c r="G33" s="3" t="s">
        <v>110</v>
      </c>
      <c r="H33" s="6">
        <v>11496.71</v>
      </c>
      <c r="I33" t="str">
        <v>Indiana</v>
      </c>
      <c r="J33" s="6">
        <v>11496.71</v>
      </c>
      <c r="L33" s="3" t="s">
        <v>123</v>
      </c>
      <c r="M33" s="8">
        <v>3.6303630363036306E-2</v>
      </c>
    </row>
    <row r="34" spans="2:13" x14ac:dyDescent="0.25">
      <c r="B34" s="3" t="s">
        <v>96</v>
      </c>
      <c r="C34" s="6">
        <v>121817.96749999993</v>
      </c>
      <c r="G34" s="3" t="s">
        <v>801</v>
      </c>
      <c r="H34" s="6">
        <v>2642.3099999999995</v>
      </c>
      <c r="I34" t="str">
        <v>Iowa</v>
      </c>
      <c r="J34" s="6">
        <v>2642.3099999999995</v>
      </c>
      <c r="L34" s="3" t="s">
        <v>70</v>
      </c>
      <c r="M34" s="8">
        <v>0.14615747289014616</v>
      </c>
    </row>
    <row r="35" spans="2:13" x14ac:dyDescent="0.25">
      <c r="B35" s="3" t="s">
        <v>4412</v>
      </c>
      <c r="C35" s="6">
        <v>741999.79529999977</v>
      </c>
      <c r="G35" s="3" t="s">
        <v>3135</v>
      </c>
      <c r="H35" s="6">
        <v>111.12</v>
      </c>
      <c r="I35" t="str">
        <v>Kansas</v>
      </c>
      <c r="J35" s="6">
        <v>111.12</v>
      </c>
      <c r="L35" s="3" t="s">
        <v>33</v>
      </c>
      <c r="M35" s="8">
        <v>8.7694483734087697E-2</v>
      </c>
    </row>
    <row r="36" spans="2:13" x14ac:dyDescent="0.25">
      <c r="G36" s="3" t="s">
        <v>27</v>
      </c>
      <c r="H36" s="6">
        <v>12126.84</v>
      </c>
      <c r="I36" t="str">
        <v>Kentucky</v>
      </c>
      <c r="J36" s="6">
        <v>12126.84</v>
      </c>
      <c r="L36" s="3" t="s">
        <v>83</v>
      </c>
      <c r="M36" s="8">
        <v>0.28335690711928335</v>
      </c>
    </row>
    <row r="37" spans="2:13" x14ac:dyDescent="0.25">
      <c r="G37" s="3" t="s">
        <v>1406</v>
      </c>
      <c r="H37" s="6">
        <v>2963.03</v>
      </c>
      <c r="I37" t="str">
        <v>Louisiana</v>
      </c>
      <c r="J37" s="6">
        <v>2963.03</v>
      </c>
      <c r="L37" s="3" t="s">
        <v>58</v>
      </c>
      <c r="M37" s="8">
        <v>0.2197076850542197</v>
      </c>
    </row>
    <row r="38" spans="2:13" x14ac:dyDescent="0.25">
      <c r="G38" s="3" t="s">
        <v>1788</v>
      </c>
      <c r="H38" s="6">
        <v>109.48</v>
      </c>
      <c r="I38" t="str">
        <v>Maine</v>
      </c>
      <c r="J38" s="6">
        <v>109.48</v>
      </c>
      <c r="L38" s="3" t="s">
        <v>129</v>
      </c>
      <c r="M38" s="8">
        <v>0.11126826968411127</v>
      </c>
    </row>
    <row r="39" spans="2:13" x14ac:dyDescent="0.25">
      <c r="G39" s="3" t="s">
        <v>1089</v>
      </c>
      <c r="H39" s="6">
        <v>9149.2529999999988</v>
      </c>
      <c r="I39" t="str">
        <v>Maryland</v>
      </c>
      <c r="J39" s="6">
        <v>9149.2529999999988</v>
      </c>
      <c r="L39" s="3" t="s">
        <v>47</v>
      </c>
      <c r="M39" s="8">
        <v>6.0820367751060818E-2</v>
      </c>
    </row>
    <row r="40" spans="2:13" x14ac:dyDescent="0.25">
      <c r="G40" s="3" t="s">
        <v>434</v>
      </c>
      <c r="H40" s="6">
        <v>10919.063999999997</v>
      </c>
      <c r="I40" t="str">
        <v>Massachusetts</v>
      </c>
      <c r="J40" s="6">
        <v>10919.063999999997</v>
      </c>
      <c r="L40" s="3" t="s">
        <v>4412</v>
      </c>
      <c r="M40" s="8">
        <v>1</v>
      </c>
    </row>
    <row r="41" spans="2:13" x14ac:dyDescent="0.25">
      <c r="G41" s="3" t="s">
        <v>289</v>
      </c>
      <c r="H41" s="6">
        <v>22321.099999999995</v>
      </c>
      <c r="I41" t="str">
        <v>Michigan</v>
      </c>
      <c r="J41" s="6">
        <v>22321.099999999995</v>
      </c>
    </row>
    <row r="42" spans="2:13" x14ac:dyDescent="0.25">
      <c r="G42" s="3" t="s">
        <v>166</v>
      </c>
      <c r="H42" s="6">
        <v>7611.35</v>
      </c>
      <c r="I42" t="str">
        <v>Minnesota</v>
      </c>
      <c r="J42" s="6">
        <v>7611.35</v>
      </c>
    </row>
    <row r="43" spans="2:13" x14ac:dyDescent="0.25">
      <c r="G43" s="3" t="s">
        <v>478</v>
      </c>
      <c r="H43" s="6">
        <v>4317.8499999999995</v>
      </c>
      <c r="I43" t="str">
        <v>Mississippi</v>
      </c>
      <c r="J43" s="6">
        <v>4317.8499999999995</v>
      </c>
      <c r="L43" s="7" t="s">
        <v>4431</v>
      </c>
    </row>
    <row r="44" spans="2:13" x14ac:dyDescent="0.25">
      <c r="G44" s="3" t="s">
        <v>565</v>
      </c>
      <c r="H44" s="6">
        <v>2936.45</v>
      </c>
      <c r="I44" t="str">
        <v>Missouri</v>
      </c>
      <c r="J44" s="6">
        <v>2936.45</v>
      </c>
      <c r="L44" t="str">
        <f>"Most Orders Used " &amp; INDEX(L46:L49, MATCH(MAX(M46:M49), M46:M49, 0)) &amp; " (" &amp; TEXT(MAX(M46:M49), "0%") &amp; ")"</f>
        <v>Most Orders Used Standard Class (59%)</v>
      </c>
    </row>
    <row r="45" spans="2:13" x14ac:dyDescent="0.25">
      <c r="G45" s="3" t="s">
        <v>3701</v>
      </c>
      <c r="H45" s="6">
        <v>63.98</v>
      </c>
      <c r="I45" t="str">
        <v>Montana</v>
      </c>
      <c r="J45" s="6">
        <v>63.98</v>
      </c>
      <c r="L45" s="2" t="s">
        <v>4411</v>
      </c>
      <c r="M45" t="s">
        <v>4429</v>
      </c>
    </row>
    <row r="46" spans="2:13" x14ac:dyDescent="0.25">
      <c r="G46" s="3" t="s">
        <v>841</v>
      </c>
      <c r="H46" s="6">
        <v>1944.7</v>
      </c>
      <c r="I46" t="str">
        <v>Nebraska</v>
      </c>
      <c r="J46" s="6">
        <v>1944.7</v>
      </c>
      <c r="L46" s="3" t="s">
        <v>87</v>
      </c>
      <c r="M46" s="8">
        <v>0.15417256011315417</v>
      </c>
    </row>
    <row r="47" spans="2:13" x14ac:dyDescent="0.25">
      <c r="G47" s="3" t="s">
        <v>1340</v>
      </c>
      <c r="H47" s="6">
        <v>4635.1720000000005</v>
      </c>
      <c r="I47" t="str">
        <v>Nevada</v>
      </c>
      <c r="J47" s="6">
        <v>4635.1720000000005</v>
      </c>
      <c r="L47" s="3" t="s">
        <v>425</v>
      </c>
      <c r="M47" s="8">
        <v>5.6105610561056105E-2</v>
      </c>
    </row>
    <row r="48" spans="2:13" x14ac:dyDescent="0.25">
      <c r="G48" s="3" t="s">
        <v>884</v>
      </c>
      <c r="H48" s="6">
        <v>1886.4739999999999</v>
      </c>
      <c r="I48" t="str">
        <v>New Hampshire</v>
      </c>
      <c r="J48" s="6">
        <v>1886.4739999999999</v>
      </c>
      <c r="L48" s="3" t="s">
        <v>21</v>
      </c>
      <c r="M48" s="8">
        <v>0.20132013201320131</v>
      </c>
    </row>
    <row r="49" spans="7:16" x14ac:dyDescent="0.25">
      <c r="G49" s="3" t="s">
        <v>362</v>
      </c>
      <c r="H49" s="6">
        <v>6307.0419999999995</v>
      </c>
      <c r="I49" t="str">
        <v>New Jersey</v>
      </c>
      <c r="J49" s="6">
        <v>6307.0419999999995</v>
      </c>
      <c r="L49" s="3" t="s">
        <v>39</v>
      </c>
      <c r="M49" s="8">
        <v>0.5884016973125884</v>
      </c>
    </row>
    <row r="50" spans="7:16" x14ac:dyDescent="0.25">
      <c r="G50" s="3" t="s">
        <v>1896</v>
      </c>
      <c r="H50" s="6">
        <v>1701.412</v>
      </c>
      <c r="I50" t="str">
        <v>New Mexico</v>
      </c>
      <c r="J50" s="6">
        <v>1701.412</v>
      </c>
      <c r="L50" s="3" t="s">
        <v>4412</v>
      </c>
      <c r="M50" s="8">
        <v>1</v>
      </c>
    </row>
    <row r="51" spans="7:16" x14ac:dyDescent="0.25">
      <c r="G51" s="3" t="s">
        <v>120</v>
      </c>
      <c r="H51" s="6">
        <v>93372.728999999978</v>
      </c>
      <c r="I51" t="str">
        <v>New York</v>
      </c>
      <c r="J51" s="6">
        <v>93372.728999999978</v>
      </c>
    </row>
    <row r="52" spans="7:16" x14ac:dyDescent="0.25">
      <c r="G52" s="3" t="s">
        <v>1036</v>
      </c>
      <c r="H52" s="6">
        <v>15155.483999999999</v>
      </c>
      <c r="I52" t="str">
        <v>North Carolina</v>
      </c>
      <c r="J52" s="6">
        <v>15155.483999999999</v>
      </c>
    </row>
    <row r="53" spans="7:16" x14ac:dyDescent="0.25">
      <c r="G53" s="3" t="s">
        <v>231</v>
      </c>
      <c r="H53" s="6">
        <v>24199.144999999993</v>
      </c>
      <c r="I53" t="str">
        <v>Ohio</v>
      </c>
      <c r="J53" s="6">
        <v>24199.144999999993</v>
      </c>
    </row>
    <row r="54" spans="7:16" x14ac:dyDescent="0.25">
      <c r="G54" s="3" t="s">
        <v>1522</v>
      </c>
      <c r="H54" s="6">
        <v>8284.1</v>
      </c>
      <c r="I54" t="str">
        <v>Oklahoma</v>
      </c>
      <c r="J54" s="6">
        <v>8284.1</v>
      </c>
      <c r="L54" s="5" t="s">
        <v>4432</v>
      </c>
    </row>
    <row r="55" spans="7:16" x14ac:dyDescent="0.25">
      <c r="G55" s="3" t="s">
        <v>1517</v>
      </c>
      <c r="H55" s="6">
        <v>6338.1299999999992</v>
      </c>
      <c r="I55" t="str">
        <v>Oregon</v>
      </c>
      <c r="J55" s="6">
        <v>6338.1299999999992</v>
      </c>
      <c r="L55" t="str">
        <f>"Highest Sales from Category: "&amp;INDEX(L57:L60,MATCH(MAX(M57:M60),M57:M60,0))&amp;" ("&amp;TEXT(MAX(M57:M60),"$#,##0")&amp;")"</f>
        <v>Highest Sales from Category: Chairs ($328,449)</v>
      </c>
    </row>
    <row r="56" spans="7:16" x14ac:dyDescent="0.25">
      <c r="G56" s="3" t="s">
        <v>66</v>
      </c>
      <c r="H56" s="6">
        <v>39354.931000000004</v>
      </c>
      <c r="I56" t="str">
        <v>Pennsylvania</v>
      </c>
      <c r="J56" s="6">
        <v>39354.931000000004</v>
      </c>
      <c r="L56" s="2" t="s">
        <v>4411</v>
      </c>
      <c r="M56" t="s">
        <v>4408</v>
      </c>
      <c r="P56" s="6">
        <f>MAX(O57:O60)*1.2</f>
        <v>394138.92360000091</v>
      </c>
    </row>
    <row r="57" spans="7:16" x14ac:dyDescent="0.25">
      <c r="G57" s="3" t="s">
        <v>1645</v>
      </c>
      <c r="H57" s="6">
        <v>5918.7560000000003</v>
      </c>
      <c r="I57" t="str">
        <v>Rhode Island</v>
      </c>
      <c r="J57" s="6">
        <v>5918.7560000000003</v>
      </c>
      <c r="L57" s="3" t="s">
        <v>31</v>
      </c>
      <c r="M57" s="6">
        <v>114879.99629999997</v>
      </c>
      <c r="N57" t="str" cm="1">
        <f t="array" ref="N57:O60">L57:M60</f>
        <v>Bookcases</v>
      </c>
      <c r="O57" s="6">
        <v>114879.99629999997</v>
      </c>
      <c r="P57" s="6">
        <f>$P$56-O57</f>
        <v>279258.92730000091</v>
      </c>
    </row>
    <row r="58" spans="7:16" x14ac:dyDescent="0.25">
      <c r="G58" s="3" t="s">
        <v>158</v>
      </c>
      <c r="H58" s="6">
        <v>3078.25</v>
      </c>
      <c r="I58" t="str">
        <v>South Carolina</v>
      </c>
      <c r="J58" s="6">
        <v>3078.25</v>
      </c>
      <c r="L58" s="3" t="s">
        <v>36</v>
      </c>
      <c r="M58" s="6">
        <v>328449.10300000076</v>
      </c>
      <c r="N58" t="str">
        <v>Chairs</v>
      </c>
      <c r="O58" s="6">
        <v>328449.10300000076</v>
      </c>
      <c r="P58" s="6">
        <f t="shared" ref="P58:P60" si="3">$P$56-O58</f>
        <v>65689.820600000152</v>
      </c>
    </row>
    <row r="59" spans="7:16" x14ac:dyDescent="0.25">
      <c r="G59" s="3" t="s">
        <v>1826</v>
      </c>
      <c r="H59" s="6">
        <v>324.89999999999998</v>
      </c>
      <c r="I59" t="str">
        <v>South Dakota</v>
      </c>
      <c r="J59" s="6">
        <v>324.89999999999998</v>
      </c>
      <c r="L59" s="3" t="s">
        <v>56</v>
      </c>
      <c r="M59" s="6">
        <v>91705.164000000048</v>
      </c>
      <c r="N59" t="str">
        <v>Furnishings</v>
      </c>
      <c r="O59" s="6">
        <v>91705.164000000048</v>
      </c>
      <c r="P59" s="6">
        <f t="shared" si="3"/>
        <v>302433.75960000086</v>
      </c>
    </row>
    <row r="60" spans="7:16" x14ac:dyDescent="0.25">
      <c r="G60" s="3" t="s">
        <v>141</v>
      </c>
      <c r="H60" s="6">
        <v>13506.732</v>
      </c>
      <c r="I60" t="str">
        <v>Tennessee</v>
      </c>
      <c r="J60" s="6">
        <v>13506.732</v>
      </c>
      <c r="L60" s="3" t="s">
        <v>45</v>
      </c>
      <c r="M60" s="6">
        <v>206965.53200000009</v>
      </c>
      <c r="N60" t="str">
        <v>Tables</v>
      </c>
      <c r="O60" s="6">
        <v>206965.53200000009</v>
      </c>
      <c r="P60" s="6">
        <f t="shared" si="3"/>
        <v>187173.39160000082</v>
      </c>
    </row>
    <row r="61" spans="7:16" x14ac:dyDescent="0.25">
      <c r="G61" s="3" t="s">
        <v>92</v>
      </c>
      <c r="H61" s="6">
        <v>60593.291799999992</v>
      </c>
      <c r="I61" t="str">
        <v>Texas</v>
      </c>
      <c r="J61" s="6">
        <v>60593.291799999992</v>
      </c>
      <c r="L61" s="3" t="s">
        <v>4412</v>
      </c>
      <c r="M61" s="6">
        <v>741999.79530000081</v>
      </c>
    </row>
    <row r="62" spans="7:16" x14ac:dyDescent="0.25">
      <c r="G62" s="3" t="s">
        <v>76</v>
      </c>
      <c r="H62" s="6">
        <v>4822.3499999999995</v>
      </c>
      <c r="I62" t="str">
        <v>Utah</v>
      </c>
      <c r="J62" s="6">
        <v>4822.3499999999995</v>
      </c>
    </row>
    <row r="63" spans="7:16" x14ac:dyDescent="0.25">
      <c r="G63" s="3" t="s">
        <v>3106</v>
      </c>
      <c r="H63" s="6">
        <v>5120.0999999999995</v>
      </c>
      <c r="I63" t="str">
        <v>Vermont</v>
      </c>
      <c r="J63" s="6">
        <v>5120.0999999999995</v>
      </c>
    </row>
    <row r="64" spans="7:16" x14ac:dyDescent="0.25">
      <c r="G64" s="3" t="s">
        <v>716</v>
      </c>
      <c r="H64" s="6">
        <v>25321.949999999993</v>
      </c>
      <c r="I64" t="str">
        <v>Virginia</v>
      </c>
      <c r="J64" s="6">
        <v>25321.949999999993</v>
      </c>
    </row>
    <row r="65" spans="7:10" x14ac:dyDescent="0.25">
      <c r="G65" s="3" t="s">
        <v>192</v>
      </c>
      <c r="H65" s="6">
        <v>48020.151999999973</v>
      </c>
      <c r="I65" t="str">
        <v>Washington</v>
      </c>
      <c r="J65" s="6">
        <v>48020.151999999973</v>
      </c>
    </row>
    <row r="66" spans="7:10" x14ac:dyDescent="0.25">
      <c r="G66" s="3" t="s">
        <v>4286</v>
      </c>
      <c r="H66" s="6">
        <v>673.34400000000005</v>
      </c>
      <c r="I66" t="str">
        <v>West Virginia</v>
      </c>
      <c r="J66" s="6">
        <v>673.34400000000005</v>
      </c>
    </row>
    <row r="67" spans="7:10" x14ac:dyDescent="0.25">
      <c r="G67" s="3" t="s">
        <v>238</v>
      </c>
      <c r="H67" s="6">
        <v>17256.609999999997</v>
      </c>
      <c r="I67" t="str">
        <v>Wisconsin</v>
      </c>
      <c r="J67" s="6">
        <v>17256.609999999997</v>
      </c>
    </row>
    <row r="68" spans="7:10" x14ac:dyDescent="0.25">
      <c r="G68" s="3" t="s">
        <v>3311</v>
      </c>
      <c r="H68" s="6">
        <v>1603.136</v>
      </c>
      <c r="I68" t="str">
        <v>Wyoming</v>
      </c>
      <c r="J68" s="6">
        <v>1603.136</v>
      </c>
    </row>
    <row r="69" spans="7:10" x14ac:dyDescent="0.25">
      <c r="G69" s="3" t="s">
        <v>4412</v>
      </c>
      <c r="H69" s="6">
        <v>741999.79530000011</v>
      </c>
    </row>
  </sheetData>
  <mergeCells count="1">
    <mergeCell ref="G7: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7ED5-0C92-4C45-B5DF-ABF1C619FA97}">
  <dimension ref="A1"/>
  <sheetViews>
    <sheetView showGridLines="0" tabSelected="1" zoomScale="65" zoomScaleNormal="65" workbookViewId="0">
      <selection activeCell="B36" sqref="B36"/>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4D22AC-2A13-42F2-BAD5-C1998A7220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CALCULATIONS</vt:lpstr>
      <vt:lpstr>DASHBOARD</vt:lpstr>
      <vt:lpstr>HighestSales</vt:lpstr>
      <vt:lpstr>MostOrder</vt:lpstr>
      <vt:lpstr>MostOrderUsed</vt:lpstr>
      <vt:lpstr>peakSalesMonth</vt:lpstr>
      <vt:lpstr>Profit</vt:lpstr>
      <vt:lpstr>ProfitYoY</vt:lpstr>
      <vt:lpstr>Quantity</vt:lpstr>
      <vt:lpstr>QuantityYoY</vt:lpstr>
      <vt:lpstr>Sales</vt:lpstr>
      <vt:lpstr>SalesYoY</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Pamilerin Asipita</dc:creator>
  <cp:lastModifiedBy>Pamilerin Asipita</cp:lastModifiedBy>
  <dcterms:created xsi:type="dcterms:W3CDTF">2025-06-16T00:06:54Z</dcterms:created>
  <dcterms:modified xsi:type="dcterms:W3CDTF">2025-06-17T08:53:09Z</dcterms:modified>
</cp:coreProperties>
</file>