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kan\Documents\zahnrad\production\"/>
    </mc:Choice>
  </mc:AlternateContent>
  <xr:revisionPtr revIDLastSave="0" documentId="13_ncr:1_{3761F5DC-DF70-4F19-8CD2-895C45EF05FB}" xr6:coauthVersionLast="47" xr6:coauthVersionMax="47" xr10:uidLastSave="{00000000-0000-0000-0000-000000000000}"/>
  <bookViews>
    <workbookView xWindow="1475" yWindow="2569" windowWidth="26242" windowHeight="15863" xr2:uid="{E61F2C89-DFC7-45D4-98A9-6EBCEC96CB62}"/>
  </bookViews>
  <sheets>
    <sheet name="Aktuell" sheetId="1" r:id="rId1"/>
    <sheet name="photoshop" sheetId="3" r:id="rId2"/>
    <sheet name="Tabelle2" sheetId="2" r:id="rId3"/>
    <sheet name="Punkt im Winkel verschieb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F7" i="4"/>
  <c r="D17" i="1"/>
  <c r="E22" i="1" s="1"/>
  <c r="D18" i="1"/>
  <c r="E23" i="1" s="1"/>
  <c r="D30" i="1"/>
  <c r="E38" i="1" s="1"/>
  <c r="D29" i="1"/>
  <c r="E37" i="1" s="1"/>
  <c r="M7" i="3"/>
  <c r="M6" i="3"/>
  <c r="C21" i="3"/>
  <c r="A11" i="1"/>
  <c r="A14" i="1" s="1"/>
  <c r="D5" i="1"/>
  <c r="E10" i="1" s="1"/>
  <c r="D4" i="1"/>
  <c r="E9" i="1" s="1"/>
  <c r="H7" i="3"/>
  <c r="H6" i="3"/>
  <c r="A6" i="3"/>
  <c r="F18" i="3"/>
  <c r="F9" i="3"/>
  <c r="A9" i="3"/>
  <c r="H15" i="3" s="1"/>
  <c r="J16" i="3" s="1"/>
  <c r="M16" i="3" s="1"/>
  <c r="F18" i="2"/>
  <c r="M16" i="2"/>
  <c r="M15" i="2"/>
  <c r="H15" i="2"/>
  <c r="F9" i="2"/>
  <c r="A9" i="2"/>
  <c r="H16" i="2" s="1"/>
  <c r="H7" i="2"/>
  <c r="M6" i="2"/>
  <c r="H6" i="2"/>
  <c r="F12" i="1"/>
  <c r="H22" i="1" l="1"/>
  <c r="J23" i="1" s="1"/>
  <c r="M23" i="1" s="1"/>
  <c r="H37" i="1"/>
  <c r="H10" i="4"/>
  <c r="H9" i="4"/>
  <c r="H23" i="1"/>
  <c r="J22" i="1" s="1"/>
  <c r="M22" i="1" s="1"/>
  <c r="H38" i="1"/>
  <c r="J37" i="1" s="1"/>
  <c r="M37" i="1" s="1"/>
  <c r="J38" i="1"/>
  <c r="M38" i="1" s="1"/>
  <c r="H10" i="1"/>
  <c r="J9" i="1" s="1"/>
  <c r="M9" i="1" s="1"/>
  <c r="H9" i="1"/>
  <c r="J10" i="1" s="1"/>
  <c r="M10" i="1" s="1"/>
  <c r="J6" i="3"/>
  <c r="H16" i="3"/>
  <c r="J15" i="3" s="1"/>
  <c r="M15" i="3" s="1"/>
  <c r="J7" i="3"/>
  <c r="O23" i="1" l="1"/>
  <c r="O22" i="1"/>
</calcChain>
</file>

<file path=xl/sharedStrings.xml><?xml version="1.0" encoding="utf-8"?>
<sst xmlns="http://schemas.openxmlformats.org/spreadsheetml/2006/main" count="134" uniqueCount="35">
  <si>
    <t xml:space="preserve">Durchmesser Scheibe </t>
  </si>
  <si>
    <t>mm</t>
  </si>
  <si>
    <t>Durchmesser Modell</t>
  </si>
  <si>
    <t>Umrechenfaktor</t>
  </si>
  <si>
    <t>x</t>
  </si>
  <si>
    <t>y</t>
  </si>
  <si>
    <t xml:space="preserve">Rotieren </t>
  </si>
  <si>
    <t>im Uhrzeigersinn</t>
  </si>
  <si>
    <t>spiel ausgleichen</t>
  </si>
  <si>
    <t>Mittig</t>
  </si>
  <si>
    <t>1x X 2x Y Markierung fräsen</t>
  </si>
  <si>
    <t>Koordinatenystem manuell richtig gestellt</t>
  </si>
  <si>
    <t>Punkt vorne links (~75°)</t>
  </si>
  <si>
    <t>Punkt vorne rechts  (~115°)</t>
  </si>
  <si>
    <t>Minus Tip Radius 0,2 (genau richtig, da 35° Klinge 35° gedreht wird)</t>
  </si>
  <si>
    <t>100x rotieren</t>
  </si>
  <si>
    <t>°</t>
  </si>
  <si>
    <t>davor in richtung gemoved</t>
  </si>
  <si>
    <t>spiel ausgleichen 0,1</t>
  </si>
  <si>
    <t>2xY zwei höhen</t>
  </si>
  <si>
    <t>&lt;circle xmlns="http://www.w3.org/2000/svg" id="397" fill="black" cx="529.93950435710769" cy="295.78403764209185" r="0.8"/&gt;</t>
  </si>
  <si>
    <t>&lt;circle xmlns="http://www.w3.org/2000/svg" id="594" fill="black" cx="750.00000000000000" cy="650.00000000000000" r="0.8"/&gt;</t>
  </si>
  <si>
    <t>Zahntiefe</t>
  </si>
  <si>
    <t>&lt;circle xmlns="http://www.w3.org/2000/svg" id="503" fill="black" cx="970.06049564289310" cy="295.78403764209236" r="0.8"/&gt;</t>
  </si>
  <si>
    <t>Vorne links wird angetastet, um den Radius nach vorne</t>
  </si>
  <si>
    <t>315°</t>
  </si>
  <si>
    <t>45°</t>
  </si>
  <si>
    <t>&lt;circle xmlns="http://www.w3.org/2000/svg" id="503" fill="black" cx="969.16665743140413" cy="295.23029159456138" r="0.8"/&gt;</t>
  </si>
  <si>
    <t>45° bohren</t>
  </si>
  <si>
    <t>Versatz</t>
  </si>
  <si>
    <t>grad</t>
  </si>
  <si>
    <t>90°</t>
  </si>
  <si>
    <t>länge</t>
  </si>
  <si>
    <t>Ohne Drehung</t>
  </si>
  <si>
    <t>Mit Drehung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</si>
</sst>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3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3" fillId="2" borderId="0" xfId="0" applyFont="1" applyFill="1"/>
    <xf numFmtId="164" fontId="3" fillId="2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0" fontId="4" fillId="0" borderId="1" xfId="0" applyFont="1" applyBorder="1"/>
    <xf numFmtId="164" fontId="4" fillId="0" borderId="1" xfId="0" applyNumberFormat="1" applyFont="1" applyBorder="1"/>
    <xf numFmtId="2" fontId="0" fillId="0" borderId="0" xfId="0" applyNumberFormat="1"/>
    <xf numFmtId="0" fontId="4" fillId="0" borderId="0" xfId="0" applyFont="1" applyFill="1"/>
    <xf numFmtId="0" fontId="4" fillId="0" borderId="0" xfId="0" applyFont="1" applyBorder="1"/>
    <xf numFmtId="164" fontId="4" fillId="0" borderId="0" xfId="0" applyNumberFormat="1" applyFont="1" applyBorder="1"/>
    <xf numFmtId="0" fontId="5" fillId="0" borderId="0" xfId="0" applyFont="1"/>
    <xf numFmtId="164" fontId="5" fillId="0" borderId="0" xfId="0" applyNumberFormat="1" applyFont="1"/>
    <xf numFmtId="3" fontId="5" fillId="0" borderId="0" xfId="0" applyNumberFormat="1" applyFont="1"/>
    <xf numFmtId="2" fontId="5" fillId="0" borderId="0" xfId="0" applyNumberFormat="1" applyFont="1"/>
    <xf numFmtId="0" fontId="7" fillId="0" borderId="0" xfId="0" applyFont="1"/>
    <xf numFmtId="165" fontId="7" fillId="0" borderId="0" xfId="0" applyNumberFormat="1" applyFont="1"/>
    <xf numFmtId="166" fontId="0" fillId="0" borderId="0" xfId="0" applyNumberFormat="1"/>
    <xf numFmtId="165" fontId="0" fillId="0" borderId="0" xfId="0" applyNumberFormat="1"/>
    <xf numFmtId="0" fontId="6" fillId="3" borderId="0" xfId="0" applyFont="1" applyFill="1"/>
    <xf numFmtId="165" fontId="4" fillId="0" borderId="0" xfId="0" applyNumberFormat="1" applyFon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027F-57B7-4053-AD7B-D7C98301A108}">
  <dimension ref="A1:Q38"/>
  <sheetViews>
    <sheetView tabSelected="1" zoomScaleNormal="100" workbookViewId="0">
      <selection activeCell="A9" sqref="A9"/>
    </sheetView>
  </sheetViews>
  <sheetFormatPr baseColWidth="10" defaultRowHeight="14.4" x14ac:dyDescent="0.3"/>
  <cols>
    <col min="5" max="5" width="11.19921875" style="1"/>
    <col min="8" max="8" width="11.19921875" style="1"/>
    <col min="14" max="14" width="11.796875" customWidth="1"/>
    <col min="15" max="15" width="11.296875" customWidth="1"/>
    <col min="17" max="17" width="12" bestFit="1" customWidth="1"/>
  </cols>
  <sheetData>
    <row r="1" spans="1:16" s="26" customFormat="1" x14ac:dyDescent="0.3">
      <c r="C1" s="34" t="s">
        <v>25</v>
      </c>
      <c r="D1" s="26" t="s">
        <v>20</v>
      </c>
      <c r="E1" s="27"/>
      <c r="H1" s="27"/>
      <c r="N1" s="26">
        <v>529.93950435710701</v>
      </c>
      <c r="O1" s="26">
        <v>295.78403764209099</v>
      </c>
    </row>
    <row r="2" spans="1:16" s="26" customFormat="1" x14ac:dyDescent="0.3">
      <c r="D2" s="26" t="s">
        <v>21</v>
      </c>
      <c r="E2" s="27"/>
      <c r="H2" s="27"/>
      <c r="N2" s="26">
        <v>750</v>
      </c>
      <c r="O2" s="28">
        <v>650</v>
      </c>
    </row>
    <row r="4" spans="1:16" x14ac:dyDescent="0.3">
      <c r="C4" s="37" t="s">
        <v>4</v>
      </c>
      <c r="D4">
        <f>N1-N2</f>
        <v>-220.06049564289299</v>
      </c>
    </row>
    <row r="5" spans="1:16" x14ac:dyDescent="0.3">
      <c r="C5" s="37" t="s">
        <v>5</v>
      </c>
      <c r="D5" s="11">
        <f>O1-O2</f>
        <v>-354.21596235790901</v>
      </c>
    </row>
    <row r="7" spans="1:16" x14ac:dyDescent="0.3">
      <c r="A7" t="s">
        <v>0</v>
      </c>
    </row>
    <row r="8" spans="1:16" x14ac:dyDescent="0.3">
      <c r="A8">
        <v>56.45</v>
      </c>
      <c r="B8" t="s">
        <v>1</v>
      </c>
      <c r="D8" t="s">
        <v>12</v>
      </c>
      <c r="M8" t="s">
        <v>24</v>
      </c>
    </row>
    <row r="9" spans="1:16" x14ac:dyDescent="0.3">
      <c r="D9" t="s">
        <v>4</v>
      </c>
      <c r="E9" s="1">
        <f>D4</f>
        <v>-220.06049564289299</v>
      </c>
      <c r="F9" s="2"/>
      <c r="H9" s="1">
        <f>E9*A14</f>
        <v>-14.614605857695658</v>
      </c>
      <c r="I9" t="s">
        <v>1</v>
      </c>
      <c r="J9" s="1">
        <f>H10*-1</f>
        <v>23.524107147181134</v>
      </c>
      <c r="K9" t="s">
        <v>1</v>
      </c>
      <c r="M9" s="3">
        <f>J9</f>
        <v>23.524107147181134</v>
      </c>
      <c r="N9" t="s">
        <v>1</v>
      </c>
      <c r="O9" s="2"/>
    </row>
    <row r="10" spans="1:16" x14ac:dyDescent="0.3">
      <c r="A10" t="s">
        <v>2</v>
      </c>
      <c r="D10" s="6" t="s">
        <v>5</v>
      </c>
      <c r="E10" s="7">
        <f>D5</f>
        <v>-354.21596235790901</v>
      </c>
      <c r="F10" s="8"/>
      <c r="G10" s="6"/>
      <c r="H10" s="1">
        <f>E10*A14</f>
        <v>-23.524107147181134</v>
      </c>
      <c r="I10" t="s">
        <v>1</v>
      </c>
      <c r="J10" s="1">
        <f>H9*-1</f>
        <v>14.614605857695658</v>
      </c>
      <c r="K10" t="s">
        <v>1</v>
      </c>
      <c r="M10" s="3">
        <f>J10+0.4</f>
        <v>15.014605857695658</v>
      </c>
      <c r="N10" t="s">
        <v>1</v>
      </c>
    </row>
    <row r="11" spans="1:16" x14ac:dyDescent="0.3">
      <c r="A11">
        <f>425*2</f>
        <v>850</v>
      </c>
      <c r="D11" s="18"/>
      <c r="E11" s="19"/>
      <c r="F11" s="18"/>
      <c r="G11" s="18"/>
      <c r="H11" s="19"/>
      <c r="I11" s="18"/>
      <c r="J11" s="18"/>
      <c r="K11" s="18"/>
      <c r="L11" s="18"/>
      <c r="M11" s="23"/>
      <c r="N11" s="18"/>
      <c r="O11" s="18"/>
    </row>
    <row r="12" spans="1:16" x14ac:dyDescent="0.3">
      <c r="D12" s="18" t="s">
        <v>15</v>
      </c>
      <c r="E12" s="19"/>
      <c r="F12" s="18">
        <f>360/100</f>
        <v>3.6</v>
      </c>
      <c r="G12" s="18" t="s">
        <v>16</v>
      </c>
      <c r="H12" s="19"/>
      <c r="I12" s="18"/>
      <c r="J12" s="18"/>
      <c r="K12" s="18"/>
      <c r="L12" s="18"/>
      <c r="M12" s="18"/>
      <c r="N12" s="18"/>
      <c r="O12" s="18"/>
    </row>
    <row r="13" spans="1:16" x14ac:dyDescent="0.3">
      <c r="A13" t="s">
        <v>3</v>
      </c>
      <c r="D13" s="18"/>
      <c r="E13" s="19"/>
      <c r="F13" s="18"/>
      <c r="G13" s="18"/>
      <c r="H13" s="19"/>
      <c r="I13" s="18"/>
      <c r="J13" s="18"/>
      <c r="K13" s="18"/>
      <c r="L13" s="18"/>
      <c r="M13" s="18"/>
      <c r="N13" s="18"/>
      <c r="O13" s="18"/>
    </row>
    <row r="14" spans="1:16" x14ac:dyDescent="0.3">
      <c r="A14">
        <f>A8/A11</f>
        <v>6.6411764705882351E-2</v>
      </c>
      <c r="C14" s="34" t="s">
        <v>28</v>
      </c>
      <c r="D14" s="26" t="s">
        <v>27</v>
      </c>
      <c r="E14" s="27"/>
      <c r="F14" s="26"/>
      <c r="G14" s="26"/>
      <c r="H14" s="27"/>
      <c r="I14" s="26"/>
      <c r="J14" s="26"/>
      <c r="K14" s="26"/>
      <c r="L14" s="26"/>
      <c r="M14" s="26"/>
      <c r="N14" s="29">
        <v>969.16665743140402</v>
      </c>
      <c r="O14" s="29">
        <v>295.23029159456098</v>
      </c>
      <c r="P14" s="26"/>
    </row>
    <row r="15" spans="1:16" x14ac:dyDescent="0.3">
      <c r="C15" s="26"/>
      <c r="D15" s="26" t="s">
        <v>21</v>
      </c>
      <c r="E15" s="27"/>
      <c r="F15" s="26"/>
      <c r="G15" s="26"/>
      <c r="H15" s="27"/>
      <c r="I15" s="26"/>
      <c r="J15" s="26"/>
      <c r="K15" s="26"/>
      <c r="L15" s="26"/>
      <c r="M15" s="26"/>
      <c r="N15" s="26">
        <v>750</v>
      </c>
      <c r="O15" s="28">
        <v>650</v>
      </c>
      <c r="P15" s="26"/>
    </row>
    <row r="16" spans="1:16" s="26" customFormat="1" x14ac:dyDescent="0.3">
      <c r="E16" s="27"/>
      <c r="H16" s="27"/>
    </row>
    <row r="17" spans="3:17" s="26" customFormat="1" x14ac:dyDescent="0.3">
      <c r="C17" s="37" t="s">
        <v>4</v>
      </c>
      <c r="D17" s="22">
        <f>N14-N15</f>
        <v>219.16665743140402</v>
      </c>
      <c r="E17" s="19"/>
      <c r="F17" s="18"/>
      <c r="G17" s="18"/>
      <c r="H17" s="19"/>
      <c r="I17" s="18"/>
      <c r="J17" s="18"/>
      <c r="K17" s="18" t="s">
        <v>29</v>
      </c>
      <c r="L17" s="18">
        <v>0.4</v>
      </c>
      <c r="M17" s="23"/>
      <c r="N17" s="18"/>
      <c r="O17" s="35">
        <f>3*PI()/2+E33</f>
        <v>4.7149104354007294</v>
      </c>
      <c r="P17"/>
    </row>
    <row r="18" spans="3:17" s="26" customFormat="1" x14ac:dyDescent="0.3">
      <c r="C18" s="37" t="s">
        <v>5</v>
      </c>
      <c r="D18" s="11">
        <f>O14-O15</f>
        <v>-354.76970840543902</v>
      </c>
      <c r="E18" s="19"/>
      <c r="F18" s="18"/>
      <c r="G18" s="18"/>
      <c r="H18" s="19"/>
      <c r="I18" s="18"/>
      <c r="J18" s="18"/>
      <c r="K18" s="18"/>
      <c r="L18" s="18">
        <v>0</v>
      </c>
      <c r="M18" s="23"/>
      <c r="N18" s="18"/>
      <c r="O18" s="18"/>
      <c r="P18"/>
    </row>
    <row r="19" spans="3:17" x14ac:dyDescent="0.3">
      <c r="D19" s="18"/>
      <c r="E19" s="19"/>
      <c r="F19" s="18"/>
      <c r="G19" s="18"/>
      <c r="H19" s="19"/>
      <c r="I19" s="18"/>
      <c r="J19" s="18"/>
      <c r="K19" s="18"/>
      <c r="L19" s="18"/>
      <c r="M19" s="23"/>
      <c r="N19" s="18"/>
      <c r="O19" s="18"/>
    </row>
    <row r="20" spans="3:17" x14ac:dyDescent="0.3">
      <c r="D20" s="20"/>
      <c r="E20" s="21"/>
      <c r="F20" s="20"/>
      <c r="G20" s="20"/>
      <c r="H20" s="19"/>
      <c r="I20" s="18"/>
      <c r="J20" s="18"/>
      <c r="K20" s="18"/>
      <c r="L20" s="18"/>
      <c r="M20" s="18" t="s">
        <v>33</v>
      </c>
      <c r="N20" s="18"/>
      <c r="O20" s="18" t="s">
        <v>34</v>
      </c>
    </row>
    <row r="21" spans="3:17" x14ac:dyDescent="0.3">
      <c r="D21" t="s">
        <v>13</v>
      </c>
      <c r="M21" s="36"/>
      <c r="O21" s="18"/>
    </row>
    <row r="22" spans="3:17" x14ac:dyDescent="0.3">
      <c r="D22" t="s">
        <v>4</v>
      </c>
      <c r="E22" s="1">
        <f>D17</f>
        <v>219.16665743140402</v>
      </c>
      <c r="F22" s="2" t="s">
        <v>18</v>
      </c>
      <c r="H22" s="1">
        <f>E22*A14</f>
        <v>14.555244484709124</v>
      </c>
      <c r="I22" t="s">
        <v>1</v>
      </c>
      <c r="J22" s="1">
        <f>H23*-1</f>
        <v>23.560882399396508</v>
      </c>
      <c r="K22" t="s">
        <v>1</v>
      </c>
      <c r="M22" s="3">
        <f>J22-0.4</f>
        <v>23.16088239939651</v>
      </c>
      <c r="N22" t="s">
        <v>1</v>
      </c>
      <c r="O22" s="18">
        <f>J22+L17*COS(O17)</f>
        <v>23.561890980334208</v>
      </c>
    </row>
    <row r="23" spans="3:17" x14ac:dyDescent="0.3">
      <c r="D23" s="6" t="s">
        <v>5</v>
      </c>
      <c r="E23" s="7">
        <f>D18</f>
        <v>-354.76970840543902</v>
      </c>
      <c r="F23" s="8"/>
      <c r="G23" s="6"/>
      <c r="H23" s="1">
        <f>E23*A14</f>
        <v>-23.560882399396508</v>
      </c>
      <c r="I23" t="s">
        <v>1</v>
      </c>
      <c r="J23" s="1">
        <f>H22</f>
        <v>14.555244484709124</v>
      </c>
      <c r="K23" t="s">
        <v>1</v>
      </c>
      <c r="M23" s="3">
        <f>J23+0.4</f>
        <v>14.955244484709125</v>
      </c>
      <c r="N23" t="s">
        <v>1</v>
      </c>
      <c r="O23" s="18">
        <f>J23+L17*SIN(O17)</f>
        <v>14.15524575625553</v>
      </c>
    </row>
    <row r="24" spans="3:17" x14ac:dyDescent="0.3">
      <c r="D24" s="24"/>
      <c r="E24" s="25"/>
      <c r="F24" s="24"/>
      <c r="G24" s="24"/>
      <c r="H24" s="19"/>
      <c r="I24" s="18"/>
      <c r="J24" s="18"/>
      <c r="K24" s="18"/>
      <c r="L24" s="18"/>
      <c r="M24" s="23"/>
      <c r="N24" s="18"/>
      <c r="O24" s="18"/>
      <c r="Q24" s="32"/>
    </row>
    <row r="25" spans="3:17" x14ac:dyDescent="0.3">
      <c r="D25" s="24"/>
      <c r="E25" s="25"/>
      <c r="F25" s="24"/>
      <c r="G25" s="24"/>
      <c r="H25" s="19"/>
      <c r="I25" s="18"/>
      <c r="J25" s="18"/>
      <c r="K25" s="18"/>
      <c r="L25" s="18"/>
      <c r="M25" s="23"/>
      <c r="N25" s="18"/>
      <c r="O25" s="18"/>
      <c r="Q25" s="32"/>
    </row>
    <row r="26" spans="3:17" x14ac:dyDescent="0.3">
      <c r="C26" s="34" t="s">
        <v>26</v>
      </c>
      <c r="D26" s="26" t="s">
        <v>23</v>
      </c>
      <c r="E26" s="27"/>
      <c r="F26" s="26"/>
      <c r="G26" s="26"/>
      <c r="H26" s="27"/>
      <c r="I26" s="26"/>
      <c r="J26" s="26"/>
      <c r="K26" s="26"/>
      <c r="L26" s="26"/>
      <c r="M26" s="26"/>
      <c r="N26" s="29">
        <v>970.06049564289299</v>
      </c>
      <c r="O26" s="29">
        <v>295.78403764209202</v>
      </c>
      <c r="P26" s="26"/>
    </row>
    <row r="27" spans="3:17" x14ac:dyDescent="0.3">
      <c r="C27" s="26"/>
      <c r="D27" s="26" t="s">
        <v>21</v>
      </c>
      <c r="E27" s="27"/>
      <c r="F27" s="26"/>
      <c r="G27" s="26"/>
      <c r="H27" s="27"/>
      <c r="I27" s="26"/>
      <c r="J27" s="26"/>
      <c r="K27" s="26"/>
      <c r="L27" s="26"/>
      <c r="M27" s="26"/>
      <c r="N27" s="26">
        <v>750</v>
      </c>
      <c r="O27" s="28">
        <v>650</v>
      </c>
      <c r="P27" s="26"/>
    </row>
    <row r="28" spans="3:17" x14ac:dyDescent="0.3">
      <c r="C28" s="26"/>
      <c r="D28" s="26"/>
      <c r="E28" s="27"/>
      <c r="F28" s="26"/>
      <c r="G28" s="26"/>
      <c r="H28" s="27"/>
      <c r="I28" s="26"/>
      <c r="J28" s="26"/>
      <c r="K28" s="26"/>
      <c r="L28" s="26"/>
      <c r="M28" s="26"/>
      <c r="N28" s="26"/>
      <c r="O28" s="26"/>
      <c r="P28" s="26"/>
    </row>
    <row r="29" spans="3:17" x14ac:dyDescent="0.3">
      <c r="C29" s="37" t="s">
        <v>4</v>
      </c>
      <c r="D29" s="22">
        <f>N26-N27</f>
        <v>220.06049564289299</v>
      </c>
      <c r="E29" s="19"/>
      <c r="F29" s="18"/>
      <c r="G29" s="18"/>
      <c r="H29" s="19"/>
      <c r="I29" s="18"/>
      <c r="J29" s="18"/>
      <c r="K29" s="18"/>
      <c r="L29" s="18"/>
      <c r="M29" s="23"/>
      <c r="N29" s="18"/>
      <c r="O29" s="18"/>
    </row>
    <row r="30" spans="3:17" x14ac:dyDescent="0.3">
      <c r="C30" s="37" t="s">
        <v>5</v>
      </c>
      <c r="D30" s="11">
        <f>O26-O27</f>
        <v>-354.21596235790798</v>
      </c>
      <c r="E30" s="19"/>
      <c r="F30" s="18"/>
      <c r="G30" s="18"/>
      <c r="H30" s="19"/>
      <c r="I30" s="18"/>
      <c r="J30" s="18"/>
      <c r="K30" s="18"/>
      <c r="L30" s="18"/>
      <c r="M30" s="23"/>
      <c r="N30" s="18"/>
      <c r="O30" s="18"/>
    </row>
    <row r="31" spans="3:17" x14ac:dyDescent="0.3">
      <c r="D31" s="18"/>
      <c r="E31" s="19"/>
      <c r="F31" s="18"/>
      <c r="G31" s="18"/>
      <c r="H31" s="19"/>
      <c r="I31" s="18"/>
      <c r="J31" s="18"/>
      <c r="K31" s="18"/>
      <c r="L31" s="18"/>
      <c r="M31" s="23"/>
      <c r="N31" s="18"/>
      <c r="O31" s="18"/>
    </row>
    <row r="32" spans="3:17" x14ac:dyDescent="0.3">
      <c r="D32" s="20"/>
      <c r="E32" s="21"/>
      <c r="F32" s="20"/>
      <c r="G32" s="20"/>
      <c r="H32" s="19"/>
      <c r="I32" s="18"/>
      <c r="J32" s="18"/>
      <c r="K32" s="18"/>
      <c r="L32" s="18"/>
      <c r="M32" s="23"/>
      <c r="N32" s="18"/>
      <c r="O32" s="18"/>
    </row>
    <row r="33" spans="4:16" x14ac:dyDescent="0.3">
      <c r="D33" s="30" t="s">
        <v>6</v>
      </c>
      <c r="E33" s="31">
        <v>2.52145501603973E-3</v>
      </c>
      <c r="F33" s="30"/>
      <c r="G33" s="30"/>
      <c r="H33" s="19"/>
      <c r="I33" s="18"/>
      <c r="J33" s="18"/>
      <c r="K33" s="18"/>
      <c r="L33" s="18"/>
      <c r="M33" s="23"/>
      <c r="N33" s="18"/>
      <c r="O33" s="18"/>
    </row>
    <row r="34" spans="4:16" x14ac:dyDescent="0.3">
      <c r="D34" s="30" t="s">
        <v>7</v>
      </c>
      <c r="E34" s="30">
        <v>0.144468730651167</v>
      </c>
      <c r="F34" s="30" t="s">
        <v>30</v>
      </c>
      <c r="G34" s="30"/>
      <c r="H34" s="19"/>
      <c r="I34" s="18"/>
      <c r="J34" s="18"/>
      <c r="K34" s="18"/>
      <c r="L34" s="18"/>
      <c r="M34" s="23"/>
      <c r="N34" s="18"/>
      <c r="O34" s="18"/>
    </row>
    <row r="35" spans="4:16" x14ac:dyDescent="0.3">
      <c r="D35" s="18"/>
      <c r="E35" s="19"/>
      <c r="F35" s="18"/>
      <c r="G35" s="18"/>
      <c r="H35" s="19"/>
      <c r="I35" s="18"/>
      <c r="J35" s="18"/>
      <c r="K35" s="18"/>
      <c r="L35" s="18"/>
      <c r="M35" s="23"/>
      <c r="N35" s="18"/>
    </row>
    <row r="36" spans="4:16" x14ac:dyDescent="0.3">
      <c r="D36" t="s">
        <v>13</v>
      </c>
      <c r="M36" s="36"/>
      <c r="O36" s="18"/>
    </row>
    <row r="37" spans="4:16" x14ac:dyDescent="0.3">
      <c r="D37" t="s">
        <v>4</v>
      </c>
      <c r="E37" s="1">
        <f>D29</f>
        <v>220.06049564289299</v>
      </c>
      <c r="F37" s="2" t="s">
        <v>18</v>
      </c>
      <c r="H37" s="1">
        <f>E37*A14</f>
        <v>14.614605857695658</v>
      </c>
      <c r="I37" t="s">
        <v>1</v>
      </c>
      <c r="J37" s="1">
        <f>H38*-1</f>
        <v>23.524107147181066</v>
      </c>
      <c r="K37" t="s">
        <v>1</v>
      </c>
      <c r="M37" s="3">
        <f>J37+0.4</f>
        <v>23.924107147181065</v>
      </c>
      <c r="N37" t="s">
        <v>1</v>
      </c>
      <c r="P37" s="1"/>
    </row>
    <row r="38" spans="4:16" x14ac:dyDescent="0.3">
      <c r="D38" s="6" t="s">
        <v>5</v>
      </c>
      <c r="E38" s="7">
        <f>D30</f>
        <v>-354.21596235790798</v>
      </c>
      <c r="F38" s="8"/>
      <c r="G38" s="6"/>
      <c r="H38" s="1">
        <f>E38*A14</f>
        <v>-23.524107147181066</v>
      </c>
      <c r="I38" t="s">
        <v>1</v>
      </c>
      <c r="J38" s="1">
        <f>H37*-1</f>
        <v>-14.614605857695658</v>
      </c>
      <c r="K38" t="s">
        <v>1</v>
      </c>
      <c r="M38" s="3">
        <f>J38+0.4</f>
        <v>-14.214605857695657</v>
      </c>
      <c r="N38" t="s">
        <v>1</v>
      </c>
      <c r="P38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8694-534E-4F9A-A347-4E44FA39F7F0}">
  <dimension ref="A2:N21"/>
  <sheetViews>
    <sheetView workbookViewId="0">
      <selection activeCell="H37" sqref="H37"/>
    </sheetView>
  </sheetViews>
  <sheetFormatPr baseColWidth="10" defaultRowHeight="14.4" x14ac:dyDescent="0.3"/>
  <cols>
    <col min="5" max="5" width="11.19921875" style="1"/>
    <col min="8" max="8" width="11.19921875" style="1"/>
  </cols>
  <sheetData>
    <row r="2" spans="1:14" x14ac:dyDescent="0.3">
      <c r="A2" t="s">
        <v>0</v>
      </c>
      <c r="D2" t="s">
        <v>9</v>
      </c>
      <c r="E2" s="1" t="s">
        <v>17</v>
      </c>
    </row>
    <row r="3" spans="1:14" x14ac:dyDescent="0.3">
      <c r="A3">
        <v>60.61</v>
      </c>
      <c r="B3" t="s">
        <v>1</v>
      </c>
      <c r="D3" s="5" t="s">
        <v>10</v>
      </c>
      <c r="F3" t="s">
        <v>19</v>
      </c>
    </row>
    <row r="4" spans="1:14" x14ac:dyDescent="0.3">
      <c r="D4" s="6"/>
      <c r="E4" s="7"/>
      <c r="F4" s="6"/>
      <c r="G4" s="6"/>
    </row>
    <row r="5" spans="1:14" x14ac:dyDescent="0.3">
      <c r="A5" t="s">
        <v>2</v>
      </c>
      <c r="D5" t="s">
        <v>12</v>
      </c>
      <c r="J5" t="s">
        <v>11</v>
      </c>
      <c r="M5" t="s">
        <v>14</v>
      </c>
    </row>
    <row r="6" spans="1:14" x14ac:dyDescent="0.3">
      <c r="A6">
        <f>1343*2</f>
        <v>2686</v>
      </c>
      <c r="D6" t="s">
        <v>4</v>
      </c>
      <c r="E6" s="1">
        <v>696</v>
      </c>
      <c r="F6" s="2"/>
      <c r="H6" s="1">
        <f>E6*A9</f>
        <v>15.705346239761729</v>
      </c>
      <c r="I6" t="s">
        <v>1</v>
      </c>
      <c r="J6" s="1">
        <f>H7*-1</f>
        <v>-25.250405807892779</v>
      </c>
      <c r="K6" t="s">
        <v>1</v>
      </c>
      <c r="M6" s="3">
        <f>J6+0.4</f>
        <v>-24.850405807892781</v>
      </c>
      <c r="N6" t="s">
        <v>1</v>
      </c>
    </row>
    <row r="7" spans="1:14" x14ac:dyDescent="0.3">
      <c r="D7" s="6" t="s">
        <v>5</v>
      </c>
      <c r="E7" s="7">
        <v>1119</v>
      </c>
      <c r="F7" s="8"/>
      <c r="G7" s="6"/>
      <c r="H7" s="1">
        <f>E7*A9</f>
        <v>25.250405807892779</v>
      </c>
      <c r="I7" t="s">
        <v>1</v>
      </c>
      <c r="J7" s="1">
        <f>H6*-1</f>
        <v>-15.705346239761729</v>
      </c>
      <c r="K7" t="s">
        <v>1</v>
      </c>
      <c r="M7" s="3">
        <f>J7+0.4</f>
        <v>-15.305346239761729</v>
      </c>
      <c r="N7" t="s">
        <v>1</v>
      </c>
    </row>
    <row r="8" spans="1:14" x14ac:dyDescent="0.3">
      <c r="A8" t="s">
        <v>3</v>
      </c>
      <c r="M8" s="4"/>
    </row>
    <row r="9" spans="1:14" x14ac:dyDescent="0.3">
      <c r="A9">
        <f>A3/A6</f>
        <v>2.2565152643335817E-2</v>
      </c>
      <c r="D9" t="s">
        <v>15</v>
      </c>
      <c r="F9">
        <f>360/100</f>
        <v>3.6</v>
      </c>
      <c r="G9" t="s">
        <v>16</v>
      </c>
    </row>
    <row r="10" spans="1:14" x14ac:dyDescent="0.3">
      <c r="D10" s="14"/>
      <c r="E10" s="15"/>
      <c r="F10" s="14"/>
      <c r="G10" s="14"/>
      <c r="H10" s="13"/>
      <c r="I10" s="12"/>
      <c r="J10" s="12"/>
      <c r="K10" s="12"/>
      <c r="L10" s="12"/>
      <c r="M10" s="12"/>
      <c r="N10" s="12"/>
    </row>
    <row r="11" spans="1:14" x14ac:dyDescent="0.3">
      <c r="D11" s="12" t="s">
        <v>6</v>
      </c>
      <c r="E11" s="13"/>
      <c r="F11" s="12"/>
      <c r="G11" s="12"/>
      <c r="H11" s="13"/>
      <c r="I11" s="12"/>
      <c r="J11" s="12"/>
      <c r="K11" s="12"/>
      <c r="L11" s="12"/>
      <c r="M11" s="16"/>
      <c r="N11" s="12"/>
    </row>
    <row r="12" spans="1:14" x14ac:dyDescent="0.3">
      <c r="D12" s="12" t="s">
        <v>7</v>
      </c>
      <c r="E12" s="12">
        <v>0.144468730651167</v>
      </c>
      <c r="F12" s="12" t="s">
        <v>8</v>
      </c>
      <c r="G12" s="12"/>
      <c r="H12" s="13"/>
      <c r="I12" s="12"/>
      <c r="J12" s="12"/>
      <c r="K12" s="12"/>
      <c r="L12" s="12"/>
      <c r="M12" s="16"/>
      <c r="N12" s="12"/>
    </row>
    <row r="13" spans="1:14" x14ac:dyDescent="0.3">
      <c r="D13" s="12"/>
      <c r="E13" s="13"/>
      <c r="F13" s="12"/>
      <c r="G13" s="12"/>
      <c r="H13" s="13"/>
      <c r="I13" s="12"/>
      <c r="J13" s="12"/>
      <c r="K13" s="12"/>
      <c r="L13" s="12"/>
      <c r="M13" s="16"/>
      <c r="N13" s="12"/>
    </row>
    <row r="14" spans="1:14" x14ac:dyDescent="0.3">
      <c r="D14" s="12" t="s">
        <v>13</v>
      </c>
      <c r="E14" s="13"/>
      <c r="F14" s="12"/>
      <c r="G14" s="12"/>
      <c r="H14" s="13"/>
      <c r="I14" s="12"/>
      <c r="J14" s="12"/>
      <c r="K14" s="12"/>
      <c r="L14" s="12"/>
      <c r="M14" s="16"/>
      <c r="N14" s="12"/>
    </row>
    <row r="15" spans="1:14" x14ac:dyDescent="0.3">
      <c r="D15" s="12" t="s">
        <v>4</v>
      </c>
      <c r="E15" s="13">
        <v>220.06049564289299</v>
      </c>
      <c r="F15" s="12" t="s">
        <v>18</v>
      </c>
      <c r="G15" s="12"/>
      <c r="H15" s="13">
        <f>E15*A9/2</f>
        <v>2.4828493374750082</v>
      </c>
      <c r="I15" s="12" t="s">
        <v>1</v>
      </c>
      <c r="J15" s="13">
        <f>H16*-1</f>
        <v>4.0141605587280713</v>
      </c>
      <c r="K15" s="12" t="s">
        <v>1</v>
      </c>
      <c r="L15" s="12"/>
      <c r="M15" s="17">
        <f>J15-0.2</f>
        <v>3.8141605587280711</v>
      </c>
      <c r="N15" s="12" t="s">
        <v>1</v>
      </c>
    </row>
    <row r="16" spans="1:14" x14ac:dyDescent="0.3">
      <c r="D16" s="14" t="s">
        <v>5</v>
      </c>
      <c r="E16" s="15">
        <v>-355.78403764209202</v>
      </c>
      <c r="F16" s="14"/>
      <c r="G16" s="14"/>
      <c r="H16" s="13">
        <f>E16*A9/2</f>
        <v>-4.0141605587280713</v>
      </c>
      <c r="I16" s="12" t="s">
        <v>1</v>
      </c>
      <c r="J16" s="13">
        <f>H15*-1</f>
        <v>-2.4828493374750082</v>
      </c>
      <c r="K16" s="12" t="s">
        <v>1</v>
      </c>
      <c r="L16" s="12"/>
      <c r="M16" s="17">
        <f>J16</f>
        <v>-2.4828493374750082</v>
      </c>
      <c r="N16" s="12" t="s">
        <v>1</v>
      </c>
    </row>
    <row r="17" spans="1:14" x14ac:dyDescent="0.3">
      <c r="D17" s="12"/>
      <c r="E17" s="13"/>
      <c r="F17" s="12"/>
      <c r="G17" s="12"/>
      <c r="H17" s="13"/>
      <c r="I17" s="12"/>
      <c r="J17" s="12"/>
      <c r="K17" s="12"/>
      <c r="L17" s="12"/>
      <c r="M17" s="12"/>
      <c r="N17" s="12"/>
    </row>
    <row r="18" spans="1:14" x14ac:dyDescent="0.3">
      <c r="D18" s="12" t="s">
        <v>15</v>
      </c>
      <c r="E18" s="13"/>
      <c r="F18" s="12">
        <f>360/100</f>
        <v>3.6</v>
      </c>
      <c r="G18" s="12" t="s">
        <v>16</v>
      </c>
      <c r="H18" s="13"/>
      <c r="I18" s="12"/>
      <c r="J18" s="12"/>
      <c r="K18" s="12"/>
      <c r="L18" s="12"/>
      <c r="M18" s="12"/>
      <c r="N18" s="12"/>
    </row>
    <row r="21" spans="1:14" x14ac:dyDescent="0.3">
      <c r="A21" t="s">
        <v>22</v>
      </c>
      <c r="B21">
        <v>36</v>
      </c>
      <c r="C21">
        <f>B21*A9</f>
        <v>0.81234549516008936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39CFF-95E5-4C77-A6F9-58F990FCE708}">
  <dimension ref="A1:N18"/>
  <sheetViews>
    <sheetView workbookViewId="0">
      <selection activeCell="M6" sqref="M6"/>
    </sheetView>
  </sheetViews>
  <sheetFormatPr baseColWidth="10" defaultRowHeight="14.4" x14ac:dyDescent="0.3"/>
  <sheetData>
    <row r="1" spans="1:14" x14ac:dyDescent="0.3">
      <c r="E1" s="1"/>
      <c r="H1" s="1"/>
    </row>
    <row r="2" spans="1:14" x14ac:dyDescent="0.3">
      <c r="A2" t="s">
        <v>0</v>
      </c>
      <c r="D2" t="s">
        <v>9</v>
      </c>
      <c r="E2" s="1" t="s">
        <v>17</v>
      </c>
      <c r="H2" s="1"/>
    </row>
    <row r="3" spans="1:14" x14ac:dyDescent="0.3">
      <c r="A3">
        <v>69.459999999999994</v>
      </c>
      <c r="B3" t="s">
        <v>1</v>
      </c>
      <c r="D3" s="5" t="s">
        <v>10</v>
      </c>
      <c r="E3" s="1"/>
      <c r="F3" t="s">
        <v>19</v>
      </c>
      <c r="H3" s="1"/>
    </row>
    <row r="4" spans="1:14" x14ac:dyDescent="0.3">
      <c r="D4" s="6"/>
      <c r="E4" s="7"/>
      <c r="F4" s="6"/>
      <c r="G4" s="6"/>
      <c r="H4" s="1"/>
    </row>
    <row r="5" spans="1:14" x14ac:dyDescent="0.3">
      <c r="A5" t="s">
        <v>2</v>
      </c>
      <c r="D5" t="s">
        <v>12</v>
      </c>
      <c r="E5" s="1"/>
      <c r="H5" s="1"/>
      <c r="J5" t="s">
        <v>11</v>
      </c>
      <c r="M5" t="s">
        <v>14</v>
      </c>
    </row>
    <row r="6" spans="1:14" x14ac:dyDescent="0.3">
      <c r="A6">
        <v>425</v>
      </c>
      <c r="D6" t="s">
        <v>4</v>
      </c>
      <c r="E6" s="1">
        <v>-221.93950000000001</v>
      </c>
      <c r="F6" s="2"/>
      <c r="H6" s="1">
        <f>E6*A9/2</f>
        <v>-18.136373729411762</v>
      </c>
      <c r="I6" t="s">
        <v>1</v>
      </c>
      <c r="J6" s="1">
        <v>29.074000000000002</v>
      </c>
      <c r="K6" t="s">
        <v>1</v>
      </c>
      <c r="M6" s="3">
        <f>J6-0.2</f>
        <v>28.874000000000002</v>
      </c>
      <c r="N6" t="s">
        <v>1</v>
      </c>
    </row>
    <row r="7" spans="1:14" x14ac:dyDescent="0.3">
      <c r="D7" s="6" t="s">
        <v>5</v>
      </c>
      <c r="E7" s="7">
        <v>-355.78399999999999</v>
      </c>
      <c r="F7" s="8"/>
      <c r="G7" s="6"/>
      <c r="H7" s="1">
        <f>E7*A9/2</f>
        <v>-29.073831341176465</v>
      </c>
      <c r="I7" t="s">
        <v>1</v>
      </c>
      <c r="J7" s="1">
        <v>18.135999999999999</v>
      </c>
      <c r="K7" t="s">
        <v>1</v>
      </c>
      <c r="M7" s="3">
        <v>18.135999999999999</v>
      </c>
      <c r="N7" t="s">
        <v>1</v>
      </c>
    </row>
    <row r="8" spans="1:14" x14ac:dyDescent="0.3">
      <c r="A8" t="s">
        <v>3</v>
      </c>
      <c r="E8" s="1"/>
      <c r="H8" s="1"/>
      <c r="M8" s="4"/>
    </row>
    <row r="9" spans="1:14" x14ac:dyDescent="0.3">
      <c r="A9">
        <f>A3/A6</f>
        <v>0.16343529411764704</v>
      </c>
      <c r="D9" t="s">
        <v>15</v>
      </c>
      <c r="E9" s="1"/>
      <c r="F9">
        <f>360/100</f>
        <v>3.6</v>
      </c>
      <c r="G9" t="s">
        <v>16</v>
      </c>
      <c r="H9" s="1"/>
    </row>
    <row r="10" spans="1:14" x14ac:dyDescent="0.3">
      <c r="D10" s="9"/>
      <c r="E10" s="10"/>
      <c r="F10" s="9"/>
      <c r="G10" s="9"/>
      <c r="H10" s="1"/>
    </row>
    <row r="11" spans="1:14" x14ac:dyDescent="0.3">
      <c r="D11" t="s">
        <v>6</v>
      </c>
      <c r="E11" s="1"/>
      <c r="H11" s="1"/>
      <c r="M11" s="4"/>
    </row>
    <row r="12" spans="1:14" x14ac:dyDescent="0.3">
      <c r="D12" t="s">
        <v>7</v>
      </c>
      <c r="E12">
        <v>0.144468730651167</v>
      </c>
      <c r="F12" s="2" t="s">
        <v>8</v>
      </c>
      <c r="H12" s="1"/>
      <c r="M12" s="4"/>
    </row>
    <row r="13" spans="1:14" x14ac:dyDescent="0.3">
      <c r="E13" s="1"/>
      <c r="H13" s="1"/>
      <c r="M13" s="4"/>
    </row>
    <row r="14" spans="1:14" x14ac:dyDescent="0.3">
      <c r="D14" t="s">
        <v>13</v>
      </c>
      <c r="E14" s="1"/>
      <c r="H14" s="1"/>
      <c r="M14" s="4"/>
    </row>
    <row r="15" spans="1:14" x14ac:dyDescent="0.3">
      <c r="D15" t="s">
        <v>4</v>
      </c>
      <c r="E15" s="1">
        <v>220.06049564289299</v>
      </c>
      <c r="F15" s="2" t="s">
        <v>18</v>
      </c>
      <c r="H15" s="1">
        <f>E15*A9/2</f>
        <v>17.982825914535699</v>
      </c>
      <c r="I15" t="s">
        <v>1</v>
      </c>
      <c r="J15" s="1">
        <v>29.074000000000002</v>
      </c>
      <c r="K15" t="s">
        <v>1</v>
      </c>
      <c r="M15" s="3">
        <f>J15-0.2</f>
        <v>28.874000000000002</v>
      </c>
      <c r="N15" t="s">
        <v>1</v>
      </c>
    </row>
    <row r="16" spans="1:14" x14ac:dyDescent="0.3">
      <c r="D16" s="6" t="s">
        <v>5</v>
      </c>
      <c r="E16" s="7">
        <v>-355.78403764209202</v>
      </c>
      <c r="F16" s="8"/>
      <c r="G16" s="6"/>
      <c r="H16" s="1">
        <f>E16*A9/2</f>
        <v>-29.073834417199656</v>
      </c>
      <c r="I16" t="s">
        <v>1</v>
      </c>
      <c r="J16" s="1">
        <v>-17.983000000000001</v>
      </c>
      <c r="K16" t="s">
        <v>1</v>
      </c>
      <c r="M16" s="3">
        <f>J16</f>
        <v>-17.983000000000001</v>
      </c>
      <c r="N16" t="s">
        <v>1</v>
      </c>
    </row>
    <row r="17" spans="4:8" x14ac:dyDescent="0.3">
      <c r="E17" s="1"/>
      <c r="H17" s="1"/>
    </row>
    <row r="18" spans="4:8" x14ac:dyDescent="0.3">
      <c r="D18" t="s">
        <v>15</v>
      </c>
      <c r="E18" s="1"/>
      <c r="F18">
        <f>360/100</f>
        <v>3.6</v>
      </c>
      <c r="G18" t="s">
        <v>16</v>
      </c>
      <c r="H18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83C3-3AC4-4847-8CFB-23DEDB053FAA}">
  <dimension ref="C3:H10"/>
  <sheetViews>
    <sheetView workbookViewId="0">
      <selection activeCell="D9" sqref="D9"/>
    </sheetView>
  </sheetViews>
  <sheetFormatPr baseColWidth="10" defaultRowHeight="14.4" x14ac:dyDescent="0.3"/>
  <sheetData>
    <row r="3" spans="3:8" x14ac:dyDescent="0.3">
      <c r="G3" s="31">
        <v>2.52145501603973E-3</v>
      </c>
    </row>
    <row r="6" spans="3:8" x14ac:dyDescent="0.3">
      <c r="F6" t="s">
        <v>31</v>
      </c>
      <c r="G6" t="s">
        <v>32</v>
      </c>
    </row>
    <row r="7" spans="3:8" x14ac:dyDescent="0.3">
      <c r="F7" s="33">
        <f>PI()+G3</f>
        <v>3.1441141086058328</v>
      </c>
      <c r="G7">
        <v>0.4</v>
      </c>
    </row>
    <row r="9" spans="3:8" x14ac:dyDescent="0.3">
      <c r="C9" t="s">
        <v>4</v>
      </c>
      <c r="D9">
        <v>24.942</v>
      </c>
      <c r="H9">
        <f>D9+G7*COS(F7)</f>
        <v>24.542001271546408</v>
      </c>
    </row>
    <row r="10" spans="3:8" x14ac:dyDescent="0.3">
      <c r="C10" t="s">
        <v>5</v>
      </c>
      <c r="D10">
        <v>-15.161</v>
      </c>
      <c r="H10">
        <f>D10+G7*SIN(F7)</f>
        <v>-15.1620085809377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Aktuell</vt:lpstr>
      <vt:lpstr>photoshop</vt:lpstr>
      <vt:lpstr>Tabelle2</vt:lpstr>
      <vt:lpstr>Punkt im Winkel verschieben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Askan Simon</dc:creator>
  <cp:lastModifiedBy>Askan Simon</cp:lastModifiedBy>
  <dcterms:created xsi:type="dcterms:W3CDTF">2021-07-06T10:06:50Z</dcterms:created>
  <dcterms:modified xsi:type="dcterms:W3CDTF">2021-07-17T08:36:59Z</dcterms:modified>
</cp:coreProperties>
</file>