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1240" windowHeight="8550"/>
  </bookViews>
  <sheets>
    <sheet name="ПИ-405" sheetId="4" r:id="rId1"/>
  </sheets>
  <definedNames>
    <definedName name="_xlnm.Print_Area" localSheetId="0">'ПИ-405'!$A$1:$R$86</definedName>
  </definedNames>
  <calcPr calcId="124519" iterateDelta="1E-4"/>
</workbook>
</file>

<file path=xl/calcChain.xml><?xml version="1.0" encoding="utf-8"?>
<calcChain xmlns="http://schemas.openxmlformats.org/spreadsheetml/2006/main">
  <c r="K71" i="4"/>
  <c r="K75" s="1"/>
  <c r="L71"/>
  <c r="L75" s="1"/>
  <c r="M71"/>
  <c r="M75" s="1"/>
  <c r="N71"/>
  <c r="N75" s="1"/>
  <c r="O71"/>
  <c r="O75" s="1"/>
  <c r="P71"/>
  <c r="P75" s="1"/>
  <c r="Q71"/>
  <c r="Q75" s="1"/>
  <c r="J71"/>
  <c r="J75" s="1"/>
  <c r="E53"/>
  <c r="G53"/>
  <c r="H53"/>
  <c r="F69"/>
  <c r="F68"/>
  <c r="D68" s="1"/>
  <c r="F67"/>
  <c r="F66"/>
  <c r="D66" s="1"/>
  <c r="F64"/>
  <c r="F63"/>
  <c r="F62"/>
  <c r="F61" s="1"/>
  <c r="F60"/>
  <c r="F59"/>
  <c r="F58"/>
  <c r="F57" s="1"/>
  <c r="F56"/>
  <c r="F55"/>
  <c r="F54"/>
  <c r="F53" s="1"/>
  <c r="F52"/>
  <c r="F51"/>
  <c r="F50"/>
  <c r="D50" s="1"/>
  <c r="D49" s="1"/>
  <c r="F48"/>
  <c r="F47"/>
  <c r="F46"/>
  <c r="F45" s="1"/>
  <c r="F43"/>
  <c r="D43" s="1"/>
  <c r="F42"/>
  <c r="D42" s="1"/>
  <c r="F41"/>
  <c r="F40"/>
  <c r="F39"/>
  <c r="D39" s="1"/>
  <c r="F38"/>
  <c r="D38" s="1"/>
  <c r="F37"/>
  <c r="D37" s="1"/>
  <c r="F36"/>
  <c r="D36" s="1"/>
  <c r="F35"/>
  <c r="D35" s="1"/>
  <c r="F34"/>
  <c r="D34" s="1"/>
  <c r="F33"/>
  <c r="F32"/>
  <c r="D32" s="1"/>
  <c r="F31"/>
  <c r="F28"/>
  <c r="D28" s="1"/>
  <c r="F27"/>
  <c r="D27" s="1"/>
  <c r="F25"/>
  <c r="D25" s="1"/>
  <c r="F24"/>
  <c r="D24" s="1"/>
  <c r="F23"/>
  <c r="D23" s="1"/>
  <c r="F22"/>
  <c r="F10"/>
  <c r="F11"/>
  <c r="F12"/>
  <c r="D12" s="1"/>
  <c r="F13"/>
  <c r="D13" s="1"/>
  <c r="F14"/>
  <c r="D14" s="1"/>
  <c r="F15"/>
  <c r="D15" s="1"/>
  <c r="F16"/>
  <c r="D16" s="1"/>
  <c r="F17"/>
  <c r="D17" s="1"/>
  <c r="F18"/>
  <c r="D18" s="1"/>
  <c r="F19"/>
  <c r="D19" s="1"/>
  <c r="F20"/>
  <c r="D20" s="1"/>
  <c r="F9"/>
  <c r="P78"/>
  <c r="P77"/>
  <c r="K78"/>
  <c r="L78"/>
  <c r="M78"/>
  <c r="N78"/>
  <c r="O78"/>
  <c r="Q78"/>
  <c r="J78"/>
  <c r="K77"/>
  <c r="L77"/>
  <c r="M77"/>
  <c r="N77"/>
  <c r="O77"/>
  <c r="Q77"/>
  <c r="J77"/>
  <c r="D33"/>
  <c r="D40"/>
  <c r="D41"/>
  <c r="D9"/>
  <c r="D10"/>
  <c r="E30"/>
  <c r="G30"/>
  <c r="H30"/>
  <c r="I30"/>
  <c r="E45"/>
  <c r="G45"/>
  <c r="H45"/>
  <c r="I45"/>
  <c r="E49"/>
  <c r="G49"/>
  <c r="H49"/>
  <c r="I49"/>
  <c r="E57"/>
  <c r="G57"/>
  <c r="H57"/>
  <c r="E61"/>
  <c r="G61"/>
  <c r="H61"/>
  <c r="I61"/>
  <c r="E65"/>
  <c r="G65"/>
  <c r="H65"/>
  <c r="I65"/>
  <c r="E26"/>
  <c r="G26"/>
  <c r="H26"/>
  <c r="E21"/>
  <c r="G21"/>
  <c r="H21"/>
  <c r="E8"/>
  <c r="G8"/>
  <c r="H8"/>
  <c r="D67"/>
  <c r="D62"/>
  <c r="D61" s="1"/>
  <c r="E44" l="1"/>
  <c r="E29" s="1"/>
  <c r="E71" s="1"/>
  <c r="F26"/>
  <c r="G44"/>
  <c r="G29" s="1"/>
  <c r="G71" s="1"/>
  <c r="F21"/>
  <c r="F30"/>
  <c r="F8"/>
  <c r="D65"/>
  <c r="D26"/>
  <c r="F65"/>
  <c r="D11"/>
  <c r="D8" s="1"/>
  <c r="D31"/>
  <c r="D30" s="1"/>
  <c r="F49"/>
  <c r="D54"/>
  <c r="D53" s="1"/>
  <c r="D22"/>
  <c r="D21" s="1"/>
  <c r="D46"/>
  <c r="D45" s="1"/>
  <c r="H44"/>
  <c r="H29" s="1"/>
  <c r="H71" s="1"/>
  <c r="I44"/>
  <c r="I29" s="1"/>
  <c r="I71" s="1"/>
  <c r="D58"/>
  <c r="D57" s="1"/>
  <c r="D44" l="1"/>
  <c r="D29" s="1"/>
  <c r="D71" s="1"/>
  <c r="F44"/>
  <c r="F29" s="1"/>
  <c r="F71" s="1"/>
</calcChain>
</file>

<file path=xl/sharedStrings.xml><?xml version="1.0" encoding="utf-8"?>
<sst xmlns="http://schemas.openxmlformats.org/spreadsheetml/2006/main" count="247" uniqueCount="200">
  <si>
    <t>Индекс</t>
  </si>
  <si>
    <t>Наименование циклов, дисциплин, профессиональных модулей, МДК, практик</t>
  </si>
  <si>
    <t>Формы промежуточной аттестации</t>
  </si>
  <si>
    <t>Учебная нагрузка обучающихся (час.)</t>
  </si>
  <si>
    <t>Распределение обязательной нагрузки по курсам и семестрам (час. в семестр)</t>
  </si>
  <si>
    <t>максимальная</t>
  </si>
  <si>
    <t>Обязательная аудиторная</t>
  </si>
  <si>
    <t>I курс</t>
  </si>
  <si>
    <t>II курс</t>
  </si>
  <si>
    <t>III курс</t>
  </si>
  <si>
    <t>IV курс</t>
  </si>
  <si>
    <t>всего занятий</t>
  </si>
  <si>
    <t>в т. ч.</t>
  </si>
  <si>
    <t>1 сем.</t>
  </si>
  <si>
    <t>2 сем.</t>
  </si>
  <si>
    <t>3 сем.</t>
  </si>
  <si>
    <t>4 сем.</t>
  </si>
  <si>
    <t>5 сем.</t>
  </si>
  <si>
    <t>6 сем.</t>
  </si>
  <si>
    <t>7 сем.</t>
  </si>
  <si>
    <t>лекций</t>
  </si>
  <si>
    <t>О.00</t>
  </si>
  <si>
    <t>Общеобразовательный цикл</t>
  </si>
  <si>
    <t>Иностранный язык</t>
  </si>
  <si>
    <t>История</t>
  </si>
  <si>
    <t>Обществознание</t>
  </si>
  <si>
    <t>Химия</t>
  </si>
  <si>
    <t>Физическая культура</t>
  </si>
  <si>
    <t>Основы безопасности жизнедеятельности</t>
  </si>
  <si>
    <t>Математика</t>
  </si>
  <si>
    <t>Физика</t>
  </si>
  <si>
    <t>ОГСЭ.00</t>
  </si>
  <si>
    <t xml:space="preserve">Общий гуманитарный и социально-экономический цикл </t>
  </si>
  <si>
    <t>ОГСЭ.01</t>
  </si>
  <si>
    <t>Основы философии</t>
  </si>
  <si>
    <t>ОГСЭ.02</t>
  </si>
  <si>
    <t xml:space="preserve">История </t>
  </si>
  <si>
    <t>ОГСЭ.03</t>
  </si>
  <si>
    <t>ОГСЭ.04</t>
  </si>
  <si>
    <t>ЕН.00</t>
  </si>
  <si>
    <t xml:space="preserve">Математический и общий естественнонаучный цикл </t>
  </si>
  <si>
    <t>ЕН.01</t>
  </si>
  <si>
    <t>ЕН.02</t>
  </si>
  <si>
    <t>Дискретная математика</t>
  </si>
  <si>
    <t>П.00</t>
  </si>
  <si>
    <t xml:space="preserve">Профессиональный цикл </t>
  </si>
  <si>
    <t>ОП.00</t>
  </si>
  <si>
    <t xml:space="preserve">Общепрофессиональные дисциплины </t>
  </si>
  <si>
    <t>Экономика организации</t>
  </si>
  <si>
    <t>Теория вероятностей и математическая статистика</t>
  </si>
  <si>
    <t xml:space="preserve">Менеджмент </t>
  </si>
  <si>
    <t>Документационное обеспечение управления</t>
  </si>
  <si>
    <t>Правовое обеспечение профессиональной деятельности</t>
  </si>
  <si>
    <t>Основы теории информации</t>
  </si>
  <si>
    <t>Операционные системы и среды</t>
  </si>
  <si>
    <t>Архитектура электронно-вычислительных машин и вычислительные системы</t>
  </si>
  <si>
    <t>Безопасность жизнедеятельности</t>
  </si>
  <si>
    <t>ПМ.00</t>
  </si>
  <si>
    <t>Профессиональные модули</t>
  </si>
  <si>
    <t>ПМ.01</t>
  </si>
  <si>
    <t>Обработка отраслевой информации</t>
  </si>
  <si>
    <t>МДК.01.01</t>
  </si>
  <si>
    <t>УП.01</t>
  </si>
  <si>
    <t>ПМ.02</t>
  </si>
  <si>
    <t>Разработка, внедрение и адаптация программного обеспечения отраслевой направленности</t>
  </si>
  <si>
    <t>МДК.02.01</t>
  </si>
  <si>
    <t>УП.02</t>
  </si>
  <si>
    <t>ПМ.03</t>
  </si>
  <si>
    <t>Сопровождение и продвижение программного обеспечения отраслевой направленности</t>
  </si>
  <si>
    <t>МДК.03.01</t>
  </si>
  <si>
    <t>ПМ.04</t>
  </si>
  <si>
    <t>Обеспечение проектной деятельности</t>
  </si>
  <si>
    <t>МДК.04.01</t>
  </si>
  <si>
    <t>Всего</t>
  </si>
  <si>
    <t xml:space="preserve">Преддипломная практика </t>
  </si>
  <si>
    <t>ГИА</t>
  </si>
  <si>
    <t>Государственная итоговая аттестация</t>
  </si>
  <si>
    <t>Государственная (итоговая) аттестация</t>
  </si>
  <si>
    <t>1.1. Дипломный проект (работа)</t>
  </si>
  <si>
    <t>дисциплин</t>
  </si>
  <si>
    <t>и МДК</t>
  </si>
  <si>
    <t>учебной практики</t>
  </si>
  <si>
    <t>экзаменов</t>
  </si>
  <si>
    <t>дифф. зачетов</t>
  </si>
  <si>
    <t>зачетов</t>
  </si>
  <si>
    <t>самостоятельная работа</t>
  </si>
  <si>
    <t xml:space="preserve"> ДЗ</t>
  </si>
  <si>
    <t xml:space="preserve"> З</t>
  </si>
  <si>
    <t>ДЗ</t>
  </si>
  <si>
    <t xml:space="preserve">производст. практики </t>
  </si>
  <si>
    <t>преддипломная практика</t>
  </si>
  <si>
    <t>6 нед.</t>
  </si>
  <si>
    <t>курсовых проектов</t>
  </si>
  <si>
    <t>лаб. и практ. занятий, вкл. семинары</t>
  </si>
  <si>
    <t>ПП.03</t>
  </si>
  <si>
    <t>ПП.04</t>
  </si>
  <si>
    <t>З</t>
  </si>
  <si>
    <t>ДП</t>
  </si>
  <si>
    <r>
      <t xml:space="preserve">курсовых работ (проектов) </t>
    </r>
    <r>
      <rPr>
        <i/>
        <sz val="10"/>
        <color indexed="8"/>
        <rFont val="Arial"/>
        <family val="2"/>
        <charset val="204"/>
      </rPr>
      <t>для СПО</t>
    </r>
  </si>
  <si>
    <t>Социальная адаптация на рынке труда</t>
  </si>
  <si>
    <t>МДК.05.01</t>
  </si>
  <si>
    <t>Э</t>
  </si>
  <si>
    <t>ПП.05</t>
  </si>
  <si>
    <t>ПП.01</t>
  </si>
  <si>
    <t>ПП.02</t>
  </si>
  <si>
    <t>УП.03</t>
  </si>
  <si>
    <t>УП.04</t>
  </si>
  <si>
    <t>УП.05</t>
  </si>
  <si>
    <t>Работа с офисными программами - 2 недели</t>
  </si>
  <si>
    <t>Производственная практика - 1 неделя</t>
  </si>
  <si>
    <t>Учебная практика 1 неделя</t>
  </si>
  <si>
    <t>Производственная практика - 2 недели</t>
  </si>
  <si>
    <t>ОП.01</t>
  </si>
  <si>
    <t>ОП.02</t>
  </si>
  <si>
    <t>ОП.03</t>
  </si>
  <si>
    <t>ОП.04</t>
  </si>
  <si>
    <t>ОП.05</t>
  </si>
  <si>
    <t>ОП.06</t>
  </si>
  <si>
    <t>ОП.07</t>
  </si>
  <si>
    <t>ОП.08</t>
  </si>
  <si>
    <t>ОП.09</t>
  </si>
  <si>
    <t>Разработка технологических процессов изготовления деталей машин</t>
  </si>
  <si>
    <t>Проектирование технологических процессов изготовления деталей машин</t>
  </si>
  <si>
    <t>Использование системы автоматизированного проектирования технологических процессов обработки деталей</t>
  </si>
  <si>
    <t>ПМ.05</t>
  </si>
  <si>
    <t>З, Э</t>
  </si>
  <si>
    <t xml:space="preserve"> -, ДЗ</t>
  </si>
  <si>
    <t xml:space="preserve"> -, -, -, -, ДЗ</t>
  </si>
  <si>
    <t xml:space="preserve"> З ,З, З, З, ДЗ</t>
  </si>
  <si>
    <t xml:space="preserve"> Э, Э</t>
  </si>
  <si>
    <t>экзаменов квалификационных</t>
  </si>
  <si>
    <t>ПМ.06</t>
  </si>
  <si>
    <t>МДК.06.01</t>
  </si>
  <si>
    <t>МДК.06.02</t>
  </si>
  <si>
    <t>МДК.06.03</t>
  </si>
  <si>
    <t>ПП.06</t>
  </si>
  <si>
    <t>Информационные технологии в машиностроительном производстве</t>
  </si>
  <si>
    <t>Основы роботоехники</t>
  </si>
  <si>
    <t>Учебная практика- 4 недели</t>
  </si>
  <si>
    <t>Работа с прикладным ПО -  1 неделя</t>
  </si>
  <si>
    <t xml:space="preserve">  ДЗ</t>
  </si>
  <si>
    <t>Биология</t>
  </si>
  <si>
    <t>ОП.10</t>
  </si>
  <si>
    <t>ОП.11</t>
  </si>
  <si>
    <t>Мехатроника</t>
  </si>
  <si>
    <t xml:space="preserve">  -, ДЗ</t>
  </si>
  <si>
    <t>2з/1дз</t>
  </si>
  <si>
    <t>1з/1дз</t>
  </si>
  <si>
    <r>
      <t xml:space="preserve">Защита дипломного проекта (работы) с </t>
    </r>
    <r>
      <rPr>
        <u/>
        <sz val="10"/>
        <color indexed="8"/>
        <rFont val="Arial"/>
        <family val="2"/>
        <charset val="204"/>
      </rPr>
      <t>18 июня</t>
    </r>
    <r>
      <rPr>
        <sz val="10"/>
        <color indexed="8"/>
        <rFont val="Arial"/>
        <family val="2"/>
        <charset val="204"/>
      </rPr>
      <t xml:space="preserve"> по </t>
    </r>
    <r>
      <rPr>
        <u/>
        <sz val="10"/>
        <color indexed="8"/>
        <rFont val="Arial"/>
        <family val="2"/>
        <charset val="204"/>
      </rPr>
      <t>30 июня</t>
    </r>
    <r>
      <rPr>
        <sz val="10"/>
        <color indexed="8"/>
        <rFont val="Arial"/>
        <family val="2"/>
        <charset val="204"/>
      </rPr>
      <t xml:space="preserve"> (всего ** нед.)</t>
    </r>
  </si>
  <si>
    <r>
      <t xml:space="preserve">Выполнение дипломного проекта (работы) с </t>
    </r>
    <r>
      <rPr>
        <u/>
        <sz val="10"/>
        <color indexed="8"/>
        <rFont val="Arial"/>
        <family val="2"/>
        <charset val="204"/>
      </rPr>
      <t>4 мая</t>
    </r>
    <r>
      <rPr>
        <sz val="10"/>
        <color indexed="8"/>
        <rFont val="Arial"/>
        <family val="2"/>
        <charset val="204"/>
      </rPr>
      <t xml:space="preserve"> по </t>
    </r>
    <r>
      <rPr>
        <u/>
        <sz val="10"/>
        <color indexed="8"/>
        <rFont val="Arial"/>
        <family val="2"/>
        <charset val="204"/>
      </rPr>
      <t>17 июня</t>
    </r>
    <r>
      <rPr>
        <sz val="10"/>
        <color indexed="8"/>
        <rFont val="Arial"/>
        <family val="2"/>
        <charset val="204"/>
      </rPr>
      <t xml:space="preserve"> (всего ** нед.)</t>
    </r>
  </si>
  <si>
    <t xml:space="preserve">1. Программа базовой/углубленной подготовки </t>
  </si>
  <si>
    <r>
      <t>Консультации</t>
    </r>
    <r>
      <rPr>
        <sz val="10"/>
        <color indexed="8"/>
        <rFont val="Arial"/>
        <family val="2"/>
        <charset val="204"/>
      </rPr>
      <t xml:space="preserve"> на учебную группу по 100 часов в год (всего 400 час.)</t>
    </r>
  </si>
  <si>
    <t>5 нед.</t>
  </si>
  <si>
    <t>Технологическая практика</t>
  </si>
  <si>
    <t>ПП</t>
  </si>
  <si>
    <t>ОДП.12</t>
  </si>
  <si>
    <t>Информатика и ИКТ</t>
  </si>
  <si>
    <t>ОДП.11</t>
  </si>
  <si>
    <t>ОДП.10</t>
  </si>
  <si>
    <t xml:space="preserve"> -, -</t>
  </si>
  <si>
    <t>ОДБ.09</t>
  </si>
  <si>
    <t>З, З</t>
  </si>
  <si>
    <t>ОДБ.08</t>
  </si>
  <si>
    <t>ОДБ.07</t>
  </si>
  <si>
    <t>ОДБ.06</t>
  </si>
  <si>
    <t>ОДБ.05</t>
  </si>
  <si>
    <t>ОДБ.04</t>
  </si>
  <si>
    <t>ОДБ.03</t>
  </si>
  <si>
    <t>Литература</t>
  </si>
  <si>
    <t>ОДБ.02</t>
  </si>
  <si>
    <t>Русский язык</t>
  </si>
  <si>
    <t>ОДБ.01</t>
  </si>
  <si>
    <t>3з/4дз/3э</t>
  </si>
  <si>
    <r>
      <t>21</t>
    </r>
    <r>
      <rPr>
        <sz val="8"/>
        <color indexed="8"/>
        <rFont val="Arial"/>
        <family val="2"/>
        <charset val="204"/>
      </rPr>
      <t xml:space="preserve"> нед.</t>
    </r>
  </si>
  <si>
    <r>
      <t>18</t>
    </r>
    <r>
      <rPr>
        <sz val="8"/>
        <color indexed="8"/>
        <rFont val="Arial"/>
        <family val="2"/>
        <charset val="204"/>
      </rPr>
      <t xml:space="preserve"> нед.</t>
    </r>
  </si>
  <si>
    <t>1з/1дз/2э/1эк</t>
  </si>
  <si>
    <t>Работа с офисными программами. Работа с прикладным ПО - 2 недели</t>
  </si>
  <si>
    <t>Производственная практика - 3 недели</t>
  </si>
  <si>
    <t>Работа с программами отраслевой направленности - 3 недели</t>
  </si>
  <si>
    <t>1з/1дз/1э/1эк</t>
  </si>
  <si>
    <t>1з/2дз/1эк</t>
  </si>
  <si>
    <t>Учебная практика 2 недели</t>
  </si>
  <si>
    <t>3з/8дз/1э</t>
  </si>
  <si>
    <t>1з/3э/1эк</t>
  </si>
  <si>
    <t>9з/15дз/10э/6эк</t>
  </si>
  <si>
    <t>8 сем.</t>
  </si>
  <si>
    <t>Выполнение работ по профессии 16199  "Оператор ЭВМ и ВМ"</t>
  </si>
  <si>
    <t>6з/6дз/9э/6эк</t>
  </si>
  <si>
    <t>15з/20дз/13э/6эк</t>
  </si>
  <si>
    <t>8/9 нед.</t>
  </si>
  <si>
    <r>
      <t>15/2</t>
    </r>
    <r>
      <rPr>
        <sz val="8"/>
        <color indexed="8"/>
        <rFont val="Arial"/>
        <family val="2"/>
        <charset val="204"/>
      </rPr>
      <t xml:space="preserve"> нед.</t>
    </r>
  </si>
  <si>
    <r>
      <t xml:space="preserve">17/5 </t>
    </r>
    <r>
      <rPr>
        <sz val="8"/>
        <color indexed="8"/>
        <rFont val="Arial"/>
        <family val="2"/>
        <charset val="204"/>
      </rPr>
      <t>нед.</t>
    </r>
  </si>
  <si>
    <t>19/4 нед.</t>
  </si>
  <si>
    <t xml:space="preserve">  З, Э</t>
  </si>
  <si>
    <t xml:space="preserve">  ДЗ,Э</t>
  </si>
  <si>
    <t>12/5 нед.</t>
  </si>
  <si>
    <t>4. План учебного процесса (основная профессиональная образовательная программа подготовки специалистов среднего звена специальности  09.02.05 Прикладная информатика)</t>
  </si>
  <si>
    <t>Использование программы КОМПАС при проектировании технологических процессов изготовления деталей</t>
  </si>
  <si>
    <t>ОП.12</t>
  </si>
  <si>
    <t>ОП.13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</si>
</sst>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charset val="204"/>
      <scheme val="minor"/>
    </font>
    <font>
      <i/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8"/>
      <color indexed="8"/>
      <name val="Arial"/>
      <family val="2"/>
      <charset val="204"/>
    </font>
    <font>
      <u/>
      <sz val="10"/>
      <color indexed="8"/>
      <name val="Arial"/>
      <family val="2"/>
      <charset val="204"/>
    </font>
    <font>
      <sz val="10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i/>
      <sz val="10"/>
      <color rgb="FF00000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sz val="14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00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0" fillId="0" borderId="0" xfId="0" applyFont="1" applyBorder="1" applyAlignment="1">
      <alignment vertical="top" wrapText="1"/>
    </xf>
    <xf numFmtId="0" fontId="0" fillId="0" borderId="0" xfId="0" applyBorder="1"/>
    <xf numFmtId="0" fontId="11" fillId="0" borderId="1" xfId="0" applyFont="1" applyBorder="1" applyAlignment="1">
      <alignment horizontal="center" textRotation="90" wrapText="1"/>
    </xf>
    <xf numFmtId="0" fontId="11" fillId="0" borderId="2" xfId="0" applyFont="1" applyBorder="1" applyAlignment="1">
      <alignment horizontal="center" textRotation="90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top" wrapText="1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16" fillId="0" borderId="4" xfId="0" applyFont="1" applyBorder="1"/>
    <xf numFmtId="0" fontId="16" fillId="0" borderId="5" xfId="0" applyFont="1" applyBorder="1"/>
    <xf numFmtId="0" fontId="16" fillId="0" borderId="6" xfId="0" applyFont="1" applyBorder="1"/>
    <xf numFmtId="0" fontId="0" fillId="0" borderId="7" xfId="0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7" fillId="2" borderId="3" xfId="0" applyFont="1" applyFill="1" applyBorder="1" applyAlignment="1">
      <alignment horizontal="center" wrapText="1"/>
    </xf>
    <xf numFmtId="0" fontId="11" fillId="2" borderId="8" xfId="0" applyFont="1" applyFill="1" applyBorder="1" applyAlignment="1">
      <alignment horizontal="center" wrapText="1"/>
    </xf>
    <xf numFmtId="0" fontId="16" fillId="2" borderId="9" xfId="0" applyFont="1" applyFill="1" applyBorder="1" applyAlignment="1">
      <alignment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vertical="top" wrapText="1"/>
    </xf>
    <xf numFmtId="0" fontId="15" fillId="2" borderId="3" xfId="0" applyFont="1" applyFill="1" applyBorder="1" applyAlignment="1">
      <alignment vertical="top" wrapText="1"/>
    </xf>
    <xf numFmtId="0" fontId="0" fillId="2" borderId="0" xfId="0" applyFill="1"/>
    <xf numFmtId="0" fontId="3" fillId="0" borderId="9" xfId="0" applyFont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8" fillId="3" borderId="10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wrapText="1"/>
    </xf>
    <xf numFmtId="0" fontId="12" fillId="2" borderId="8" xfId="0" applyFont="1" applyFill="1" applyBorder="1" applyAlignment="1">
      <alignment horizontal="center" wrapText="1"/>
    </xf>
    <xf numFmtId="0" fontId="12" fillId="0" borderId="8" xfId="0" applyFont="1" applyBorder="1" applyAlignment="1">
      <alignment horizont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center" wrapText="1"/>
    </xf>
    <xf numFmtId="0" fontId="11" fillId="2" borderId="9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8" fillId="3" borderId="10" xfId="0" applyFont="1" applyFill="1" applyBorder="1" applyAlignment="1">
      <alignment horizontal="left" vertical="center" wrapText="1"/>
    </xf>
    <xf numFmtId="16" fontId="18" fillId="3" borderId="10" xfId="0" applyNumberFormat="1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20" fillId="0" borderId="9" xfId="0" applyFont="1" applyBorder="1"/>
    <xf numFmtId="0" fontId="13" fillId="0" borderId="9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16" fontId="21" fillId="2" borderId="8" xfId="0" applyNumberFormat="1" applyFont="1" applyFill="1" applyBorder="1" applyAlignment="1">
      <alignment horizontal="center" wrapText="1"/>
    </xf>
    <xf numFmtId="0" fontId="21" fillId="2" borderId="8" xfId="0" applyFont="1" applyFill="1" applyBorder="1" applyAlignment="1">
      <alignment horizontal="center" wrapText="1"/>
    </xf>
    <xf numFmtId="0" fontId="17" fillId="2" borderId="9" xfId="0" applyFont="1" applyFill="1" applyBorder="1" applyAlignment="1">
      <alignment horizontal="center" wrapText="1"/>
    </xf>
    <xf numFmtId="0" fontId="0" fillId="0" borderId="11" xfId="0" applyBorder="1"/>
    <xf numFmtId="0" fontId="12" fillId="0" borderId="11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7" xfId="0" applyFont="1" applyBorder="1" applyAlignment="1">
      <alignment vertical="top" wrapText="1"/>
    </xf>
    <xf numFmtId="0" fontId="11" fillId="0" borderId="3" xfId="0" applyFont="1" applyBorder="1" applyAlignment="1">
      <alignment horizont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wrapText="1"/>
    </xf>
    <xf numFmtId="0" fontId="18" fillId="3" borderId="12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wrapText="1"/>
    </xf>
    <xf numFmtId="0" fontId="12" fillId="0" borderId="13" xfId="0" applyFont="1" applyBorder="1" applyAlignment="1">
      <alignment horizontal="center" wrapText="1"/>
    </xf>
    <xf numFmtId="0" fontId="11" fillId="0" borderId="9" xfId="0" applyFont="1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12" fillId="0" borderId="17" xfId="0" applyFont="1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12" fillId="2" borderId="13" xfId="0" applyFont="1" applyFill="1" applyBorder="1" applyAlignment="1">
      <alignment horizontal="center" wrapText="1"/>
    </xf>
    <xf numFmtId="0" fontId="11" fillId="2" borderId="3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textRotation="90" wrapText="1"/>
    </xf>
    <xf numFmtId="0" fontId="12" fillId="0" borderId="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1" fillId="0" borderId="16" xfId="0" applyFont="1" applyBorder="1" applyAlignment="1">
      <alignment wrapText="1"/>
    </xf>
    <xf numFmtId="0" fontId="11" fillId="0" borderId="17" xfId="0" applyFont="1" applyBorder="1" applyAlignment="1">
      <alignment wrapText="1"/>
    </xf>
    <xf numFmtId="0" fontId="11" fillId="0" borderId="14" xfId="0" applyFont="1" applyBorder="1" applyAlignment="1">
      <alignment wrapText="1"/>
    </xf>
    <xf numFmtId="0" fontId="22" fillId="3" borderId="18" xfId="0" applyFont="1" applyFill="1" applyBorder="1" applyAlignment="1">
      <alignment horizontal="right" vertical="top" wrapText="1"/>
    </xf>
    <xf numFmtId="0" fontId="22" fillId="3" borderId="12" xfId="0" applyFont="1" applyFill="1" applyBorder="1" applyAlignment="1">
      <alignment horizontal="right" vertical="top" wrapText="1"/>
    </xf>
    <xf numFmtId="0" fontId="12" fillId="0" borderId="3" xfId="0" applyFont="1" applyBorder="1" applyAlignment="1">
      <alignment horizontal="center" vertical="center" textRotation="90" wrapText="1"/>
    </xf>
    <xf numFmtId="0" fontId="12" fillId="0" borderId="8" xfId="0" applyFont="1" applyBorder="1" applyAlignment="1">
      <alignment horizontal="center" vertical="center" textRotation="90" wrapText="1"/>
    </xf>
    <xf numFmtId="0" fontId="12" fillId="0" borderId="9" xfId="0" applyFont="1" applyBorder="1" applyAlignment="1">
      <alignment horizontal="center" vertical="center" textRotation="90" wrapText="1"/>
    </xf>
    <xf numFmtId="0" fontId="11" fillId="0" borderId="11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center" vertical="top" wrapText="1"/>
    </xf>
    <xf numFmtId="0" fontId="11" fillId="0" borderId="0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top" wrapText="1"/>
    </xf>
    <xf numFmtId="0" fontId="11" fillId="0" borderId="11" xfId="0" applyFont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0" fontId="11" fillId="0" borderId="7" xfId="0" applyFont="1" applyBorder="1" applyAlignment="1">
      <alignment vertical="top" wrapText="1"/>
    </xf>
    <xf numFmtId="0" fontId="12" fillId="0" borderId="11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7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wrapText="1"/>
    </xf>
    <xf numFmtId="0" fontId="11" fillId="0" borderId="2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center" vertical="center" textRotation="90" wrapText="1"/>
    </xf>
    <xf numFmtId="0" fontId="12" fillId="0" borderId="7" xfId="0" applyFont="1" applyBorder="1" applyAlignment="1">
      <alignment horizontal="center" vertical="center" textRotation="90" wrapText="1"/>
    </xf>
    <xf numFmtId="0" fontId="12" fillId="0" borderId="6" xfId="0" applyFont="1" applyBorder="1" applyAlignment="1">
      <alignment horizontal="center" vertical="center" textRotation="90" wrapText="1"/>
    </xf>
    <xf numFmtId="0" fontId="11" fillId="2" borderId="2" xfId="0" applyFont="1" applyFill="1" applyBorder="1" applyAlignment="1">
      <alignment horizontal="center" wrapText="1"/>
    </xf>
    <xf numFmtId="0" fontId="11" fillId="2" borderId="13" xfId="0" applyFont="1" applyFill="1" applyBorder="1" applyAlignment="1">
      <alignment horizontal="center" wrapText="1"/>
    </xf>
    <xf numFmtId="0" fontId="11" fillId="0" borderId="4" xfId="0" applyFont="1" applyBorder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11" fillId="0" borderId="6" xfId="0" applyFont="1" applyBorder="1" applyAlignment="1">
      <alignment vertical="top" wrapText="1"/>
    </xf>
    <xf numFmtId="0" fontId="11" fillId="0" borderId="1" xfId="0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6"/>
  <sheetViews>
    <sheetView tabSelected="1" view="pageBreakPreview" topLeftCell="A34" zoomScale="75" zoomScaleSheetLayoutView="75" workbookViewId="0">
      <selection activeCell="B40" sqref="B40"/>
    </sheetView>
  </sheetViews>
  <sheetFormatPr defaultRowHeight="15"/>
  <cols>
    <col min="1" max="1" width="11.140625" customWidth="1"/>
    <col min="2" max="2" width="65.28515625" customWidth="1"/>
    <col min="3" max="3" width="17.5703125" customWidth="1"/>
    <col min="9" max="9" width="8.7109375" customWidth="1"/>
    <col min="14" max="14" width="8.7109375" customWidth="1"/>
    <col min="15" max="15" width="8.28515625" customWidth="1"/>
    <col min="16" max="17" width="10.28515625" customWidth="1"/>
  </cols>
  <sheetData>
    <row r="1" spans="1:17" ht="33" customHeight="1">
      <c r="A1" s="107" t="s">
        <v>196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</row>
    <row r="2" spans="1:17">
      <c r="A2" s="125" t="s">
        <v>0</v>
      </c>
      <c r="B2" s="117" t="s">
        <v>1</v>
      </c>
      <c r="C2" s="116" t="s">
        <v>2</v>
      </c>
      <c r="D2" s="115" t="s">
        <v>3</v>
      </c>
      <c r="E2" s="115"/>
      <c r="F2" s="115"/>
      <c r="G2" s="115"/>
      <c r="H2" s="115"/>
      <c r="I2" s="115"/>
      <c r="J2" s="141" t="s">
        <v>4</v>
      </c>
      <c r="K2" s="141"/>
      <c r="L2" s="141"/>
      <c r="M2" s="141"/>
      <c r="N2" s="141"/>
      <c r="O2" s="141"/>
      <c r="P2" s="141"/>
      <c r="Q2" s="141"/>
    </row>
    <row r="3" spans="1:17">
      <c r="A3" s="126"/>
      <c r="B3" s="118"/>
      <c r="C3" s="116"/>
      <c r="D3" s="116" t="s">
        <v>5</v>
      </c>
      <c r="E3" s="116" t="s">
        <v>85</v>
      </c>
      <c r="F3" s="141" t="s">
        <v>6</v>
      </c>
      <c r="G3" s="141"/>
      <c r="H3" s="141"/>
      <c r="I3" s="141"/>
      <c r="J3" s="114" t="s">
        <v>7</v>
      </c>
      <c r="K3" s="114"/>
      <c r="L3" s="114" t="s">
        <v>8</v>
      </c>
      <c r="M3" s="114"/>
      <c r="N3" s="114" t="s">
        <v>9</v>
      </c>
      <c r="O3" s="114"/>
      <c r="P3" s="148" t="s">
        <v>10</v>
      </c>
      <c r="Q3" s="149"/>
    </row>
    <row r="4" spans="1:17">
      <c r="A4" s="126"/>
      <c r="B4" s="118"/>
      <c r="C4" s="116"/>
      <c r="D4" s="116"/>
      <c r="E4" s="116"/>
      <c r="F4" s="116" t="s">
        <v>11</v>
      </c>
      <c r="G4" s="153" t="s">
        <v>12</v>
      </c>
      <c r="H4" s="153"/>
      <c r="I4" s="154"/>
      <c r="J4" s="29" t="s">
        <v>13</v>
      </c>
      <c r="K4" s="29" t="s">
        <v>14</v>
      </c>
      <c r="L4" s="29" t="s">
        <v>15</v>
      </c>
      <c r="M4" s="29" t="s">
        <v>16</v>
      </c>
      <c r="N4" s="29" t="s">
        <v>17</v>
      </c>
      <c r="O4" s="29" t="s">
        <v>18</v>
      </c>
      <c r="P4" s="29" t="s">
        <v>19</v>
      </c>
      <c r="Q4" s="29" t="s">
        <v>185</v>
      </c>
    </row>
    <row r="5" spans="1:17" ht="18" customHeight="1">
      <c r="A5" s="126"/>
      <c r="B5" s="118"/>
      <c r="C5" s="116"/>
      <c r="D5" s="116"/>
      <c r="E5" s="116"/>
      <c r="F5" s="116"/>
      <c r="G5" s="153"/>
      <c r="H5" s="153"/>
      <c r="I5" s="154"/>
      <c r="J5" s="30" t="s">
        <v>174</v>
      </c>
      <c r="K5" s="30" t="s">
        <v>173</v>
      </c>
      <c r="L5" s="30" t="s">
        <v>190</v>
      </c>
      <c r="M5" s="30" t="s">
        <v>191</v>
      </c>
      <c r="N5" s="30" t="s">
        <v>190</v>
      </c>
      <c r="O5" s="69" t="s">
        <v>192</v>
      </c>
      <c r="P5" s="70" t="s">
        <v>195</v>
      </c>
      <c r="Q5" s="70" t="s">
        <v>189</v>
      </c>
    </row>
    <row r="6" spans="1:17" ht="78" customHeight="1">
      <c r="A6" s="127"/>
      <c r="B6" s="119"/>
      <c r="C6" s="116"/>
      <c r="D6" s="116"/>
      <c r="E6" s="116"/>
      <c r="F6" s="116"/>
      <c r="G6" s="3" t="s">
        <v>20</v>
      </c>
      <c r="H6" s="3" t="s">
        <v>93</v>
      </c>
      <c r="I6" s="4" t="s">
        <v>98</v>
      </c>
      <c r="J6" s="31"/>
      <c r="K6" s="31"/>
      <c r="L6" s="31"/>
      <c r="M6" s="31"/>
      <c r="N6" s="31"/>
      <c r="O6" s="71"/>
      <c r="P6" s="71"/>
      <c r="Q6" s="71"/>
    </row>
    <row r="7" spans="1:17" ht="15.75" thickBot="1">
      <c r="A7" s="51">
        <v>1</v>
      </c>
      <c r="B7" s="51">
        <v>2</v>
      </c>
      <c r="C7" s="51">
        <v>3</v>
      </c>
      <c r="D7" s="51">
        <v>4</v>
      </c>
      <c r="E7" s="51">
        <v>5</v>
      </c>
      <c r="F7" s="51">
        <v>6</v>
      </c>
      <c r="G7" s="51">
        <v>7</v>
      </c>
      <c r="H7" s="51">
        <v>8</v>
      </c>
      <c r="I7" s="51">
        <v>9</v>
      </c>
      <c r="J7" s="52">
        <v>10</v>
      </c>
      <c r="K7" s="52">
        <v>11</v>
      </c>
      <c r="L7" s="52">
        <v>12</v>
      </c>
      <c r="M7" s="52">
        <v>13</v>
      </c>
      <c r="N7" s="53">
        <v>14</v>
      </c>
      <c r="O7" s="53">
        <v>15</v>
      </c>
      <c r="P7" s="53">
        <v>16</v>
      </c>
      <c r="Q7" s="53">
        <v>17</v>
      </c>
    </row>
    <row r="8" spans="1:17" ht="18.75" customHeight="1" thickBot="1">
      <c r="A8" s="58" t="s">
        <v>21</v>
      </c>
      <c r="B8" s="58" t="s">
        <v>22</v>
      </c>
      <c r="C8" s="59" t="s">
        <v>172</v>
      </c>
      <c r="D8" s="49">
        <f>D9+D10+D11+D12+D13+D14+D15+D16+D17+D18+D19+D20</f>
        <v>2108</v>
      </c>
      <c r="E8" s="49">
        <f>E9+E10+E11+E12+E13+E14+E15+E16+E17+E18+E19+E20</f>
        <v>704</v>
      </c>
      <c r="F8" s="49">
        <f>F9+F10+F11+F12+F13+F14+F15+F16+F17+F18+F19+F20</f>
        <v>1404</v>
      </c>
      <c r="G8" s="49">
        <f>G9+G10+G11+G12+G13+G14+G15+G16+G17+G18+G19+G20</f>
        <v>939</v>
      </c>
      <c r="H8" s="49">
        <f>H9+H10+H11+H12+H13+H14+H15+H16+H17+H18+H19+H20</f>
        <v>465</v>
      </c>
      <c r="I8" s="49"/>
      <c r="J8" s="49"/>
      <c r="K8" s="49"/>
      <c r="L8" s="49"/>
      <c r="M8" s="49"/>
      <c r="N8" s="49"/>
      <c r="O8" s="49"/>
      <c r="P8" s="49"/>
      <c r="Q8" s="81"/>
    </row>
    <row r="9" spans="1:17">
      <c r="A9" s="54" t="s">
        <v>171</v>
      </c>
      <c r="B9" s="54" t="s">
        <v>170</v>
      </c>
      <c r="C9" s="48" t="s">
        <v>125</v>
      </c>
      <c r="D9" s="55">
        <f>E9+F9</f>
        <v>117</v>
      </c>
      <c r="E9" s="55">
        <v>39</v>
      </c>
      <c r="F9" s="48">
        <f>J9+K9+L9+M9+N9+O9+P9+Q9</f>
        <v>78</v>
      </c>
      <c r="G9" s="48">
        <v>0</v>
      </c>
      <c r="H9" s="48">
        <v>78</v>
      </c>
      <c r="I9" s="78"/>
      <c r="J9" s="88">
        <v>36</v>
      </c>
      <c r="K9" s="101">
        <v>42</v>
      </c>
      <c r="L9" s="56">
        <v>0</v>
      </c>
      <c r="M9" s="56">
        <v>0</v>
      </c>
      <c r="N9" s="48">
        <v>0</v>
      </c>
      <c r="O9" s="48">
        <v>0</v>
      </c>
      <c r="P9" s="48">
        <v>0</v>
      </c>
      <c r="Q9" s="48">
        <v>0</v>
      </c>
    </row>
    <row r="10" spans="1:17">
      <c r="A10" s="7" t="s">
        <v>169</v>
      </c>
      <c r="B10" s="7" t="s">
        <v>168</v>
      </c>
      <c r="C10" s="8" t="s">
        <v>145</v>
      </c>
      <c r="D10" s="55">
        <f t="shared" ref="D10:D28" si="0">E10+F10</f>
        <v>176</v>
      </c>
      <c r="E10" s="80">
        <v>59</v>
      </c>
      <c r="F10" s="48">
        <f t="shared" ref="F10:F28" si="1">J10+K10+L10+M10+N10+O10+P10+Q10</f>
        <v>117</v>
      </c>
      <c r="G10" s="8">
        <v>117</v>
      </c>
      <c r="H10" s="8">
        <v>0</v>
      </c>
      <c r="I10" s="6"/>
      <c r="J10" s="98">
        <v>54</v>
      </c>
      <c r="K10" s="90">
        <v>63</v>
      </c>
      <c r="L10" s="33">
        <v>0</v>
      </c>
      <c r="M10" s="33">
        <v>0</v>
      </c>
      <c r="N10" s="8">
        <v>0</v>
      </c>
      <c r="O10" s="8">
        <v>0</v>
      </c>
      <c r="P10" s="8">
        <v>0</v>
      </c>
      <c r="Q10" s="8">
        <v>0</v>
      </c>
    </row>
    <row r="11" spans="1:17">
      <c r="A11" s="7" t="s">
        <v>167</v>
      </c>
      <c r="B11" s="7" t="s">
        <v>23</v>
      </c>
      <c r="C11" s="8" t="s">
        <v>159</v>
      </c>
      <c r="D11" s="55">
        <f t="shared" si="0"/>
        <v>117</v>
      </c>
      <c r="E11" s="80">
        <v>39</v>
      </c>
      <c r="F11" s="48">
        <f t="shared" si="1"/>
        <v>78</v>
      </c>
      <c r="G11" s="8">
        <v>0</v>
      </c>
      <c r="H11" s="8">
        <v>78</v>
      </c>
      <c r="I11" s="6"/>
      <c r="J11" s="98">
        <v>36</v>
      </c>
      <c r="K11" s="98">
        <v>42</v>
      </c>
      <c r="L11" s="33">
        <v>0</v>
      </c>
      <c r="M11" s="33">
        <v>0</v>
      </c>
      <c r="N11" s="8">
        <v>0</v>
      </c>
      <c r="O11" s="8">
        <v>0</v>
      </c>
      <c r="P11" s="8">
        <v>0</v>
      </c>
      <c r="Q11" s="8">
        <v>0</v>
      </c>
    </row>
    <row r="12" spans="1:17">
      <c r="A12" s="7" t="s">
        <v>166</v>
      </c>
      <c r="B12" s="7" t="s">
        <v>24</v>
      </c>
      <c r="C12" s="8" t="s">
        <v>126</v>
      </c>
      <c r="D12" s="55">
        <f t="shared" si="0"/>
        <v>176</v>
      </c>
      <c r="E12" s="80">
        <v>59</v>
      </c>
      <c r="F12" s="48">
        <f t="shared" si="1"/>
        <v>117</v>
      </c>
      <c r="G12" s="8">
        <v>117</v>
      </c>
      <c r="H12" s="8">
        <v>0</v>
      </c>
      <c r="I12" s="6"/>
      <c r="J12" s="98">
        <v>54</v>
      </c>
      <c r="K12" s="90">
        <v>63</v>
      </c>
      <c r="L12" s="33">
        <v>0</v>
      </c>
      <c r="M12" s="33">
        <v>0</v>
      </c>
      <c r="N12" s="8">
        <v>0</v>
      </c>
      <c r="O12" s="8">
        <v>0</v>
      </c>
      <c r="P12" s="8">
        <v>0</v>
      </c>
      <c r="Q12" s="8">
        <v>0</v>
      </c>
    </row>
    <row r="13" spans="1:17">
      <c r="A13" s="7" t="s">
        <v>165</v>
      </c>
      <c r="B13" s="7" t="s">
        <v>25</v>
      </c>
      <c r="C13" s="8" t="s">
        <v>126</v>
      </c>
      <c r="D13" s="55">
        <f t="shared" si="0"/>
        <v>176</v>
      </c>
      <c r="E13" s="80">
        <v>59</v>
      </c>
      <c r="F13" s="48">
        <f t="shared" si="1"/>
        <v>117</v>
      </c>
      <c r="G13" s="8">
        <v>117</v>
      </c>
      <c r="H13" s="8">
        <v>0</v>
      </c>
      <c r="I13" s="6"/>
      <c r="J13" s="98">
        <v>54</v>
      </c>
      <c r="K13" s="90">
        <v>63</v>
      </c>
      <c r="L13" s="33">
        <v>0</v>
      </c>
      <c r="M13" s="33">
        <v>0</v>
      </c>
      <c r="N13" s="8">
        <v>0</v>
      </c>
      <c r="O13" s="8">
        <v>0</v>
      </c>
      <c r="P13" s="8">
        <v>0</v>
      </c>
      <c r="Q13" s="8">
        <v>0</v>
      </c>
    </row>
    <row r="14" spans="1:17">
      <c r="A14" s="7" t="s">
        <v>164</v>
      </c>
      <c r="B14" s="7" t="s">
        <v>26</v>
      </c>
      <c r="C14" s="8" t="s">
        <v>159</v>
      </c>
      <c r="D14" s="55">
        <f t="shared" si="0"/>
        <v>117</v>
      </c>
      <c r="E14" s="80">
        <v>39</v>
      </c>
      <c r="F14" s="48">
        <f t="shared" si="1"/>
        <v>78</v>
      </c>
      <c r="G14" s="8">
        <v>54</v>
      </c>
      <c r="H14" s="8">
        <v>24</v>
      </c>
      <c r="I14" s="6"/>
      <c r="J14" s="98">
        <v>36</v>
      </c>
      <c r="K14" s="98">
        <v>42</v>
      </c>
      <c r="L14" s="33">
        <v>0</v>
      </c>
      <c r="M14" s="33">
        <v>0</v>
      </c>
      <c r="N14" s="8">
        <v>0</v>
      </c>
      <c r="O14" s="8">
        <v>0</v>
      </c>
      <c r="P14" s="8">
        <v>0</v>
      </c>
      <c r="Q14" s="8">
        <v>0</v>
      </c>
    </row>
    <row r="15" spans="1:17">
      <c r="A15" s="7" t="s">
        <v>163</v>
      </c>
      <c r="B15" s="7" t="s">
        <v>141</v>
      </c>
      <c r="C15" s="8" t="s">
        <v>159</v>
      </c>
      <c r="D15" s="55">
        <f t="shared" si="0"/>
        <v>117</v>
      </c>
      <c r="E15" s="80">
        <v>39</v>
      </c>
      <c r="F15" s="48">
        <f t="shared" si="1"/>
        <v>78</v>
      </c>
      <c r="G15" s="8">
        <v>78</v>
      </c>
      <c r="H15" s="8">
        <v>0</v>
      </c>
      <c r="I15" s="6"/>
      <c r="J15" s="98">
        <v>36</v>
      </c>
      <c r="K15" s="98">
        <v>42</v>
      </c>
      <c r="L15" s="33">
        <v>0</v>
      </c>
      <c r="M15" s="33">
        <v>0</v>
      </c>
      <c r="N15" s="8">
        <v>0</v>
      </c>
      <c r="O15" s="8">
        <v>0</v>
      </c>
      <c r="P15" s="8">
        <v>0</v>
      </c>
      <c r="Q15" s="8">
        <v>0</v>
      </c>
    </row>
    <row r="16" spans="1:17">
      <c r="A16" s="7" t="s">
        <v>162</v>
      </c>
      <c r="B16" s="7" t="s">
        <v>27</v>
      </c>
      <c r="C16" s="8" t="s">
        <v>161</v>
      </c>
      <c r="D16" s="55">
        <f t="shared" si="0"/>
        <v>176</v>
      </c>
      <c r="E16" s="80">
        <v>59</v>
      </c>
      <c r="F16" s="48">
        <f t="shared" si="1"/>
        <v>117</v>
      </c>
      <c r="G16" s="8">
        <v>0</v>
      </c>
      <c r="H16" s="8">
        <v>117</v>
      </c>
      <c r="I16" s="6"/>
      <c r="J16" s="90">
        <v>54</v>
      </c>
      <c r="K16" s="90">
        <v>63</v>
      </c>
      <c r="L16" s="33">
        <v>0</v>
      </c>
      <c r="M16" s="33">
        <v>0</v>
      </c>
      <c r="N16" s="8">
        <v>0</v>
      </c>
      <c r="O16" s="8">
        <v>0</v>
      </c>
      <c r="P16" s="8">
        <v>0</v>
      </c>
      <c r="Q16" s="8">
        <v>0</v>
      </c>
    </row>
    <row r="17" spans="1:17">
      <c r="A17" s="7" t="s">
        <v>160</v>
      </c>
      <c r="B17" s="7" t="s">
        <v>28</v>
      </c>
      <c r="C17" s="8" t="s">
        <v>159</v>
      </c>
      <c r="D17" s="55">
        <f t="shared" si="0"/>
        <v>117</v>
      </c>
      <c r="E17" s="80">
        <v>39</v>
      </c>
      <c r="F17" s="48">
        <f t="shared" si="1"/>
        <v>78</v>
      </c>
      <c r="G17" s="8">
        <v>78</v>
      </c>
      <c r="H17" s="8">
        <v>0</v>
      </c>
      <c r="I17" s="6"/>
      <c r="J17" s="98">
        <v>36</v>
      </c>
      <c r="K17" s="98">
        <v>42</v>
      </c>
      <c r="L17" s="33">
        <v>0</v>
      </c>
      <c r="M17" s="33">
        <v>0</v>
      </c>
      <c r="N17" s="8">
        <v>0</v>
      </c>
      <c r="O17" s="8">
        <v>0</v>
      </c>
      <c r="P17" s="8">
        <v>0</v>
      </c>
      <c r="Q17" s="8">
        <v>0</v>
      </c>
    </row>
    <row r="18" spans="1:17">
      <c r="A18" s="7" t="s">
        <v>158</v>
      </c>
      <c r="B18" s="7" t="s">
        <v>29</v>
      </c>
      <c r="C18" s="8" t="s">
        <v>125</v>
      </c>
      <c r="D18" s="55">
        <f t="shared" si="0"/>
        <v>441</v>
      </c>
      <c r="E18" s="80">
        <v>147</v>
      </c>
      <c r="F18" s="48">
        <f t="shared" si="1"/>
        <v>294</v>
      </c>
      <c r="G18" s="8">
        <v>222</v>
      </c>
      <c r="H18" s="8">
        <v>72</v>
      </c>
      <c r="I18" s="6"/>
      <c r="J18" s="90">
        <v>126</v>
      </c>
      <c r="K18" s="99">
        <v>168</v>
      </c>
      <c r="L18" s="33">
        <v>0</v>
      </c>
      <c r="M18" s="33">
        <v>0</v>
      </c>
      <c r="N18" s="8">
        <v>0</v>
      </c>
      <c r="O18" s="8">
        <v>0</v>
      </c>
      <c r="P18" s="8">
        <v>0</v>
      </c>
      <c r="Q18" s="8">
        <v>0</v>
      </c>
    </row>
    <row r="19" spans="1:17">
      <c r="A19" s="7" t="s">
        <v>157</v>
      </c>
      <c r="B19" s="7" t="s">
        <v>156</v>
      </c>
      <c r="C19" s="8" t="s">
        <v>126</v>
      </c>
      <c r="D19" s="55">
        <f t="shared" si="0"/>
        <v>144</v>
      </c>
      <c r="E19" s="80">
        <v>48</v>
      </c>
      <c r="F19" s="48">
        <f t="shared" si="1"/>
        <v>96</v>
      </c>
      <c r="G19" s="8">
        <v>62</v>
      </c>
      <c r="H19" s="8">
        <v>34</v>
      </c>
      <c r="I19" s="6"/>
      <c r="J19" s="98">
        <v>54</v>
      </c>
      <c r="K19" s="90">
        <v>42</v>
      </c>
      <c r="L19" s="33">
        <v>0</v>
      </c>
      <c r="M19" s="33">
        <v>0</v>
      </c>
      <c r="N19" s="8">
        <v>0</v>
      </c>
      <c r="O19" s="8">
        <v>0</v>
      </c>
      <c r="P19" s="8">
        <v>0</v>
      </c>
      <c r="Q19" s="8">
        <v>0</v>
      </c>
    </row>
    <row r="20" spans="1:17" ht="15.75" thickBot="1">
      <c r="A20" s="60" t="s">
        <v>155</v>
      </c>
      <c r="B20" s="60" t="s">
        <v>30</v>
      </c>
      <c r="C20" s="13" t="s">
        <v>125</v>
      </c>
      <c r="D20" s="55">
        <f t="shared" si="0"/>
        <v>234</v>
      </c>
      <c r="E20" s="76">
        <v>78</v>
      </c>
      <c r="F20" s="48">
        <f t="shared" si="1"/>
        <v>156</v>
      </c>
      <c r="G20" s="13">
        <v>94</v>
      </c>
      <c r="H20" s="13">
        <v>62</v>
      </c>
      <c r="I20" s="77"/>
      <c r="J20" s="89">
        <v>72</v>
      </c>
      <c r="K20" s="100">
        <v>84</v>
      </c>
      <c r="L20" s="34">
        <v>0</v>
      </c>
      <c r="M20" s="34">
        <v>0</v>
      </c>
      <c r="N20" s="13">
        <v>0</v>
      </c>
      <c r="O20" s="13">
        <v>0</v>
      </c>
      <c r="P20" s="13">
        <v>0</v>
      </c>
      <c r="Q20" s="13">
        <v>0</v>
      </c>
    </row>
    <row r="21" spans="1:17" ht="20.25" customHeight="1" thickBot="1">
      <c r="A21" s="58" t="s">
        <v>31</v>
      </c>
      <c r="B21" s="58" t="s">
        <v>32</v>
      </c>
      <c r="C21" s="49" t="s">
        <v>146</v>
      </c>
      <c r="D21" s="49">
        <f>D22+D23+D24+D25</f>
        <v>802</v>
      </c>
      <c r="E21" s="49">
        <f>E22+E23+E24+E25</f>
        <v>330</v>
      </c>
      <c r="F21" s="49">
        <f>F22+F23+F24+F25</f>
        <v>472</v>
      </c>
      <c r="G21" s="49">
        <f>G22+G23+G24+G25</f>
        <v>82</v>
      </c>
      <c r="H21" s="49">
        <f>H22+H23+H24+H25</f>
        <v>390</v>
      </c>
      <c r="I21" s="49"/>
      <c r="J21" s="49"/>
      <c r="K21" s="49"/>
      <c r="L21" s="49"/>
      <c r="M21" s="49"/>
      <c r="N21" s="49"/>
      <c r="O21" s="49"/>
      <c r="P21" s="49"/>
      <c r="Q21" s="81"/>
    </row>
    <row r="22" spans="1:17">
      <c r="A22" s="54" t="s">
        <v>33</v>
      </c>
      <c r="B22" s="54" t="s">
        <v>34</v>
      </c>
      <c r="C22" s="48" t="s">
        <v>96</v>
      </c>
      <c r="D22" s="55">
        <f t="shared" si="0"/>
        <v>72</v>
      </c>
      <c r="E22" s="48">
        <v>24</v>
      </c>
      <c r="F22" s="48">
        <f t="shared" si="1"/>
        <v>48</v>
      </c>
      <c r="G22" s="48">
        <v>40</v>
      </c>
      <c r="H22" s="48">
        <v>8</v>
      </c>
      <c r="I22" s="78"/>
      <c r="J22" s="56">
        <v>0</v>
      </c>
      <c r="K22" s="56">
        <v>0</v>
      </c>
      <c r="L22" s="56">
        <v>0</v>
      </c>
      <c r="M22" s="56">
        <v>0</v>
      </c>
      <c r="N22" s="48">
        <v>0</v>
      </c>
      <c r="O22" s="88">
        <v>48</v>
      </c>
      <c r="P22" s="48">
        <v>0</v>
      </c>
      <c r="Q22" s="48">
        <v>0</v>
      </c>
    </row>
    <row r="23" spans="1:17">
      <c r="A23" s="7" t="s">
        <v>35</v>
      </c>
      <c r="B23" s="7" t="s">
        <v>36</v>
      </c>
      <c r="C23" s="8" t="s">
        <v>96</v>
      </c>
      <c r="D23" s="55">
        <f t="shared" si="0"/>
        <v>72</v>
      </c>
      <c r="E23" s="8">
        <v>24</v>
      </c>
      <c r="F23" s="48">
        <f t="shared" si="1"/>
        <v>48</v>
      </c>
      <c r="G23" s="8">
        <v>40</v>
      </c>
      <c r="H23" s="8">
        <v>8</v>
      </c>
      <c r="I23" s="6"/>
      <c r="J23" s="33">
        <v>0</v>
      </c>
      <c r="K23" s="33">
        <v>0</v>
      </c>
      <c r="L23" s="33">
        <v>0</v>
      </c>
      <c r="M23" s="90">
        <v>48</v>
      </c>
      <c r="N23" s="8">
        <v>0</v>
      </c>
      <c r="O23" s="8">
        <v>0</v>
      </c>
      <c r="P23" s="8">
        <v>0</v>
      </c>
      <c r="Q23" s="8">
        <v>0</v>
      </c>
    </row>
    <row r="24" spans="1:17">
      <c r="A24" s="7" t="s">
        <v>37</v>
      </c>
      <c r="B24" s="7" t="s">
        <v>23</v>
      </c>
      <c r="C24" s="8" t="s">
        <v>127</v>
      </c>
      <c r="D24" s="55">
        <f t="shared" si="0"/>
        <v>282</v>
      </c>
      <c r="E24" s="8">
        <v>94</v>
      </c>
      <c r="F24" s="48">
        <f t="shared" si="1"/>
        <v>188</v>
      </c>
      <c r="G24" s="8">
        <v>0</v>
      </c>
      <c r="H24" s="8">
        <v>188</v>
      </c>
      <c r="I24" s="6"/>
      <c r="J24" s="33">
        <v>0</v>
      </c>
      <c r="K24" s="33">
        <v>0</v>
      </c>
      <c r="L24" s="86">
        <v>42</v>
      </c>
      <c r="M24" s="86">
        <v>30</v>
      </c>
      <c r="N24" s="86">
        <v>32</v>
      </c>
      <c r="O24" s="86">
        <v>24</v>
      </c>
      <c r="P24" s="86">
        <v>30</v>
      </c>
      <c r="Q24" s="84">
        <v>30</v>
      </c>
    </row>
    <row r="25" spans="1:17" ht="15.75" thickBot="1">
      <c r="A25" s="60" t="s">
        <v>38</v>
      </c>
      <c r="B25" s="60" t="s">
        <v>27</v>
      </c>
      <c r="C25" s="13" t="s">
        <v>128</v>
      </c>
      <c r="D25" s="55">
        <f t="shared" si="0"/>
        <v>376</v>
      </c>
      <c r="E25" s="13">
        <v>188</v>
      </c>
      <c r="F25" s="48">
        <f t="shared" si="1"/>
        <v>188</v>
      </c>
      <c r="G25" s="13">
        <v>2</v>
      </c>
      <c r="H25" s="13">
        <v>186</v>
      </c>
      <c r="I25" s="77"/>
      <c r="J25" s="34">
        <v>0</v>
      </c>
      <c r="K25" s="34">
        <v>0</v>
      </c>
      <c r="L25" s="95">
        <v>38</v>
      </c>
      <c r="M25" s="95">
        <v>34</v>
      </c>
      <c r="N25" s="95">
        <v>34</v>
      </c>
      <c r="O25" s="95">
        <v>38</v>
      </c>
      <c r="P25" s="95">
        <v>22</v>
      </c>
      <c r="Q25" s="85">
        <v>22</v>
      </c>
    </row>
    <row r="26" spans="1:17" ht="22.5" customHeight="1" thickBot="1">
      <c r="A26" s="58" t="s">
        <v>39</v>
      </c>
      <c r="B26" s="58" t="s">
        <v>40</v>
      </c>
      <c r="C26" s="49" t="s">
        <v>147</v>
      </c>
      <c r="D26" s="49">
        <f>D27+D28</f>
        <v>270</v>
      </c>
      <c r="E26" s="49">
        <f>E27+E28</f>
        <v>90</v>
      </c>
      <c r="F26" s="49">
        <f>F27+F28</f>
        <v>180</v>
      </c>
      <c r="G26" s="49">
        <f>G27+G28</f>
        <v>102</v>
      </c>
      <c r="H26" s="49">
        <f>H27+H28</f>
        <v>78</v>
      </c>
      <c r="I26" s="49"/>
      <c r="J26" s="49"/>
      <c r="K26" s="49"/>
      <c r="L26" s="49"/>
      <c r="M26" s="49"/>
      <c r="N26" s="49"/>
      <c r="O26" s="49"/>
      <c r="P26" s="49"/>
      <c r="Q26" s="81"/>
    </row>
    <row r="27" spans="1:17">
      <c r="A27" s="54" t="s">
        <v>41</v>
      </c>
      <c r="B27" s="54" t="s">
        <v>29</v>
      </c>
      <c r="C27" s="48" t="s">
        <v>145</v>
      </c>
      <c r="D27" s="55">
        <f t="shared" si="0"/>
        <v>186</v>
      </c>
      <c r="E27" s="48">
        <v>62</v>
      </c>
      <c r="F27" s="48">
        <f t="shared" si="1"/>
        <v>124</v>
      </c>
      <c r="G27" s="48">
        <v>74</v>
      </c>
      <c r="H27" s="48">
        <v>50</v>
      </c>
      <c r="I27" s="78"/>
      <c r="J27" s="56">
        <v>0</v>
      </c>
      <c r="K27" s="56">
        <v>0</v>
      </c>
      <c r="L27" s="87">
        <v>60</v>
      </c>
      <c r="M27" s="88">
        <v>64</v>
      </c>
      <c r="N27" s="48">
        <v>0</v>
      </c>
      <c r="O27" s="48">
        <v>0</v>
      </c>
      <c r="P27" s="48">
        <v>0</v>
      </c>
      <c r="Q27" s="48">
        <v>0</v>
      </c>
    </row>
    <row r="28" spans="1:17" ht="15.75" thickBot="1">
      <c r="A28" s="60" t="s">
        <v>42</v>
      </c>
      <c r="B28" s="60" t="s">
        <v>43</v>
      </c>
      <c r="C28" s="43" t="s">
        <v>96</v>
      </c>
      <c r="D28" s="55">
        <f t="shared" si="0"/>
        <v>84</v>
      </c>
      <c r="E28" s="13">
        <v>28</v>
      </c>
      <c r="F28" s="48">
        <f t="shared" si="1"/>
        <v>56</v>
      </c>
      <c r="G28" s="13">
        <v>28</v>
      </c>
      <c r="H28" s="13">
        <v>28</v>
      </c>
      <c r="I28" s="77"/>
      <c r="J28" s="34">
        <v>0</v>
      </c>
      <c r="K28" s="34">
        <v>0</v>
      </c>
      <c r="L28" s="34">
        <v>0</v>
      </c>
      <c r="M28" s="34">
        <v>0</v>
      </c>
      <c r="N28" s="89">
        <v>56</v>
      </c>
      <c r="O28" s="13">
        <v>0</v>
      </c>
      <c r="P28" s="13">
        <v>0</v>
      </c>
      <c r="Q28" s="13">
        <v>0</v>
      </c>
    </row>
    <row r="29" spans="1:17" ht="22.5" customHeight="1" thickBot="1">
      <c r="A29" s="58" t="s">
        <v>44</v>
      </c>
      <c r="B29" s="58" t="s">
        <v>45</v>
      </c>
      <c r="C29" s="50" t="s">
        <v>184</v>
      </c>
      <c r="D29" s="49">
        <f t="shared" ref="D29:I29" si="2">D30+D44</f>
        <v>3740</v>
      </c>
      <c r="E29" s="49">
        <f t="shared" si="2"/>
        <v>1236</v>
      </c>
      <c r="F29" s="49">
        <f t="shared" si="2"/>
        <v>2504</v>
      </c>
      <c r="G29" s="49">
        <f t="shared" si="2"/>
        <v>1198</v>
      </c>
      <c r="H29" s="49">
        <f t="shared" si="2"/>
        <v>1186</v>
      </c>
      <c r="I29" s="49">
        <f t="shared" si="2"/>
        <v>60</v>
      </c>
      <c r="J29" s="49"/>
      <c r="K29" s="49"/>
      <c r="L29" s="49"/>
      <c r="M29" s="49"/>
      <c r="N29" s="49"/>
      <c r="O29" s="49"/>
      <c r="P29" s="49"/>
      <c r="Q29" s="81"/>
    </row>
    <row r="30" spans="1:17">
      <c r="A30" s="61" t="s">
        <v>46</v>
      </c>
      <c r="B30" s="61" t="s">
        <v>47</v>
      </c>
      <c r="C30" s="39" t="s">
        <v>182</v>
      </c>
      <c r="D30" s="78">
        <f t="shared" ref="D30:I30" si="3">D31+D32+D33+D34+D35+D36+D37+D38+D39+D40+D41+D42+D43</f>
        <v>1224</v>
      </c>
      <c r="E30" s="78">
        <f t="shared" si="3"/>
        <v>408</v>
      </c>
      <c r="F30" s="78">
        <f t="shared" si="3"/>
        <v>816</v>
      </c>
      <c r="G30" s="78">
        <f t="shared" si="3"/>
        <v>408</v>
      </c>
      <c r="H30" s="78">
        <f t="shared" si="3"/>
        <v>408</v>
      </c>
      <c r="I30" s="78">
        <f t="shared" si="3"/>
        <v>0</v>
      </c>
      <c r="J30" s="57"/>
      <c r="K30" s="57"/>
      <c r="L30" s="57"/>
      <c r="M30" s="57"/>
      <c r="N30" s="78"/>
      <c r="O30" s="78"/>
      <c r="P30" s="78"/>
      <c r="Q30" s="78"/>
    </row>
    <row r="31" spans="1:17">
      <c r="A31" s="7" t="s">
        <v>112</v>
      </c>
      <c r="B31" s="7" t="s">
        <v>48</v>
      </c>
      <c r="C31" s="25" t="s">
        <v>140</v>
      </c>
      <c r="D31" s="55">
        <f t="shared" ref="D31:D43" si="4">E31+F31</f>
        <v>129</v>
      </c>
      <c r="E31" s="8">
        <v>43</v>
      </c>
      <c r="F31" s="48">
        <f t="shared" ref="F31:F43" si="5">J31+K31+L31+M31+N31+O31+P31+Q31</f>
        <v>86</v>
      </c>
      <c r="G31" s="8">
        <v>42</v>
      </c>
      <c r="H31" s="8">
        <v>44</v>
      </c>
      <c r="I31" s="8"/>
      <c r="J31" s="33">
        <v>0</v>
      </c>
      <c r="K31" s="33">
        <v>0</v>
      </c>
      <c r="L31" s="33">
        <v>0</v>
      </c>
      <c r="M31" s="33">
        <v>0</v>
      </c>
      <c r="N31" s="8">
        <v>0</v>
      </c>
      <c r="O31" s="90">
        <v>86</v>
      </c>
      <c r="P31" s="8">
        <v>0</v>
      </c>
      <c r="Q31" s="8">
        <v>0</v>
      </c>
    </row>
    <row r="32" spans="1:17">
      <c r="A32" s="7" t="s">
        <v>113</v>
      </c>
      <c r="B32" s="7" t="s">
        <v>49</v>
      </c>
      <c r="C32" s="25" t="s">
        <v>86</v>
      </c>
      <c r="D32" s="55">
        <f t="shared" si="4"/>
        <v>96</v>
      </c>
      <c r="E32" s="8">
        <v>32</v>
      </c>
      <c r="F32" s="48">
        <f t="shared" si="5"/>
        <v>64</v>
      </c>
      <c r="G32" s="8">
        <v>32</v>
      </c>
      <c r="H32" s="8">
        <v>32</v>
      </c>
      <c r="I32" s="8"/>
      <c r="J32" s="33">
        <v>0</v>
      </c>
      <c r="K32" s="33">
        <v>0</v>
      </c>
      <c r="L32" s="33">
        <v>0</v>
      </c>
      <c r="M32" s="33">
        <v>0</v>
      </c>
      <c r="N32" s="90">
        <v>64</v>
      </c>
      <c r="O32" s="8">
        <v>0</v>
      </c>
      <c r="P32" s="8">
        <v>0</v>
      </c>
      <c r="Q32" s="8">
        <v>0</v>
      </c>
    </row>
    <row r="33" spans="1:17">
      <c r="A33" s="7" t="s">
        <v>114</v>
      </c>
      <c r="B33" s="7" t="s">
        <v>50</v>
      </c>
      <c r="C33" s="25" t="s">
        <v>159</v>
      </c>
      <c r="D33" s="55">
        <f t="shared" si="4"/>
        <v>99</v>
      </c>
      <c r="E33" s="8">
        <v>33</v>
      </c>
      <c r="F33" s="48">
        <f t="shared" si="5"/>
        <v>66</v>
      </c>
      <c r="G33" s="8">
        <v>32</v>
      </c>
      <c r="H33" s="8">
        <v>34</v>
      </c>
      <c r="I33" s="8"/>
      <c r="J33" s="41">
        <v>0</v>
      </c>
      <c r="K33" s="41">
        <v>0</v>
      </c>
      <c r="L33" s="41">
        <v>0</v>
      </c>
      <c r="M33" s="41">
        <v>0</v>
      </c>
      <c r="N33" s="86">
        <v>40</v>
      </c>
      <c r="O33" s="86">
        <v>26</v>
      </c>
      <c r="P33" s="25">
        <v>0</v>
      </c>
      <c r="Q33" s="25">
        <v>0</v>
      </c>
    </row>
    <row r="34" spans="1:17">
      <c r="A34" s="7" t="s">
        <v>115</v>
      </c>
      <c r="B34" s="7" t="s">
        <v>51</v>
      </c>
      <c r="C34" s="25" t="s">
        <v>86</v>
      </c>
      <c r="D34" s="55">
        <f t="shared" si="4"/>
        <v>90</v>
      </c>
      <c r="E34" s="8">
        <v>30</v>
      </c>
      <c r="F34" s="48">
        <f t="shared" si="5"/>
        <v>60</v>
      </c>
      <c r="G34" s="8">
        <v>30</v>
      </c>
      <c r="H34" s="8">
        <v>30</v>
      </c>
      <c r="I34" s="8"/>
      <c r="J34" s="41">
        <v>0</v>
      </c>
      <c r="K34" s="41">
        <v>0</v>
      </c>
      <c r="L34" s="41">
        <v>0</v>
      </c>
      <c r="M34" s="41">
        <v>0</v>
      </c>
      <c r="N34" s="84">
        <v>60</v>
      </c>
      <c r="O34" s="25">
        <v>0</v>
      </c>
      <c r="P34" s="25">
        <v>0</v>
      </c>
      <c r="Q34" s="25">
        <v>0</v>
      </c>
    </row>
    <row r="35" spans="1:17">
      <c r="A35" s="7" t="s">
        <v>116</v>
      </c>
      <c r="B35" s="7" t="s">
        <v>52</v>
      </c>
      <c r="C35" s="25" t="s">
        <v>87</v>
      </c>
      <c r="D35" s="55">
        <f t="shared" si="4"/>
        <v>78</v>
      </c>
      <c r="E35" s="8">
        <v>26</v>
      </c>
      <c r="F35" s="48">
        <f t="shared" si="5"/>
        <v>52</v>
      </c>
      <c r="G35" s="8">
        <v>26</v>
      </c>
      <c r="H35" s="8">
        <v>26</v>
      </c>
      <c r="I35" s="8"/>
      <c r="J35" s="41">
        <v>0</v>
      </c>
      <c r="K35" s="41">
        <v>0</v>
      </c>
      <c r="L35" s="41">
        <v>0</v>
      </c>
      <c r="M35" s="41">
        <v>0</v>
      </c>
      <c r="N35" s="25">
        <v>0</v>
      </c>
      <c r="O35" s="25">
        <v>0</v>
      </c>
      <c r="P35" s="84">
        <v>52</v>
      </c>
      <c r="Q35" s="25">
        <v>0</v>
      </c>
    </row>
    <row r="36" spans="1:17">
      <c r="A36" s="7" t="s">
        <v>117</v>
      </c>
      <c r="B36" s="7" t="s">
        <v>53</v>
      </c>
      <c r="C36" s="25" t="s">
        <v>86</v>
      </c>
      <c r="D36" s="55">
        <f t="shared" si="4"/>
        <v>96</v>
      </c>
      <c r="E36" s="8">
        <v>32</v>
      </c>
      <c r="F36" s="48">
        <f t="shared" si="5"/>
        <v>64</v>
      </c>
      <c r="G36" s="8">
        <v>36</v>
      </c>
      <c r="H36" s="8">
        <v>28</v>
      </c>
      <c r="I36" s="8"/>
      <c r="J36" s="41">
        <v>0</v>
      </c>
      <c r="K36" s="41">
        <v>0</v>
      </c>
      <c r="L36" s="84">
        <v>64</v>
      </c>
      <c r="M36" s="41">
        <v>0</v>
      </c>
      <c r="N36" s="25">
        <v>0</v>
      </c>
      <c r="O36" s="25">
        <v>0</v>
      </c>
      <c r="P36" s="25">
        <v>0</v>
      </c>
      <c r="Q36" s="25">
        <v>0</v>
      </c>
    </row>
    <row r="37" spans="1:17">
      <c r="A37" s="7" t="s">
        <v>118</v>
      </c>
      <c r="B37" s="7" t="s">
        <v>54</v>
      </c>
      <c r="C37" s="25" t="s">
        <v>101</v>
      </c>
      <c r="D37" s="55">
        <f t="shared" si="4"/>
        <v>189</v>
      </c>
      <c r="E37" s="8">
        <v>63</v>
      </c>
      <c r="F37" s="48">
        <f t="shared" si="5"/>
        <v>126</v>
      </c>
      <c r="G37" s="8">
        <v>64</v>
      </c>
      <c r="H37" s="8">
        <v>62</v>
      </c>
      <c r="I37" s="8"/>
      <c r="J37" s="41">
        <v>0</v>
      </c>
      <c r="K37" s="41">
        <v>0</v>
      </c>
      <c r="L37" s="91">
        <v>126</v>
      </c>
      <c r="M37" s="41">
        <v>0</v>
      </c>
      <c r="N37" s="25">
        <v>0</v>
      </c>
      <c r="O37" s="25">
        <v>0</v>
      </c>
      <c r="P37" s="25">
        <v>0</v>
      </c>
      <c r="Q37" s="25">
        <v>0</v>
      </c>
    </row>
    <row r="38" spans="1:17" ht="25.5">
      <c r="A38" s="7" t="s">
        <v>119</v>
      </c>
      <c r="B38" s="7" t="s">
        <v>55</v>
      </c>
      <c r="C38" s="25" t="s">
        <v>86</v>
      </c>
      <c r="D38" s="48">
        <f t="shared" si="4"/>
        <v>78</v>
      </c>
      <c r="E38" s="8">
        <v>26</v>
      </c>
      <c r="F38" s="48">
        <f t="shared" si="5"/>
        <v>52</v>
      </c>
      <c r="G38" s="8">
        <v>26</v>
      </c>
      <c r="H38" s="8">
        <v>26</v>
      </c>
      <c r="I38" s="8"/>
      <c r="J38" s="41">
        <v>0</v>
      </c>
      <c r="K38" s="41">
        <v>0</v>
      </c>
      <c r="L38" s="84">
        <v>52</v>
      </c>
      <c r="M38" s="41">
        <v>0</v>
      </c>
      <c r="N38" s="25">
        <v>0</v>
      </c>
      <c r="O38" s="25">
        <v>0</v>
      </c>
      <c r="P38" s="25">
        <v>0</v>
      </c>
      <c r="Q38" s="25">
        <v>0</v>
      </c>
    </row>
    <row r="39" spans="1:17">
      <c r="A39" s="7" t="s">
        <v>120</v>
      </c>
      <c r="B39" s="7" t="s">
        <v>56</v>
      </c>
      <c r="C39" s="25" t="s">
        <v>126</v>
      </c>
      <c r="D39" s="55">
        <f t="shared" si="4"/>
        <v>102</v>
      </c>
      <c r="E39" s="8">
        <v>34</v>
      </c>
      <c r="F39" s="48">
        <f t="shared" si="5"/>
        <v>68</v>
      </c>
      <c r="G39" s="8">
        <v>34</v>
      </c>
      <c r="H39" s="8">
        <v>34</v>
      </c>
      <c r="I39" s="8"/>
      <c r="J39" s="41">
        <v>0</v>
      </c>
      <c r="K39" s="41">
        <v>0</v>
      </c>
      <c r="L39" s="86">
        <v>30</v>
      </c>
      <c r="M39" s="84">
        <v>38</v>
      </c>
      <c r="N39" s="25">
        <v>0</v>
      </c>
      <c r="O39" s="25">
        <v>0</v>
      </c>
      <c r="P39" s="25">
        <v>0</v>
      </c>
      <c r="Q39" s="25">
        <v>0</v>
      </c>
    </row>
    <row r="40" spans="1:17" ht="24.75" customHeight="1">
      <c r="A40" s="24" t="s">
        <v>142</v>
      </c>
      <c r="B40" s="24" t="s">
        <v>136</v>
      </c>
      <c r="C40" s="25" t="s">
        <v>86</v>
      </c>
      <c r="D40" s="55">
        <f t="shared" si="4"/>
        <v>93</v>
      </c>
      <c r="E40" s="25">
        <v>31</v>
      </c>
      <c r="F40" s="48">
        <f t="shared" si="5"/>
        <v>62</v>
      </c>
      <c r="G40" s="25">
        <v>30</v>
      </c>
      <c r="H40" s="25">
        <v>32</v>
      </c>
      <c r="I40" s="25"/>
      <c r="J40" s="41">
        <v>0</v>
      </c>
      <c r="K40" s="41">
        <v>0</v>
      </c>
      <c r="L40" s="41">
        <v>0</v>
      </c>
      <c r="M40" s="41">
        <v>0</v>
      </c>
      <c r="N40" s="84">
        <v>62</v>
      </c>
      <c r="O40" s="25">
        <v>0</v>
      </c>
      <c r="P40" s="25">
        <v>0</v>
      </c>
      <c r="Q40" s="25">
        <v>0</v>
      </c>
    </row>
    <row r="41" spans="1:17" ht="18.75" customHeight="1">
      <c r="A41" s="24" t="s">
        <v>143</v>
      </c>
      <c r="B41" s="24" t="s">
        <v>137</v>
      </c>
      <c r="C41" s="25" t="s">
        <v>87</v>
      </c>
      <c r="D41" s="55">
        <f t="shared" si="4"/>
        <v>48</v>
      </c>
      <c r="E41" s="25">
        <v>16</v>
      </c>
      <c r="F41" s="48">
        <f t="shared" si="5"/>
        <v>32</v>
      </c>
      <c r="G41" s="25">
        <v>16</v>
      </c>
      <c r="H41" s="25">
        <v>16</v>
      </c>
      <c r="I41" s="25"/>
      <c r="J41" s="41">
        <v>0</v>
      </c>
      <c r="K41" s="41">
        <v>0</v>
      </c>
      <c r="L41" s="84">
        <v>32</v>
      </c>
      <c r="M41" s="41">
        <v>0</v>
      </c>
      <c r="N41" s="25">
        <v>0</v>
      </c>
      <c r="O41" s="25">
        <v>0</v>
      </c>
      <c r="P41" s="25">
        <v>0</v>
      </c>
      <c r="Q41" s="25">
        <v>0</v>
      </c>
    </row>
    <row r="42" spans="1:17">
      <c r="A42" s="24" t="s">
        <v>198</v>
      </c>
      <c r="B42" s="24" t="s">
        <v>144</v>
      </c>
      <c r="C42" s="25" t="s">
        <v>86</v>
      </c>
      <c r="D42" s="55">
        <f t="shared" si="4"/>
        <v>63</v>
      </c>
      <c r="E42" s="25">
        <v>21</v>
      </c>
      <c r="F42" s="48">
        <f t="shared" si="5"/>
        <v>42</v>
      </c>
      <c r="G42" s="25">
        <v>20</v>
      </c>
      <c r="H42" s="25">
        <v>22</v>
      </c>
      <c r="I42" s="25"/>
      <c r="J42" s="41">
        <v>0</v>
      </c>
      <c r="K42" s="41">
        <v>0</v>
      </c>
      <c r="L42" s="41">
        <v>0</v>
      </c>
      <c r="M42" s="41">
        <v>0</v>
      </c>
      <c r="N42" s="25">
        <v>0</v>
      </c>
      <c r="O42" s="84">
        <v>42</v>
      </c>
      <c r="P42" s="25">
        <v>0</v>
      </c>
      <c r="Q42" s="25">
        <v>0</v>
      </c>
    </row>
    <row r="43" spans="1:17" ht="15.75" thickBot="1">
      <c r="A43" s="42" t="s">
        <v>199</v>
      </c>
      <c r="B43" s="42" t="s">
        <v>99</v>
      </c>
      <c r="C43" s="43" t="s">
        <v>96</v>
      </c>
      <c r="D43" s="55">
        <f t="shared" si="4"/>
        <v>63</v>
      </c>
      <c r="E43" s="43">
        <v>21</v>
      </c>
      <c r="F43" s="48">
        <f t="shared" si="5"/>
        <v>42</v>
      </c>
      <c r="G43" s="43">
        <v>20</v>
      </c>
      <c r="H43" s="43">
        <v>22</v>
      </c>
      <c r="I43" s="43"/>
      <c r="J43" s="64">
        <v>0</v>
      </c>
      <c r="K43" s="64">
        <v>0</v>
      </c>
      <c r="L43" s="64">
        <v>0</v>
      </c>
      <c r="M43" s="64">
        <v>0</v>
      </c>
      <c r="N43" s="43">
        <v>0</v>
      </c>
      <c r="O43" s="43">
        <v>0</v>
      </c>
      <c r="P43" s="85">
        <v>42</v>
      </c>
      <c r="Q43" s="43">
        <v>0</v>
      </c>
    </row>
    <row r="44" spans="1:17" ht="19.5" customHeight="1" thickBot="1">
      <c r="A44" s="58" t="s">
        <v>57</v>
      </c>
      <c r="B44" s="58" t="s">
        <v>58</v>
      </c>
      <c r="C44" s="40" t="s">
        <v>187</v>
      </c>
      <c r="D44" s="49">
        <f t="shared" ref="D44:I44" si="6">D45+D49+D53+D57+D61+D65</f>
        <v>2516</v>
      </c>
      <c r="E44" s="49">
        <f t="shared" si="6"/>
        <v>828</v>
      </c>
      <c r="F44" s="49">
        <f t="shared" si="6"/>
        <v>1688</v>
      </c>
      <c r="G44" s="49">
        <f t="shared" si="6"/>
        <v>790</v>
      </c>
      <c r="H44" s="49">
        <f t="shared" si="6"/>
        <v>778</v>
      </c>
      <c r="I44" s="49">
        <f t="shared" si="6"/>
        <v>60</v>
      </c>
      <c r="J44" s="40"/>
      <c r="K44" s="40"/>
      <c r="L44" s="40"/>
      <c r="M44" s="40"/>
      <c r="N44" s="40"/>
      <c r="O44" s="40"/>
      <c r="P44" s="40"/>
      <c r="Q44" s="82"/>
    </row>
    <row r="45" spans="1:17">
      <c r="A45" s="61" t="s">
        <v>59</v>
      </c>
      <c r="B45" s="61" t="s">
        <v>60</v>
      </c>
      <c r="C45" s="78" t="s">
        <v>175</v>
      </c>
      <c r="D45" s="78">
        <f t="shared" ref="D45:I45" si="7">D46</f>
        <v>468</v>
      </c>
      <c r="E45" s="78">
        <f t="shared" si="7"/>
        <v>168</v>
      </c>
      <c r="F45" s="78">
        <f t="shared" si="7"/>
        <v>300</v>
      </c>
      <c r="G45" s="78">
        <f t="shared" si="7"/>
        <v>132</v>
      </c>
      <c r="H45" s="78">
        <f t="shared" si="7"/>
        <v>168</v>
      </c>
      <c r="I45" s="78">
        <f t="shared" si="7"/>
        <v>0</v>
      </c>
      <c r="J45" s="65"/>
      <c r="K45" s="65"/>
      <c r="L45" s="65"/>
      <c r="M45" s="65"/>
      <c r="N45" s="44"/>
      <c r="O45" s="103">
        <v>1</v>
      </c>
      <c r="P45" s="44"/>
      <c r="Q45" s="65"/>
    </row>
    <row r="46" spans="1:17">
      <c r="A46" s="7" t="s">
        <v>61</v>
      </c>
      <c r="B46" s="7" t="s">
        <v>60</v>
      </c>
      <c r="C46" s="8" t="s">
        <v>129</v>
      </c>
      <c r="D46" s="8">
        <f>E46+F46</f>
        <v>468</v>
      </c>
      <c r="E46" s="8">
        <v>168</v>
      </c>
      <c r="F46" s="8">
        <f>J46+K46+L46+M46+N46+O46+P46+Q46</f>
        <v>300</v>
      </c>
      <c r="G46" s="8">
        <v>132</v>
      </c>
      <c r="H46" s="8">
        <v>168</v>
      </c>
      <c r="I46" s="6"/>
      <c r="J46" s="41">
        <v>0</v>
      </c>
      <c r="K46" s="41">
        <v>0</v>
      </c>
      <c r="L46" s="91">
        <v>96</v>
      </c>
      <c r="M46" s="91">
        <v>204</v>
      </c>
      <c r="N46" s="25">
        <v>0</v>
      </c>
      <c r="O46" s="25">
        <v>0</v>
      </c>
      <c r="P46" s="25">
        <v>0</v>
      </c>
      <c r="Q46" s="25">
        <v>0</v>
      </c>
    </row>
    <row r="47" spans="1:17">
      <c r="A47" s="9" t="s">
        <v>62</v>
      </c>
      <c r="B47" s="9" t="s">
        <v>108</v>
      </c>
      <c r="C47" s="10" t="s">
        <v>88</v>
      </c>
      <c r="D47" s="10"/>
      <c r="E47" s="10"/>
      <c r="F47" s="10">
        <f>J47+K47+L47+M47+N47+O47+P47+Q47</f>
        <v>72</v>
      </c>
      <c r="G47" s="10"/>
      <c r="H47" s="10"/>
      <c r="I47" s="11"/>
      <c r="J47" s="66">
        <v>0</v>
      </c>
      <c r="K47" s="66">
        <v>0</v>
      </c>
      <c r="L47" s="92">
        <v>72</v>
      </c>
      <c r="M47" s="66">
        <v>0</v>
      </c>
      <c r="N47" s="23">
        <v>0</v>
      </c>
      <c r="O47" s="23">
        <v>0</v>
      </c>
      <c r="P47" s="23">
        <v>0</v>
      </c>
      <c r="Q47" s="23">
        <v>0</v>
      </c>
    </row>
    <row r="48" spans="1:17">
      <c r="A48" s="9" t="s">
        <v>103</v>
      </c>
      <c r="B48" s="9" t="s">
        <v>111</v>
      </c>
      <c r="C48" s="10" t="s">
        <v>96</v>
      </c>
      <c r="D48" s="10"/>
      <c r="E48" s="10"/>
      <c r="F48" s="10">
        <f>J48+K48+L48+M48+N48+O48+P48+Q48</f>
        <v>72</v>
      </c>
      <c r="G48" s="10"/>
      <c r="H48" s="10"/>
      <c r="I48" s="11"/>
      <c r="J48" s="66">
        <v>0</v>
      </c>
      <c r="K48" s="66">
        <v>0</v>
      </c>
      <c r="L48" s="66">
        <v>0</v>
      </c>
      <c r="M48" s="66">
        <v>0</v>
      </c>
      <c r="N48" s="23">
        <v>0</v>
      </c>
      <c r="O48" s="92">
        <v>72</v>
      </c>
      <c r="P48" s="23">
        <v>0</v>
      </c>
      <c r="Q48" s="23">
        <v>0</v>
      </c>
    </row>
    <row r="49" spans="1:17" ht="25.5">
      <c r="A49" s="5" t="s">
        <v>63</v>
      </c>
      <c r="B49" s="5" t="s">
        <v>64</v>
      </c>
      <c r="C49" s="6" t="s">
        <v>175</v>
      </c>
      <c r="D49" s="6">
        <f t="shared" ref="D49:I49" si="8">D50</f>
        <v>525</v>
      </c>
      <c r="E49" s="6">
        <f t="shared" si="8"/>
        <v>175</v>
      </c>
      <c r="F49" s="6">
        <f t="shared" si="8"/>
        <v>350</v>
      </c>
      <c r="G49" s="6">
        <f t="shared" si="8"/>
        <v>174</v>
      </c>
      <c r="H49" s="6">
        <f t="shared" si="8"/>
        <v>176</v>
      </c>
      <c r="I49" s="6">
        <f t="shared" si="8"/>
        <v>0</v>
      </c>
      <c r="J49" s="33"/>
      <c r="K49" s="33"/>
      <c r="L49" s="33"/>
      <c r="M49" s="33"/>
      <c r="N49" s="8"/>
      <c r="O49" s="104">
        <v>1</v>
      </c>
      <c r="P49" s="8"/>
      <c r="Q49" s="33"/>
    </row>
    <row r="50" spans="1:17" ht="41.25" customHeight="1">
      <c r="A50" s="7" t="s">
        <v>65</v>
      </c>
      <c r="B50" s="7" t="s">
        <v>64</v>
      </c>
      <c r="C50" s="25" t="s">
        <v>129</v>
      </c>
      <c r="D50" s="25">
        <f>E50+F50</f>
        <v>525</v>
      </c>
      <c r="E50" s="25">
        <v>175</v>
      </c>
      <c r="F50" s="48">
        <f>J50+K50+L50+M50+N50+O50+P50+Q50</f>
        <v>350</v>
      </c>
      <c r="G50" s="25">
        <v>174</v>
      </c>
      <c r="H50" s="25">
        <v>176</v>
      </c>
      <c r="I50" s="25"/>
      <c r="J50" s="41">
        <v>0</v>
      </c>
      <c r="K50" s="41">
        <v>0</v>
      </c>
      <c r="L50" s="41">
        <v>0</v>
      </c>
      <c r="M50" s="91">
        <v>158</v>
      </c>
      <c r="N50" s="91">
        <v>192</v>
      </c>
      <c r="O50" s="25">
        <v>0</v>
      </c>
      <c r="P50" s="25">
        <v>0</v>
      </c>
      <c r="Q50" s="25">
        <v>0</v>
      </c>
    </row>
    <row r="51" spans="1:17" ht="25.5">
      <c r="A51" s="9" t="s">
        <v>66</v>
      </c>
      <c r="B51" s="9" t="s">
        <v>176</v>
      </c>
      <c r="C51" s="23" t="s">
        <v>88</v>
      </c>
      <c r="D51" s="23"/>
      <c r="E51" s="23"/>
      <c r="F51" s="63">
        <f>J51+K51+L51+M51+N51+O51+P51+Q51</f>
        <v>72</v>
      </c>
      <c r="G51" s="23"/>
      <c r="H51" s="23"/>
      <c r="I51" s="26"/>
      <c r="J51" s="66">
        <v>0</v>
      </c>
      <c r="K51" s="66">
        <v>0</v>
      </c>
      <c r="L51" s="66">
        <v>0</v>
      </c>
      <c r="M51" s="66">
        <v>0</v>
      </c>
      <c r="N51" s="92">
        <v>72</v>
      </c>
      <c r="O51" s="23">
        <v>0</v>
      </c>
      <c r="P51" s="23">
        <v>0</v>
      </c>
      <c r="Q51" s="23">
        <v>0</v>
      </c>
    </row>
    <row r="52" spans="1:17">
      <c r="A52" s="9" t="s">
        <v>104</v>
      </c>
      <c r="B52" s="9" t="s">
        <v>111</v>
      </c>
      <c r="C52" s="23" t="s">
        <v>96</v>
      </c>
      <c r="D52" s="23"/>
      <c r="E52" s="23"/>
      <c r="F52" s="63">
        <f>J52+K52+L52+M52+N52+O52+P52+Q52</f>
        <v>72</v>
      </c>
      <c r="G52" s="23"/>
      <c r="H52" s="23"/>
      <c r="I52" s="26"/>
      <c r="J52" s="66">
        <v>0</v>
      </c>
      <c r="K52" s="66">
        <v>0</v>
      </c>
      <c r="L52" s="66">
        <v>0</v>
      </c>
      <c r="M52" s="66">
        <v>0</v>
      </c>
      <c r="N52" s="23">
        <v>0</v>
      </c>
      <c r="O52" s="92">
        <v>72</v>
      </c>
      <c r="P52" s="23">
        <v>0</v>
      </c>
      <c r="Q52" s="23">
        <v>0</v>
      </c>
    </row>
    <row r="53" spans="1:17" ht="27.75" customHeight="1">
      <c r="A53" s="5" t="s">
        <v>67</v>
      </c>
      <c r="B53" s="5" t="s">
        <v>68</v>
      </c>
      <c r="C53" s="22" t="s">
        <v>179</v>
      </c>
      <c r="D53" s="22">
        <f t="shared" ref="D53:H53" si="9">D54</f>
        <v>518</v>
      </c>
      <c r="E53" s="22">
        <f t="shared" si="9"/>
        <v>162</v>
      </c>
      <c r="F53" s="22">
        <f t="shared" si="9"/>
        <v>356</v>
      </c>
      <c r="G53" s="22">
        <f t="shared" si="9"/>
        <v>166</v>
      </c>
      <c r="H53" s="22">
        <f t="shared" si="9"/>
        <v>130</v>
      </c>
      <c r="I53" s="22">
        <v>30</v>
      </c>
      <c r="J53" s="41"/>
      <c r="K53" s="41"/>
      <c r="L53" s="41"/>
      <c r="M53" s="41"/>
      <c r="N53" s="25"/>
      <c r="O53" s="25"/>
      <c r="P53" s="25"/>
      <c r="Q53" s="105">
        <v>1</v>
      </c>
    </row>
    <row r="54" spans="1:17" ht="27" customHeight="1">
      <c r="A54" s="24" t="s">
        <v>69</v>
      </c>
      <c r="B54" s="83" t="s">
        <v>68</v>
      </c>
      <c r="C54" s="25" t="s">
        <v>194</v>
      </c>
      <c r="D54" s="25">
        <f>E54+F54</f>
        <v>518</v>
      </c>
      <c r="E54" s="25">
        <v>162</v>
      </c>
      <c r="F54" s="48">
        <f>J54+K54+L54+M54+N54+O54+P54+Q54</f>
        <v>356</v>
      </c>
      <c r="G54" s="25">
        <v>166</v>
      </c>
      <c r="H54" s="25">
        <v>130</v>
      </c>
      <c r="I54" s="41">
        <v>0</v>
      </c>
      <c r="J54" s="97">
        <v>30</v>
      </c>
      <c r="K54" s="41">
        <v>0</v>
      </c>
      <c r="L54" s="41">
        <v>0</v>
      </c>
      <c r="M54" s="41">
        <v>0</v>
      </c>
      <c r="N54" s="25">
        <v>0</v>
      </c>
      <c r="O54" s="25">
        <v>0</v>
      </c>
      <c r="P54" s="84">
        <v>186</v>
      </c>
      <c r="Q54" s="91">
        <v>140</v>
      </c>
    </row>
    <row r="55" spans="1:17">
      <c r="A55" s="27" t="s">
        <v>105</v>
      </c>
      <c r="B55" s="27" t="s">
        <v>181</v>
      </c>
      <c r="C55" s="23" t="s">
        <v>126</v>
      </c>
      <c r="D55" s="23"/>
      <c r="E55" s="23"/>
      <c r="F55" s="63">
        <f>J55+K55+L55+M55+N55+O55+P55+Q55</f>
        <v>72</v>
      </c>
      <c r="G55" s="23"/>
      <c r="H55" s="23"/>
      <c r="I55" s="26"/>
      <c r="J55" s="66">
        <v>0</v>
      </c>
      <c r="K55" s="66">
        <v>0</v>
      </c>
      <c r="L55" s="66">
        <v>0</v>
      </c>
      <c r="M55" s="66">
        <v>0</v>
      </c>
      <c r="N55" s="23">
        <v>0</v>
      </c>
      <c r="O55" s="23">
        <v>0</v>
      </c>
      <c r="P55" s="93">
        <v>36</v>
      </c>
      <c r="Q55" s="92">
        <v>36</v>
      </c>
    </row>
    <row r="56" spans="1:17">
      <c r="A56" s="27" t="s">
        <v>94</v>
      </c>
      <c r="B56" s="27" t="s">
        <v>178</v>
      </c>
      <c r="C56" s="23" t="s">
        <v>96</v>
      </c>
      <c r="D56" s="23"/>
      <c r="E56" s="23"/>
      <c r="F56" s="63">
        <f>J56+K56+L56+M56+N56+O56+P56+Q56</f>
        <v>108</v>
      </c>
      <c r="G56" s="23"/>
      <c r="H56" s="23"/>
      <c r="I56" s="26"/>
      <c r="J56" s="66">
        <v>0</v>
      </c>
      <c r="K56" s="66">
        <v>0</v>
      </c>
      <c r="L56" s="66">
        <v>0</v>
      </c>
      <c r="M56" s="66">
        <v>0</v>
      </c>
      <c r="N56" s="23">
        <v>0</v>
      </c>
      <c r="O56" s="23">
        <v>0</v>
      </c>
      <c r="P56" s="23">
        <v>0</v>
      </c>
      <c r="Q56" s="92">
        <v>108</v>
      </c>
    </row>
    <row r="57" spans="1:17">
      <c r="A57" s="21" t="s">
        <v>70</v>
      </c>
      <c r="B57" s="21" t="s">
        <v>71</v>
      </c>
      <c r="C57" s="22" t="s">
        <v>179</v>
      </c>
      <c r="D57" s="22">
        <f t="shared" ref="D57:H57" si="10">D58</f>
        <v>321</v>
      </c>
      <c r="E57" s="22">
        <f t="shared" si="10"/>
        <v>95</v>
      </c>
      <c r="F57" s="22">
        <f t="shared" si="10"/>
        <v>226</v>
      </c>
      <c r="G57" s="22">
        <f t="shared" si="10"/>
        <v>90</v>
      </c>
      <c r="H57" s="22">
        <f t="shared" si="10"/>
        <v>76</v>
      </c>
      <c r="I57" s="22">
        <v>30</v>
      </c>
      <c r="J57" s="41"/>
      <c r="K57" s="41"/>
      <c r="L57" s="41"/>
      <c r="M57" s="41"/>
      <c r="N57" s="25"/>
      <c r="O57" s="25"/>
      <c r="P57" s="25"/>
      <c r="Q57" s="105">
        <v>1</v>
      </c>
    </row>
    <row r="58" spans="1:17">
      <c r="A58" s="24" t="s">
        <v>72</v>
      </c>
      <c r="B58" s="24" t="s">
        <v>71</v>
      </c>
      <c r="C58" s="25" t="s">
        <v>193</v>
      </c>
      <c r="D58" s="25">
        <f>E58+F58</f>
        <v>321</v>
      </c>
      <c r="E58" s="25">
        <v>95</v>
      </c>
      <c r="F58" s="48">
        <f>J58+K58+L58+M58+N58+O58+P58+Q58</f>
        <v>226</v>
      </c>
      <c r="G58" s="25">
        <v>90</v>
      </c>
      <c r="H58" s="25">
        <v>76</v>
      </c>
      <c r="I58" s="41">
        <v>0</v>
      </c>
      <c r="J58" s="97">
        <v>30</v>
      </c>
      <c r="K58" s="41">
        <v>0</v>
      </c>
      <c r="L58" s="41">
        <v>0</v>
      </c>
      <c r="M58" s="41">
        <v>0</v>
      </c>
      <c r="N58" s="25">
        <v>0</v>
      </c>
      <c r="O58" s="25">
        <v>0</v>
      </c>
      <c r="P58" s="84">
        <v>100</v>
      </c>
      <c r="Q58" s="91">
        <v>96</v>
      </c>
    </row>
    <row r="59" spans="1:17">
      <c r="A59" s="9" t="s">
        <v>106</v>
      </c>
      <c r="B59" s="9" t="s">
        <v>110</v>
      </c>
      <c r="C59" s="25" t="s">
        <v>88</v>
      </c>
      <c r="D59" s="23"/>
      <c r="E59" s="23"/>
      <c r="F59" s="63">
        <f>J59+K59+L59+M59+N59+O59+P59+Q59</f>
        <v>36</v>
      </c>
      <c r="G59" s="23"/>
      <c r="H59" s="23"/>
      <c r="I59" s="26"/>
      <c r="J59" s="66">
        <v>0</v>
      </c>
      <c r="K59" s="66">
        <v>0</v>
      </c>
      <c r="L59" s="66">
        <v>0</v>
      </c>
      <c r="M59" s="66">
        <v>0</v>
      </c>
      <c r="N59" s="23">
        <v>0</v>
      </c>
      <c r="O59" s="23">
        <v>0</v>
      </c>
      <c r="P59" s="92">
        <v>36</v>
      </c>
      <c r="Q59" s="23">
        <v>0</v>
      </c>
    </row>
    <row r="60" spans="1:17">
      <c r="A60" s="9" t="s">
        <v>95</v>
      </c>
      <c r="B60" s="9" t="s">
        <v>139</v>
      </c>
      <c r="C60" s="23" t="s">
        <v>96</v>
      </c>
      <c r="D60" s="23"/>
      <c r="E60" s="23"/>
      <c r="F60" s="63">
        <f>J60+K60+L60+M60+N60+O60+P60+Q60</f>
        <v>36</v>
      </c>
      <c r="G60" s="23"/>
      <c r="H60" s="23"/>
      <c r="I60" s="26"/>
      <c r="J60" s="66">
        <v>0</v>
      </c>
      <c r="K60" s="66">
        <v>0</v>
      </c>
      <c r="L60" s="66">
        <v>0</v>
      </c>
      <c r="M60" s="66">
        <v>0</v>
      </c>
      <c r="N60" s="23">
        <v>0</v>
      </c>
      <c r="O60" s="23">
        <v>0</v>
      </c>
      <c r="P60" s="23">
        <v>0</v>
      </c>
      <c r="Q60" s="92">
        <v>36</v>
      </c>
    </row>
    <row r="61" spans="1:17">
      <c r="A61" s="21" t="s">
        <v>124</v>
      </c>
      <c r="B61" s="68" t="s">
        <v>186</v>
      </c>
      <c r="C61" s="22" t="s">
        <v>180</v>
      </c>
      <c r="D61" s="22">
        <f t="shared" ref="D61:I61" si="11">D62</f>
        <v>54</v>
      </c>
      <c r="E61" s="22">
        <f t="shared" si="11"/>
        <v>18</v>
      </c>
      <c r="F61" s="22">
        <f t="shared" si="11"/>
        <v>36</v>
      </c>
      <c r="G61" s="22">
        <f t="shared" si="11"/>
        <v>18</v>
      </c>
      <c r="H61" s="22">
        <f t="shared" si="11"/>
        <v>18</v>
      </c>
      <c r="I61" s="22">
        <f t="shared" si="11"/>
        <v>0</v>
      </c>
      <c r="J61" s="66"/>
      <c r="K61" s="66"/>
      <c r="L61" s="66"/>
      <c r="M61" s="106">
        <v>1</v>
      </c>
      <c r="N61" s="23"/>
      <c r="O61" s="23"/>
      <c r="P61" s="23"/>
      <c r="Q61" s="66"/>
    </row>
    <row r="62" spans="1:17">
      <c r="A62" s="24" t="s">
        <v>100</v>
      </c>
      <c r="B62" s="28" t="s">
        <v>186</v>
      </c>
      <c r="C62" s="25" t="s">
        <v>88</v>
      </c>
      <c r="D62" s="25">
        <f>E62+F62</f>
        <v>54</v>
      </c>
      <c r="E62" s="25">
        <v>18</v>
      </c>
      <c r="F62" s="48">
        <f>J62+K62+L62+M62+N62+O62+P62+Q62</f>
        <v>36</v>
      </c>
      <c r="G62" s="25">
        <v>18</v>
      </c>
      <c r="H62" s="25">
        <v>18</v>
      </c>
      <c r="I62" s="26"/>
      <c r="J62" s="41">
        <v>0</v>
      </c>
      <c r="K62" s="41">
        <v>0</v>
      </c>
      <c r="L62" s="41">
        <v>0</v>
      </c>
      <c r="M62" s="84">
        <v>36</v>
      </c>
      <c r="N62" s="25">
        <v>0</v>
      </c>
      <c r="O62" s="25">
        <v>0</v>
      </c>
      <c r="P62" s="25">
        <v>0</v>
      </c>
      <c r="Q62" s="25">
        <v>0</v>
      </c>
    </row>
    <row r="63" spans="1:17" ht="17.25" customHeight="1">
      <c r="A63" s="24" t="s">
        <v>107</v>
      </c>
      <c r="B63" s="27" t="s">
        <v>138</v>
      </c>
      <c r="C63" s="23" t="s">
        <v>88</v>
      </c>
      <c r="D63" s="23"/>
      <c r="E63" s="23"/>
      <c r="F63" s="63">
        <f>J63+K63+L63+M63+N63+O63+P63+Q63</f>
        <v>144</v>
      </c>
      <c r="G63" s="23"/>
      <c r="H63" s="23"/>
      <c r="I63" s="26"/>
      <c r="J63" s="66">
        <v>0</v>
      </c>
      <c r="K63" s="66">
        <v>0</v>
      </c>
      <c r="L63" s="66">
        <v>0</v>
      </c>
      <c r="M63" s="92">
        <v>144</v>
      </c>
      <c r="N63" s="23">
        <v>0</v>
      </c>
      <c r="O63" s="23">
        <v>0</v>
      </c>
      <c r="P63" s="23">
        <v>0</v>
      </c>
      <c r="Q63" s="23">
        <v>0</v>
      </c>
    </row>
    <row r="64" spans="1:17" ht="18" customHeight="1">
      <c r="A64" s="27" t="s">
        <v>102</v>
      </c>
      <c r="B64" s="27" t="s">
        <v>109</v>
      </c>
      <c r="C64" s="23" t="s">
        <v>96</v>
      </c>
      <c r="D64" s="26"/>
      <c r="E64" s="26"/>
      <c r="F64" s="63">
        <f>J64+K64+L64+M64+N64+O64+P64+Q64</f>
        <v>36</v>
      </c>
      <c r="G64" s="26"/>
      <c r="H64" s="26"/>
      <c r="I64" s="26"/>
      <c r="J64" s="66">
        <v>0</v>
      </c>
      <c r="K64" s="66">
        <v>0</v>
      </c>
      <c r="L64" s="66">
        <v>0</v>
      </c>
      <c r="M64" s="92">
        <v>36</v>
      </c>
      <c r="N64" s="23">
        <v>0</v>
      </c>
      <c r="O64" s="23">
        <v>0</v>
      </c>
      <c r="P64" s="23">
        <v>0</v>
      </c>
      <c r="Q64" s="23">
        <v>0</v>
      </c>
    </row>
    <row r="65" spans="1:17" ht="25.5">
      <c r="A65" s="21" t="s">
        <v>131</v>
      </c>
      <c r="B65" s="96" t="s">
        <v>121</v>
      </c>
      <c r="C65" s="22" t="s">
        <v>183</v>
      </c>
      <c r="D65" s="22">
        <f t="shared" ref="D65:I65" si="12">D66+D67+D68</f>
        <v>630</v>
      </c>
      <c r="E65" s="22">
        <f t="shared" si="12"/>
        <v>210</v>
      </c>
      <c r="F65" s="22">
        <f t="shared" si="12"/>
        <v>420</v>
      </c>
      <c r="G65" s="22">
        <f t="shared" si="12"/>
        <v>210</v>
      </c>
      <c r="H65" s="22">
        <f t="shared" si="12"/>
        <v>210</v>
      </c>
      <c r="I65" s="22">
        <f t="shared" si="12"/>
        <v>0</v>
      </c>
      <c r="J65" s="41"/>
      <c r="K65" s="41"/>
      <c r="L65" s="41"/>
      <c r="M65" s="41"/>
      <c r="N65" s="25"/>
      <c r="O65" s="25"/>
      <c r="P65" s="105">
        <v>1</v>
      </c>
      <c r="Q65" s="41"/>
    </row>
    <row r="66" spans="1:17" ht="25.5">
      <c r="A66" s="24" t="s">
        <v>132</v>
      </c>
      <c r="B66" s="24" t="s">
        <v>122</v>
      </c>
      <c r="C66" s="25" t="s">
        <v>101</v>
      </c>
      <c r="D66" s="25">
        <f>E66+F66</f>
        <v>90</v>
      </c>
      <c r="E66" s="25">
        <v>30</v>
      </c>
      <c r="F66" s="48">
        <f>J66+K66+L66+M66+N66+O66+P66+Q66</f>
        <v>60</v>
      </c>
      <c r="G66" s="25">
        <v>30</v>
      </c>
      <c r="H66" s="25">
        <v>30</v>
      </c>
      <c r="I66" s="22"/>
      <c r="J66" s="41">
        <v>0</v>
      </c>
      <c r="K66" s="41">
        <v>0</v>
      </c>
      <c r="L66" s="41">
        <v>0</v>
      </c>
      <c r="M66" s="41">
        <v>0</v>
      </c>
      <c r="N66" s="25">
        <v>0</v>
      </c>
      <c r="O66" s="91">
        <v>60</v>
      </c>
      <c r="P66" s="25">
        <v>0</v>
      </c>
      <c r="Q66" s="25">
        <v>0</v>
      </c>
    </row>
    <row r="67" spans="1:17" ht="25.5">
      <c r="A67" s="24" t="s">
        <v>133</v>
      </c>
      <c r="B67" s="24" t="s">
        <v>123</v>
      </c>
      <c r="C67" s="25" t="s">
        <v>101</v>
      </c>
      <c r="D67" s="25">
        <f>E67+F67</f>
        <v>246</v>
      </c>
      <c r="E67" s="25">
        <v>82</v>
      </c>
      <c r="F67" s="48">
        <f>J67+K67+L67+M67+N67+O67+P67+Q67</f>
        <v>164</v>
      </c>
      <c r="G67" s="25">
        <v>82</v>
      </c>
      <c r="H67" s="25">
        <v>82</v>
      </c>
      <c r="I67" s="22"/>
      <c r="J67" s="41">
        <v>0</v>
      </c>
      <c r="K67" s="41">
        <v>0</v>
      </c>
      <c r="L67" s="41">
        <v>0</v>
      </c>
      <c r="M67" s="41">
        <v>0</v>
      </c>
      <c r="N67" s="25">
        <v>0</v>
      </c>
      <c r="O67" s="91">
        <v>164</v>
      </c>
      <c r="P67" s="25">
        <v>0</v>
      </c>
      <c r="Q67" s="25">
        <v>0</v>
      </c>
    </row>
    <row r="68" spans="1:17" ht="25.5">
      <c r="A68" s="24" t="s">
        <v>134</v>
      </c>
      <c r="B68" s="24" t="s">
        <v>197</v>
      </c>
      <c r="C68" s="25" t="s">
        <v>101</v>
      </c>
      <c r="D68" s="25">
        <f>E68+F68</f>
        <v>294</v>
      </c>
      <c r="E68" s="25">
        <v>98</v>
      </c>
      <c r="F68" s="48">
        <f>J68+K68+L68+M68+N68+O68+P68+Q68</f>
        <v>196</v>
      </c>
      <c r="G68" s="25">
        <v>98</v>
      </c>
      <c r="H68" s="25">
        <v>98</v>
      </c>
      <c r="I68" s="22"/>
      <c r="J68" s="41">
        <v>0</v>
      </c>
      <c r="K68" s="41">
        <v>0</v>
      </c>
      <c r="L68" s="41">
        <v>0</v>
      </c>
      <c r="M68" s="41">
        <v>0</v>
      </c>
      <c r="N68" s="25">
        <v>0</v>
      </c>
      <c r="O68" s="91">
        <v>196</v>
      </c>
      <c r="P68" s="25">
        <v>0</v>
      </c>
      <c r="Q68" s="25">
        <v>0</v>
      </c>
    </row>
    <row r="69" spans="1:17">
      <c r="A69" s="45" t="s">
        <v>135</v>
      </c>
      <c r="B69" s="45" t="s">
        <v>177</v>
      </c>
      <c r="C69" s="46" t="s">
        <v>96</v>
      </c>
      <c r="D69" s="46"/>
      <c r="E69" s="46"/>
      <c r="F69" s="63">
        <f>J69+K69+L69+M69+N69+O69+P69+Q69</f>
        <v>108</v>
      </c>
      <c r="G69" s="46"/>
      <c r="H69" s="46"/>
      <c r="I69" s="47"/>
      <c r="J69" s="67">
        <v>0</v>
      </c>
      <c r="K69" s="67">
        <v>0</v>
      </c>
      <c r="L69" s="67">
        <v>0</v>
      </c>
      <c r="M69" s="67">
        <v>0</v>
      </c>
      <c r="N69" s="46">
        <v>0</v>
      </c>
      <c r="O69" s="46">
        <v>0</v>
      </c>
      <c r="P69" s="94">
        <v>108</v>
      </c>
      <c r="Q69" s="46">
        <v>0</v>
      </c>
    </row>
    <row r="70" spans="1:17" ht="15.75" thickBot="1">
      <c r="A70" s="12" t="s">
        <v>97</v>
      </c>
      <c r="B70" s="12" t="s">
        <v>74</v>
      </c>
      <c r="C70" s="77"/>
      <c r="D70" s="13"/>
      <c r="E70" s="13"/>
      <c r="F70" s="8"/>
      <c r="G70" s="13"/>
      <c r="H70" s="13"/>
      <c r="I70" s="77"/>
      <c r="J70" s="32"/>
      <c r="K70" s="32"/>
      <c r="L70" s="32"/>
      <c r="M70" s="32"/>
      <c r="N70" s="6"/>
      <c r="O70" s="6"/>
      <c r="P70" s="6"/>
      <c r="Q70" s="102">
        <v>144</v>
      </c>
    </row>
    <row r="71" spans="1:17" ht="21.75" customHeight="1" thickBot="1">
      <c r="A71" s="123" t="s">
        <v>73</v>
      </c>
      <c r="B71" s="124"/>
      <c r="C71" s="50" t="s">
        <v>188</v>
      </c>
      <c r="D71" s="49">
        <f t="shared" ref="D71:I71" si="13">D8+D21+D26+D29</f>
        <v>6920</v>
      </c>
      <c r="E71" s="49">
        <f t="shared" si="13"/>
        <v>2360</v>
      </c>
      <c r="F71" s="49">
        <f t="shared" si="13"/>
        <v>4560</v>
      </c>
      <c r="G71" s="49">
        <f t="shared" si="13"/>
        <v>2321</v>
      </c>
      <c r="H71" s="49">
        <f t="shared" si="13"/>
        <v>2119</v>
      </c>
      <c r="I71" s="49">
        <f t="shared" si="13"/>
        <v>60</v>
      </c>
      <c r="J71" s="49">
        <f>J9+J10+J11+J12+J13+J14+J15+J16+J17+J18+J19+J20+J22+J23+J24+J25+J27+J28+J31+J32+J33+J34+J35+J36+J37+J38+J39+J40+J41+J42+J43+J46+J50+J54+J58+J62+J66+J67+J68</f>
        <v>708</v>
      </c>
      <c r="K71" s="49">
        <f t="shared" ref="K71:Q71" si="14">K9+K10+K11+K12+K13+K14+K15+K16+K17+K18+K19+K20+K22+K23+K24+K25+K27+K28+K31+K32+K33+K34+K35+K36+K37+K38+K39+K40+K41+K42+K43+K46+K50+K54+K58+K62+K66+K67+K68</f>
        <v>756</v>
      </c>
      <c r="L71" s="49">
        <f t="shared" si="14"/>
        <v>540</v>
      </c>
      <c r="M71" s="49">
        <f t="shared" si="14"/>
        <v>612</v>
      </c>
      <c r="N71" s="49">
        <f t="shared" si="14"/>
        <v>540</v>
      </c>
      <c r="O71" s="49">
        <f t="shared" si="14"/>
        <v>684</v>
      </c>
      <c r="P71" s="49">
        <f t="shared" si="14"/>
        <v>432</v>
      </c>
      <c r="Q71" s="49">
        <f t="shared" si="14"/>
        <v>288</v>
      </c>
    </row>
    <row r="72" spans="1:17">
      <c r="A72" s="62" t="s">
        <v>154</v>
      </c>
      <c r="B72" s="62" t="s">
        <v>153</v>
      </c>
      <c r="C72" s="78"/>
      <c r="D72" s="78"/>
      <c r="E72" s="78"/>
      <c r="F72" s="78"/>
      <c r="G72" s="78"/>
      <c r="H72" s="78"/>
      <c r="I72" s="78"/>
      <c r="J72" s="57"/>
      <c r="K72" s="57"/>
      <c r="L72" s="57"/>
      <c r="M72" s="57"/>
      <c r="N72" s="78"/>
      <c r="O72" s="78"/>
      <c r="P72" s="78"/>
      <c r="Q72" s="78" t="s">
        <v>152</v>
      </c>
    </row>
    <row r="74" spans="1:17">
      <c r="A74" s="14" t="s">
        <v>75</v>
      </c>
      <c r="B74" s="14" t="s">
        <v>76</v>
      </c>
      <c r="C74" s="77"/>
      <c r="D74" s="13"/>
      <c r="E74" s="13"/>
      <c r="F74" s="8"/>
      <c r="G74" s="13"/>
      <c r="H74" s="13"/>
      <c r="I74" s="77"/>
      <c r="J74" s="32"/>
      <c r="K74" s="32"/>
      <c r="L74" s="32"/>
      <c r="M74" s="32"/>
      <c r="N74" s="6"/>
      <c r="O74" s="6"/>
      <c r="P74" s="6"/>
      <c r="Q74" s="6" t="s">
        <v>91</v>
      </c>
    </row>
    <row r="75" spans="1:17" ht="18" customHeight="1">
      <c r="A75" s="110" t="s">
        <v>151</v>
      </c>
      <c r="B75" s="111"/>
      <c r="C75" s="111"/>
      <c r="D75" s="111"/>
      <c r="E75" s="112"/>
      <c r="F75" s="145" t="s">
        <v>73</v>
      </c>
      <c r="G75" s="120" t="s">
        <v>79</v>
      </c>
      <c r="H75" s="121"/>
      <c r="I75" s="122"/>
      <c r="J75" s="113">
        <f>J71</f>
        <v>708</v>
      </c>
      <c r="K75" s="113">
        <f t="shared" ref="K75:Q75" si="15">K71</f>
        <v>756</v>
      </c>
      <c r="L75" s="113">
        <f t="shared" si="15"/>
        <v>540</v>
      </c>
      <c r="M75" s="113">
        <f t="shared" si="15"/>
        <v>612</v>
      </c>
      <c r="N75" s="108">
        <f t="shared" si="15"/>
        <v>540</v>
      </c>
      <c r="O75" s="108">
        <f t="shared" si="15"/>
        <v>684</v>
      </c>
      <c r="P75" s="108">
        <f>P71</f>
        <v>432</v>
      </c>
      <c r="Q75" s="108">
        <f t="shared" si="15"/>
        <v>288</v>
      </c>
    </row>
    <row r="76" spans="1:17">
      <c r="A76" s="131"/>
      <c r="B76" s="132"/>
      <c r="C76" s="132"/>
      <c r="D76" s="132"/>
      <c r="E76" s="133"/>
      <c r="F76" s="146"/>
      <c r="G76" s="150" t="s">
        <v>80</v>
      </c>
      <c r="H76" s="151"/>
      <c r="I76" s="152"/>
      <c r="J76" s="113"/>
      <c r="K76" s="113"/>
      <c r="L76" s="113"/>
      <c r="M76" s="113"/>
      <c r="N76" s="108"/>
      <c r="O76" s="108"/>
      <c r="P76" s="108"/>
      <c r="Q76" s="108"/>
    </row>
    <row r="77" spans="1:17" ht="15" customHeight="1">
      <c r="A77" s="137" t="s">
        <v>77</v>
      </c>
      <c r="B77" s="138"/>
      <c r="C77" s="138"/>
      <c r="D77" s="138"/>
      <c r="E77" s="139"/>
      <c r="F77" s="146"/>
      <c r="G77" s="109" t="s">
        <v>81</v>
      </c>
      <c r="H77" s="109"/>
      <c r="I77" s="109"/>
      <c r="J77" s="35">
        <f t="shared" ref="J77:Q77" si="16">J47+J51+J55+J59+J63</f>
        <v>0</v>
      </c>
      <c r="K77" s="35">
        <f t="shared" si="16"/>
        <v>0</v>
      </c>
      <c r="L77" s="35">
        <f t="shared" si="16"/>
        <v>72</v>
      </c>
      <c r="M77" s="35">
        <f t="shared" si="16"/>
        <v>144</v>
      </c>
      <c r="N77" s="35">
        <f t="shared" si="16"/>
        <v>72</v>
      </c>
      <c r="O77" s="35">
        <f t="shared" si="16"/>
        <v>0</v>
      </c>
      <c r="P77" s="35">
        <f t="shared" si="16"/>
        <v>72</v>
      </c>
      <c r="Q77" s="35">
        <f t="shared" si="16"/>
        <v>36</v>
      </c>
    </row>
    <row r="78" spans="1:17" ht="20.25" customHeight="1">
      <c r="A78" s="137" t="s">
        <v>150</v>
      </c>
      <c r="B78" s="138"/>
      <c r="C78" s="138"/>
      <c r="D78" s="138"/>
      <c r="E78" s="139"/>
      <c r="F78" s="146"/>
      <c r="G78" s="140" t="s">
        <v>89</v>
      </c>
      <c r="H78" s="140"/>
      <c r="I78" s="140"/>
      <c r="J78" s="35">
        <f t="shared" ref="J78:Q78" si="17">J48+J52+J56+J60+J64+J69</f>
        <v>0</v>
      </c>
      <c r="K78" s="35">
        <f t="shared" si="17"/>
        <v>0</v>
      </c>
      <c r="L78" s="35">
        <f t="shared" si="17"/>
        <v>0</v>
      </c>
      <c r="M78" s="35">
        <f t="shared" si="17"/>
        <v>36</v>
      </c>
      <c r="N78" s="35">
        <f t="shared" si="17"/>
        <v>0</v>
      </c>
      <c r="O78" s="35">
        <f t="shared" si="17"/>
        <v>144</v>
      </c>
      <c r="P78" s="35">
        <f t="shared" si="17"/>
        <v>108</v>
      </c>
      <c r="Q78" s="35">
        <f t="shared" si="17"/>
        <v>144</v>
      </c>
    </row>
    <row r="79" spans="1:17" ht="17.25" customHeight="1">
      <c r="A79" s="73"/>
      <c r="B79" s="74"/>
      <c r="C79" s="74"/>
      <c r="D79" s="74"/>
      <c r="E79" s="75"/>
      <c r="F79" s="146"/>
      <c r="G79" s="142" t="s">
        <v>90</v>
      </c>
      <c r="H79" s="143"/>
      <c r="I79" s="144"/>
      <c r="J79" s="35"/>
      <c r="K79" s="35"/>
      <c r="L79" s="35"/>
      <c r="M79" s="35"/>
      <c r="N79" s="79"/>
      <c r="O79" s="79"/>
      <c r="P79" s="79"/>
      <c r="Q79" s="79">
        <v>144</v>
      </c>
    </row>
    <row r="80" spans="1:17" ht="17.25" customHeight="1">
      <c r="A80" s="134" t="s">
        <v>78</v>
      </c>
      <c r="B80" s="135"/>
      <c r="C80" s="135"/>
      <c r="D80" s="135"/>
      <c r="E80" s="136"/>
      <c r="F80" s="146"/>
      <c r="G80" s="140" t="s">
        <v>82</v>
      </c>
      <c r="H80" s="140"/>
      <c r="I80" s="140"/>
      <c r="J80" s="36">
        <v>0</v>
      </c>
      <c r="K80" s="36">
        <v>3</v>
      </c>
      <c r="L80" s="36">
        <v>2</v>
      </c>
      <c r="M80" s="36">
        <v>2</v>
      </c>
      <c r="N80" s="15">
        <v>1</v>
      </c>
      <c r="O80" s="15">
        <v>3</v>
      </c>
      <c r="P80" s="15">
        <v>0</v>
      </c>
      <c r="Q80" s="15">
        <v>2</v>
      </c>
    </row>
    <row r="81" spans="1:19" ht="30" customHeight="1">
      <c r="A81" s="128" t="s">
        <v>149</v>
      </c>
      <c r="B81" s="129"/>
      <c r="C81" s="129"/>
      <c r="D81" s="129"/>
      <c r="E81" s="130"/>
      <c r="F81" s="146"/>
      <c r="G81" s="140" t="s">
        <v>130</v>
      </c>
      <c r="H81" s="140"/>
      <c r="I81" s="140"/>
      <c r="J81" s="36">
        <v>0</v>
      </c>
      <c r="K81" s="36">
        <v>0</v>
      </c>
      <c r="L81" s="37">
        <v>0</v>
      </c>
      <c r="M81" s="37">
        <v>1</v>
      </c>
      <c r="N81" s="16">
        <v>0</v>
      </c>
      <c r="O81" s="16">
        <v>2</v>
      </c>
      <c r="P81" s="16">
        <v>1</v>
      </c>
      <c r="Q81" s="16">
        <v>2</v>
      </c>
    </row>
    <row r="82" spans="1:19" ht="18" customHeight="1">
      <c r="A82" s="134" t="s">
        <v>148</v>
      </c>
      <c r="B82" s="135"/>
      <c r="C82" s="135"/>
      <c r="D82" s="135"/>
      <c r="E82" s="136"/>
      <c r="F82" s="146"/>
      <c r="G82" s="140" t="s">
        <v>83</v>
      </c>
      <c r="H82" s="140"/>
      <c r="I82" s="140"/>
      <c r="J82" s="36">
        <v>0</v>
      </c>
      <c r="K82" s="36">
        <v>4</v>
      </c>
      <c r="L82" s="37">
        <v>3</v>
      </c>
      <c r="M82" s="37">
        <v>4</v>
      </c>
      <c r="N82" s="16">
        <v>4</v>
      </c>
      <c r="O82" s="16">
        <v>2</v>
      </c>
      <c r="P82" s="16">
        <v>3</v>
      </c>
      <c r="Q82" s="16">
        <v>1</v>
      </c>
    </row>
    <row r="83" spans="1:19" ht="18">
      <c r="A83" s="72"/>
      <c r="B83" s="2"/>
      <c r="C83" s="2"/>
      <c r="D83" s="2"/>
      <c r="E83" s="20"/>
      <c r="F83" s="146"/>
      <c r="G83" s="140" t="s">
        <v>84</v>
      </c>
      <c r="H83" s="140"/>
      <c r="I83" s="140"/>
      <c r="J83" s="36">
        <v>3</v>
      </c>
      <c r="K83" s="36">
        <v>0</v>
      </c>
      <c r="L83" s="36">
        <v>1</v>
      </c>
      <c r="M83" s="36">
        <v>2</v>
      </c>
      <c r="N83" s="15">
        <v>1</v>
      </c>
      <c r="O83" s="15">
        <v>3</v>
      </c>
      <c r="P83" s="15">
        <v>4</v>
      </c>
      <c r="Q83" s="15">
        <v>2</v>
      </c>
      <c r="R83" s="2"/>
      <c r="S83" s="2"/>
    </row>
    <row r="84" spans="1:19" ht="15" customHeight="1">
      <c r="A84" s="17"/>
      <c r="B84" s="18"/>
      <c r="C84" s="18"/>
      <c r="D84" s="18"/>
      <c r="E84" s="19"/>
      <c r="F84" s="147"/>
      <c r="G84" s="140" t="s">
        <v>92</v>
      </c>
      <c r="H84" s="140"/>
      <c r="I84" s="140"/>
      <c r="J84" s="36">
        <v>0</v>
      </c>
      <c r="K84" s="36">
        <v>0</v>
      </c>
      <c r="L84" s="36">
        <v>0</v>
      </c>
      <c r="M84" s="36">
        <v>0</v>
      </c>
      <c r="N84" s="15">
        <v>0</v>
      </c>
      <c r="O84" s="15">
        <v>0</v>
      </c>
      <c r="P84" s="15">
        <v>0</v>
      </c>
      <c r="Q84" s="15">
        <v>2</v>
      </c>
      <c r="R84" s="1"/>
      <c r="S84" s="1"/>
    </row>
    <row r="85" spans="1:19">
      <c r="J85" s="38"/>
      <c r="K85" s="38"/>
      <c r="L85" s="38"/>
      <c r="M85" s="38"/>
    </row>
    <row r="86" spans="1:19">
      <c r="J86" s="38"/>
      <c r="K86" s="38"/>
      <c r="L86" s="38"/>
      <c r="M86" s="38"/>
    </row>
  </sheetData>
  <mergeCells count="42">
    <mergeCell ref="G84:I84"/>
    <mergeCell ref="F75:F84"/>
    <mergeCell ref="P3:Q3"/>
    <mergeCell ref="G81:I81"/>
    <mergeCell ref="P75:P76"/>
    <mergeCell ref="G76:I76"/>
    <mergeCell ref="K75:K76"/>
    <mergeCell ref="F4:F6"/>
    <mergeCell ref="G4:I5"/>
    <mergeCell ref="J75:J76"/>
    <mergeCell ref="G83:I83"/>
    <mergeCell ref="G78:I78"/>
    <mergeCell ref="G82:I82"/>
    <mergeCell ref="D3:D6"/>
    <mergeCell ref="G80:I80"/>
    <mergeCell ref="A78:E78"/>
    <mergeCell ref="J2:Q2"/>
    <mergeCell ref="F3:I3"/>
    <mergeCell ref="C2:C6"/>
    <mergeCell ref="L75:L76"/>
    <mergeCell ref="G79:I79"/>
    <mergeCell ref="A81:E81"/>
    <mergeCell ref="A76:E76"/>
    <mergeCell ref="A82:E82"/>
    <mergeCell ref="A80:E80"/>
    <mergeCell ref="A77:E77"/>
    <mergeCell ref="A1:Q1"/>
    <mergeCell ref="N75:N76"/>
    <mergeCell ref="O75:O76"/>
    <mergeCell ref="Q75:Q76"/>
    <mergeCell ref="G77:I77"/>
    <mergeCell ref="A75:E75"/>
    <mergeCell ref="M75:M76"/>
    <mergeCell ref="L3:M3"/>
    <mergeCell ref="N3:O3"/>
    <mergeCell ref="D2:I2"/>
    <mergeCell ref="E3:E6"/>
    <mergeCell ref="B2:B6"/>
    <mergeCell ref="G75:I75"/>
    <mergeCell ref="A71:B71"/>
    <mergeCell ref="J3:K3"/>
    <mergeCell ref="A2:A6"/>
  </mergeCells>
  <pageMargins left="0.47244094488188981" right="0.15748031496062992" top="0.31496062992125984" bottom="0.19685039370078741" header="0.31496062992125984" footer="0.15748031496062992"/>
  <pageSetup paperSize="9" scale="60" orientation="landscape" r:id="rId1"/>
  <rowBreaks count="1" manualBreakCount="1">
    <brk id="46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ПИ-405</vt:lpstr>
      <vt:lpstr>'ПИ-405'!Область_печати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ПК</cp:lastModifiedBy>
  <cp:lastPrinted>2017-04-06T09:50:21Z</cp:lastPrinted>
  <dcterms:created xsi:type="dcterms:W3CDTF">2011-06-01T11:15:23Z</dcterms:created>
  <dcterms:modified xsi:type="dcterms:W3CDTF">2018-04-16T10:35:51Z</dcterms:modified>
</cp:coreProperties>
</file>