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31ED587-6442-4E8B-AF84-29BA28CB57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14" i="1" l="1"/>
  <c r="U18" i="1"/>
  <c r="U19" i="1"/>
  <c r="U20" i="1"/>
  <c r="U21" i="1"/>
  <c r="U9" i="1"/>
  <c r="U10" i="1"/>
  <c r="U11" i="1"/>
  <c r="U12" i="1"/>
  <c r="U2" i="1"/>
  <c r="U3" i="1"/>
  <c r="U4" i="1"/>
  <c r="U5" i="1"/>
  <c r="U6" i="1"/>
  <c r="U1" i="1"/>
  <c r="C20" i="1"/>
  <c r="D20" i="1"/>
  <c r="E20" i="1"/>
  <c r="F20" i="1"/>
  <c r="G20" i="1"/>
  <c r="H20" i="1"/>
  <c r="I20" i="1"/>
  <c r="I21" i="1" s="1"/>
  <c r="J20" i="1"/>
  <c r="J21" i="1" s="1"/>
  <c r="K20" i="1"/>
  <c r="K21" i="1" s="1"/>
  <c r="L20" i="1"/>
  <c r="L21" i="1" s="1"/>
  <c r="M20" i="1"/>
  <c r="M21" i="1" s="1"/>
  <c r="N20" i="1"/>
  <c r="N21" i="1" s="1"/>
  <c r="O20" i="1"/>
  <c r="P20" i="1"/>
  <c r="Q20" i="1"/>
  <c r="R20" i="1"/>
  <c r="S20" i="1"/>
  <c r="T20" i="1"/>
  <c r="T21" i="1" s="1"/>
  <c r="B21" i="1"/>
  <c r="B20" i="1"/>
  <c r="C21" i="1" s="1"/>
  <c r="O21" i="1"/>
  <c r="S21" i="1"/>
  <c r="R21" i="1"/>
  <c r="Q21" i="1"/>
  <c r="P21" i="1"/>
  <c r="H21" i="1"/>
  <c r="G21" i="1"/>
  <c r="F21" i="1"/>
  <c r="E21" i="1"/>
  <c r="D21" i="1"/>
  <c r="B16" i="1"/>
  <c r="B15" i="1"/>
  <c r="C11" i="1"/>
  <c r="D11" i="1"/>
  <c r="E11" i="1"/>
  <c r="F11" i="1"/>
  <c r="G11" i="1"/>
  <c r="H11" i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P11" i="1"/>
  <c r="Q11" i="1"/>
  <c r="R11" i="1"/>
  <c r="S11" i="1"/>
  <c r="T11" i="1"/>
  <c r="C12" i="1"/>
  <c r="D12" i="1"/>
  <c r="E12" i="1"/>
  <c r="F12" i="1"/>
  <c r="G12" i="1"/>
  <c r="H12" i="1"/>
  <c r="O12" i="1"/>
  <c r="P12" i="1"/>
  <c r="Q12" i="1"/>
  <c r="R12" i="1"/>
  <c r="S12" i="1"/>
  <c r="T12" i="1"/>
  <c r="B11" i="1"/>
  <c r="B12" i="1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B5" i="1"/>
  <c r="B4" i="1"/>
  <c r="B3" i="1"/>
</calcChain>
</file>

<file path=xl/sharedStrings.xml><?xml version="1.0" encoding="utf-8"?>
<sst xmlns="http://schemas.openxmlformats.org/spreadsheetml/2006/main" count="17" uniqueCount="11">
  <si>
    <t>x</t>
  </si>
  <si>
    <t>y</t>
  </si>
  <si>
    <t>xy</t>
  </si>
  <si>
    <t>x^2</t>
  </si>
  <si>
    <t>x^3</t>
  </si>
  <si>
    <t>x^4</t>
  </si>
  <si>
    <t>ү</t>
  </si>
  <si>
    <t>ɛ</t>
  </si>
  <si>
    <t>Коррел</t>
  </si>
  <si>
    <t>КВПирсонэ</t>
  </si>
  <si>
    <t>Ковариация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</si>
</sst>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2" fillId="0" borderId="5" xfId="0" applyFont="1" applyBorder="1"/>
    <xf numFmtId="0" fontId="1" fillId="0" borderId="5" xfId="0" applyFont="1" applyFill="1" applyBorder="1"/>
    <xf numFmtId="0" fontId="1" fillId="0" borderId="11" xfId="0" applyFont="1" applyFill="1" applyBorder="1"/>
    <xf numFmtId="0" fontId="1" fillId="0" borderId="6" xfId="0" applyFont="1" applyFill="1" applyBorder="1"/>
    <xf numFmtId="0" fontId="2" fillId="0" borderId="7" xfId="0" applyFont="1" applyBorder="1"/>
    <xf numFmtId="0" fontId="1" fillId="0" borderId="10" xfId="0" applyFont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7171296296296298"/>
          <c:w val="0.7513958880139982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168088363954507"/>
                  <c:y val="-0.147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KZ"/>
                </a:p>
              </c:txPr>
            </c:trendlineLbl>
          </c:trendline>
          <c:xVal>
            <c:numRef>
              <c:f>Лист1!$B$1:$T$1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-7.1</c:v>
                </c:pt>
                <c:pt idx="3">
                  <c:v>-6</c:v>
                </c:pt>
                <c:pt idx="4">
                  <c:v>-5.2</c:v>
                </c:pt>
                <c:pt idx="5">
                  <c:v>-4.2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1.1000000000000001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8.1</c:v>
                </c:pt>
                <c:pt idx="18">
                  <c:v>9</c:v>
                </c:pt>
              </c:numCache>
            </c:numRef>
          </c:xVal>
          <c:yVal>
            <c:numRef>
              <c:f>Лист1!$B$2:$T$2</c:f>
              <c:numCache>
                <c:formatCode>General</c:formatCode>
                <c:ptCount val="19"/>
                <c:pt idx="0">
                  <c:v>18.2</c:v>
                </c:pt>
                <c:pt idx="1">
                  <c:v>14.8</c:v>
                </c:pt>
                <c:pt idx="2">
                  <c:v>12.1</c:v>
                </c:pt>
                <c:pt idx="3">
                  <c:v>9.1999999999999993</c:v>
                </c:pt>
                <c:pt idx="4">
                  <c:v>7.41</c:v>
                </c:pt>
                <c:pt idx="5">
                  <c:v>5.53</c:v>
                </c:pt>
                <c:pt idx="6">
                  <c:v>3.8</c:v>
                </c:pt>
                <c:pt idx="7">
                  <c:v>2.8</c:v>
                </c:pt>
                <c:pt idx="8">
                  <c:v>2.2000000000000002</c:v>
                </c:pt>
                <c:pt idx="9">
                  <c:v>2</c:v>
                </c:pt>
                <c:pt idx="10">
                  <c:v>2.2400000000000002</c:v>
                </c:pt>
                <c:pt idx="11">
                  <c:v>2.8</c:v>
                </c:pt>
                <c:pt idx="12">
                  <c:v>3.8</c:v>
                </c:pt>
                <c:pt idx="13">
                  <c:v>5.2</c:v>
                </c:pt>
                <c:pt idx="14">
                  <c:v>7</c:v>
                </c:pt>
                <c:pt idx="15">
                  <c:v>9.1999999999999993</c:v>
                </c:pt>
                <c:pt idx="16">
                  <c:v>11.8</c:v>
                </c:pt>
                <c:pt idx="17">
                  <c:v>15.1</c:v>
                </c:pt>
                <c:pt idx="18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87F-8A96-83DA2689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60656"/>
        <c:axId val="549060984"/>
      </c:scatterChart>
      <c:valAx>
        <c:axId val="5490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49060984"/>
        <c:crosses val="autoZero"/>
        <c:crossBetween val="midCat"/>
      </c:valAx>
      <c:valAx>
        <c:axId val="5490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490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3.6249289063586154E-2"/>
          <c:y val="0.17171296296296296"/>
          <c:w val="0.72071165261645664"/>
          <c:h val="0.77736111111111106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Лист1!$B$9:$T$9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-7.1</c:v>
                </c:pt>
                <c:pt idx="3">
                  <c:v>-6</c:v>
                </c:pt>
                <c:pt idx="4">
                  <c:v>-5.2</c:v>
                </c:pt>
                <c:pt idx="5">
                  <c:v>-4.2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1.1000000000000001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8.1</c:v>
                </c:pt>
                <c:pt idx="18">
                  <c:v>9</c:v>
                </c:pt>
              </c:numCache>
            </c:numRef>
          </c:xVal>
          <c:yVal>
            <c:numRef>
              <c:f>Лист1!$B$10:$T$10</c:f>
              <c:numCache>
                <c:formatCode>General</c:formatCode>
                <c:ptCount val="19"/>
                <c:pt idx="0">
                  <c:v>18.2</c:v>
                </c:pt>
                <c:pt idx="1">
                  <c:v>14.8</c:v>
                </c:pt>
                <c:pt idx="2">
                  <c:v>12.1</c:v>
                </c:pt>
                <c:pt idx="3">
                  <c:v>9.1999999999999993</c:v>
                </c:pt>
                <c:pt idx="4">
                  <c:v>7.41</c:v>
                </c:pt>
                <c:pt idx="5">
                  <c:v>5.53</c:v>
                </c:pt>
                <c:pt idx="6">
                  <c:v>3.8</c:v>
                </c:pt>
                <c:pt idx="7">
                  <c:v>2.8</c:v>
                </c:pt>
                <c:pt idx="8">
                  <c:v>2.2000000000000002</c:v>
                </c:pt>
                <c:pt idx="9">
                  <c:v>2</c:v>
                </c:pt>
                <c:pt idx="10">
                  <c:v>2.2400000000000002</c:v>
                </c:pt>
                <c:pt idx="11">
                  <c:v>2.8</c:v>
                </c:pt>
                <c:pt idx="12">
                  <c:v>3.8</c:v>
                </c:pt>
                <c:pt idx="13">
                  <c:v>5.2</c:v>
                </c:pt>
                <c:pt idx="14">
                  <c:v>7</c:v>
                </c:pt>
                <c:pt idx="15">
                  <c:v>9.1999999999999993</c:v>
                </c:pt>
                <c:pt idx="16">
                  <c:v>11.8</c:v>
                </c:pt>
                <c:pt idx="17">
                  <c:v>15.1</c:v>
                </c:pt>
                <c:pt idx="18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B6-48D8-B2EC-B53CFE2A8FA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4747479598758021"/>
                  <c:y val="4.2129629629629626E-3"/>
                </c:manualLayout>
              </c:layout>
              <c:numFmt formatCode="General" sourceLinked="0"/>
            </c:trendlineLbl>
          </c:trendline>
          <c:xVal>
            <c:numRef>
              <c:f>Лист1!$B$9:$T$9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-7.1</c:v>
                </c:pt>
                <c:pt idx="3">
                  <c:v>-6</c:v>
                </c:pt>
                <c:pt idx="4">
                  <c:v>-5.2</c:v>
                </c:pt>
                <c:pt idx="5">
                  <c:v>-4.2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1.1000000000000001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8.1</c:v>
                </c:pt>
                <c:pt idx="18">
                  <c:v>9</c:v>
                </c:pt>
              </c:numCache>
            </c:numRef>
          </c:xVal>
          <c:yVal>
            <c:numRef>
              <c:f>Лист1!$B$11:$T$11</c:f>
              <c:numCache>
                <c:formatCode>General</c:formatCode>
                <c:ptCount val="19"/>
                <c:pt idx="0">
                  <c:v>-248.85000000000002</c:v>
                </c:pt>
                <c:pt idx="1">
                  <c:v>-224.57999999999998</c:v>
                </c:pt>
                <c:pt idx="2">
                  <c:v>-202.73699999999997</c:v>
                </c:pt>
                <c:pt idx="3">
                  <c:v>-176.04000000000002</c:v>
                </c:pt>
                <c:pt idx="4">
                  <c:v>-156.62400000000002</c:v>
                </c:pt>
                <c:pt idx="5">
                  <c:v>-132.35399999999998</c:v>
                </c:pt>
                <c:pt idx="6">
                  <c:v>-103.23</c:v>
                </c:pt>
                <c:pt idx="7">
                  <c:v>-78.960000000000008</c:v>
                </c:pt>
                <c:pt idx="8">
                  <c:v>-54.69</c:v>
                </c:pt>
                <c:pt idx="9">
                  <c:v>-30.42</c:v>
                </c:pt>
                <c:pt idx="10">
                  <c:v>-3.722999999999999</c:v>
                </c:pt>
                <c:pt idx="11">
                  <c:v>18.119999999999997</c:v>
                </c:pt>
                <c:pt idx="12">
                  <c:v>42.39</c:v>
                </c:pt>
                <c:pt idx="13">
                  <c:v>66.66</c:v>
                </c:pt>
                <c:pt idx="14">
                  <c:v>90.929999999999993</c:v>
                </c:pt>
                <c:pt idx="15">
                  <c:v>115.2</c:v>
                </c:pt>
                <c:pt idx="16">
                  <c:v>139.46999999999997</c:v>
                </c:pt>
                <c:pt idx="17">
                  <c:v>166.16699999999997</c:v>
                </c:pt>
                <c:pt idx="18">
                  <c:v>188.01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B6-48D8-B2EC-B53CFE2A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97112"/>
        <c:axId val="652297440"/>
      </c:scatterChart>
      <c:valAx>
        <c:axId val="6522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2297440"/>
        <c:crosses val="autoZero"/>
        <c:crossBetween val="midCat"/>
      </c:valAx>
      <c:valAx>
        <c:axId val="6522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2297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109537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21</xdr:col>
      <xdr:colOff>133350</xdr:colOff>
      <xdr:row>0</xdr:row>
      <xdr:rowOff>85725</xdr:rowOff>
    </xdr:from>
    <xdr:to>
      <xdr:col>31</xdr:col>
      <xdr:colOff>600075</xdr:colOff>
      <xdr:row>15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A85318-205B-471C-8D62-B138DE3E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352424</xdr:colOff>
      <xdr:row>16</xdr:row>
      <xdr:rowOff>114300</xdr:rowOff>
    </xdr:from>
    <xdr:to>
      <xdr:col>31</xdr:col>
      <xdr:colOff>190499</xdr:colOff>
      <xdr:row>31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D5B88B-D67E-4806-983A-154FC311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M1" zoomScale="80" zoomScaleNormal="80" workbookViewId="0">
      <selection activeCell="AH21" sqref="AH21"/>
    </sheetView>
  </sheetViews>
  <sheetFormatPr defaultRowHeight="14.4" x14ac:dyDescent="0.3"/>
  <cols>
    <col min="1" max="1" width="12.109375" customWidth="1"/>
    <col min="2" max="2" width="12" bestFit="1" customWidth="1"/>
  </cols>
  <sheetData>
    <row r="1" spans="1:21" x14ac:dyDescent="0.3">
      <c r="A1" s="5" t="s">
        <v>0</v>
      </c>
      <c r="B1" s="1">
        <v>-9</v>
      </c>
      <c r="C1" s="1">
        <v>-8</v>
      </c>
      <c r="D1" s="1">
        <v>-7.1</v>
      </c>
      <c r="E1" s="1">
        <v>-6</v>
      </c>
      <c r="F1" s="1">
        <v>-5.2</v>
      </c>
      <c r="G1" s="1">
        <v>-4.2</v>
      </c>
      <c r="H1" s="1">
        <v>-3</v>
      </c>
      <c r="I1" s="1">
        <v>-2</v>
      </c>
      <c r="J1" s="1">
        <v>-1</v>
      </c>
      <c r="K1" s="1">
        <v>0</v>
      </c>
      <c r="L1" s="1">
        <v>1.1000000000000001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8.1</v>
      </c>
      <c r="T1" s="1">
        <v>9</v>
      </c>
      <c r="U1" s="5">
        <f>SUM(B1:T1)</f>
        <v>-0.30000000000000604</v>
      </c>
    </row>
    <row r="2" spans="1:21" ht="15" thickBot="1" x14ac:dyDescent="0.35">
      <c r="A2" s="6" t="s">
        <v>1</v>
      </c>
      <c r="B2" s="3">
        <v>18.2</v>
      </c>
      <c r="C2" s="3">
        <v>14.8</v>
      </c>
      <c r="D2" s="3">
        <v>12.1</v>
      </c>
      <c r="E2" s="3">
        <v>9.1999999999999993</v>
      </c>
      <c r="F2" s="3">
        <v>7.41</v>
      </c>
      <c r="G2" s="3">
        <v>5.53</v>
      </c>
      <c r="H2" s="3">
        <v>3.8</v>
      </c>
      <c r="I2" s="3">
        <v>2.8</v>
      </c>
      <c r="J2" s="3">
        <v>2.2000000000000002</v>
      </c>
      <c r="K2" s="3">
        <v>2</v>
      </c>
      <c r="L2" s="3">
        <v>2.2400000000000002</v>
      </c>
      <c r="M2" s="3">
        <v>2.8</v>
      </c>
      <c r="N2" s="3">
        <v>3.8</v>
      </c>
      <c r="O2" s="3">
        <v>5.2</v>
      </c>
      <c r="P2" s="3">
        <v>7</v>
      </c>
      <c r="Q2" s="3">
        <v>9.1999999999999993</v>
      </c>
      <c r="R2" s="3">
        <v>11.8</v>
      </c>
      <c r="S2" s="3">
        <v>15.1</v>
      </c>
      <c r="T2" s="3">
        <v>18.2</v>
      </c>
      <c r="U2" s="6">
        <f t="shared" ref="U2:U21" si="0">SUM(B2:T2)</f>
        <v>153.37999999999997</v>
      </c>
    </row>
    <row r="3" spans="1:21" x14ac:dyDescent="0.3">
      <c r="A3" s="5" t="s">
        <v>2</v>
      </c>
      <c r="B3" s="7">
        <f>B1*B2</f>
        <v>-163.79999999999998</v>
      </c>
      <c r="C3" s="1">
        <f t="shared" ref="C3:T3" si="1">C1*C2</f>
        <v>-118.4</v>
      </c>
      <c r="D3" s="1">
        <f t="shared" si="1"/>
        <v>-85.91</v>
      </c>
      <c r="E3" s="1">
        <f t="shared" si="1"/>
        <v>-55.199999999999996</v>
      </c>
      <c r="F3" s="1">
        <f t="shared" si="1"/>
        <v>-38.532000000000004</v>
      </c>
      <c r="G3" s="1">
        <f t="shared" si="1"/>
        <v>-23.226000000000003</v>
      </c>
      <c r="H3" s="1">
        <f t="shared" si="1"/>
        <v>-11.399999999999999</v>
      </c>
      <c r="I3" s="1">
        <f t="shared" si="1"/>
        <v>-5.6</v>
      </c>
      <c r="J3" s="1">
        <f t="shared" si="1"/>
        <v>-2.2000000000000002</v>
      </c>
      <c r="K3" s="1">
        <f t="shared" si="1"/>
        <v>0</v>
      </c>
      <c r="L3" s="1">
        <f t="shared" si="1"/>
        <v>2.4640000000000004</v>
      </c>
      <c r="M3" s="1">
        <f t="shared" si="1"/>
        <v>5.6</v>
      </c>
      <c r="N3" s="1">
        <f t="shared" si="1"/>
        <v>11.399999999999999</v>
      </c>
      <c r="O3" s="1">
        <f t="shared" si="1"/>
        <v>20.8</v>
      </c>
      <c r="P3" s="1">
        <f t="shared" si="1"/>
        <v>35</v>
      </c>
      <c r="Q3" s="1">
        <f t="shared" si="1"/>
        <v>55.199999999999996</v>
      </c>
      <c r="R3" s="1">
        <f t="shared" si="1"/>
        <v>82.600000000000009</v>
      </c>
      <c r="S3" s="1">
        <f t="shared" si="1"/>
        <v>122.30999999999999</v>
      </c>
      <c r="T3" s="1">
        <f t="shared" si="1"/>
        <v>163.79999999999998</v>
      </c>
      <c r="U3" s="5">
        <f t="shared" si="0"/>
        <v>-5.0939999999999657</v>
      </c>
    </row>
    <row r="4" spans="1:21" x14ac:dyDescent="0.3">
      <c r="A4" s="12" t="s">
        <v>3</v>
      </c>
      <c r="B4" s="8">
        <f>B1*B1</f>
        <v>81</v>
      </c>
      <c r="C4" s="9">
        <f t="shared" ref="C4:T4" si="2">C1*C1</f>
        <v>64</v>
      </c>
      <c r="D4" s="9">
        <f t="shared" si="2"/>
        <v>50.41</v>
      </c>
      <c r="E4" s="9">
        <f t="shared" si="2"/>
        <v>36</v>
      </c>
      <c r="F4" s="9">
        <f t="shared" si="2"/>
        <v>27.040000000000003</v>
      </c>
      <c r="G4" s="9">
        <f t="shared" si="2"/>
        <v>17.64</v>
      </c>
      <c r="H4" s="9">
        <f t="shared" si="2"/>
        <v>9</v>
      </c>
      <c r="I4" s="9">
        <f t="shared" si="2"/>
        <v>4</v>
      </c>
      <c r="J4" s="9">
        <f t="shared" si="2"/>
        <v>1</v>
      </c>
      <c r="K4" s="9">
        <f t="shared" si="2"/>
        <v>0</v>
      </c>
      <c r="L4" s="9">
        <f t="shared" si="2"/>
        <v>1.2100000000000002</v>
      </c>
      <c r="M4" s="9">
        <f t="shared" si="2"/>
        <v>4</v>
      </c>
      <c r="N4" s="9">
        <f t="shared" si="2"/>
        <v>9</v>
      </c>
      <c r="O4" s="9">
        <f t="shared" si="2"/>
        <v>16</v>
      </c>
      <c r="P4" s="9">
        <f t="shared" si="2"/>
        <v>25</v>
      </c>
      <c r="Q4" s="9">
        <f t="shared" si="2"/>
        <v>36</v>
      </c>
      <c r="R4" s="9">
        <f t="shared" si="2"/>
        <v>49</v>
      </c>
      <c r="S4" s="9">
        <f t="shared" si="2"/>
        <v>65.61</v>
      </c>
      <c r="T4" s="9">
        <f t="shared" si="2"/>
        <v>81</v>
      </c>
      <c r="U4" s="12">
        <f t="shared" si="0"/>
        <v>576.91</v>
      </c>
    </row>
    <row r="5" spans="1:21" x14ac:dyDescent="0.3">
      <c r="A5" s="12" t="s">
        <v>4</v>
      </c>
      <c r="B5" s="8">
        <f>B1^3</f>
        <v>-729</v>
      </c>
      <c r="C5" s="9">
        <f t="shared" ref="C5:T5" si="3">C1^3</f>
        <v>-512</v>
      </c>
      <c r="D5" s="9">
        <f t="shared" si="3"/>
        <v>-357.91099999999994</v>
      </c>
      <c r="E5" s="9">
        <f t="shared" si="3"/>
        <v>-216</v>
      </c>
      <c r="F5" s="9">
        <f t="shared" si="3"/>
        <v>-140.60800000000003</v>
      </c>
      <c r="G5" s="9">
        <f t="shared" si="3"/>
        <v>-74.088000000000008</v>
      </c>
      <c r="H5" s="9">
        <f t="shared" si="3"/>
        <v>-27</v>
      </c>
      <c r="I5" s="9">
        <f t="shared" si="3"/>
        <v>-8</v>
      </c>
      <c r="J5" s="9">
        <f t="shared" si="3"/>
        <v>-1</v>
      </c>
      <c r="K5" s="9">
        <f t="shared" si="3"/>
        <v>0</v>
      </c>
      <c r="L5" s="9">
        <f t="shared" si="3"/>
        <v>1.3310000000000004</v>
      </c>
      <c r="M5" s="9">
        <f t="shared" si="3"/>
        <v>8</v>
      </c>
      <c r="N5" s="9">
        <f t="shared" si="3"/>
        <v>27</v>
      </c>
      <c r="O5" s="9">
        <f t="shared" si="3"/>
        <v>64</v>
      </c>
      <c r="P5" s="9">
        <f t="shared" si="3"/>
        <v>125</v>
      </c>
      <c r="Q5" s="9">
        <f t="shared" si="3"/>
        <v>216</v>
      </c>
      <c r="R5" s="9">
        <f t="shared" si="3"/>
        <v>343</v>
      </c>
      <c r="S5" s="9">
        <f t="shared" si="3"/>
        <v>531.44099999999992</v>
      </c>
      <c r="T5" s="9">
        <f t="shared" si="3"/>
        <v>729</v>
      </c>
      <c r="U5" s="12">
        <f t="shared" si="0"/>
        <v>-20.834999999999923</v>
      </c>
    </row>
    <row r="6" spans="1:21" ht="15" thickBot="1" x14ac:dyDescent="0.35">
      <c r="A6" s="6" t="s">
        <v>5</v>
      </c>
      <c r="B6" s="11">
        <f>B1^4</f>
        <v>6561</v>
      </c>
      <c r="C6" s="3">
        <f t="shared" ref="C6:T6" si="4">C1^4</f>
        <v>4096</v>
      </c>
      <c r="D6" s="3">
        <f t="shared" si="4"/>
        <v>2541.1680999999999</v>
      </c>
      <c r="E6" s="3">
        <f t="shared" si="4"/>
        <v>1296</v>
      </c>
      <c r="F6" s="3">
        <f t="shared" si="4"/>
        <v>731.16160000000013</v>
      </c>
      <c r="G6" s="3">
        <f t="shared" si="4"/>
        <v>311.1696</v>
      </c>
      <c r="H6" s="3">
        <f t="shared" si="4"/>
        <v>81</v>
      </c>
      <c r="I6" s="3">
        <f t="shared" si="4"/>
        <v>16</v>
      </c>
      <c r="J6" s="3">
        <f t="shared" si="4"/>
        <v>1</v>
      </c>
      <c r="K6" s="3">
        <f t="shared" si="4"/>
        <v>0</v>
      </c>
      <c r="L6" s="3">
        <f t="shared" si="4"/>
        <v>1.4641000000000004</v>
      </c>
      <c r="M6" s="3">
        <f t="shared" si="4"/>
        <v>16</v>
      </c>
      <c r="N6" s="3">
        <f t="shared" si="4"/>
        <v>81</v>
      </c>
      <c r="O6" s="3">
        <f t="shared" si="4"/>
        <v>256</v>
      </c>
      <c r="P6" s="3">
        <f t="shared" si="4"/>
        <v>625</v>
      </c>
      <c r="Q6" s="3">
        <f t="shared" si="4"/>
        <v>1296</v>
      </c>
      <c r="R6" s="3">
        <f t="shared" si="4"/>
        <v>2401</v>
      </c>
      <c r="S6" s="3">
        <f t="shared" si="4"/>
        <v>4304.6720999999998</v>
      </c>
      <c r="T6" s="3">
        <f t="shared" si="4"/>
        <v>6561</v>
      </c>
      <c r="U6" s="6">
        <f t="shared" si="0"/>
        <v>31176.635499999997</v>
      </c>
    </row>
    <row r="7" spans="1:21" x14ac:dyDescent="0.3">
      <c r="U7" s="19"/>
    </row>
    <row r="8" spans="1:21" ht="15" thickBot="1" x14ac:dyDescent="0.35">
      <c r="U8" s="19"/>
    </row>
    <row r="9" spans="1:21" x14ac:dyDescent="0.3">
      <c r="A9" s="5" t="s">
        <v>0</v>
      </c>
      <c r="B9" s="1">
        <v>-9</v>
      </c>
      <c r="C9" s="1">
        <v>-8</v>
      </c>
      <c r="D9" s="1">
        <v>-7.1</v>
      </c>
      <c r="E9" s="1">
        <v>-6</v>
      </c>
      <c r="F9" s="1">
        <v>-5.2</v>
      </c>
      <c r="G9" s="1">
        <v>-4.2</v>
      </c>
      <c r="H9" s="1">
        <v>-3</v>
      </c>
      <c r="I9" s="1">
        <v>-2</v>
      </c>
      <c r="J9" s="1">
        <v>-1</v>
      </c>
      <c r="K9" s="1">
        <v>0</v>
      </c>
      <c r="L9" s="1">
        <v>1.1000000000000001</v>
      </c>
      <c r="M9" s="1">
        <v>2</v>
      </c>
      <c r="N9" s="1">
        <v>3</v>
      </c>
      <c r="O9" s="1">
        <v>4</v>
      </c>
      <c r="P9" s="1">
        <v>5</v>
      </c>
      <c r="Q9" s="1">
        <v>6</v>
      </c>
      <c r="R9" s="1">
        <v>7</v>
      </c>
      <c r="S9" s="1">
        <v>8.1</v>
      </c>
      <c r="T9" s="1">
        <v>9</v>
      </c>
      <c r="U9" s="5">
        <f t="shared" si="0"/>
        <v>-0.30000000000000604</v>
      </c>
    </row>
    <row r="10" spans="1:21" ht="15" thickBot="1" x14ac:dyDescent="0.35">
      <c r="A10" s="6" t="s">
        <v>1</v>
      </c>
      <c r="B10" s="3">
        <v>18.2</v>
      </c>
      <c r="C10" s="3">
        <v>14.8</v>
      </c>
      <c r="D10" s="3">
        <v>12.1</v>
      </c>
      <c r="E10" s="3">
        <v>9.1999999999999993</v>
      </c>
      <c r="F10" s="3">
        <v>7.41</v>
      </c>
      <c r="G10" s="3">
        <v>5.53</v>
      </c>
      <c r="H10" s="3">
        <v>3.8</v>
      </c>
      <c r="I10" s="3">
        <v>2.8</v>
      </c>
      <c r="J10" s="3">
        <v>2.2000000000000002</v>
      </c>
      <c r="K10" s="3">
        <v>2</v>
      </c>
      <c r="L10" s="3">
        <v>2.2400000000000002</v>
      </c>
      <c r="M10" s="3">
        <v>2.8</v>
      </c>
      <c r="N10" s="3">
        <v>3.8</v>
      </c>
      <c r="O10" s="3">
        <v>5.2</v>
      </c>
      <c r="P10" s="3">
        <v>7</v>
      </c>
      <c r="Q10" s="3">
        <v>9.1999999999999993</v>
      </c>
      <c r="R10" s="3">
        <v>11.8</v>
      </c>
      <c r="S10" s="3">
        <v>15.1</v>
      </c>
      <c r="T10" s="3">
        <v>18.2</v>
      </c>
      <c r="U10" s="6">
        <f t="shared" si="0"/>
        <v>153.37999999999997</v>
      </c>
    </row>
    <row r="11" spans="1:21" x14ac:dyDescent="0.3">
      <c r="A11" s="13" t="s">
        <v>6</v>
      </c>
      <c r="B11" s="7">
        <f>24.27*B9 - 30.42</f>
        <v>-248.85000000000002</v>
      </c>
      <c r="C11" s="1">
        <f t="shared" ref="C11:T11" si="5">24.27*C9 - 30.42</f>
        <v>-224.57999999999998</v>
      </c>
      <c r="D11" s="1">
        <f t="shared" si="5"/>
        <v>-202.73699999999997</v>
      </c>
      <c r="E11" s="1">
        <f t="shared" si="5"/>
        <v>-176.04000000000002</v>
      </c>
      <c r="F11" s="1">
        <f t="shared" si="5"/>
        <v>-156.62400000000002</v>
      </c>
      <c r="G11" s="1">
        <f t="shared" si="5"/>
        <v>-132.35399999999998</v>
      </c>
      <c r="H11" s="1">
        <f t="shared" si="5"/>
        <v>-103.23</v>
      </c>
      <c r="I11" s="1">
        <f t="shared" si="5"/>
        <v>-78.960000000000008</v>
      </c>
      <c r="J11" s="1">
        <f t="shared" si="5"/>
        <v>-54.69</v>
      </c>
      <c r="K11" s="1">
        <f t="shared" si="5"/>
        <v>-30.42</v>
      </c>
      <c r="L11" s="1">
        <f t="shared" si="5"/>
        <v>-3.722999999999999</v>
      </c>
      <c r="M11" s="1">
        <f t="shared" si="5"/>
        <v>18.119999999999997</v>
      </c>
      <c r="N11" s="1">
        <f t="shared" si="5"/>
        <v>42.39</v>
      </c>
      <c r="O11" s="1">
        <f t="shared" si="5"/>
        <v>66.66</v>
      </c>
      <c r="P11" s="1">
        <f t="shared" si="5"/>
        <v>90.929999999999993</v>
      </c>
      <c r="Q11" s="1">
        <f t="shared" si="5"/>
        <v>115.2</v>
      </c>
      <c r="R11" s="1">
        <f t="shared" si="5"/>
        <v>139.46999999999997</v>
      </c>
      <c r="S11" s="1">
        <f t="shared" si="5"/>
        <v>166.16699999999997</v>
      </c>
      <c r="T11" s="1">
        <f t="shared" si="5"/>
        <v>188.01</v>
      </c>
      <c r="U11" s="12">
        <f t="shared" si="0"/>
        <v>-585.26099999999997</v>
      </c>
    </row>
    <row r="12" spans="1:21" ht="15" thickBot="1" x14ac:dyDescent="0.35">
      <c r="A12" s="6" t="s">
        <v>7</v>
      </c>
      <c r="B12" s="11">
        <f>(B11-B10)*(B11-B10)</f>
        <v>71315.702499999999</v>
      </c>
      <c r="C12" s="3">
        <f t="shared" ref="C12:T12" si="6">(C11-C10)*(C11-C10)</f>
        <v>57302.784399999997</v>
      </c>
      <c r="D12" s="3">
        <f t="shared" si="6"/>
        <v>46154.936568999983</v>
      </c>
      <c r="E12" s="3">
        <f t="shared" si="6"/>
        <v>34313.857600000003</v>
      </c>
      <c r="F12" s="3">
        <f t="shared" si="6"/>
        <v>26907.153156000008</v>
      </c>
      <c r="G12" s="3">
        <f t="shared" si="6"/>
        <v>19011.997455999997</v>
      </c>
      <c r="H12" s="3">
        <f t="shared" si="6"/>
        <v>11455.420900000001</v>
      </c>
      <c r="I12" s="3">
        <f t="shared" si="6"/>
        <v>6684.6976000000004</v>
      </c>
      <c r="J12" s="3">
        <f t="shared" si="6"/>
        <v>3236.4721</v>
      </c>
      <c r="K12" s="3">
        <f t="shared" si="6"/>
        <v>1051.0564000000002</v>
      </c>
      <c r="L12" s="3">
        <f t="shared" si="6"/>
        <v>35.557368999999987</v>
      </c>
      <c r="M12" s="3">
        <f t="shared" si="6"/>
        <v>234.7023999999999</v>
      </c>
      <c r="N12" s="3">
        <f t="shared" si="6"/>
        <v>1489.1881000000003</v>
      </c>
      <c r="O12" s="3">
        <f t="shared" si="6"/>
        <v>3777.3315999999991</v>
      </c>
      <c r="P12" s="3">
        <f t="shared" si="6"/>
        <v>7044.2448999999988</v>
      </c>
      <c r="Q12" s="3">
        <f t="shared" si="6"/>
        <v>11236</v>
      </c>
      <c r="R12" s="3">
        <f t="shared" si="6"/>
        <v>16299.628899999992</v>
      </c>
      <c r="S12" s="3">
        <f t="shared" si="6"/>
        <v>22821.238488999992</v>
      </c>
      <c r="T12" s="3">
        <f t="shared" si="6"/>
        <v>28835.436099999999</v>
      </c>
      <c r="U12" s="6">
        <f t="shared" si="0"/>
        <v>369207.40653900005</v>
      </c>
    </row>
    <row r="13" spans="1:21" ht="15" thickBot="1" x14ac:dyDescent="0.35"/>
    <row r="14" spans="1:21" x14ac:dyDescent="0.3">
      <c r="A14" s="14" t="s">
        <v>8</v>
      </c>
      <c r="B14" s="2">
        <f>CORREL(B9:T9,B10:T10)</f>
        <v>-4.7602755115398578E-3</v>
      </c>
    </row>
    <row r="15" spans="1:21" x14ac:dyDescent="0.3">
      <c r="A15" s="15" t="s">
        <v>9</v>
      </c>
      <c r="B15" s="10">
        <f>RSQ(B9:T9,B10:T10)</f>
        <v>2.2660222945766063E-5</v>
      </c>
    </row>
    <row r="16" spans="1:21" ht="15" thickBot="1" x14ac:dyDescent="0.35">
      <c r="A16" s="16" t="s">
        <v>10</v>
      </c>
      <c r="B16" s="4">
        <f>_xlfn.COVARIANCE.S(B9:T9,B10:T10)</f>
        <v>-0.14845614035087587</v>
      </c>
    </row>
    <row r="17" spans="1:21" ht="15" thickBot="1" x14ac:dyDescent="0.35"/>
    <row r="18" spans="1:21" x14ac:dyDescent="0.3">
      <c r="A18" s="5" t="s">
        <v>0</v>
      </c>
      <c r="B18" s="1">
        <v>-9</v>
      </c>
      <c r="C18" s="1">
        <v>-8</v>
      </c>
      <c r="D18" s="1">
        <v>-7.1</v>
      </c>
      <c r="E18" s="1">
        <v>-6</v>
      </c>
      <c r="F18" s="1">
        <v>-5.2</v>
      </c>
      <c r="G18" s="1">
        <v>-4.2</v>
      </c>
      <c r="H18" s="1">
        <v>-3</v>
      </c>
      <c r="I18" s="1">
        <v>-2</v>
      </c>
      <c r="J18" s="1">
        <v>-1</v>
      </c>
      <c r="K18" s="1">
        <v>0</v>
      </c>
      <c r="L18" s="1">
        <v>1.1000000000000001</v>
      </c>
      <c r="M18" s="1">
        <v>2</v>
      </c>
      <c r="N18" s="1">
        <v>3</v>
      </c>
      <c r="O18" s="1">
        <v>4</v>
      </c>
      <c r="P18" s="1">
        <v>5</v>
      </c>
      <c r="Q18" s="1">
        <v>6</v>
      </c>
      <c r="R18" s="1">
        <v>7</v>
      </c>
      <c r="S18" s="1">
        <v>8.1</v>
      </c>
      <c r="T18" s="1">
        <v>9</v>
      </c>
      <c r="U18" s="5">
        <f t="shared" si="0"/>
        <v>-0.30000000000000604</v>
      </c>
    </row>
    <row r="19" spans="1:21" ht="15" thickBot="1" x14ac:dyDescent="0.35">
      <c r="A19" s="6" t="s">
        <v>1</v>
      </c>
      <c r="B19" s="9">
        <v>18.2</v>
      </c>
      <c r="C19" s="9">
        <v>14.8</v>
      </c>
      <c r="D19" s="9">
        <v>12.1</v>
      </c>
      <c r="E19" s="9">
        <v>9.1999999999999993</v>
      </c>
      <c r="F19" s="9">
        <v>7.41</v>
      </c>
      <c r="G19" s="9">
        <v>5.53</v>
      </c>
      <c r="H19" s="9">
        <v>3.8</v>
      </c>
      <c r="I19" s="9">
        <v>2.8</v>
      </c>
      <c r="J19" s="9">
        <v>2.2000000000000002</v>
      </c>
      <c r="K19" s="9">
        <v>2</v>
      </c>
      <c r="L19" s="9">
        <v>2.2400000000000002</v>
      </c>
      <c r="M19" s="9">
        <v>2.8</v>
      </c>
      <c r="N19" s="9">
        <v>3.8</v>
      </c>
      <c r="O19" s="9">
        <v>5.2</v>
      </c>
      <c r="P19" s="9">
        <v>7</v>
      </c>
      <c r="Q19" s="9">
        <v>9.1999999999999993</v>
      </c>
      <c r="R19" s="9">
        <v>11.8</v>
      </c>
      <c r="S19" s="9">
        <v>15.1</v>
      </c>
      <c r="T19" s="9">
        <v>18.2</v>
      </c>
      <c r="U19" s="6">
        <f t="shared" si="0"/>
        <v>153.37999999999997</v>
      </c>
    </row>
    <row r="20" spans="1:21" x14ac:dyDescent="0.3">
      <c r="A20" s="17" t="s">
        <v>6</v>
      </c>
      <c r="B20" s="7">
        <f>2.7*B18^2-10.8*B18+17.79</f>
        <v>333.69000000000005</v>
      </c>
      <c r="C20" s="1">
        <f t="shared" ref="C20:T20" si="7">2.7*C18^2-10.8*C18+17.79</f>
        <v>276.99000000000007</v>
      </c>
      <c r="D20" s="1">
        <f t="shared" si="7"/>
        <v>230.577</v>
      </c>
      <c r="E20" s="1">
        <f t="shared" si="7"/>
        <v>179.79</v>
      </c>
      <c r="F20" s="1">
        <f t="shared" si="7"/>
        <v>146.958</v>
      </c>
      <c r="G20" s="1">
        <f t="shared" si="7"/>
        <v>110.77800000000002</v>
      </c>
      <c r="H20" s="1">
        <f t="shared" si="7"/>
        <v>74.490000000000009</v>
      </c>
      <c r="I20" s="1">
        <f t="shared" si="7"/>
        <v>50.190000000000005</v>
      </c>
      <c r="J20" s="1">
        <f t="shared" si="7"/>
        <v>31.29</v>
      </c>
      <c r="K20" s="1">
        <f t="shared" si="7"/>
        <v>17.79</v>
      </c>
      <c r="L20" s="1">
        <f t="shared" si="7"/>
        <v>9.1769999999999978</v>
      </c>
      <c r="M20" s="1">
        <f t="shared" si="7"/>
        <v>6.9899999999999984</v>
      </c>
      <c r="N20" s="1">
        <f t="shared" si="7"/>
        <v>9.6899999999999942</v>
      </c>
      <c r="O20" s="1">
        <f t="shared" si="7"/>
        <v>17.79</v>
      </c>
      <c r="P20" s="1">
        <f t="shared" si="7"/>
        <v>31.29</v>
      </c>
      <c r="Q20" s="1">
        <f t="shared" si="7"/>
        <v>50.189999999999991</v>
      </c>
      <c r="R20" s="1">
        <f t="shared" si="7"/>
        <v>74.490000000000009</v>
      </c>
      <c r="S20" s="1">
        <f t="shared" si="7"/>
        <v>107.45700000000002</v>
      </c>
      <c r="T20" s="1">
        <f t="shared" si="7"/>
        <v>139.29000000000002</v>
      </c>
      <c r="U20" s="12">
        <f t="shared" si="0"/>
        <v>1898.9070000000002</v>
      </c>
    </row>
    <row r="21" spans="1:21" ht="15" thickBot="1" x14ac:dyDescent="0.35">
      <c r="A21" s="18" t="s">
        <v>7</v>
      </c>
      <c r="B21" s="11">
        <f>(B20-B19)*(B20-B19)</f>
        <v>99533.940100000036</v>
      </c>
      <c r="C21" s="3">
        <f t="shared" ref="C21" si="8">(C20-C19)*(C20-C19)</f>
        <v>68743.596100000024</v>
      </c>
      <c r="D21" s="3">
        <f t="shared" ref="D21" si="9">(D20-D19)*(D20-D19)</f>
        <v>47732.199529000005</v>
      </c>
      <c r="E21" s="3">
        <f t="shared" ref="E21" si="10">(E20-E19)*(E20-E19)</f>
        <v>29100.948100000001</v>
      </c>
      <c r="F21" s="3">
        <f t="shared" ref="F21" si="11">(F20-F19)*(F20-F19)</f>
        <v>19473.644304000001</v>
      </c>
      <c r="G21" s="3">
        <f t="shared" ref="G21" si="12">(G20-G19)*(G20-G19)</f>
        <v>11077.141504000005</v>
      </c>
      <c r="H21" s="3">
        <f t="shared" ref="H21" si="13">(H20-H19)*(H20-H19)</f>
        <v>4997.076100000002</v>
      </c>
      <c r="I21" s="3">
        <f t="shared" ref="I21" si="14">(I20-I19)*(I20-I19)</f>
        <v>2245.8121000000006</v>
      </c>
      <c r="J21" s="3">
        <f t="shared" ref="J21" si="15">(J20-J19)*(J20-J19)</f>
        <v>846.22810000000004</v>
      </c>
      <c r="K21" s="3">
        <f t="shared" ref="K21" si="16">(K20-K19)*(K20-K19)</f>
        <v>249.32409999999999</v>
      </c>
      <c r="L21" s="3">
        <f t="shared" ref="L21" si="17">(L20-L19)*(L20-L19)</f>
        <v>48.121968999999964</v>
      </c>
      <c r="M21" s="3">
        <f t="shared" ref="M21" si="18">(M20-M19)*(M20-M19)</f>
        <v>17.55609999999999</v>
      </c>
      <c r="N21" s="3">
        <f t="shared" ref="N21" si="19">(N20-N19)*(N20-N19)</f>
        <v>34.692099999999932</v>
      </c>
      <c r="O21" s="3">
        <f t="shared" ref="O21" si="20">(O20-O19)*(O20-O19)</f>
        <v>158.50809999999998</v>
      </c>
      <c r="P21" s="3">
        <f t="shared" ref="P21" si="21">(P20-P19)*(P20-P19)</f>
        <v>590.00409999999999</v>
      </c>
      <c r="Q21" s="3">
        <f t="shared" ref="Q21" si="22">(Q20-Q19)*(Q20-Q19)</f>
        <v>1680.1800999999996</v>
      </c>
      <c r="R21" s="3">
        <f t="shared" ref="R21" si="23">(R20-R19)*(R20-R19)</f>
        <v>3930.0361000000016</v>
      </c>
      <c r="S21" s="3">
        <f t="shared" ref="S21" si="24">(S20-S19)*(S20-S19)</f>
        <v>8529.8154490000052</v>
      </c>
      <c r="T21" s="3">
        <f t="shared" ref="T21" si="25">(T20-T19)*(T20-T19)</f>
        <v>14662.788100000003</v>
      </c>
      <c r="U21" s="6">
        <f t="shared" si="0"/>
        <v>313651.6121550001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2021-06-04T11:37:10Z</dcterms:modified>
</cp:coreProperties>
</file>