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ТСиСа\"/>
    </mc:Choice>
  </mc:AlternateContent>
  <xr:revisionPtr revIDLastSave="0" documentId="13_ncr:1_{41CA4CF2-6ED1-4193-9B0A-AD268AEDA6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L29" i="1"/>
  <c r="L30" i="1"/>
  <c r="L28" i="1"/>
  <c r="K28" i="1"/>
  <c r="J28" i="1"/>
  <c r="K30" i="1"/>
  <c r="J30" i="1"/>
  <c r="I30" i="1"/>
  <c r="K29" i="1"/>
  <c r="J29" i="1"/>
  <c r="I29" i="1"/>
  <c r="I28" i="1"/>
  <c r="H30" i="1"/>
  <c r="H29" i="1"/>
  <c r="H28" i="1"/>
  <c r="G30" i="1"/>
  <c r="G29" i="1"/>
  <c r="G23" i="1"/>
  <c r="G24" i="1"/>
  <c r="G25" i="1"/>
  <c r="T21" i="1"/>
  <c r="T17" i="1"/>
  <c r="T13" i="1"/>
  <c r="S11" i="1"/>
  <c r="S12" i="1"/>
  <c r="S13" i="1"/>
  <c r="S14" i="1"/>
  <c r="S15" i="1"/>
  <c r="S16" i="1"/>
  <c r="S17" i="1"/>
  <c r="S18" i="1"/>
  <c r="S19" i="1"/>
  <c r="S20" i="1"/>
  <c r="S21" i="1"/>
  <c r="S10" i="1"/>
  <c r="R19" i="1"/>
  <c r="R20" i="1"/>
  <c r="R21" i="1"/>
  <c r="R18" i="1"/>
  <c r="R15" i="1"/>
  <c r="R16" i="1"/>
  <c r="R17" i="1"/>
  <c r="R14" i="1"/>
  <c r="R11" i="1"/>
  <c r="R12" i="1"/>
  <c r="R13" i="1"/>
  <c r="R10" i="1"/>
  <c r="Q24" i="1"/>
  <c r="Q23" i="1"/>
  <c r="Q22" i="1"/>
  <c r="Q11" i="1"/>
  <c r="Q12" i="1"/>
  <c r="Q13" i="1"/>
  <c r="Q14" i="1"/>
  <c r="Q15" i="1"/>
  <c r="Q16" i="1"/>
  <c r="Q17" i="1"/>
  <c r="Q18" i="1"/>
  <c r="Q19" i="1"/>
  <c r="Q20" i="1"/>
  <c r="Q21" i="1"/>
  <c r="Q10" i="1"/>
</calcChain>
</file>

<file path=xl/sharedStrings.xml><?xml version="1.0" encoding="utf-8"?>
<sst xmlns="http://schemas.openxmlformats.org/spreadsheetml/2006/main" count="57" uniqueCount="25">
  <si>
    <t>Э1</t>
  </si>
  <si>
    <t>Э2</t>
  </si>
  <si>
    <t>Э3</t>
  </si>
  <si>
    <t>Э4</t>
  </si>
  <si>
    <t>Актуальность</t>
  </si>
  <si>
    <t>Решение</t>
  </si>
  <si>
    <t>Источники</t>
  </si>
  <si>
    <t>Оформление</t>
  </si>
  <si>
    <t>Визуализация</t>
  </si>
  <si>
    <t>Научная работа</t>
  </si>
  <si>
    <t>Особенности современного течения брюшного тифа</t>
  </si>
  <si>
    <t>Гидраты природного газа: методика разработки и перспективы добычи</t>
  </si>
  <si>
    <t>О чем говорит подчерк?</t>
  </si>
  <si>
    <t>Критерии</t>
  </si>
  <si>
    <t>Э5</t>
  </si>
  <si>
    <t>Сум</t>
  </si>
  <si>
    <t>Откл</t>
  </si>
  <si>
    <t>Кв.откл</t>
  </si>
  <si>
    <t>S кв.откл</t>
  </si>
  <si>
    <t>Вес</t>
  </si>
  <si>
    <t>S</t>
  </si>
  <si>
    <t>II</t>
  </si>
  <si>
    <t>I</t>
  </si>
  <si>
    <t>III</t>
  </si>
  <si>
    <t>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</si>
</sst>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color rgb="FF292C3D"/>
      <name val="Verdana"/>
      <family val="2"/>
      <charset val="204"/>
    </font>
    <font>
      <i/>
      <sz val="10"/>
      <color theme="1"/>
      <name val="Verdana"/>
      <family val="2"/>
      <charset val="204"/>
    </font>
    <font>
      <i/>
      <sz val="10"/>
      <name val="Verdana"/>
      <family val="2"/>
      <charset val="204"/>
    </font>
    <font>
      <b/>
      <sz val="11"/>
      <color rgb="FF0061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7">
    <xf numFmtId="0" fontId="0" fillId="0" borderId="0" xfId="0"/>
    <xf numFmtId="0" fontId="6" fillId="0" borderId="3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0" applyFont="1" applyBorder="1"/>
    <xf numFmtId="0" fontId="0" fillId="0" borderId="15" xfId="0" applyBorder="1"/>
    <xf numFmtId="0" fontId="0" fillId="0" borderId="16" xfId="0" applyBorder="1"/>
    <xf numFmtId="0" fontId="7" fillId="0" borderId="15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4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Fill="1" applyBorder="1"/>
    <xf numFmtId="0" fontId="6" fillId="0" borderId="15" xfId="0" applyFont="1" applyFill="1" applyBorder="1"/>
    <xf numFmtId="0" fontId="0" fillId="0" borderId="6" xfId="0" applyBorder="1"/>
    <xf numFmtId="0" fontId="4" fillId="4" borderId="14" xfId="3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4" borderId="3" xfId="3" applyFont="1" applyBorder="1" applyAlignment="1">
      <alignment horizontal="center"/>
    </xf>
    <xf numFmtId="0" fontId="11" fillId="4" borderId="4" xfId="3" applyFont="1" applyBorder="1" applyAlignment="1">
      <alignment horizontal="center"/>
    </xf>
    <xf numFmtId="0" fontId="11" fillId="4" borderId="5" xfId="3" applyFont="1" applyBorder="1" applyAlignment="1">
      <alignment horizontal="center"/>
    </xf>
    <xf numFmtId="0" fontId="10" fillId="2" borderId="2" xfId="1" applyFont="1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8" xfId="2" applyBorder="1" applyAlignment="1">
      <alignment horizontal="center"/>
    </xf>
    <xf numFmtId="0" fontId="5" fillId="5" borderId="17" xfId="4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4" borderId="15" xfId="3" applyBorder="1" applyAlignment="1">
      <alignment horizontal="center"/>
    </xf>
    <xf numFmtId="0" fontId="4" fillId="4" borderId="10" xfId="3" applyBorder="1" applyAlignment="1">
      <alignment horizontal="center"/>
    </xf>
    <xf numFmtId="0" fontId="4" fillId="4" borderId="14" xfId="3" applyBorder="1" applyAlignment="1">
      <alignment horizontal="center"/>
    </xf>
    <xf numFmtId="0" fontId="2" fillId="2" borderId="6" xfId="1" applyBorder="1" applyAlignment="1">
      <alignment horizontal="center"/>
    </xf>
    <xf numFmtId="0" fontId="5" fillId="5" borderId="14" xfId="4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2" borderId="9" xfId="1" applyBorder="1" applyAlignment="1">
      <alignment horizontal="center"/>
    </xf>
    <xf numFmtId="0" fontId="3" fillId="3" borderId="9" xfId="2" applyBorder="1" applyAlignment="1">
      <alignment horizontal="center"/>
    </xf>
    <xf numFmtId="0" fontId="5" fillId="5" borderId="15" xfId="4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4" borderId="16" xfId="3" applyBorder="1" applyAlignment="1">
      <alignment horizontal="center"/>
    </xf>
    <xf numFmtId="0" fontId="4" fillId="4" borderId="13" xfId="3" applyBorder="1" applyAlignment="1">
      <alignment horizontal="center"/>
    </xf>
    <xf numFmtId="0" fontId="2" fillId="2" borderId="11" xfId="1" applyBorder="1" applyAlignment="1">
      <alignment horizontal="center"/>
    </xf>
    <xf numFmtId="0" fontId="3" fillId="3" borderId="11" xfId="2" applyBorder="1" applyAlignment="1">
      <alignment horizontal="center"/>
    </xf>
    <xf numFmtId="0" fontId="0" fillId="0" borderId="8" xfId="0" applyBorder="1" applyAlignment="1">
      <alignment horizontal="center"/>
    </xf>
    <xf numFmtId="0" fontId="4" fillId="4" borderId="8" xfId="3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5" fillId="5" borderId="16" xfId="4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6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7" borderId="14" xfId="6" applyBorder="1"/>
    <xf numFmtId="0" fontId="1" fillId="6" borderId="2" xfId="5" applyBorder="1"/>
    <xf numFmtId="0" fontId="3" fillId="3" borderId="15" xfId="2" applyBorder="1"/>
    <xf numFmtId="0" fontId="3" fillId="3" borderId="16" xfId="2" applyBorder="1"/>
  </cellXfs>
  <cellStyles count="7">
    <cellStyle name="40% — акцент3" xfId="5" builtinId="39"/>
    <cellStyle name="40% — акцент5" xfId="6" builtinId="47"/>
    <cellStyle name="Контрольная ячейка" xfId="4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T30"/>
  <sheetViews>
    <sheetView tabSelected="1" zoomScale="80" zoomScaleNormal="80" workbookViewId="0">
      <selection activeCell="M26" sqref="M26"/>
    </sheetView>
  </sheetViews>
  <sheetFormatPr defaultRowHeight="14.4" x14ac:dyDescent="0.3"/>
  <cols>
    <col min="1" max="1" width="2.88671875" customWidth="1"/>
    <col min="2" max="2" width="2.21875" customWidth="1"/>
    <col min="3" max="3" width="2.88671875" customWidth="1"/>
    <col min="4" max="4" width="8.88671875" hidden="1" customWidth="1"/>
    <col min="5" max="5" width="72.5546875" customWidth="1"/>
    <col min="6" max="6" width="14.77734375" customWidth="1"/>
    <col min="12" max="12" width="14.6640625" customWidth="1"/>
    <col min="16" max="16" width="14.33203125" customWidth="1"/>
  </cols>
  <sheetData>
    <row r="1" spans="5:20" ht="15" thickBot="1" x14ac:dyDescent="0.35"/>
    <row r="2" spans="5:20" ht="15" thickBot="1" x14ac:dyDescent="0.35">
      <c r="E2" s="2" t="s">
        <v>13</v>
      </c>
      <c r="F2" s="3" t="s">
        <v>0</v>
      </c>
      <c r="G2" s="4" t="s">
        <v>1</v>
      </c>
      <c r="H2" s="4" t="s">
        <v>2</v>
      </c>
      <c r="I2" s="4" t="s">
        <v>3</v>
      </c>
      <c r="J2" s="5" t="s">
        <v>14</v>
      </c>
      <c r="K2" s="71" t="s">
        <v>19</v>
      </c>
    </row>
    <row r="3" spans="5:20" x14ac:dyDescent="0.3">
      <c r="E3" s="21" t="s">
        <v>7</v>
      </c>
      <c r="F3" s="25">
        <v>1</v>
      </c>
      <c r="G3" s="6">
        <v>1</v>
      </c>
      <c r="H3" s="6">
        <v>1</v>
      </c>
      <c r="I3" s="6">
        <v>1</v>
      </c>
      <c r="J3" s="7">
        <v>1</v>
      </c>
      <c r="K3" s="69">
        <v>2</v>
      </c>
    </row>
    <row r="4" spans="5:20" x14ac:dyDescent="0.3">
      <c r="E4" s="22" t="s">
        <v>4</v>
      </c>
      <c r="F4" s="8">
        <v>1</v>
      </c>
      <c r="G4" s="9">
        <v>1</v>
      </c>
      <c r="H4" s="9">
        <v>1</v>
      </c>
      <c r="I4" s="9">
        <v>1</v>
      </c>
      <c r="J4" s="10">
        <v>1</v>
      </c>
      <c r="K4" s="69">
        <v>2</v>
      </c>
    </row>
    <row r="5" spans="5:20" x14ac:dyDescent="0.3">
      <c r="E5" s="22" t="s">
        <v>5</v>
      </c>
      <c r="F5" s="8">
        <v>1</v>
      </c>
      <c r="G5" s="9">
        <v>1</v>
      </c>
      <c r="H5" s="9">
        <v>1</v>
      </c>
      <c r="I5" s="9">
        <v>1</v>
      </c>
      <c r="J5" s="10">
        <v>1</v>
      </c>
      <c r="K5" s="69">
        <v>2</v>
      </c>
    </row>
    <row r="6" spans="5:20" x14ac:dyDescent="0.3">
      <c r="E6" s="24" t="s">
        <v>6</v>
      </c>
      <c r="F6" s="8"/>
      <c r="G6" s="9">
        <v>1</v>
      </c>
      <c r="H6" s="9"/>
      <c r="I6" s="9"/>
      <c r="J6" s="10">
        <v>1</v>
      </c>
      <c r="K6" s="15"/>
    </row>
    <row r="7" spans="5:20" ht="15" thickBot="1" x14ac:dyDescent="0.35">
      <c r="E7" s="23" t="s">
        <v>8</v>
      </c>
      <c r="F7" s="11"/>
      <c r="G7" s="12">
        <v>1</v>
      </c>
      <c r="H7" s="12">
        <v>1</v>
      </c>
      <c r="I7" s="12"/>
      <c r="J7" s="13">
        <v>1</v>
      </c>
      <c r="K7" s="70">
        <v>1</v>
      </c>
    </row>
    <row r="8" spans="5:20" ht="15" thickBot="1" x14ac:dyDescent="0.35"/>
    <row r="9" spans="5:20" ht="15.6" thickTop="1" thickBot="1" x14ac:dyDescent="0.35">
      <c r="E9" s="2" t="s">
        <v>9</v>
      </c>
      <c r="F9" s="31" t="s">
        <v>13</v>
      </c>
      <c r="G9" s="32" t="s">
        <v>0</v>
      </c>
      <c r="H9" s="33" t="s">
        <v>1</v>
      </c>
      <c r="I9" s="33" t="s">
        <v>2</v>
      </c>
      <c r="J9" s="33" t="s">
        <v>3</v>
      </c>
      <c r="K9" s="34" t="s">
        <v>14</v>
      </c>
      <c r="L9" s="35" t="s">
        <v>0</v>
      </c>
      <c r="M9" s="36" t="s">
        <v>1</v>
      </c>
      <c r="N9" s="36" t="s">
        <v>2</v>
      </c>
      <c r="O9" s="36" t="s">
        <v>3</v>
      </c>
      <c r="P9" s="37" t="s">
        <v>14</v>
      </c>
      <c r="Q9" s="38" t="s">
        <v>15</v>
      </c>
      <c r="R9" s="39" t="s">
        <v>16</v>
      </c>
      <c r="S9" s="40" t="s">
        <v>17</v>
      </c>
      <c r="T9" s="41" t="s">
        <v>18</v>
      </c>
    </row>
    <row r="10" spans="5:20" x14ac:dyDescent="0.3">
      <c r="E10" s="14" t="s">
        <v>10</v>
      </c>
      <c r="F10" s="42" t="s">
        <v>7</v>
      </c>
      <c r="G10" s="43">
        <v>4</v>
      </c>
      <c r="H10" s="43">
        <v>4</v>
      </c>
      <c r="I10" s="43">
        <v>3</v>
      </c>
      <c r="J10" s="44">
        <v>4</v>
      </c>
      <c r="K10" s="45">
        <v>4</v>
      </c>
      <c r="L10" s="46">
        <v>3.5</v>
      </c>
      <c r="M10" s="46">
        <v>3</v>
      </c>
      <c r="N10" s="46">
        <v>2.5</v>
      </c>
      <c r="O10" s="47">
        <v>3.5</v>
      </c>
      <c r="P10" s="48">
        <v>3.5</v>
      </c>
      <c r="Q10" s="49">
        <f>L10+M10+N10+O10+P10</f>
        <v>16</v>
      </c>
      <c r="R10" s="39">
        <f>Q10-$Q$22</f>
        <v>3.5</v>
      </c>
      <c r="S10" s="39">
        <f>R10*R10</f>
        <v>12.25</v>
      </c>
      <c r="T10" s="50"/>
    </row>
    <row r="11" spans="5:20" x14ac:dyDescent="0.3">
      <c r="E11" s="15"/>
      <c r="F11" s="51" t="s">
        <v>4</v>
      </c>
      <c r="G11" s="43">
        <v>4</v>
      </c>
      <c r="H11" s="43">
        <v>4</v>
      </c>
      <c r="I11" s="43">
        <v>3</v>
      </c>
      <c r="J11" s="44">
        <v>2</v>
      </c>
      <c r="K11" s="43">
        <v>3</v>
      </c>
      <c r="L11" s="46">
        <v>3.5</v>
      </c>
      <c r="M11" s="46">
        <v>3</v>
      </c>
      <c r="N11" s="46">
        <v>2.5</v>
      </c>
      <c r="O11" s="47">
        <v>1</v>
      </c>
      <c r="P11" s="46">
        <v>1.5</v>
      </c>
      <c r="Q11" s="52">
        <f t="shared" ref="Q11:Q21" si="0">L11+M11+N11+O11+P11</f>
        <v>11.5</v>
      </c>
      <c r="R11" s="53">
        <f t="shared" ref="R11:R13" si="1">Q11-$Q$22</f>
        <v>-1</v>
      </c>
      <c r="S11" s="53">
        <f t="shared" ref="S11:S21" si="2">R11*R11</f>
        <v>1</v>
      </c>
      <c r="T11" s="54"/>
    </row>
    <row r="12" spans="5:20" x14ac:dyDescent="0.3">
      <c r="E12" s="15"/>
      <c r="F12" s="51" t="s">
        <v>5</v>
      </c>
      <c r="G12" s="43">
        <v>3</v>
      </c>
      <c r="H12" s="43">
        <v>4</v>
      </c>
      <c r="I12" s="43">
        <v>3</v>
      </c>
      <c r="J12" s="44">
        <v>3</v>
      </c>
      <c r="K12" s="43">
        <v>3</v>
      </c>
      <c r="L12" s="46">
        <v>1.5</v>
      </c>
      <c r="M12" s="46">
        <v>3</v>
      </c>
      <c r="N12" s="46">
        <v>2.5</v>
      </c>
      <c r="O12" s="47">
        <v>2</v>
      </c>
      <c r="P12" s="46">
        <v>1.5</v>
      </c>
      <c r="Q12" s="52">
        <f t="shared" si="0"/>
        <v>10.5</v>
      </c>
      <c r="R12" s="53">
        <f t="shared" si="1"/>
        <v>-2</v>
      </c>
      <c r="S12" s="53">
        <f t="shared" si="2"/>
        <v>4</v>
      </c>
      <c r="T12" s="54"/>
    </row>
    <row r="13" spans="5:20" ht="15" thickBot="1" x14ac:dyDescent="0.35">
      <c r="E13" s="16"/>
      <c r="F13" s="55" t="s">
        <v>8</v>
      </c>
      <c r="G13" s="56">
        <v>3</v>
      </c>
      <c r="H13" s="56">
        <v>2</v>
      </c>
      <c r="I13" s="56">
        <v>3</v>
      </c>
      <c r="J13" s="57">
        <v>4</v>
      </c>
      <c r="K13" s="56">
        <v>4</v>
      </c>
      <c r="L13" s="58">
        <v>1.5</v>
      </c>
      <c r="M13" s="58">
        <v>1</v>
      </c>
      <c r="N13" s="58">
        <v>2.5</v>
      </c>
      <c r="O13" s="59">
        <v>3.5</v>
      </c>
      <c r="P13" s="58">
        <v>3.5</v>
      </c>
      <c r="Q13" s="60">
        <f t="shared" si="0"/>
        <v>12</v>
      </c>
      <c r="R13" s="61">
        <f t="shared" si="1"/>
        <v>-0.5</v>
      </c>
      <c r="S13" s="61">
        <f t="shared" si="2"/>
        <v>0.25</v>
      </c>
      <c r="T13" s="54">
        <f>S10+S11+S12+S13</f>
        <v>17.5</v>
      </c>
    </row>
    <row r="14" spans="5:20" x14ac:dyDescent="0.3">
      <c r="E14" s="14" t="s">
        <v>11</v>
      </c>
      <c r="F14" s="42" t="s">
        <v>7</v>
      </c>
      <c r="G14" s="45">
        <v>3</v>
      </c>
      <c r="H14" s="45">
        <v>3</v>
      </c>
      <c r="I14" s="45">
        <v>4</v>
      </c>
      <c r="J14" s="62">
        <v>3</v>
      </c>
      <c r="K14" s="45">
        <v>3</v>
      </c>
      <c r="L14" s="48">
        <v>1</v>
      </c>
      <c r="M14" s="48">
        <v>1</v>
      </c>
      <c r="N14" s="48">
        <v>3.5</v>
      </c>
      <c r="O14" s="63">
        <v>1</v>
      </c>
      <c r="P14" s="48">
        <v>1.5</v>
      </c>
      <c r="Q14" s="64">
        <f t="shared" si="0"/>
        <v>8</v>
      </c>
      <c r="R14" s="53">
        <f>Q14-$Q$23</f>
        <v>-4</v>
      </c>
      <c r="S14" s="39">
        <f t="shared" si="2"/>
        <v>16</v>
      </c>
      <c r="T14" s="50"/>
    </row>
    <row r="15" spans="5:20" x14ac:dyDescent="0.3">
      <c r="E15" s="17"/>
      <c r="F15" s="51" t="s">
        <v>4</v>
      </c>
      <c r="G15" s="43">
        <v>5</v>
      </c>
      <c r="H15" s="43">
        <v>4</v>
      </c>
      <c r="I15" s="43">
        <v>3</v>
      </c>
      <c r="J15" s="44">
        <v>4</v>
      </c>
      <c r="K15" s="43">
        <v>3</v>
      </c>
      <c r="L15" s="46">
        <v>3.5</v>
      </c>
      <c r="M15" s="46">
        <v>2.5</v>
      </c>
      <c r="N15" s="46">
        <v>1.5</v>
      </c>
      <c r="O15" s="47">
        <v>2.5</v>
      </c>
      <c r="P15" s="46">
        <v>1.5</v>
      </c>
      <c r="Q15" s="65">
        <f t="shared" si="0"/>
        <v>11.5</v>
      </c>
      <c r="R15" s="53">
        <f t="shared" ref="R15:R17" si="3">Q15-$Q$23</f>
        <v>-0.5</v>
      </c>
      <c r="S15" s="53">
        <f t="shared" si="2"/>
        <v>0.25</v>
      </c>
      <c r="T15" s="54"/>
    </row>
    <row r="16" spans="5:20" x14ac:dyDescent="0.3">
      <c r="E16" s="18"/>
      <c r="F16" s="51" t="s">
        <v>5</v>
      </c>
      <c r="G16" s="43">
        <v>5</v>
      </c>
      <c r="H16" s="43">
        <v>5</v>
      </c>
      <c r="I16" s="43">
        <v>3</v>
      </c>
      <c r="J16" s="44">
        <v>4</v>
      </c>
      <c r="K16" s="43">
        <v>4</v>
      </c>
      <c r="L16" s="46">
        <v>3.5</v>
      </c>
      <c r="M16" s="46">
        <v>4</v>
      </c>
      <c r="N16" s="46">
        <v>1.5</v>
      </c>
      <c r="O16" s="47">
        <v>2.5</v>
      </c>
      <c r="P16" s="46">
        <v>2.5</v>
      </c>
      <c r="Q16" s="65">
        <f t="shared" si="0"/>
        <v>14</v>
      </c>
      <c r="R16" s="53">
        <f t="shared" si="3"/>
        <v>2</v>
      </c>
      <c r="S16" s="53">
        <f t="shared" si="2"/>
        <v>4</v>
      </c>
      <c r="T16" s="54"/>
    </row>
    <row r="17" spans="5:20" ht="15" thickBot="1" x14ac:dyDescent="0.35">
      <c r="E17" s="19"/>
      <c r="F17" s="55" t="s">
        <v>8</v>
      </c>
      <c r="G17" s="56">
        <v>4</v>
      </c>
      <c r="H17" s="56">
        <v>4</v>
      </c>
      <c r="I17" s="56">
        <v>4</v>
      </c>
      <c r="J17" s="57">
        <v>5</v>
      </c>
      <c r="K17" s="56">
        <v>4</v>
      </c>
      <c r="L17" s="58">
        <v>2</v>
      </c>
      <c r="M17" s="58">
        <v>2.5</v>
      </c>
      <c r="N17" s="58">
        <v>3.5</v>
      </c>
      <c r="O17" s="59">
        <v>4</v>
      </c>
      <c r="P17" s="58">
        <v>2.5</v>
      </c>
      <c r="Q17" s="66">
        <f t="shared" si="0"/>
        <v>14.5</v>
      </c>
      <c r="R17" s="53">
        <f t="shared" si="3"/>
        <v>2.5</v>
      </c>
      <c r="S17" s="61">
        <f t="shared" si="2"/>
        <v>6.25</v>
      </c>
      <c r="T17" s="54">
        <f>S14+S15+S16+S17</f>
        <v>26.5</v>
      </c>
    </row>
    <row r="18" spans="5:20" x14ac:dyDescent="0.3">
      <c r="E18" s="20" t="s">
        <v>12</v>
      </c>
      <c r="F18" s="42" t="s">
        <v>7</v>
      </c>
      <c r="G18" s="45">
        <v>4</v>
      </c>
      <c r="H18" s="45">
        <v>4</v>
      </c>
      <c r="I18" s="45">
        <v>3</v>
      </c>
      <c r="J18" s="62">
        <v>5</v>
      </c>
      <c r="K18" s="43">
        <v>3</v>
      </c>
      <c r="L18" s="48">
        <v>3.5</v>
      </c>
      <c r="M18" s="48">
        <v>4</v>
      </c>
      <c r="N18" s="48">
        <v>3</v>
      </c>
      <c r="O18" s="63">
        <v>4</v>
      </c>
      <c r="P18" s="46">
        <v>2</v>
      </c>
      <c r="Q18" s="65">
        <f t="shared" si="0"/>
        <v>16.5</v>
      </c>
      <c r="R18" s="39">
        <f>Q18-$Q$24</f>
        <v>4</v>
      </c>
      <c r="S18" s="39">
        <f t="shared" si="2"/>
        <v>16</v>
      </c>
      <c r="T18" s="50"/>
    </row>
    <row r="19" spans="5:20" x14ac:dyDescent="0.3">
      <c r="E19" s="15"/>
      <c r="F19" s="51" t="s">
        <v>4</v>
      </c>
      <c r="G19" s="43">
        <v>2</v>
      </c>
      <c r="H19" s="43">
        <v>2</v>
      </c>
      <c r="I19" s="43">
        <v>3</v>
      </c>
      <c r="J19" s="44">
        <v>3</v>
      </c>
      <c r="K19" s="43">
        <v>3</v>
      </c>
      <c r="L19" s="46">
        <v>1</v>
      </c>
      <c r="M19" s="46">
        <v>1.5</v>
      </c>
      <c r="N19" s="46">
        <v>3</v>
      </c>
      <c r="O19" s="47">
        <v>1.5</v>
      </c>
      <c r="P19" s="46">
        <v>2</v>
      </c>
      <c r="Q19" s="65">
        <f t="shared" si="0"/>
        <v>9</v>
      </c>
      <c r="R19" s="53">
        <f t="shared" ref="R19:R21" si="4">Q19-$Q$24</f>
        <v>-3.5</v>
      </c>
      <c r="S19" s="53">
        <f t="shared" si="2"/>
        <v>12.25</v>
      </c>
      <c r="T19" s="54"/>
    </row>
    <row r="20" spans="5:20" x14ac:dyDescent="0.3">
      <c r="E20" s="15"/>
      <c r="F20" s="51" t="s">
        <v>5</v>
      </c>
      <c r="G20" s="43">
        <v>3</v>
      </c>
      <c r="H20" s="43">
        <v>2</v>
      </c>
      <c r="I20" s="43">
        <v>2</v>
      </c>
      <c r="J20" s="44">
        <v>4</v>
      </c>
      <c r="K20" s="43">
        <v>3</v>
      </c>
      <c r="L20" s="46">
        <v>2</v>
      </c>
      <c r="M20" s="46">
        <v>1.5</v>
      </c>
      <c r="N20" s="46">
        <v>1</v>
      </c>
      <c r="O20" s="47">
        <v>3</v>
      </c>
      <c r="P20" s="46">
        <v>2</v>
      </c>
      <c r="Q20" s="65">
        <f t="shared" si="0"/>
        <v>9.5</v>
      </c>
      <c r="R20" s="53">
        <f t="shared" si="4"/>
        <v>-3</v>
      </c>
      <c r="S20" s="53">
        <f t="shared" si="2"/>
        <v>9</v>
      </c>
      <c r="T20" s="54"/>
    </row>
    <row r="21" spans="5:20" ht="15" thickBot="1" x14ac:dyDescent="0.35">
      <c r="E21" s="16"/>
      <c r="F21" s="55" t="s">
        <v>8</v>
      </c>
      <c r="G21" s="56">
        <v>4</v>
      </c>
      <c r="H21" s="56">
        <v>3</v>
      </c>
      <c r="I21" s="56">
        <v>3</v>
      </c>
      <c r="J21" s="57">
        <v>3</v>
      </c>
      <c r="K21" s="56">
        <v>4</v>
      </c>
      <c r="L21" s="58">
        <v>3.5</v>
      </c>
      <c r="M21" s="58">
        <v>3</v>
      </c>
      <c r="N21" s="58">
        <v>3</v>
      </c>
      <c r="O21" s="59">
        <v>1.5</v>
      </c>
      <c r="P21" s="58">
        <v>4</v>
      </c>
      <c r="Q21" s="66">
        <f t="shared" si="0"/>
        <v>15</v>
      </c>
      <c r="R21" s="61">
        <f t="shared" si="4"/>
        <v>2.5</v>
      </c>
      <c r="S21" s="61">
        <f t="shared" si="2"/>
        <v>6.25</v>
      </c>
      <c r="T21" s="67">
        <f>S18+S19+S20+S21</f>
        <v>43.5</v>
      </c>
    </row>
    <row r="22" spans="5:20" ht="15" thickBot="1" x14ac:dyDescent="0.35"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45">
        <f>(Q10+Q11+Q12+Q13)/4</f>
        <v>12.5</v>
      </c>
    </row>
    <row r="23" spans="5:20" x14ac:dyDescent="0.3">
      <c r="F23" s="27">
        <v>1</v>
      </c>
      <c r="G23" s="62">
        <f>(12*T13)/(5^2*(4^3-4))</f>
        <v>0.14000000000000001</v>
      </c>
      <c r="H23" s="68"/>
      <c r="I23" s="68"/>
      <c r="J23" s="68"/>
      <c r="K23" s="68"/>
      <c r="L23" s="68"/>
      <c r="M23" s="68"/>
      <c r="N23" s="68"/>
      <c r="O23" s="68"/>
      <c r="P23" s="68"/>
      <c r="Q23" s="43">
        <f>(Q14+Q15+Q16+Q17)/4</f>
        <v>12</v>
      </c>
    </row>
    <row r="24" spans="5:20" ht="15" thickBot="1" x14ac:dyDescent="0.35">
      <c r="F24" s="28">
        <v>2</v>
      </c>
      <c r="G24" s="44">
        <f>(12*T17)/(5^2*(4^3-4))</f>
        <v>0.21199999999999999</v>
      </c>
      <c r="H24" s="68"/>
      <c r="I24" s="68"/>
      <c r="J24" s="68"/>
      <c r="K24" s="68"/>
      <c r="L24" s="68"/>
      <c r="M24" s="68"/>
      <c r="N24" s="68"/>
      <c r="O24" s="68"/>
      <c r="P24" s="68"/>
      <c r="Q24" s="56">
        <f>(Q18+Q19+Q20+Q21)/4</f>
        <v>12.5</v>
      </c>
    </row>
    <row r="25" spans="5:20" ht="15" thickBot="1" x14ac:dyDescent="0.35">
      <c r="F25" s="29">
        <v>3</v>
      </c>
      <c r="G25" s="57">
        <f>(12*T21)/(5^2*(4^3-4))</f>
        <v>0.34799999999999998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5:20" ht="15" thickBot="1" x14ac:dyDescent="0.35">
      <c r="F26" s="30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5:20" ht="15" thickBot="1" x14ac:dyDescent="0.35">
      <c r="E27" s="1" t="s">
        <v>9</v>
      </c>
      <c r="F27" s="2" t="s">
        <v>24</v>
      </c>
      <c r="G27" s="32" t="s">
        <v>0</v>
      </c>
      <c r="H27" s="33" t="s">
        <v>1</v>
      </c>
      <c r="I27" s="33" t="s">
        <v>2</v>
      </c>
      <c r="J27" s="33" t="s">
        <v>3</v>
      </c>
      <c r="K27" s="34" t="s">
        <v>14</v>
      </c>
      <c r="L27" s="72" t="s">
        <v>20</v>
      </c>
    </row>
    <row r="28" spans="5:20" ht="15" thickBot="1" x14ac:dyDescent="0.35">
      <c r="E28" s="73" t="s">
        <v>10</v>
      </c>
      <c r="F28" s="45" t="s">
        <v>21</v>
      </c>
      <c r="G28" s="25">
        <f>G10*K3+G11*K4+G12*K5+G13*K7</f>
        <v>25</v>
      </c>
      <c r="H28" s="6">
        <f>H10*K3+H11*K4+H12*K5+H13*K7</f>
        <v>26</v>
      </c>
      <c r="I28" s="6">
        <f>I10*K3+I11*K4+I12*K5+I13*K7</f>
        <v>21</v>
      </c>
      <c r="J28" s="6">
        <f>J10*K3+J11*K4+J12*K5+J13*K7</f>
        <v>22</v>
      </c>
      <c r="K28" s="7">
        <f>K10*K3+K11*K4+K12*K5+K13*K7</f>
        <v>24</v>
      </c>
      <c r="L28" s="75">
        <f>G28+H28+I28+J28+K28</f>
        <v>118</v>
      </c>
    </row>
    <row r="29" spans="5:20" ht="15" thickBot="1" x14ac:dyDescent="0.35">
      <c r="E29" s="26" t="s">
        <v>11</v>
      </c>
      <c r="F29" s="43" t="s">
        <v>22</v>
      </c>
      <c r="G29" s="8">
        <f>G14*K3+G15*K4+G16*K5+G17*K7</f>
        <v>30</v>
      </c>
      <c r="H29" s="9">
        <f>H14*K3+H15*K4+H16*K5+H17*K7</f>
        <v>28</v>
      </c>
      <c r="I29" s="9">
        <f>I18*K3+I19*K4+I20*K5+I21*K7</f>
        <v>19</v>
      </c>
      <c r="J29" s="9">
        <f>J18*K3+J19*K4+J20*K5+J21*K7</f>
        <v>27</v>
      </c>
      <c r="K29" s="10">
        <f>K18*K3+K19*K4+K20*K5+K21*K7</f>
        <v>22</v>
      </c>
      <c r="L29" s="75">
        <f t="shared" ref="L29:L30" si="5">G29+H29+I29+J29+K29</f>
        <v>126</v>
      </c>
    </row>
    <row r="30" spans="5:20" ht="15" thickBot="1" x14ac:dyDescent="0.35">
      <c r="E30" s="74" t="s">
        <v>12</v>
      </c>
      <c r="F30" s="56" t="s">
        <v>23</v>
      </c>
      <c r="G30" s="11">
        <f>G18*K3+G19*K4+G20*K5+G21*K7</f>
        <v>22</v>
      </c>
      <c r="H30" s="12">
        <f>H18*K3+H19*K4+H20*K5+H21*K7</f>
        <v>19</v>
      </c>
      <c r="I30" s="12">
        <f>I18*K3+I19*K4+I20*K5+I21*K7</f>
        <v>19</v>
      </c>
      <c r="J30" s="12">
        <f>J18*K3+J19*K4+J20*K5+J21*K7</f>
        <v>27</v>
      </c>
      <c r="K30" s="13">
        <f>K18*K3+K19*K4+K20*K5+K21*K7</f>
        <v>22</v>
      </c>
      <c r="L30" s="76">
        <f t="shared" si="5"/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 Kucherbayev</dc:creator>
  <cp:lastModifiedBy>User</cp:lastModifiedBy>
  <dcterms:created xsi:type="dcterms:W3CDTF">2015-06-05T18:19:34Z</dcterms:created>
  <dcterms:modified xsi:type="dcterms:W3CDTF">2021-06-17T07:40:14Z</dcterms:modified>
</cp:coreProperties>
</file>